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c DribbleBlock" sheetId="1" r:id="rId4"/>
    <sheet state="visible" name="Calc ShootCatch" sheetId="2" r:id="rId5"/>
    <sheet state="hidden" name="他鏡" sheetId="3" r:id="rId6"/>
    <sheet state="hidden" name="Calc Table" sheetId="4" r:id="rId7"/>
    <sheet state="hidden" name="鏡" sheetId="5" r:id="rId8"/>
    <sheet state="visible" name="CREDITS" sheetId="6" r:id="rId9"/>
  </sheets>
  <definedNames>
    <definedName hidden="1" localSheetId="4" name="_xlnm._FilterDatabase">'鏡'!$A$1:$BC$372</definedName>
  </definedNames>
  <calcPr/>
</workbook>
</file>

<file path=xl/sharedStrings.xml><?xml version="1.0" encoding="utf-8"?>
<sst xmlns="http://schemas.openxmlformats.org/spreadsheetml/2006/main" count="19741" uniqueCount="3368">
  <si>
    <t>Dribble</t>
  </si>
  <si>
    <t>Temoin</t>
  </si>
  <si>
    <t>Name</t>
  </si>
  <si>
    <t>Team</t>
  </si>
  <si>
    <t>MixMax</t>
  </si>
  <si>
    <t>LEGAL</t>
  </si>
  <si>
    <t>全ALL</t>
  </si>
  <si>
    <t>Keys</t>
  </si>
  <si>
    <t>Stats after keys</t>
  </si>
  <si>
    <t>Mac Ronijo(Makku Roniijo)</t>
  </si>
  <si>
    <t>Sekai Senbatsu Kai</t>
  </si>
  <si>
    <t>N</t>
  </si>
  <si>
    <t>Shoot 技</t>
  </si>
  <si>
    <t>Kick</t>
  </si>
  <si>
    <t>Existing-&gt;</t>
  </si>
  <si>
    <t>Justice Wing(\Keshin)(\風(Wind))[80TP]/
Sword Of Fire(\Keshin)(\火(Fire)){Coop3}[50TP]/
Extreme Rabbit(\Armed)(\山(Earth)){Coop2}[60TP]/
Mach Wind(\Armed)(\風(Wind))[80TP]/
God Wind(\Armed)(\風(Wind))[70TP]/
Fire TornadoTC(\Armed)(\火(Fire)){Coop3}[50TP]</t>
  </si>
  <si>
    <t>Strike Samba</t>
  </si>
  <si>
    <t>Body</t>
  </si>
  <si>
    <t>Type</t>
  </si>
  <si>
    <t>Dribble 技</t>
  </si>
  <si>
    <t>Guard</t>
  </si>
  <si>
    <t>Kazaana Drive(\風(Wind))[40TP]</t>
  </si>
  <si>
    <t>All Delete</t>
  </si>
  <si>
    <t>Catch</t>
  </si>
  <si>
    <t>Block 技</t>
  </si>
  <si>
    <t>Control</t>
  </si>
  <si>
    <t>Sargasso(\風(Wind)){Coop2}[40TP]</t>
  </si>
  <si>
    <t>Wonder Trap (Armed)</t>
  </si>
  <si>
    <t>Speed</t>
  </si>
  <si>
    <t>Catch 技</t>
  </si>
  <si>
    <t>Total</t>
  </si>
  <si>
    <t>God Hand W(\山(Earth))[50TP]</t>
  </si>
  <si>
    <t>God Hand W</t>
  </si>
  <si>
    <t>Charge Speed(Min:Sec)</t>
  </si>
  <si>
    <t>TP</t>
  </si>
  <si>
    <t>(Shoot)Hissatsu合体</t>
  </si>
  <si>
    <t>(Shoot)Hissatsu化身/アームド</t>
  </si>
  <si>
    <t>(Shoot)HissatsuLv3</t>
  </si>
  <si>
    <t>(Shoot)HissatsuLv2</t>
  </si>
  <si>
    <t>(Shoot)HissatsuLv1</t>
  </si>
  <si>
    <t>(Dribble)Hissatsu化身/アームド</t>
  </si>
  <si>
    <t>(Dribble)HissatsuLv3</t>
  </si>
  <si>
    <t>(Dribble)HissatsuLv2</t>
  </si>
  <si>
    <t>(Dribble)HissatsuLv1</t>
  </si>
  <si>
    <t>(Block)Hissatsu化身/アームド</t>
  </si>
  <si>
    <t>(Block)HissatsuLv3</t>
  </si>
  <si>
    <t>(Block)HissatsuLv2</t>
  </si>
  <si>
    <t>(Block)HissatsuLv1</t>
  </si>
  <si>
    <t>技level</t>
  </si>
  <si>
    <t>技Type</t>
  </si>
  <si>
    <t>技Stat</t>
  </si>
  <si>
    <t>Player's Stat</t>
  </si>
  <si>
    <t>Player's Type</t>
  </si>
  <si>
    <t>(Catch)Hissatsu化身/アームド</t>
  </si>
  <si>
    <t>(Catch)HissatsuLv3</t>
  </si>
  <si>
    <t>(Catch)HissatsuLv2</t>
  </si>
  <si>
    <t>(Catch)HissatsuLv1</t>
  </si>
  <si>
    <t>Values</t>
  </si>
  <si>
    <t>VS Result =</t>
  </si>
  <si>
    <t>Block</t>
  </si>
  <si>
    <t>Zaizen Touko</t>
  </si>
  <si>
    <t>Second Raimon</t>
  </si>
  <si>
    <t>Buttobu Jump(\山(Earth))(\Block)[30TP]</t>
  </si>
  <si>
    <t>The Typhoon</t>
  </si>
  <si>
    <t>Spinnig Upper[Offence Command 04](\風(Wind))[30TP]</t>
  </si>
  <si>
    <t>Machinegun Beat</t>
  </si>
  <si>
    <t>Dark Space(\Keshin)(\林(Wood))[70TP]</t>
  </si>
  <si>
    <t>Dark Space</t>
  </si>
  <si>
    <t>Majin The Hand(\Keshin)(\山(Earth))[60TP]/
 Buttobi Punch(\Armed)(\山(Earth))(\Punch1)[30TP]</t>
  </si>
  <si>
    <t>Taikoku Ouka (Transformation)</t>
  </si>
  <si>
    <t>Shoot</t>
  </si>
  <si>
    <t>Genou(Genda Koujirou)</t>
  </si>
  <si>
    <t>Neo Japan</t>
  </si>
  <si>
    <t>Disaster Break(\山(Earth))[50TP]</t>
  </si>
  <si>
    <t>God Wind (Armed)</t>
  </si>
  <si>
    <t>Melody Wave(\林(Wood))[50TP]</t>
  </si>
  <si>
    <t>Tsumuji no Yaiba</t>
  </si>
  <si>
    <t>Agresive Beat(\火(Fire))[30TP]</t>
  </si>
  <si>
    <t>Bungee Thust</t>
  </si>
  <si>
    <t>Mochi Mochi Kinako Mochi(\火(Fire))(\Block)[60TP]</t>
  </si>
  <si>
    <t>Wonder Trap(\風(Wind))[40TP]</t>
  </si>
  <si>
    <t>Majin The Hand (Keshin)</t>
  </si>
  <si>
    <t>Shoot Break(\火(Fire))[30TP]</t>
  </si>
  <si>
    <t>Mugen No Kabe</t>
  </si>
  <si>
    <t>Shoot(Chain1)</t>
  </si>
  <si>
    <t>Tsurugi Kyousuke</t>
  </si>
  <si>
    <t>Shinsei Raimon</t>
  </si>
  <si>
    <t>Y</t>
  </si>
  <si>
    <t>Phissatsu</t>
  </si>
  <si>
    <t>PStat</t>
  </si>
  <si>
    <t>Hissatsu's Type</t>
  </si>
  <si>
    <t>The Typhoon(\風(Wind))[40TP]</t>
  </si>
  <si>
    <t>Death Drop</t>
  </si>
  <si>
    <t>Pshoot</t>
  </si>
  <si>
    <t>Phold</t>
  </si>
  <si>
    <t>Prng</t>
  </si>
  <si>
    <t>Ppower</t>
  </si>
  <si>
    <t>Distance</t>
  </si>
  <si>
    <t>Pstat</t>
  </si>
  <si>
    <t>Hissatsu Power</t>
  </si>
  <si>
    <t>Player Elemental Advantage</t>
  </si>
  <si>
    <t>Hissatsu Elemental Advantage</t>
  </si>
  <si>
    <t>RNG Bonus</t>
  </si>
  <si>
    <t>Flames</t>
  </si>
  <si>
    <t>Deep Jungle</t>
  </si>
  <si>
    <t>Shoot Blocked?</t>
  </si>
  <si>
    <t>No</t>
  </si>
  <si>
    <t>player</t>
  </si>
  <si>
    <t>Hissatsu</t>
  </si>
  <si>
    <t>Shoot Block malus</t>
  </si>
  <si>
    <t>Shoot Block 1</t>
  </si>
  <si>
    <t>Yes</t>
  </si>
  <si>
    <t>VS</t>
  </si>
  <si>
    <t>Shoot Block 2</t>
  </si>
  <si>
    <t>Shoot Value</t>
  </si>
  <si>
    <t>Custom</t>
  </si>
  <si>
    <t>Catch Value</t>
  </si>
  <si>
    <t>Shoot Block 3</t>
  </si>
  <si>
    <t>Shoot Block 4</t>
  </si>
  <si>
    <t>Greatest</t>
  </si>
  <si>
    <t>Lowest</t>
  </si>
  <si>
    <t>Bchain</t>
  </si>
  <si>
    <t>Cutsom</t>
  </si>
  <si>
    <t>Legal Distance?</t>
  </si>
  <si>
    <t>Shoot(Chain2)</t>
  </si>
  <si>
    <t>Gouenji Shuuya</t>
  </si>
  <si>
    <t>Raimon Chu(First)</t>
  </si>
  <si>
    <t>Maximum Fire</t>
  </si>
  <si>
    <t>All Delete(\無(Void))[50TP]</t>
  </si>
  <si>
    <t>Shoot(Chain3)</t>
  </si>
  <si>
    <t>Matsukaze Tenma</t>
  </si>
  <si>
    <t>Joker Rains (Armed)</t>
  </si>
  <si>
    <t>Sky Walk(\山(Earth))[50TP]</t>
  </si>
  <si>
    <t>Kattobi Defence(\山(Earth))(\Block){Coop2}[50TP]</t>
  </si>
  <si>
    <t>Buttobi Punch(\山(Earth))(\Punch1)[30TP]</t>
  </si>
  <si>
    <t>NO GOAL</t>
  </si>
  <si>
    <t>SHOOTS BLOCKS/SHOOTS BLOCKS/SHOOTS BLOCKS/SHOOTS BLOCKS/SHOOTS BLOCKS/SHOOTS BLOCKS/SHOOTS BLOCKS/SHOOTS BLOCKS/SHOOTS BLOCKS/SHOOTS BLOCKS/SHOOTS BLOCKS/SHOOTS BLOCKS/SHOOTS BLOCKS/SHOOTS BLOCKS/SHOOTS BLOCKS/SHOOTS BLOCKS</t>
  </si>
  <si>
    <t>B Shoot</t>
  </si>
  <si>
    <t>Final Pblock (before /3)</t>
  </si>
  <si>
    <t>Final Pbshoot (before /3)</t>
  </si>
  <si>
    <t>C</t>
  </si>
  <si>
    <t>Hakuryuu</t>
  </si>
  <si>
    <t>Zero</t>
  </si>
  <si>
    <t>White Hurricane</t>
  </si>
  <si>
    <t>Pbshoot</t>
  </si>
  <si>
    <t>The Mountain</t>
  </si>
  <si>
    <t>Amagi Daichi</t>
  </si>
  <si>
    <t>Great Max Na Ore</t>
  </si>
  <si>
    <t>Kirino Ranmaru</t>
  </si>
  <si>
    <t>COUNTER SHOOTS/COUNTER SHOOTS/COUNTER SHOOTS/COUNTER SHOOTS/COUNTER SHOOTS/COUNTER SHOOTS/COUNTER SHOOTS/COUNTER SHOOTS/COUNTER SHOOTS/COUNTER SHOOTS/COUNTER SHOOTS/COUNTER SHOOTS/COUNTER SHOOTS</t>
  </si>
  <si>
    <t>B Shooter</t>
  </si>
  <si>
    <t>Senguuji Yamato</t>
  </si>
  <si>
    <t>Fifth Sector</t>
  </si>
  <si>
    <t>Great The Hand</t>
  </si>
  <si>
    <t>Ganma</t>
  </si>
  <si>
    <t>Protocol Omega</t>
  </si>
  <si>
    <t>Gamma Strike (Armed)</t>
  </si>
  <si>
    <t>Fei Rune</t>
  </si>
  <si>
    <t>Tenmas</t>
  </si>
  <si>
    <t>Extreme Rabbit (Armed)</t>
  </si>
  <si>
    <t>Guel(Gyueeru)</t>
  </si>
  <si>
    <t>Dark Angel</t>
  </si>
  <si>
    <t>Heaven Drive</t>
  </si>
  <si>
    <t>ID</t>
  </si>
  <si>
    <t xml:space="preserve"> Name</t>
  </si>
  <si>
    <t>Tier</t>
  </si>
  <si>
    <t>Real Tier</t>
  </si>
  <si>
    <t>Min Power</t>
  </si>
  <si>
    <t>Kakusei Power</t>
  </si>
  <si>
    <t>True Power</t>
  </si>
  <si>
    <t>Element</t>
  </si>
  <si>
    <t>Secondary type</t>
  </si>
  <si>
    <t>Name (JPN)</t>
  </si>
  <si>
    <t>ID(dec)</t>
  </si>
  <si>
    <t>180</t>
  </si>
  <si>
    <t>Omega Attack (Armed)</t>
  </si>
  <si>
    <t>SP</t>
  </si>
  <si>
    <t>Armed (Co-Op 3P)</t>
  </si>
  <si>
    <t>Void</t>
  </si>
  <si>
    <t>Normal</t>
  </si>
  <si>
    <t>オメガアタック（アームド）</t>
  </si>
  <si>
    <t>181</t>
  </si>
  <si>
    <t>182</t>
  </si>
  <si>
    <t>1BC</t>
  </si>
  <si>
    <t>Fire Tornado TC (Armed)</t>
  </si>
  <si>
    <t>Fire</t>
  </si>
  <si>
    <t>ファイアトルネードトリプルクラッシャー（アームド）</t>
  </si>
  <si>
    <t>1BD</t>
  </si>
  <si>
    <t>1BE</t>
  </si>
  <si>
    <t>1BF</t>
  </si>
  <si>
    <t>1C0</t>
  </si>
  <si>
    <t>1C1</t>
  </si>
  <si>
    <t>1C2</t>
  </si>
  <si>
    <t>1C3</t>
  </si>
  <si>
    <t>1C4</t>
  </si>
  <si>
    <t>1C5</t>
  </si>
  <si>
    <t>1C6</t>
  </si>
  <si>
    <t>1C7</t>
  </si>
  <si>
    <t>1C8</t>
  </si>
  <si>
    <t>1C9</t>
  </si>
  <si>
    <t>1CA</t>
  </si>
  <si>
    <t>1CB</t>
  </si>
  <si>
    <t>1CC</t>
  </si>
  <si>
    <t>125</t>
  </si>
  <si>
    <t>Sword Excalibur</t>
  </si>
  <si>
    <t>Keshin (Co-Op 2P)</t>
  </si>
  <si>
    <t>ソードエクスカリバー</t>
  </si>
  <si>
    <t>124</t>
  </si>
  <si>
    <t>Sword of Fire</t>
  </si>
  <si>
    <t>Keshin (Co-Op 3P)</t>
  </si>
  <si>
    <t>ソードオブファイア</t>
  </si>
  <si>
    <t>185</t>
  </si>
  <si>
    <t>Chaos Meteor (Armed)</t>
  </si>
  <si>
    <t>Armed</t>
  </si>
  <si>
    <t>Earth</t>
  </si>
  <si>
    <t>カオスメテオ（アームド）</t>
  </si>
  <si>
    <t>188</t>
  </si>
  <si>
    <t>Wood</t>
  </si>
  <si>
    <t>ガンマストライク（アームド）</t>
  </si>
  <si>
    <t>196</t>
  </si>
  <si>
    <t>Wind</t>
  </si>
  <si>
    <t>ゴッドウィンド（アームド）</t>
  </si>
  <si>
    <t>1B0</t>
  </si>
  <si>
    <t>Dragon Blaster (Armed)</t>
  </si>
  <si>
    <t>ドラゴンブラスター（アームド）</t>
  </si>
  <si>
    <t>1A6</t>
  </si>
  <si>
    <t>Disaster Break (Armed)</t>
  </si>
  <si>
    <t>ディザスターブレイク（アームド）</t>
  </si>
  <si>
    <t>1B2</t>
  </si>
  <si>
    <t>Bouncer Rabbit (Armed)</t>
  </si>
  <si>
    <t>バウンサーラビット（アームド）</t>
  </si>
  <si>
    <t>19F</t>
  </si>
  <si>
    <t>Spinning Transam (Armed)</t>
  </si>
  <si>
    <t>スピニングトランザム（アームド）</t>
  </si>
  <si>
    <t>1D4</t>
  </si>
  <si>
    <t>Mach Wind (Armed)</t>
  </si>
  <si>
    <t>マッハウィンド（アームド）</t>
  </si>
  <si>
    <t>1A9</t>
  </si>
  <si>
    <t>Death Drop (Armed)</t>
  </si>
  <si>
    <t>デスドロップ（アームド）</t>
  </si>
  <si>
    <t>1AA</t>
  </si>
  <si>
    <t>1D9</t>
  </si>
  <si>
    <t>Ryuusei Blade (Armed)</t>
  </si>
  <si>
    <t>りゅうせいブレード（アームド）</t>
  </si>
  <si>
    <t>1AD</t>
  </si>
  <si>
    <t>Denrai Houtou (Armed)</t>
  </si>
  <si>
    <t>でんらいほうとう（アームド）</t>
  </si>
  <si>
    <t>1A4</t>
  </si>
  <si>
    <t>Double Shot (Armed)</t>
  </si>
  <si>
    <t>Long Shoot</t>
  </si>
  <si>
    <t>ダブルショット（アームド）</t>
  </si>
  <si>
    <t>19B</t>
  </si>
  <si>
    <t>Armed (Co-Op 2P)</t>
  </si>
  <si>
    <t>ジョーカーレインズ（アームド）</t>
  </si>
  <si>
    <t>19C</t>
  </si>
  <si>
    <t>18F</t>
  </si>
  <si>
    <t>Great Blaster (Armed)</t>
  </si>
  <si>
    <t>グレートブラスター（アームド）</t>
  </si>
  <si>
    <t>190</t>
  </si>
  <si>
    <t>191</t>
  </si>
  <si>
    <t>192</t>
  </si>
  <si>
    <t>193</t>
  </si>
  <si>
    <t>17B</t>
  </si>
  <si>
    <t>エクストリームラビット（アームド）</t>
  </si>
  <si>
    <t>17C</t>
  </si>
  <si>
    <t>148</t>
  </si>
  <si>
    <t>Harmonics</t>
  </si>
  <si>
    <t>Keshin</t>
  </si>
  <si>
    <t>ハーモニクス</t>
  </si>
  <si>
    <t>164</t>
  </si>
  <si>
    <t>Maou no Ono</t>
  </si>
  <si>
    <t>まおうのおの</t>
  </si>
  <si>
    <t>1A8</t>
  </si>
  <si>
    <t>Checkmate</t>
  </si>
  <si>
    <t>チェックメイト</t>
  </si>
  <si>
    <t>1D3</t>
  </si>
  <si>
    <t>Magician's Box</t>
  </si>
  <si>
    <t>マジシャンズボックス</t>
  </si>
  <si>
    <t>119</t>
  </si>
  <si>
    <t>Justice Wing</t>
  </si>
  <si>
    <t>ジャスティスウィング</t>
  </si>
  <si>
    <t>163</t>
  </si>
  <si>
    <t>White Breath</t>
  </si>
  <si>
    <t>ホワイトブレス</t>
  </si>
  <si>
    <t>178</t>
  </si>
  <si>
    <t>Icicle Road</t>
  </si>
  <si>
    <t>アイシクルロード</t>
  </si>
  <si>
    <t>179</t>
  </si>
  <si>
    <t>Athena Assault</t>
  </si>
  <si>
    <t>アテナアサルト</t>
  </si>
  <si>
    <t>1CD</t>
  </si>
  <si>
    <t>Falco Wing</t>
  </si>
  <si>
    <t>ファルコウィング</t>
  </si>
  <si>
    <t>1D2</t>
  </si>
  <si>
    <t>Heavy Aqua Lance</t>
  </si>
  <si>
    <t>ヘヴィアクアランス</t>
  </si>
  <si>
    <t>175</t>
  </si>
  <si>
    <t>Lost Angel</t>
  </si>
  <si>
    <t>ロストエンジェル</t>
  </si>
  <si>
    <t>199</t>
  </si>
  <si>
    <t>Sunshine Force</t>
  </si>
  <si>
    <t>サンシャインフォース</t>
  </si>
  <si>
    <t>1B3</t>
  </si>
  <si>
    <t>Bakunetsu Storm</t>
  </si>
  <si>
    <t>ばくねつストーム</t>
  </si>
  <si>
    <t>158</t>
  </si>
  <si>
    <t>Bushin Renzan</t>
  </si>
  <si>
    <t>ぶしんれんざん</t>
  </si>
  <si>
    <t>18B</t>
  </si>
  <si>
    <t>Gallop Buster</t>
  </si>
  <si>
    <t>ギャロップバスター</t>
  </si>
  <si>
    <t>1D5</t>
  </si>
  <si>
    <t>Mortal Smash</t>
  </si>
  <si>
    <t>モータルスマッシュ</t>
  </si>
  <si>
    <t>1DA</t>
  </si>
  <si>
    <t>Raging Claw</t>
  </si>
  <si>
    <t>レイジングクロウ</t>
  </si>
  <si>
    <t>1DB</t>
  </si>
  <si>
    <t>Red Prison</t>
  </si>
  <si>
    <t>レッドプリズン</t>
  </si>
  <si>
    <t>1DC</t>
  </si>
  <si>
    <t>FE</t>
  </si>
  <si>
    <t>197</t>
  </si>
  <si>
    <t>Saikyou Eleven Hadou</t>
  </si>
  <si>
    <t>MIX (Co-Op 3P)</t>
  </si>
  <si>
    <t>さいきょうイレブンはどう</t>
  </si>
  <si>
    <t>1D7</t>
  </si>
  <si>
    <t>Last Death Zone</t>
  </si>
  <si>
    <t>Co-Op 3P</t>
  </si>
  <si>
    <t>ラストデスゾーン</t>
  </si>
  <si>
    <t>FC</t>
  </si>
  <si>
    <t>Chaos Break</t>
  </si>
  <si>
    <t>カオスブレイク</t>
  </si>
  <si>
    <t>14F</t>
  </si>
  <si>
    <t>Big Bang</t>
  </si>
  <si>
    <t>ビッグバン</t>
  </si>
  <si>
    <t>117</t>
  </si>
  <si>
    <t>The Earth</t>
  </si>
  <si>
    <t>ジアース</t>
  </si>
  <si>
    <t>118</t>
  </si>
  <si>
    <t>Jet Stream</t>
  </si>
  <si>
    <t>ジェットストリーム</t>
  </si>
  <si>
    <t>13A</t>
  </si>
  <si>
    <t>Death Break</t>
  </si>
  <si>
    <t>デスブレイク</t>
  </si>
  <si>
    <t>18D</t>
  </si>
  <si>
    <t>Lv. 3</t>
  </si>
  <si>
    <t>MIX</t>
  </si>
  <si>
    <t>グレートマックスなオレ</t>
  </si>
  <si>
    <t>101</t>
  </si>
  <si>
    <t>Grand Fenrir</t>
  </si>
  <si>
    <t>グランフェンリル</t>
  </si>
  <si>
    <t>10A</t>
  </si>
  <si>
    <t>Koutei Penguin 3</t>
  </si>
  <si>
    <t>こうていペンギン3ごう</t>
  </si>
  <si>
    <t>17F</t>
  </si>
  <si>
    <t>Omega Attack</t>
  </si>
  <si>
    <t>オメガアタック</t>
  </si>
  <si>
    <t>1B8</t>
  </si>
  <si>
    <t>Fire tornado TC</t>
  </si>
  <si>
    <t>ファイアトルネードトリプルクラッシャー</t>
  </si>
  <si>
    <t>1B9</t>
  </si>
  <si>
    <t>1BA</t>
  </si>
  <si>
    <t>1BB</t>
  </si>
  <si>
    <t>F9</t>
  </si>
  <si>
    <t>Evolution</t>
  </si>
  <si>
    <t>エボリューション</t>
  </si>
  <si>
    <t>15C</t>
  </si>
  <si>
    <t>Black Ash (Mixi-Max)</t>
  </si>
  <si>
    <t>ブラックアッシュ (MIX)</t>
  </si>
  <si>
    <t>1A0</t>
  </si>
  <si>
    <t>Setsuna Boost</t>
  </si>
  <si>
    <t>Chain</t>
  </si>
  <si>
    <t>せつなブースト</t>
  </si>
  <si>
    <t>1AC</t>
  </si>
  <si>
    <t>Tenchi Raimei</t>
  </si>
  <si>
    <t>てんちらいめい</t>
  </si>
  <si>
    <t>18A</t>
  </si>
  <si>
    <t>Kiku Ichimonji</t>
  </si>
  <si>
    <t>きくいちもんじ</t>
  </si>
  <si>
    <t>17D</t>
  </si>
  <si>
    <t>Ouja No Kiba</t>
  </si>
  <si>
    <t>おうじゃのきば</t>
  </si>
  <si>
    <t>11B</t>
  </si>
  <si>
    <t>Shadow Ray</t>
  </si>
  <si>
    <t>Co-Op 2P</t>
  </si>
  <si>
    <t>シャドウレイ</t>
  </si>
  <si>
    <t>11C</t>
  </si>
  <si>
    <t>Joker Rains</t>
  </si>
  <si>
    <t>ジョーカーレインズ</t>
  </si>
  <si>
    <t>1AB</t>
  </si>
  <si>
    <t>Dual Strike</t>
  </si>
  <si>
    <t>デュアルストライク</t>
  </si>
  <si>
    <t>105</t>
  </si>
  <si>
    <t>Cross Fire</t>
  </si>
  <si>
    <t>クロスファイア</t>
  </si>
  <si>
    <t>111</t>
  </si>
  <si>
    <t>The Birth</t>
  </si>
  <si>
    <t>ザバース</t>
  </si>
  <si>
    <t>154</t>
  </si>
  <si>
    <t>Fire Blizzard</t>
  </si>
  <si>
    <t>ファイアブリザード</t>
  </si>
  <si>
    <t>15A</t>
  </si>
  <si>
    <t>Prime Legend</t>
  </si>
  <si>
    <t>プライムレジェンド</t>
  </si>
  <si>
    <t>123</t>
  </si>
  <si>
    <t>Zero Magnum</t>
  </si>
  <si>
    <t>ゼロマグナム</t>
  </si>
  <si>
    <t>18E</t>
  </si>
  <si>
    <t>Great Blaster</t>
  </si>
  <si>
    <t>グレートブラスター</t>
  </si>
  <si>
    <t>104</t>
  </si>
  <si>
    <t>153</t>
  </si>
  <si>
    <t>1B7</t>
  </si>
  <si>
    <t>Fire Tornado DD</t>
  </si>
  <si>
    <t>ファイアトルネードダブルドライブ</t>
  </si>
  <si>
    <t>11A</t>
  </si>
  <si>
    <t>1A1</t>
  </si>
  <si>
    <t>Souhi Yuseidan</t>
  </si>
  <si>
    <t>そうひゆうせいだん</t>
  </si>
  <si>
    <t>11E</t>
  </si>
  <si>
    <t>Supernova</t>
  </si>
  <si>
    <t>スーパーノヴァ</t>
  </si>
  <si>
    <t>12A</t>
  </si>
  <si>
    <t>Dark Phoenix</t>
  </si>
  <si>
    <t>ダークフェニックス</t>
  </si>
  <si>
    <t>137</t>
  </si>
  <si>
    <t>Death Zone 2</t>
  </si>
  <si>
    <t>デスゾーン2</t>
  </si>
  <si>
    <t>122</t>
  </si>
  <si>
    <t>Space Penguin</t>
  </si>
  <si>
    <t>スペースペンギン</t>
  </si>
  <si>
    <t>100</t>
  </si>
  <si>
    <t>Grand Fire</t>
  </si>
  <si>
    <t>グランドファイア</t>
  </si>
  <si>
    <t>13F</t>
  </si>
  <si>
    <t>Triangle Z</t>
  </si>
  <si>
    <t>トライアングルゼット</t>
  </si>
  <si>
    <t>1AE</t>
  </si>
  <si>
    <t>Triangle ZZ</t>
  </si>
  <si>
    <t>トライアングルダブルゼット</t>
  </si>
  <si>
    <t>19A</t>
  </si>
  <si>
    <t>Shellbit Burst</t>
  </si>
  <si>
    <t>シェルビットバースト</t>
  </si>
  <si>
    <t>1A7</t>
  </si>
  <si>
    <t>Dimension Storm</t>
  </si>
  <si>
    <t>ディメンションストーム</t>
  </si>
  <si>
    <t>10F</t>
  </si>
  <si>
    <t>God Break</t>
  </si>
  <si>
    <t>ゴッドブレイク</t>
  </si>
  <si>
    <t>10C</t>
  </si>
  <si>
    <t>Koutei Penguin X</t>
  </si>
  <si>
    <t>こうていペンギンエックス</t>
  </si>
  <si>
    <t>13D</t>
  </si>
  <si>
    <t>Tenkuu Otoshi</t>
  </si>
  <si>
    <t>てんくうおとし</t>
  </si>
  <si>
    <t>165</t>
  </si>
  <si>
    <t>マキシマムファイア</t>
  </si>
  <si>
    <t>10D</t>
  </si>
  <si>
    <t>God Canon</t>
  </si>
  <si>
    <t>ゴッドキャノン</t>
  </si>
  <si>
    <t>11F</t>
  </si>
  <si>
    <t>ストライクサンバ</t>
  </si>
  <si>
    <t>FA</t>
  </si>
  <si>
    <t>Odin Sword</t>
  </si>
  <si>
    <t>オーディンソード</t>
  </si>
  <si>
    <t>112</t>
  </si>
  <si>
    <t>The Hurricane</t>
  </si>
  <si>
    <t>ザハリケーン</t>
  </si>
  <si>
    <t>12C</t>
  </si>
  <si>
    <t>Tiger Storm</t>
  </si>
  <si>
    <t>タイガーストーム</t>
  </si>
  <si>
    <t>1B6</t>
  </si>
  <si>
    <t>Hinawa Bullet</t>
  </si>
  <si>
    <t>ひなわバレット</t>
  </si>
  <si>
    <t>16D</t>
  </si>
  <si>
    <t>Unicorn Boost</t>
  </si>
  <si>
    <t>ユニコーンブースト</t>
  </si>
  <si>
    <t>17A</t>
  </si>
  <si>
    <t>Extreme Rabbit</t>
  </si>
  <si>
    <t>エクストリームラビット</t>
  </si>
  <si>
    <t>136</t>
  </si>
  <si>
    <t>Death Zone</t>
  </si>
  <si>
    <t>デスゾーン</t>
  </si>
  <si>
    <t>140</t>
  </si>
  <si>
    <t>Tri Pegasus</t>
  </si>
  <si>
    <t>トライペガサス</t>
  </si>
  <si>
    <t>F1</t>
  </si>
  <si>
    <t>Inazuma 1gou Otoshi</t>
  </si>
  <si>
    <t>イナズマ1ごうおとし</t>
  </si>
  <si>
    <t>F3</t>
  </si>
  <si>
    <t>Inazuma Break</t>
  </si>
  <si>
    <t>イナズマブレイク</t>
  </si>
  <si>
    <t>113</t>
  </si>
  <si>
    <t>The Phoenix</t>
  </si>
  <si>
    <t>ザフェニックス</t>
  </si>
  <si>
    <t>146</t>
  </si>
  <si>
    <t>Triple Boost</t>
  </si>
  <si>
    <t>トリプルブースト</t>
  </si>
  <si>
    <t>FB</t>
  </si>
  <si>
    <t>Gaia Break</t>
  </si>
  <si>
    <t>ガイアブレイク</t>
  </si>
  <si>
    <t>144</t>
  </si>
  <si>
    <t>Dragon Slayer</t>
  </si>
  <si>
    <t>ドラゴンスレイヤー</t>
  </si>
  <si>
    <t>15B</t>
  </si>
  <si>
    <t>Black Ash</t>
  </si>
  <si>
    <t>ブラックアッシュ</t>
  </si>
  <si>
    <t>187</t>
  </si>
  <si>
    <t>Gamma Strike</t>
  </si>
  <si>
    <t>ガンマストライク</t>
  </si>
  <si>
    <t>10E</t>
  </si>
  <si>
    <t>God Knows</t>
  </si>
  <si>
    <t>ゴッドノウズ</t>
  </si>
  <si>
    <t>162</t>
  </si>
  <si>
    <t>ホワイトハリケーン</t>
  </si>
  <si>
    <t>1AF</t>
  </si>
  <si>
    <t>Dragon Blaster</t>
  </si>
  <si>
    <t>ドラゴンブラスター</t>
  </si>
  <si>
    <t>1B5</t>
  </si>
  <si>
    <t>Panther Blizzard</t>
  </si>
  <si>
    <t>パンサーブリザード</t>
  </si>
  <si>
    <t>F4</t>
  </si>
  <si>
    <t>Wolf Legend</t>
  </si>
  <si>
    <t>ウルフレジェンド</t>
  </si>
  <si>
    <t>F5</t>
  </si>
  <si>
    <t>Excalibur</t>
  </si>
  <si>
    <t>エクスカリバー</t>
  </si>
  <si>
    <t>13C</t>
  </si>
  <si>
    <t>Devil Burst</t>
  </si>
  <si>
    <t>デビルバースト</t>
  </si>
  <si>
    <t>14A</t>
  </si>
  <si>
    <t>Bakunetsu Screw</t>
  </si>
  <si>
    <t>ばくねつスクリュー</t>
  </si>
  <si>
    <t>186</t>
  </si>
  <si>
    <t>Gunshot</t>
  </si>
  <si>
    <t>ガンショット</t>
  </si>
  <si>
    <t>1A2</t>
  </si>
  <si>
    <t>Double Jaw</t>
  </si>
  <si>
    <t>ダブルジョー</t>
  </si>
  <si>
    <t>ED</t>
  </si>
  <si>
    <t>X Blast</t>
  </si>
  <si>
    <t>エックスブラスト</t>
  </si>
  <si>
    <t>1A5</t>
  </si>
  <si>
    <t>Disaster Break</t>
  </si>
  <si>
    <t>ディザスターブレイク</t>
  </si>
  <si>
    <t>12B</t>
  </si>
  <si>
    <t>Dark Matter</t>
  </si>
  <si>
    <t>ダークマター</t>
  </si>
  <si>
    <t>134</t>
  </si>
  <si>
    <t>Death Spear</t>
  </si>
  <si>
    <t>デススピアー</t>
  </si>
  <si>
    <t>F6</t>
  </si>
  <si>
    <t>Extend Zone</t>
  </si>
  <si>
    <t>エクステンドゾーン</t>
  </si>
  <si>
    <t>106</t>
  </si>
  <si>
    <t>Gungnir</t>
  </si>
  <si>
    <t>グングニル</t>
  </si>
  <si>
    <t>147</t>
  </si>
  <si>
    <t>Northern Impact</t>
  </si>
  <si>
    <t>ノーザンインパクト</t>
  </si>
  <si>
    <t>195</t>
  </si>
  <si>
    <t>God Wind</t>
  </si>
  <si>
    <t>ゴッドウィンド</t>
  </si>
  <si>
    <t>19D</t>
  </si>
  <si>
    <t>Sparkle Wave</t>
  </si>
  <si>
    <t>スパークルウェイブ</t>
  </si>
  <si>
    <t>156</t>
  </si>
  <si>
    <t>Fuurinkazan Destroyer</t>
  </si>
  <si>
    <t>ふうりんかざんデストロイヤー</t>
  </si>
  <si>
    <t>198</t>
  </si>
  <si>
    <t>Thousand Arrow</t>
  </si>
  <si>
    <t>サウザンドアロー</t>
  </si>
  <si>
    <t>13B</t>
  </si>
  <si>
    <t>Death Rain</t>
  </si>
  <si>
    <t>デスレイン</t>
  </si>
  <si>
    <t>1D6</t>
  </si>
  <si>
    <t>Yakimochi Screw</t>
  </si>
  <si>
    <t>やきもちスクリュー</t>
  </si>
  <si>
    <t>EF</t>
  </si>
  <si>
    <t>Atomic Flare</t>
  </si>
  <si>
    <t>アトミックフレア</t>
  </si>
  <si>
    <t>13E</t>
  </si>
  <si>
    <t>Denrai Houtou</t>
  </si>
  <si>
    <t>でんらいほうとう</t>
  </si>
  <si>
    <t>160</t>
  </si>
  <si>
    <t>ヘブンドライブ</t>
  </si>
  <si>
    <t>1B4</t>
  </si>
  <si>
    <t>Ballista Shot</t>
  </si>
  <si>
    <t>バリスタショット</t>
  </si>
  <si>
    <t>FF</t>
  </si>
  <si>
    <t>Gladius Arch</t>
  </si>
  <si>
    <t>グラディウスアーチ</t>
  </si>
  <si>
    <t>107</t>
  </si>
  <si>
    <t>Koutei Penguin 1gou</t>
  </si>
  <si>
    <t>こうていペンギン1ごう</t>
  </si>
  <si>
    <t>184</t>
  </si>
  <si>
    <t>Chaos Meteor (Unused)</t>
  </si>
  <si>
    <t>カオスメテオ（ダミー）</t>
  </si>
  <si>
    <t>171</t>
  </si>
  <si>
    <t>Revolution V</t>
  </si>
  <si>
    <t>レボリューションＶ</t>
  </si>
  <si>
    <t>16E</t>
  </si>
  <si>
    <t>Universe Blast</t>
  </si>
  <si>
    <t>ユニバースブラスト</t>
  </si>
  <si>
    <t>116</t>
  </si>
  <si>
    <t>Thunder Beast</t>
  </si>
  <si>
    <t>サンダービースト</t>
  </si>
  <si>
    <t>12E</t>
  </si>
  <si>
    <t>Tatsumaki Otoshi</t>
  </si>
  <si>
    <t>たつまきおとし</t>
  </si>
  <si>
    <t>177</t>
  </si>
  <si>
    <t>Wyvern Blizzard</t>
  </si>
  <si>
    <t>ワイバーンブリザード</t>
  </si>
  <si>
    <t>131</t>
  </si>
  <si>
    <t>Twin Boost F</t>
  </si>
  <si>
    <t>ツインブーストエフ</t>
  </si>
  <si>
    <t>14C</t>
  </si>
  <si>
    <t>Butterfly Dream</t>
  </si>
  <si>
    <t>バタフライドリーム</t>
  </si>
  <si>
    <t>139</t>
  </si>
  <si>
    <t>Lv. 2</t>
  </si>
  <si>
    <t>デスドロップ</t>
  </si>
  <si>
    <t>194</t>
  </si>
  <si>
    <t>Kodai no Kiba</t>
  </si>
  <si>
    <t>こだいのきば</t>
  </si>
  <si>
    <t>16C</t>
  </si>
  <si>
    <t>Megalodon</t>
  </si>
  <si>
    <t>メガロドン</t>
  </si>
  <si>
    <t>141</t>
  </si>
  <si>
    <t>Dragon Cannon</t>
  </si>
  <si>
    <t>ドラゴンキャノン</t>
  </si>
  <si>
    <t>170</t>
  </si>
  <si>
    <t>Ryuusei Blade</t>
  </si>
  <si>
    <t>りゅうせいブレード</t>
  </si>
  <si>
    <t>17E</t>
  </si>
  <si>
    <t>Ogre blade</t>
  </si>
  <si>
    <t>オーガブレード</t>
  </si>
  <si>
    <t>1D1</t>
  </si>
  <si>
    <t>Floral Despair</t>
  </si>
  <si>
    <t>フローラルデスペアー</t>
  </si>
  <si>
    <t>F0</t>
  </si>
  <si>
    <t>Inazuma 1gou</t>
  </si>
  <si>
    <t>イナズマ1ごう</t>
  </si>
  <si>
    <t>F2</t>
  </si>
  <si>
    <t>Inazuma Otoshi</t>
  </si>
  <si>
    <t>イナズマおとし</t>
  </si>
  <si>
    <t>130</t>
  </si>
  <si>
    <t>Twin Boost</t>
  </si>
  <si>
    <t>ツインブースト</t>
  </si>
  <si>
    <t>145</t>
  </si>
  <si>
    <t>Dragon Tornado</t>
  </si>
  <si>
    <t>ドラゴントルネード</t>
  </si>
  <si>
    <t>161</t>
  </si>
  <si>
    <t>Honoo no Kazamidori</t>
  </si>
  <si>
    <t>ほのおのかざみどり</t>
  </si>
  <si>
    <t>108</t>
  </si>
  <si>
    <t>Koutei Penguin 2</t>
  </si>
  <si>
    <t>こうていペンギン2ごう</t>
  </si>
  <si>
    <t>109</t>
  </si>
  <si>
    <t>129</t>
  </si>
  <si>
    <t>Dark Tornado Kai</t>
  </si>
  <si>
    <t>ダークトルネード かい</t>
  </si>
  <si>
    <t>15E</t>
  </si>
  <si>
    <t>Pegasus Shot</t>
  </si>
  <si>
    <t>ペガサスショット</t>
  </si>
  <si>
    <t>167</t>
  </si>
  <si>
    <t>Maboroshi Shot</t>
  </si>
  <si>
    <t>マボロシショット</t>
  </si>
  <si>
    <t>168</t>
  </si>
  <si>
    <t>Mirage Shot</t>
  </si>
  <si>
    <t>ミラージュシュート</t>
  </si>
  <si>
    <t>173</t>
  </si>
  <si>
    <t>Rose Splash V2</t>
  </si>
  <si>
    <t>ローズスプラッシュ ブイ2</t>
  </si>
  <si>
    <t>176</t>
  </si>
  <si>
    <t>Wyvern Crash</t>
  </si>
  <si>
    <t>ワイバーンクラッシュ</t>
  </si>
  <si>
    <t>183</t>
  </si>
  <si>
    <t>Gauss Shot</t>
  </si>
  <si>
    <t>ガウスショット</t>
  </si>
  <si>
    <t>1A3</t>
  </si>
  <si>
    <t>Double Shot</t>
  </si>
  <si>
    <t>ダブルショット</t>
  </si>
  <si>
    <t>14B</t>
  </si>
  <si>
    <t>14E</t>
  </si>
  <si>
    <t>Paladin Strike</t>
  </si>
  <si>
    <t>パラディンストライク</t>
  </si>
  <si>
    <t>143</t>
  </si>
  <si>
    <t>Dragon Crash Kai</t>
  </si>
  <si>
    <t>ドラゴンクラッシュ かい</t>
  </si>
  <si>
    <t>152</t>
  </si>
  <si>
    <t>Fire Tornado Kai</t>
  </si>
  <si>
    <t>ファイアトルネード かい</t>
  </si>
  <si>
    <t>157</t>
  </si>
  <si>
    <t>Fortissimo</t>
  </si>
  <si>
    <t>フォルテシモ</t>
  </si>
  <si>
    <t>EE</t>
  </si>
  <si>
    <t>Astro Break</t>
  </si>
  <si>
    <t>アストロブレイク</t>
  </si>
  <si>
    <t>FD</t>
  </si>
  <si>
    <t>Ganimede Proton</t>
  </si>
  <si>
    <t>ガニメデプロトン</t>
  </si>
  <si>
    <t>10B</t>
  </si>
  <si>
    <t>Koutei Penguin 7</t>
  </si>
  <si>
    <t>こうていペンギン7</t>
  </si>
  <si>
    <t>110</t>
  </si>
  <si>
    <t>ザタイフーン</t>
  </si>
  <si>
    <t>127</t>
  </si>
  <si>
    <t>Sonic Shot V2</t>
  </si>
  <si>
    <t>ソニックショット ブイ2</t>
  </si>
  <si>
    <t>133</t>
  </si>
  <si>
    <t>Divine Arrow</t>
  </si>
  <si>
    <t>ディバインアロー</t>
  </si>
  <si>
    <t>1CF</t>
  </si>
  <si>
    <t>Plasma Ball</t>
  </si>
  <si>
    <t>プラズマボール</t>
  </si>
  <si>
    <t>1D0</t>
  </si>
  <si>
    <t>F7</t>
  </si>
  <si>
    <t>Eternal Blizzard</t>
  </si>
  <si>
    <t>エターナルブリザード</t>
  </si>
  <si>
    <t>F8</t>
  </si>
  <si>
    <t>12F</t>
  </si>
  <si>
    <t>Double Grenade</t>
  </si>
  <si>
    <t>ダブルグレネード</t>
  </si>
  <si>
    <t>138</t>
  </si>
  <si>
    <t>1D8</t>
  </si>
  <si>
    <t>Love Arrow</t>
  </si>
  <si>
    <t>ラブアロー</t>
  </si>
  <si>
    <t>EC</t>
  </si>
  <si>
    <t>RC Shoot</t>
  </si>
  <si>
    <t>アールシーシュート</t>
  </si>
  <si>
    <t>115</t>
  </si>
  <si>
    <t>Sidewinder V2</t>
  </si>
  <si>
    <t>サイドワインダー ブイ2</t>
  </si>
  <si>
    <t>16F</t>
  </si>
  <si>
    <t>Reflect Buster</t>
  </si>
  <si>
    <t>リフレクトバスター</t>
  </si>
  <si>
    <t>189</t>
  </si>
  <si>
    <t>Gigaton Head</t>
  </si>
  <si>
    <t>ギガトンヘッド</t>
  </si>
  <si>
    <t>16A</t>
  </si>
  <si>
    <t>Megane Crash</t>
  </si>
  <si>
    <t>メガネクラッシュ</t>
  </si>
  <si>
    <t>16B</t>
  </si>
  <si>
    <t>128</t>
  </si>
  <si>
    <t>Dark Tornado</t>
  </si>
  <si>
    <t>Lv. 1</t>
  </si>
  <si>
    <t>ダークトルネード</t>
  </si>
  <si>
    <t>172</t>
  </si>
  <si>
    <t>Rose Splash</t>
  </si>
  <si>
    <t>ローズスプラッシュ</t>
  </si>
  <si>
    <t>14D</t>
  </si>
  <si>
    <t>Back Tornado</t>
  </si>
  <si>
    <t>バックトルネード</t>
  </si>
  <si>
    <t>19E</t>
  </si>
  <si>
    <t>Spinning Transam</t>
  </si>
  <si>
    <t>スピニングトランザム</t>
  </si>
  <si>
    <t>149</t>
  </si>
  <si>
    <t>Bound Flame</t>
  </si>
  <si>
    <t>バウンドフレイム</t>
  </si>
  <si>
    <t>15F</t>
  </si>
  <si>
    <t>Head Bazooka</t>
  </si>
  <si>
    <t>ヘッドバズーカ</t>
  </si>
  <si>
    <t>12D</t>
  </si>
  <si>
    <t>Tiger drive</t>
  </si>
  <si>
    <t>タイガードライブ</t>
  </si>
  <si>
    <t>169</t>
  </si>
  <si>
    <t>Megaton Head</t>
  </si>
  <si>
    <t>メガトンヘッド</t>
  </si>
  <si>
    <t>142</t>
  </si>
  <si>
    <t>Dragon Crash</t>
  </si>
  <si>
    <t>ドラゴンクラッシュ</t>
  </si>
  <si>
    <t>155</t>
  </si>
  <si>
    <t>Phantom Shoot</t>
  </si>
  <si>
    <t>ファントムシュート</t>
  </si>
  <si>
    <t>121</t>
  </si>
  <si>
    <t>Spinning Shoot</t>
  </si>
  <si>
    <t>スピニングシュート</t>
  </si>
  <si>
    <t>151</t>
  </si>
  <si>
    <t>Fire Tornado</t>
  </si>
  <si>
    <t>ファイアトルネード</t>
  </si>
  <si>
    <t>1B1</t>
  </si>
  <si>
    <t>Bouncer Rabbit</t>
  </si>
  <si>
    <t>バウンサーラビット</t>
  </si>
  <si>
    <t>126</t>
  </si>
  <si>
    <t>Sonic Shot</t>
  </si>
  <si>
    <t>ソニックショット</t>
  </si>
  <si>
    <t>1CE</t>
  </si>
  <si>
    <t>Flying Fish</t>
  </si>
  <si>
    <t>フライングフィッシュ</t>
  </si>
  <si>
    <t>135</t>
  </si>
  <si>
    <t>Death Sword</t>
  </si>
  <si>
    <t>デスソード</t>
  </si>
  <si>
    <t>114</t>
  </si>
  <si>
    <t>Sidewinder</t>
  </si>
  <si>
    <t>サイドワインダー</t>
  </si>
  <si>
    <t>159</t>
  </si>
  <si>
    <t>Buttobi Jump</t>
  </si>
  <si>
    <t>ぶっとびジャンプ</t>
  </si>
  <si>
    <t>18C</t>
  </si>
  <si>
    <t>Kurukuru Head</t>
  </si>
  <si>
    <t>クルクルヘッド</t>
  </si>
  <si>
    <t>150</t>
  </si>
  <si>
    <t>Hyakuretsu Shoot</t>
  </si>
  <si>
    <t>ひゃくれつショット</t>
  </si>
  <si>
    <t>15D</t>
  </si>
  <si>
    <t>Freeze Shot</t>
  </si>
  <si>
    <t>フリーズショット</t>
  </si>
  <si>
    <t>174</t>
  </si>
  <si>
    <t>Rolling Kick</t>
  </si>
  <si>
    <t>ローリングキック</t>
  </si>
  <si>
    <t>103</t>
  </si>
  <si>
    <t>Cross Drive</t>
  </si>
  <si>
    <t>クロスドライブ</t>
  </si>
  <si>
    <t>11D</t>
  </si>
  <si>
    <t>Suisei Shoot</t>
  </si>
  <si>
    <t>すいせいシュート</t>
  </si>
  <si>
    <t>120</t>
  </si>
  <si>
    <t>Spiral Shot</t>
  </si>
  <si>
    <t>スパイラルショット</t>
  </si>
  <si>
    <t>132</t>
  </si>
  <si>
    <t>Tsunami Boost</t>
  </si>
  <si>
    <t>ツナミブースト</t>
  </si>
  <si>
    <t>166</t>
  </si>
  <si>
    <t>Mach Wind</t>
  </si>
  <si>
    <t>マッハウィンド</t>
  </si>
  <si>
    <t>102</t>
  </si>
  <si>
    <t>Grenade Shoot</t>
  </si>
  <si>
    <t>グレネードショット</t>
  </si>
  <si>
    <t>D5</t>
  </si>
  <si>
    <t>Olympus Harmony (Armed)</t>
  </si>
  <si>
    <t>オリンポスハーモニー （アームド）</t>
  </si>
  <si>
    <t>DB</t>
  </si>
  <si>
    <t>Spark Edge Dribble (Armed)</t>
  </si>
  <si>
    <t>スパークエッジドリブル</t>
  </si>
  <si>
    <t>DE</t>
  </si>
  <si>
    <t>Dancing Ghost</t>
  </si>
  <si>
    <t>つむじのやいば</t>
  </si>
  <si>
    <t>C6</t>
  </si>
  <si>
    <t>Pegasus Break</t>
  </si>
  <si>
    <t>ペガサスブレイク</t>
  </si>
  <si>
    <t>D3</t>
  </si>
  <si>
    <t>Overdrive</t>
  </si>
  <si>
    <t>オーバードライブ</t>
  </si>
  <si>
    <t>DD</t>
  </si>
  <si>
    <t>ダンシングゴースト</t>
  </si>
  <si>
    <t>C8</t>
  </si>
  <si>
    <t>マシンガンビート</t>
  </si>
  <si>
    <t>E5</t>
  </si>
  <si>
    <t>E6</t>
  </si>
  <si>
    <t>D9</t>
  </si>
  <si>
    <t>Scratch Raid</t>
  </si>
  <si>
    <t>スクラッチレイド</t>
  </si>
  <si>
    <t>D2</t>
  </si>
  <si>
    <t>Ou no Tsurugi</t>
  </si>
  <si>
    <t>おうのつるぎ</t>
  </si>
  <si>
    <t>D7</t>
  </si>
  <si>
    <t>Kuroshio Ride</t>
  </si>
  <si>
    <t>クロシオライド</t>
  </si>
  <si>
    <t>A7</t>
  </si>
  <si>
    <t>Killer Fields</t>
  </si>
  <si>
    <t>Lv. 3 (Co-Op 2P)</t>
  </si>
  <si>
    <t>キラーフィールズ</t>
  </si>
  <si>
    <t>E8</t>
  </si>
  <si>
    <t>Muei Souha</t>
  </si>
  <si>
    <t>Lv. 3 (Co-Op 3P)</t>
  </si>
  <si>
    <t>むえいそうは</t>
  </si>
  <si>
    <t>AA</t>
  </si>
  <si>
    <t>The Ikaros</t>
  </si>
  <si>
    <t>ジイカロス</t>
  </si>
  <si>
    <t>AF</t>
  </si>
  <si>
    <t>Judge Through 3</t>
  </si>
  <si>
    <t>ジャッジスルー3</t>
  </si>
  <si>
    <t>D1</t>
  </si>
  <si>
    <t>Air Ride</t>
  </si>
  <si>
    <t>エアライド</t>
  </si>
  <si>
    <t>D6</t>
  </si>
  <si>
    <t>Kazaana Drive</t>
  </si>
  <si>
    <t>かざあなドライブ</t>
  </si>
  <si>
    <t>DF</t>
  </si>
  <si>
    <t>Decoy Release</t>
  </si>
  <si>
    <t>デコイ・リリース</t>
  </si>
  <si>
    <t>C1</t>
  </si>
  <si>
    <t>Britannia Cross</t>
  </si>
  <si>
    <t>ブリタニアクロス</t>
  </si>
  <si>
    <t>B0</t>
  </si>
  <si>
    <t>Super Elastico</t>
  </si>
  <si>
    <t>スーパーエラシコ</t>
  </si>
  <si>
    <t>A6</t>
  </si>
  <si>
    <t>Olympus Harmony</t>
  </si>
  <si>
    <t>オリンポスハーモニー</t>
  </si>
  <si>
    <t>B9</t>
  </si>
  <si>
    <t>Devil Ball</t>
  </si>
  <si>
    <t>デビルボール</t>
  </si>
  <si>
    <t>CC</t>
  </si>
  <si>
    <t>Melody Wave</t>
  </si>
  <si>
    <t>メロディウェイブ</t>
  </si>
  <si>
    <t>A5</t>
  </si>
  <si>
    <t>Angel Ball</t>
  </si>
  <si>
    <t>エンゼルボール</t>
  </si>
  <si>
    <t>B2</t>
  </si>
  <si>
    <t>Sprint Warp</t>
  </si>
  <si>
    <t>スプリントワープ</t>
  </si>
  <si>
    <t>D4</t>
  </si>
  <si>
    <t>オールデリート</t>
  </si>
  <si>
    <t>AE</t>
  </si>
  <si>
    <t>Judge Through 2</t>
  </si>
  <si>
    <t>ジャッジスルー2</t>
  </si>
  <si>
    <t>E1</t>
  </si>
  <si>
    <t>バンジースラスト</t>
  </si>
  <si>
    <t>E9</t>
  </si>
  <si>
    <t>Round Spark</t>
  </si>
  <si>
    <t>ラウンドスパーク</t>
  </si>
  <si>
    <t>B1</t>
  </si>
  <si>
    <t>Sky Walk</t>
  </si>
  <si>
    <t>スカイウォーク</t>
  </si>
  <si>
    <t>BC</t>
  </si>
  <si>
    <t>Noboriryuu</t>
  </si>
  <si>
    <t>のぼりりゅう</t>
  </si>
  <si>
    <t>A0</t>
  </si>
  <si>
    <t>Aikido</t>
  </si>
  <si>
    <t>あいきどう</t>
  </si>
  <si>
    <t>A4</t>
  </si>
  <si>
    <t>Echo Ball</t>
  </si>
  <si>
    <t>エコーボール</t>
  </si>
  <si>
    <t>A3</t>
  </si>
  <si>
    <t>Water Veil</t>
  </si>
  <si>
    <t>ウォーターベール</t>
  </si>
  <si>
    <t>BE</t>
  </si>
  <si>
    <t>Fuujin no Mai</t>
  </si>
  <si>
    <t>ふうじんのまい</t>
  </si>
  <si>
    <t>BF</t>
  </si>
  <si>
    <t>C7</t>
  </si>
  <si>
    <t>Heaven's Time</t>
  </si>
  <si>
    <t>ヘブンズタイム</t>
  </si>
  <si>
    <t>C3</t>
  </si>
  <si>
    <t>Flame Veil</t>
  </si>
  <si>
    <t>フレイムベール</t>
  </si>
  <si>
    <t>DA</t>
  </si>
  <si>
    <t>Spark Edge Dribble</t>
  </si>
  <si>
    <t>C9</t>
  </si>
  <si>
    <t>Matador Feint</t>
  </si>
  <si>
    <t>マタドールフェイント</t>
  </si>
  <si>
    <t>B6</t>
  </si>
  <si>
    <t>Dash Storm</t>
  </si>
  <si>
    <t>ダッシュストーム</t>
  </si>
  <si>
    <t>CD</t>
  </si>
  <si>
    <t>Liar Shot</t>
  </si>
  <si>
    <t>ライアーショット</t>
  </si>
  <si>
    <t>CE</t>
  </si>
  <si>
    <t>Lightning Accel</t>
  </si>
  <si>
    <t>ライトニングアクセル</t>
  </si>
  <si>
    <t>C5</t>
  </si>
  <si>
    <t>Bunshin Feint</t>
  </si>
  <si>
    <t>ぶんしんフェイント</t>
  </si>
  <si>
    <t>D8</t>
  </si>
  <si>
    <t>Zigzag Spark</t>
  </si>
  <si>
    <t>ジグザグスパーク</t>
  </si>
  <si>
    <t>E4</t>
  </si>
  <si>
    <t>White Blade</t>
  </si>
  <si>
    <t>ホワイトブレード</t>
  </si>
  <si>
    <t>D0</t>
  </si>
  <si>
    <t>Aggressive Beat</t>
  </si>
  <si>
    <t>アグレッシブビート</t>
  </si>
  <si>
    <t>A1</t>
  </si>
  <si>
    <t>Acrobat Keep</t>
  </si>
  <si>
    <t>アクロバットキープ</t>
  </si>
  <si>
    <t>A8</t>
  </si>
  <si>
    <t>Claymore</t>
  </si>
  <si>
    <t>クレイモア</t>
  </si>
  <si>
    <t>A2</t>
  </si>
  <si>
    <t>Illusion Ball</t>
  </si>
  <si>
    <t>イリュージョンボール</t>
  </si>
  <si>
    <t>C4</t>
  </si>
  <si>
    <t>Presto Turn</t>
  </si>
  <si>
    <t>プレストターン</t>
  </si>
  <si>
    <t>CA</t>
  </si>
  <si>
    <t>Maboroshi Dribble</t>
  </si>
  <si>
    <t>まぼろしドリブル</t>
  </si>
  <si>
    <t>EA</t>
  </si>
  <si>
    <t>Linear Drive</t>
  </si>
  <si>
    <t>リニアドライブ</t>
  </si>
  <si>
    <t>DC</t>
  </si>
  <si>
    <t>Spinning Upper</t>
  </si>
  <si>
    <t>スピニングアッパー</t>
  </si>
  <si>
    <t>BB</t>
  </si>
  <si>
    <t>Naraku Otoshi</t>
  </si>
  <si>
    <t>ならくおとし</t>
  </si>
  <si>
    <t>CB</t>
  </si>
  <si>
    <t>Meteor Shower</t>
  </si>
  <si>
    <t>メテオシャワー</t>
  </si>
  <si>
    <t>E0</t>
  </si>
  <si>
    <t>Burning Summer</t>
  </si>
  <si>
    <t>バーニングサマー</t>
  </si>
  <si>
    <t>AB</t>
  </si>
  <si>
    <t>Scissors Bomb</t>
  </si>
  <si>
    <t>シザースボム</t>
  </si>
  <si>
    <t>C2</t>
  </si>
  <si>
    <t>Prima Donna</t>
  </si>
  <si>
    <t>プリマドンナ</t>
  </si>
  <si>
    <t>B4</t>
  </si>
  <si>
    <t>Soyokaze Step</t>
  </si>
  <si>
    <t>そよかぜステップ</t>
  </si>
  <si>
    <t>C0</t>
  </si>
  <si>
    <t>Fuusen Gum</t>
  </si>
  <si>
    <t>フーセンガム</t>
  </si>
  <si>
    <t>E3</t>
  </si>
  <si>
    <t>Boomerang Feint</t>
  </si>
  <si>
    <t>ブーメランフェイント</t>
  </si>
  <si>
    <t>A9</t>
  </si>
  <si>
    <t>Zanzou</t>
  </si>
  <si>
    <t>ざんぞう</t>
  </si>
  <si>
    <t>CF</t>
  </si>
  <si>
    <t>Warp Drive</t>
  </si>
  <si>
    <t>ワープドライブ</t>
  </si>
  <si>
    <t>B3</t>
  </si>
  <si>
    <t>Zeroyon</t>
  </si>
  <si>
    <t>ゼロヨン</t>
  </si>
  <si>
    <t>BA</t>
  </si>
  <si>
    <t>Naminori Pierrot</t>
  </si>
  <si>
    <t>なみのりピエロ</t>
  </si>
  <si>
    <t>BD</t>
  </si>
  <si>
    <t>Heat Tackle</t>
  </si>
  <si>
    <t>ヒートタックル</t>
  </si>
  <si>
    <t>AC</t>
  </si>
  <si>
    <t>Shippuu Dash</t>
  </si>
  <si>
    <t>しっぷうダッシュ</t>
  </si>
  <si>
    <t>AD</t>
  </si>
  <si>
    <t>B7</t>
  </si>
  <si>
    <t>Tatsumaki Senpuu</t>
  </si>
  <si>
    <t>たつまきせんぷう</t>
  </si>
  <si>
    <t>B8</t>
  </si>
  <si>
    <t>Tamanori Piero</t>
  </si>
  <si>
    <t>たまのりピエロ</t>
  </si>
  <si>
    <t>E2</t>
  </si>
  <si>
    <t>Hitori One-Two</t>
  </si>
  <si>
    <t>ひとりワンツー</t>
  </si>
  <si>
    <t>E7</t>
  </si>
  <si>
    <t>Mad Juggler</t>
  </si>
  <si>
    <t>マッドジャグラー</t>
  </si>
  <si>
    <t>B5</t>
  </si>
  <si>
    <t>Dash Accel</t>
  </si>
  <si>
    <t>ダッシュアクセル</t>
  </si>
  <si>
    <t>97</t>
  </si>
  <si>
    <t>Buttobi Punch (Armed)</t>
  </si>
  <si>
    <t>Punch 1</t>
  </si>
  <si>
    <t>ぶっとびパンチ （アームド）</t>
  </si>
  <si>
    <t>98</t>
  </si>
  <si>
    <t>89</t>
  </si>
  <si>
    <t>King Fire</t>
  </si>
  <si>
    <t>キングファイア</t>
  </si>
  <si>
    <t>8A</t>
  </si>
  <si>
    <t>5D</t>
  </si>
  <si>
    <t>グレイトザハンド</t>
  </si>
  <si>
    <t>86</t>
  </si>
  <si>
    <t>Gigantic Bomb</t>
  </si>
  <si>
    <t>ギガンティックボム</t>
  </si>
  <si>
    <t>87</t>
  </si>
  <si>
    <t>99</t>
  </si>
  <si>
    <t>マジンザハンド (化身)</t>
  </si>
  <si>
    <t>9A</t>
  </si>
  <si>
    <t>91</t>
  </si>
  <si>
    <t>Taikoku Ouka</t>
  </si>
  <si>
    <t>たいこくおうか</t>
  </si>
  <si>
    <t>73</t>
  </si>
  <si>
    <t>High Voltage</t>
  </si>
  <si>
    <t>Punch 2</t>
  </si>
  <si>
    <t>ハイボルテージ</t>
  </si>
  <si>
    <t>81</t>
  </si>
  <si>
    <t>むげんのかべ</t>
  </si>
  <si>
    <t>6D</t>
  </si>
  <si>
    <t>Dual Smash</t>
  </si>
  <si>
    <t>デュアルスマッシュ</t>
  </si>
  <si>
    <t>61</t>
  </si>
  <si>
    <t>God Hand V</t>
  </si>
  <si>
    <t>ゴッドハンドブイ</t>
  </si>
  <si>
    <t>7C</t>
  </si>
  <si>
    <t>Maou The Hand</t>
  </si>
  <si>
    <t>まおうザハンド</t>
  </si>
  <si>
    <t>6B</t>
  </si>
  <si>
    <t>Tamashii The Hand</t>
  </si>
  <si>
    <t>タマシイザハンド</t>
  </si>
  <si>
    <t>5E</t>
  </si>
  <si>
    <t>God Catch</t>
  </si>
  <si>
    <t>ゴッドキャッチ</t>
  </si>
  <si>
    <t>66</t>
  </si>
  <si>
    <t>The End</t>
  </si>
  <si>
    <t>ジエンド</t>
  </si>
  <si>
    <t>95</t>
  </si>
  <si>
    <t>Big Spider</t>
  </si>
  <si>
    <t>ビッグスパイダー</t>
  </si>
  <si>
    <t>85</t>
  </si>
  <si>
    <t>Counter Drive</t>
  </si>
  <si>
    <t>カウンタードライブ</t>
  </si>
  <si>
    <t>8D</t>
  </si>
  <si>
    <t>Sand Cutter</t>
  </si>
  <si>
    <t>サンドカッター</t>
  </si>
  <si>
    <t>65</t>
  </si>
  <si>
    <t>Serpent Fang</t>
  </si>
  <si>
    <t>サーペントファング</t>
  </si>
  <si>
    <t>80</t>
  </si>
  <si>
    <t>Mugen The Hand</t>
  </si>
  <si>
    <t>ムゲンザハンド</t>
  </si>
  <si>
    <t>8B</t>
  </si>
  <si>
    <t>Gravity Point</t>
  </si>
  <si>
    <t>グラビティポイント</t>
  </si>
  <si>
    <t>92</t>
  </si>
  <si>
    <t>Destiny Cloud</t>
  </si>
  <si>
    <t>ディスティニークラウド</t>
  </si>
  <si>
    <t>67</t>
  </si>
  <si>
    <t>Jikuu no Kabe</t>
  </si>
  <si>
    <t>じくうのかべ</t>
  </si>
  <si>
    <t>8E</t>
  </si>
  <si>
    <t>Shining Hole</t>
  </si>
  <si>
    <t>シャイニングホール</t>
  </si>
  <si>
    <t>72</t>
  </si>
  <si>
    <t>Burn Out V2</t>
  </si>
  <si>
    <t>バーンアウト ブイ2</t>
  </si>
  <si>
    <t>79</t>
  </si>
  <si>
    <t>Burai Hand</t>
  </si>
  <si>
    <t>ぶらいハンド</t>
  </si>
  <si>
    <t>5B</t>
  </si>
  <si>
    <t>Gigant Wall</t>
  </si>
  <si>
    <t>ギガントウォール</t>
  </si>
  <si>
    <t>8C</t>
  </si>
  <si>
    <t>ゴッドハンドダブル</t>
  </si>
  <si>
    <t>6F</t>
  </si>
  <si>
    <t>Drill Smasher V2</t>
  </si>
  <si>
    <t>ドリルスマッシャー ブイ2</t>
  </si>
  <si>
    <t>5A</t>
  </si>
  <si>
    <t>Omega The Hand</t>
  </si>
  <si>
    <t>オメガザハンド</t>
  </si>
  <si>
    <t>64</t>
  </si>
  <si>
    <t>Colosseo Guard Kai</t>
  </si>
  <si>
    <t>コロッセオガード かい</t>
  </si>
  <si>
    <t>58</t>
  </si>
  <si>
    <t>Ijigen The Hand</t>
  </si>
  <si>
    <t>イジゲンザハンド</t>
  </si>
  <si>
    <t>8F</t>
  </si>
  <si>
    <t>Gyro Saving</t>
  </si>
  <si>
    <t>ジャイロセービング</t>
  </si>
  <si>
    <t>7E</t>
  </si>
  <si>
    <t>Shin Majin The Hand</t>
  </si>
  <si>
    <t>マジンザハンド　しん</t>
  </si>
  <si>
    <t>84</t>
  </si>
  <si>
    <t>Excellent Brest Kai</t>
  </si>
  <si>
    <t>エクセレントブレスト かい</t>
  </si>
  <si>
    <t>77</t>
  </si>
  <si>
    <t>Beast Fang</t>
  </si>
  <si>
    <t>ビーストファング</t>
  </si>
  <si>
    <t>5C</t>
  </si>
  <si>
    <t>Crystal Barrier</t>
  </si>
  <si>
    <t>クリスタルバリア</t>
  </si>
  <si>
    <t>75</t>
  </si>
  <si>
    <t>Hanafubuki Kai</t>
  </si>
  <si>
    <t>はなふぶき かい</t>
  </si>
  <si>
    <t>90</t>
  </si>
  <si>
    <t>Shoot Break</t>
  </si>
  <si>
    <t>シュートブレイク</t>
  </si>
  <si>
    <t>59</t>
  </si>
  <si>
    <t>Electric Trap</t>
  </si>
  <si>
    <t>エレキトラップ</t>
  </si>
  <si>
    <t>69</t>
  </si>
  <si>
    <t>Seigi No Tekken</t>
  </si>
  <si>
    <t>せいぎのてっけん</t>
  </si>
  <si>
    <t>7B</t>
  </si>
  <si>
    <t>Procyon Net</t>
  </si>
  <si>
    <t>プロキオンネット</t>
  </si>
  <si>
    <t>6A</t>
  </si>
  <si>
    <t>Double Rocket</t>
  </si>
  <si>
    <t>ダブルロケット</t>
  </si>
  <si>
    <t>57</t>
  </si>
  <si>
    <t>Ikari no Tettsui</t>
  </si>
  <si>
    <t>いかりのてっつい</t>
  </si>
  <si>
    <t>78</t>
  </si>
  <si>
    <t>Fence of Gaia</t>
  </si>
  <si>
    <t>フェンスオブガイア</t>
  </si>
  <si>
    <t>7F</t>
  </si>
  <si>
    <t>Majin The Hand (Tachimukai)</t>
  </si>
  <si>
    <t>マジンザハンド (立向居)</t>
  </si>
  <si>
    <t>6C</t>
  </si>
  <si>
    <t>Tsunami Wall</t>
  </si>
  <si>
    <t>つなみウォール</t>
  </si>
  <si>
    <t>63</t>
  </si>
  <si>
    <t>Colosseo Guard</t>
  </si>
  <si>
    <t>コロッセオガード</t>
  </si>
  <si>
    <t>93</t>
  </si>
  <si>
    <t>Doon Shout</t>
  </si>
  <si>
    <t>ドーンシャウト</t>
  </si>
  <si>
    <t>62</t>
  </si>
  <si>
    <t>God Hand X</t>
  </si>
  <si>
    <t>ゴッドハンドエックス</t>
  </si>
  <si>
    <t>6E</t>
  </si>
  <si>
    <t>Drill Smasher</t>
  </si>
  <si>
    <t>ドリルスマッシャー</t>
  </si>
  <si>
    <t>71</t>
  </si>
  <si>
    <t>Burn Out</t>
  </si>
  <si>
    <t>バーンアウト</t>
  </si>
  <si>
    <t>83</t>
  </si>
  <si>
    <t>Excellent Brest</t>
  </si>
  <si>
    <t>エクセレントブレスト</t>
  </si>
  <si>
    <t>7D</t>
  </si>
  <si>
    <t>Majin The Hand</t>
  </si>
  <si>
    <t>マジンザハンド</t>
  </si>
  <si>
    <t>96</t>
  </si>
  <si>
    <t>Buttobi Punch</t>
  </si>
  <si>
    <t>ぶっとびパンチ</t>
  </si>
  <si>
    <t>7A</t>
  </si>
  <si>
    <t>Full Power Shield</t>
  </si>
  <si>
    <t>フルパワーシールド</t>
  </si>
  <si>
    <t>60</t>
  </si>
  <si>
    <t>God Hand (Tachimukai)</t>
  </si>
  <si>
    <t>ゴッドハンド (立向居)</t>
  </si>
  <si>
    <t>88</t>
  </si>
  <si>
    <t>Killer Blade</t>
  </si>
  <si>
    <t>キラーブレード</t>
  </si>
  <si>
    <t>74</t>
  </si>
  <si>
    <t>Hanafubuki</t>
  </si>
  <si>
    <t>はなふぶき</t>
  </si>
  <si>
    <t>68</t>
  </si>
  <si>
    <t>Shoot Pocket</t>
  </si>
  <si>
    <t>シュートポケット</t>
  </si>
  <si>
    <t>82</t>
  </si>
  <si>
    <t>Worm Hole</t>
  </si>
  <si>
    <t>ワームホール</t>
  </si>
  <si>
    <t>70</t>
  </si>
  <si>
    <t>Burning Catch</t>
  </si>
  <si>
    <t>バーニングキャッチ</t>
  </si>
  <si>
    <t>76</t>
  </si>
  <si>
    <t>Power Shield</t>
  </si>
  <si>
    <t>パワーシールド</t>
  </si>
  <si>
    <t>94</t>
  </si>
  <si>
    <t>Power Spike</t>
  </si>
  <si>
    <t>パワースパイク</t>
  </si>
  <si>
    <t>5F</t>
  </si>
  <si>
    <t>God Hand</t>
  </si>
  <si>
    <t>ゴッドハンド</t>
  </si>
  <si>
    <t>たいこくおうか (MT)</t>
  </si>
  <si>
    <t>44</t>
  </si>
  <si>
    <t>Deep Mist (Armed)</t>
  </si>
  <si>
    <t>ディープミスト（アームド）</t>
  </si>
  <si>
    <t>51</t>
  </si>
  <si>
    <t>Mochi Mochi Kinako Mochi (Armed)</t>
  </si>
  <si>
    <t>もちもちきなこもち</t>
  </si>
  <si>
    <t>24</t>
  </si>
  <si>
    <t>ダークスペース</t>
  </si>
  <si>
    <t>3A</t>
  </si>
  <si>
    <t>Valkyrie Flag</t>
  </si>
  <si>
    <t>ウァルキリーフラッグ</t>
  </si>
  <si>
    <t>45</t>
  </si>
  <si>
    <t>Dragon Storm</t>
  </si>
  <si>
    <t>ドラゴンストーム</t>
  </si>
  <si>
    <t>46</t>
  </si>
  <si>
    <t>48</t>
  </si>
  <si>
    <t>Hunting Lance</t>
  </si>
  <si>
    <t>ハンティングランス</t>
  </si>
  <si>
    <t>1E</t>
  </si>
  <si>
    <t>Strong Tower</t>
  </si>
  <si>
    <t>ストロングタワー</t>
  </si>
  <si>
    <t>43</t>
  </si>
  <si>
    <t>ディープジャングル</t>
  </si>
  <si>
    <t>2B</t>
  </si>
  <si>
    <t>Perfect Tower</t>
  </si>
  <si>
    <t>パーフェクトタワー</t>
  </si>
  <si>
    <t>3D</t>
  </si>
  <si>
    <t>Kira Kira Illusion</t>
  </si>
  <si>
    <t>きらきらイリュージョン</t>
  </si>
  <si>
    <t>1C</t>
  </si>
  <si>
    <t>Shinkuuma (Mixi-Max)</t>
  </si>
  <si>
    <t>しんくうま (MIX)</t>
  </si>
  <si>
    <t>3F</t>
  </si>
  <si>
    <t>Kodai No Tsubasa</t>
  </si>
  <si>
    <t>こだいのつばさ</t>
  </si>
  <si>
    <t>52</t>
  </si>
  <si>
    <t>La Flamme</t>
  </si>
  <si>
    <t>ラフラム</t>
  </si>
  <si>
    <t>1A</t>
  </si>
  <si>
    <t>Shooting Star</t>
  </si>
  <si>
    <t>シューティングスター</t>
  </si>
  <si>
    <t>12</t>
  </si>
  <si>
    <t>Go To Hell</t>
  </si>
  <si>
    <t>ゴートゥヘル</t>
  </si>
  <si>
    <t>27</t>
  </si>
  <si>
    <t>Dimension Cut</t>
  </si>
  <si>
    <t>ディメンションカット</t>
  </si>
  <si>
    <t>34</t>
  </si>
  <si>
    <t>Bushin Defense</t>
  </si>
  <si>
    <t>ぶんしんディフェンス</t>
  </si>
  <si>
    <t>11</t>
  </si>
  <si>
    <t>Go To Heaven</t>
  </si>
  <si>
    <t>ゴートゥヘブン</t>
  </si>
  <si>
    <t>47</t>
  </si>
  <si>
    <t>Vanishing Cut</t>
  </si>
  <si>
    <t>バニシングカット</t>
  </si>
  <si>
    <t>D</t>
  </si>
  <si>
    <t>Crazy Sunlight</t>
  </si>
  <si>
    <t>クレイジーサンライト</t>
  </si>
  <si>
    <t>E</t>
  </si>
  <si>
    <t>F</t>
  </si>
  <si>
    <t>4F</t>
  </si>
  <si>
    <t>Magical Flower</t>
  </si>
  <si>
    <t>マジカルフラワー</t>
  </si>
  <si>
    <t>26</t>
  </si>
  <si>
    <t>Deep Mist</t>
  </si>
  <si>
    <t>ディープミスト</t>
  </si>
  <si>
    <t>2D</t>
  </si>
  <si>
    <t>Hunter's Net</t>
  </si>
  <si>
    <t>ハンターズネット</t>
  </si>
  <si>
    <t>3B</t>
  </si>
  <si>
    <t>Air Bullet</t>
  </si>
  <si>
    <t>エアーバレット</t>
  </si>
  <si>
    <t>38</t>
  </si>
  <si>
    <t>Asterisk Rock</t>
  </si>
  <si>
    <t>アスタリスクロック</t>
  </si>
  <si>
    <t>50</t>
  </si>
  <si>
    <t>Mochi Mochi Kinako Mochi</t>
  </si>
  <si>
    <t>16</t>
  </si>
  <si>
    <t>ザマウンテン</t>
  </si>
  <si>
    <t>4</t>
  </si>
  <si>
    <t>Atlantis Wall</t>
  </si>
  <si>
    <t>アトランティスウォール</t>
  </si>
  <si>
    <t>Ground Quake</t>
  </si>
  <si>
    <t>グランドクェイク</t>
  </si>
  <si>
    <t>40</t>
  </si>
  <si>
    <t>Sargasso</t>
  </si>
  <si>
    <t>Lv. 2 (Co-Op 2P)</t>
  </si>
  <si>
    <t>サルガッソー</t>
  </si>
  <si>
    <t>49</t>
  </si>
  <si>
    <t>Big Scissors</t>
  </si>
  <si>
    <t>ビッグシザース</t>
  </si>
  <si>
    <t>33</t>
  </si>
  <si>
    <t>Block Circus</t>
  </si>
  <si>
    <t>ブロックサーカス</t>
  </si>
  <si>
    <t>4C</t>
  </si>
  <si>
    <t>Fractal House</t>
  </si>
  <si>
    <t>Lv. 2 (Co-Op 3P)</t>
  </si>
  <si>
    <t>ヘビーベイビー</t>
  </si>
  <si>
    <t>39</t>
  </si>
  <si>
    <t>Ichiyajou</t>
  </si>
  <si>
    <t>いちやじょう</t>
  </si>
  <si>
    <t>6</t>
  </si>
  <si>
    <t>Kattobi Defense</t>
  </si>
  <si>
    <t>かっとびディフェンス</t>
  </si>
  <si>
    <t>28</t>
  </si>
  <si>
    <t>Demon Cut</t>
  </si>
  <si>
    <t>デーモンカット</t>
  </si>
  <si>
    <t>2A</t>
  </si>
  <si>
    <t>Barbarian No Tate</t>
  </si>
  <si>
    <t>バーバリアンのたて</t>
  </si>
  <si>
    <t>1F</t>
  </si>
  <si>
    <t>Snow Angel</t>
  </si>
  <si>
    <t>スノーエンジェル</t>
  </si>
  <si>
    <t>32</t>
  </si>
  <si>
    <t>Frozen Steal</t>
  </si>
  <si>
    <t>フローズンスティール</t>
  </si>
  <si>
    <t>42</t>
  </si>
  <si>
    <t>Screwdriver</t>
  </si>
  <si>
    <t>スクリュードライバー</t>
  </si>
  <si>
    <t>5</t>
  </si>
  <si>
    <t>Ignite Steal</t>
  </si>
  <si>
    <t>イグナイトスティール</t>
  </si>
  <si>
    <t>4D</t>
  </si>
  <si>
    <t>Magnet Draw</t>
  </si>
  <si>
    <t>マグネットドロー</t>
  </si>
  <si>
    <t>4E</t>
  </si>
  <si>
    <t>1B</t>
  </si>
  <si>
    <t>Shinkuuma</t>
  </si>
  <si>
    <t>しんくうま</t>
  </si>
  <si>
    <t>22</t>
  </si>
  <si>
    <t>Senpuujin</t>
  </si>
  <si>
    <t>せんぷうじん</t>
  </si>
  <si>
    <t>23</t>
  </si>
  <si>
    <t>54</t>
  </si>
  <si>
    <t>ワンダートラップ （アームド）</t>
  </si>
  <si>
    <t>2</t>
  </si>
  <si>
    <t>Iron Wall</t>
  </si>
  <si>
    <t>アイアンウォール</t>
  </si>
  <si>
    <t>17</t>
  </si>
  <si>
    <t>The Mist</t>
  </si>
  <si>
    <t>ザミスト</t>
  </si>
  <si>
    <t>53</t>
  </si>
  <si>
    <t>Wonder Trap</t>
  </si>
  <si>
    <t>ワンダートラップ</t>
  </si>
  <si>
    <t>37</t>
  </si>
  <si>
    <t>Rolling slide</t>
  </si>
  <si>
    <t>ローリングスライド</t>
  </si>
  <si>
    <t>36</t>
  </si>
  <si>
    <t>Megaquake</t>
  </si>
  <si>
    <t>メガクェイク</t>
  </si>
  <si>
    <t>15</t>
  </si>
  <si>
    <t>The Tower</t>
  </si>
  <si>
    <t>ザタワー</t>
  </si>
  <si>
    <t>19</t>
  </si>
  <si>
    <t>Sabaki No Tetsui</t>
  </si>
  <si>
    <t>さばきのてっつい</t>
  </si>
  <si>
    <t>35</t>
  </si>
  <si>
    <t>Volcano Cut</t>
  </si>
  <si>
    <t>ボルケイノカット</t>
  </si>
  <si>
    <t>4B</t>
  </si>
  <si>
    <t>Heavy Baby</t>
  </si>
  <si>
    <t>ブレードアタック</t>
  </si>
  <si>
    <t>3C</t>
  </si>
  <si>
    <t>Kagenui</t>
  </si>
  <si>
    <t>かげぬい</t>
  </si>
  <si>
    <t>3E</t>
  </si>
  <si>
    <t>Coil Upper</t>
  </si>
  <si>
    <t>コイルアッパー</t>
  </si>
  <si>
    <t>A</t>
  </si>
  <si>
    <t>Good Smell</t>
  </si>
  <si>
    <t>グッドスメル</t>
  </si>
  <si>
    <t>29</t>
  </si>
  <si>
    <t>Desert Storm</t>
  </si>
  <si>
    <t>デザートストーム</t>
  </si>
  <si>
    <t>31</t>
  </si>
  <si>
    <t>Flame Dance</t>
  </si>
  <si>
    <t>フレイムダンス</t>
  </si>
  <si>
    <t>1</t>
  </si>
  <si>
    <t>Earthquake</t>
  </si>
  <si>
    <t>アースクェイク</t>
  </si>
  <si>
    <t>2C</t>
  </si>
  <si>
    <t>Power Charge</t>
  </si>
  <si>
    <t>パワーチャージ</t>
  </si>
  <si>
    <t>21</t>
  </si>
  <si>
    <t>Spinning Cut</t>
  </si>
  <si>
    <t>スピニングカット</t>
  </si>
  <si>
    <t>1D</t>
  </si>
  <si>
    <t>Super Shikofumi</t>
  </si>
  <si>
    <t>スーパーしこふみ</t>
  </si>
  <si>
    <t>13</t>
  </si>
  <si>
    <t>The Wall</t>
  </si>
  <si>
    <t>ザウォール</t>
  </si>
  <si>
    <t>14</t>
  </si>
  <si>
    <t>2E</t>
  </si>
  <si>
    <t>Viva ! Banri No Choujo</t>
  </si>
  <si>
    <t>ビバ！ばんりのちょうじょう</t>
  </si>
  <si>
    <t>B</t>
  </si>
  <si>
    <t>Gravitation</t>
  </si>
  <si>
    <t>グラビテイション</t>
  </si>
  <si>
    <t>18</t>
  </si>
  <si>
    <t>Cyclone</t>
  </si>
  <si>
    <t>サイクロン</t>
  </si>
  <si>
    <t>20</t>
  </si>
  <si>
    <t>Spiral Draw</t>
  </si>
  <si>
    <t>スパイラルドロー</t>
  </si>
  <si>
    <t>3</t>
  </si>
  <si>
    <t>Ice Ground</t>
  </si>
  <si>
    <t>アイスグランド</t>
  </si>
  <si>
    <t>4A</t>
  </si>
  <si>
    <t>Blade Attack</t>
  </si>
  <si>
    <t>フラクタルハウス</t>
  </si>
  <si>
    <t>8</t>
  </si>
  <si>
    <t>Killer Whale</t>
  </si>
  <si>
    <t>キラーホエール</t>
  </si>
  <si>
    <t>25</t>
  </si>
  <si>
    <t>Dash Train</t>
  </si>
  <si>
    <t>ダッシュトレイン</t>
  </si>
  <si>
    <t>2F</t>
  </si>
  <si>
    <t>Fake Bomber</t>
  </si>
  <si>
    <t>フェイクボンバー</t>
  </si>
  <si>
    <t>30</t>
  </si>
  <si>
    <t>Photon Flash</t>
  </si>
  <si>
    <t>フォトンフラッシュ</t>
  </si>
  <si>
    <t>41</t>
  </si>
  <si>
    <t>Thief Eye</t>
  </si>
  <si>
    <t>シーフアイ</t>
  </si>
  <si>
    <t>7</t>
  </si>
  <si>
    <t>Killer Slide</t>
  </si>
  <si>
    <t>キラースライド</t>
  </si>
  <si>
    <t>9</t>
  </si>
  <si>
    <t>Quick Draw</t>
  </si>
  <si>
    <t>クイックドロウ</t>
  </si>
  <si>
    <t>10</t>
  </si>
  <si>
    <t>Coil Turn</t>
  </si>
  <si>
    <t>コイルターン</t>
  </si>
  <si>
    <t>EB</t>
  </si>
  <si>
    <t>Miximax Transformation</t>
  </si>
  <si>
    <t>Undef</t>
  </si>
  <si>
    <t>ミキシマックス演出・フィールド</t>
  </si>
  <si>
    <t>9B</t>
  </si>
  <si>
    <t>55</t>
  </si>
  <si>
    <t>Normal catch</t>
  </si>
  <si>
    <t>ノーマルキャッチ</t>
  </si>
  <si>
    <t>56</t>
  </si>
  <si>
    <t>9C</t>
  </si>
  <si>
    <t>Normal dribble (dodge)</t>
  </si>
  <si>
    <t>9D</t>
  </si>
  <si>
    <t>Normal dribble (Jump)</t>
  </si>
  <si>
    <t>9E</t>
  </si>
  <si>
    <t>Normal dribble (Charge)</t>
  </si>
  <si>
    <t>9F</t>
  </si>
  <si>
    <t>ドリブル−＞
ブロック</t>
  </si>
  <si>
    <t>アームド</t>
  </si>
  <si>
    <t>化身</t>
  </si>
  <si>
    <t>Body−＞
Guard</t>
  </si>
  <si>
    <t>SSS+</t>
  </si>
  <si>
    <t>SSS</t>
  </si>
  <si>
    <t>SS+</t>
  </si>
  <si>
    <t>SS</t>
  </si>
  <si>
    <t>S+</t>
  </si>
  <si>
    <t>S</t>
  </si>
  <si>
    <t>A+</t>
  </si>
  <si>
    <t>B+</t>
  </si>
  <si>
    <t>C+</t>
  </si>
  <si>
    <t>Stats</t>
  </si>
  <si>
    <t>キック−＞
カッチ</t>
  </si>
  <si>
    <t>ID(False)</t>
  </si>
  <si>
    <t>Team2</t>
  </si>
  <si>
    <t>Team3</t>
  </si>
  <si>
    <t>Name2</t>
  </si>
  <si>
    <t>Name3</t>
  </si>
  <si>
    <t>Sex</t>
  </si>
  <si>
    <t>Role</t>
  </si>
  <si>
    <t>Kick(True Value)</t>
  </si>
  <si>
    <t>Body(True Value)</t>
  </si>
  <si>
    <t>Control(True Value)</t>
  </si>
  <si>
    <t>Guard(True Value)</t>
  </si>
  <si>
    <t>Speed(True Value)</t>
  </si>
  <si>
    <t>Catch(True Value)</t>
  </si>
  <si>
    <t>Charge Speed(Min:Sec)[Without Ball]</t>
  </si>
  <si>
    <t>Charge Speed(Min:Sec)(With Ball)</t>
  </si>
  <si>
    <t>Charge Profile</t>
  </si>
  <si>
    <t>Tackle(TA)</t>
  </si>
  <si>
    <t>Point cost</t>
  </si>
  <si>
    <t>TeamForCalc</t>
  </si>
  <si>
    <t>UnionSearchCalc</t>
  </si>
  <si>
    <t>新生雷門</t>
  </si>
  <si>
    <t>しんせいらいもん</t>
  </si>
  <si>
    <t>三国 太一</t>
  </si>
  <si>
    <t>さんごく　たいち</t>
  </si>
  <si>
    <t>Sangoku Taichi</t>
  </si>
  <si>
    <t>Male</t>
  </si>
  <si>
    <t>火(FIre)T</t>
  </si>
  <si>
    <t>GK</t>
  </si>
  <si>
    <t>B+(70)</t>
  </si>
  <si>
    <t>A(80)</t>
  </si>
  <si>
    <t>S(100)</t>
  </si>
  <si>
    <t>S(4:10)</t>
  </si>
  <si>
    <t>S+++  (02:22)</t>
  </si>
  <si>
    <t>Boy GK Medium</t>
  </si>
  <si>
    <t>Red Rush(Rush)/赤突進(猛進)</t>
  </si>
  <si>
    <t>Body+2/Guard+2</t>
  </si>
  <si>
    <t>Burai Hand(\火(Fire))[50TP]</t>
  </si>
  <si>
    <t>Fence Of Gaia(\山(Earth))(\Punch1)[40TP]</t>
  </si>
  <si>
    <t>Burning Catch(\火(Fire))[30TP]</t>
  </si>
  <si>
    <t>Sangoku TaichiShinsei RaimonN</t>
  </si>
  <si>
    <t>西園 信助</t>
  </si>
  <si>
    <t>にしぞの　しんすけ</t>
  </si>
  <si>
    <t>Nishizono Shinsuke</t>
  </si>
  <si>
    <t>山(Earth)T</t>
  </si>
  <si>
    <t>B(60)</t>
  </si>
  <si>
    <t>A+(90)</t>
  </si>
  <si>
    <t>C(16:40)</t>
  </si>
  <si>
    <t>A  (05:33)</t>
  </si>
  <si>
    <t>Keshin User DF Medium</t>
  </si>
  <si>
    <t>Front Space/前宙</t>
  </si>
  <si>
    <t>Speed+4</t>
  </si>
  <si>
    <t>Mugen The Hand(\林(Wood))[50TP]</t>
  </si>
  <si>
    <t>God Hand(\山(Earth))[20TP]/
Burning Catch(\火(Fire))[30TP]</t>
  </si>
  <si>
    <t>Nishizono ShinsukeShinsei RaimonY</t>
  </si>
  <si>
    <t>西園 信助(MT)</t>
  </si>
  <si>
    <t>にしぞの　しんすけ(MT)</t>
  </si>
  <si>
    <t>Nishizono Shinsuke(MT)</t>
  </si>
  <si>
    <t>MT(Ryuu Gentoku)</t>
  </si>
  <si>
    <t>Taikoku Ouka(\山(Earth))[20TP]</t>
  </si>
  <si>
    <t xml:space="preserve">God Hand(\山(Earth))[20TP]/
Burning Catch(\火(Fire))[30TP]
</t>
  </si>
  <si>
    <t>Nishizono Shinsuke(MT)Shinsei RaimonMT(Ryuu Gentoku)</t>
  </si>
  <si>
    <t>車田 剛一</t>
  </si>
  <si>
    <t>くるまだ　ごういち</t>
  </si>
  <si>
    <t>Kurumada Gouichi</t>
  </si>
  <si>
    <t>A(5:40)</t>
  </si>
  <si>
    <t>S+  (03:20)</t>
  </si>
  <si>
    <t>Boy DF Fast</t>
  </si>
  <si>
    <t>Body+2/Speed+2</t>
  </si>
  <si>
    <t>Head Bazooka(\火(Fire))(\Block)[30TP]</t>
  </si>
  <si>
    <t>Big Scissors(\火(Fire)){Coop2}[40TP]</t>
  </si>
  <si>
    <t>Dash Train(\火(Fire))[30TP]</t>
  </si>
  <si>
    <t>Kurumada GouichiShinsei RaimonN</t>
  </si>
  <si>
    <t>霧野 蘭丸</t>
  </si>
  <si>
    <t>きりの　らんまる</t>
  </si>
  <si>
    <t>林(Wood)T</t>
  </si>
  <si>
    <t>Wind Break(Feint)/風切り(フェイント)</t>
  </si>
  <si>
    <t>Guard+4</t>
  </si>
  <si>
    <t>Valkyrie Flag(\Keshin)(\林(Wood))[70TP]/
Deep Mist(\Armed)(\林(Wood))(\Block)[70TP]</t>
  </si>
  <si>
    <t>Deep Mist(\林(Wood))(\Block)[60TP]</t>
  </si>
  <si>
    <t>The Mist(\林(Wood))[40TP]</t>
  </si>
  <si>
    <t>Kirino RanmaruShinsei RaimonY</t>
  </si>
  <si>
    <t>霧野 蘭丸(MT)</t>
  </si>
  <si>
    <t>きりの　らんまる(MT)</t>
  </si>
  <si>
    <t>Kirino Ranmaru(MT)</t>
  </si>
  <si>
    <t>MT(Jeanne D'Arc)</t>
  </si>
  <si>
    <t>La Flamme(\火(Fire))(\Block)[20TP]</t>
  </si>
  <si>
    <t>Kirino Ranmaru(MT)Shinsei RaimonMT(Jeanne D'Arc)</t>
  </si>
  <si>
    <t>天城 大地</t>
  </si>
  <si>
    <t>あまぎ　だいち</t>
  </si>
  <si>
    <t>B(8:20)</t>
  </si>
  <si>
    <t>Boy DF Medium</t>
  </si>
  <si>
    <t>Forward Rotation/前転</t>
  </si>
  <si>
    <t>Guard+2/Catch+2</t>
  </si>
  <si>
    <t>Atlantis Wall(\山(Earth))(\Block)[60TP]</t>
  </si>
  <si>
    <t>Viva ! Banri No Choujou(\山(Earth))(\Block)[50TP]</t>
  </si>
  <si>
    <t>Amagi DaichiShinsei RaimonN</t>
  </si>
  <si>
    <t>狩屋 マサキ</t>
  </si>
  <si>
    <t>かりや　マサキ</t>
  </si>
  <si>
    <t>Kariya Masaki</t>
  </si>
  <si>
    <t>Catch+2/Speed+2</t>
  </si>
  <si>
    <t>Claymore(\山(Earth))[30TP]</t>
  </si>
  <si>
    <t>Dimension Cut(\林(Wood))[50TP]/
Hunter's Net(\林(Wood))(\Block)[60TP]</t>
  </si>
  <si>
    <t>Kariya MasakiShinsei RaimonN</t>
  </si>
  <si>
    <t>浜野 海士</t>
  </si>
  <si>
    <t>はまの　かいじ</t>
  </si>
  <si>
    <t>Hamano Kaiji</t>
  </si>
  <si>
    <t>風(Wind)T</t>
  </si>
  <si>
    <t>MF</t>
  </si>
  <si>
    <t>Boy MF Medium</t>
  </si>
  <si>
    <t>Flying Fish(\風(Wind))(\Long)[30TP]</t>
  </si>
  <si>
    <t>Naminori Pierrot(\風(Wind))[30TP]</t>
  </si>
  <si>
    <t>Killer Whale(\風(Wind))[30TP]</t>
  </si>
  <si>
    <t>Hamano KaijiShinsei RaimonN</t>
  </si>
  <si>
    <t>速水 鶴正</t>
  </si>
  <si>
    <t>はやみ　つるまさ</t>
  </si>
  <si>
    <t>Hayami Tsurumasa</t>
  </si>
  <si>
    <t>Boy MF Fast</t>
  </si>
  <si>
    <t>White Rush(Sprint)/白突進(疾走)</t>
  </si>
  <si>
    <t>Speed+2/Control+2</t>
  </si>
  <si>
    <t xml:space="preserve">ZigZag Spark(\風(Wind))[30TP]/
Fuujin No Mai(\風(Wind))[40TP]
</t>
  </si>
  <si>
    <t>Zeroyon(\風(Wind))[30TP]</t>
  </si>
  <si>
    <t>Shinkuuma(\風(Wind))(\Block)[50TP]</t>
  </si>
  <si>
    <t>Hayami TsurumasaShinsei RaimonN</t>
  </si>
  <si>
    <t>松風 天馬</t>
  </si>
  <si>
    <t>まつかぜ　てんま</t>
  </si>
  <si>
    <t>S++  (02:46)</t>
  </si>
  <si>
    <t>Keshin User MF Medium</t>
  </si>
  <si>
    <t>Body+4</t>
  </si>
  <si>
    <t xml:space="preserve">Extreme Rabbit(\山(Earth)){Coop2}[40TP]/
Evolution(\山(Earth)){Coop3}[40TP]/
Fire TornadoDD(\火(Fire)){Coop2}[40TP]/
Fire TornadoTC(\火(Fire)){Coop3}[40TP]
</t>
  </si>
  <si>
    <t>God Wind(\風(Wind))[60TP]</t>
  </si>
  <si>
    <t>Mach Wind(\風(Wind))(\Chain)[20TP]</t>
  </si>
  <si>
    <t>Pegasus Break(\Keshin)(\風(Wind))[60TP]</t>
  </si>
  <si>
    <t>Soyokaze Step(\風(Wind))[20TP]</t>
  </si>
  <si>
    <t>Spiral Draw(\風(Wind))[30TP]</t>
  </si>
  <si>
    <t>Matsukaze TenmaShinsei RaimonY</t>
  </si>
  <si>
    <t>松風 天馬(MT)</t>
  </si>
  <si>
    <t>まつかぜ　てんま(MT)</t>
  </si>
  <si>
    <t>Matsukaze Tenma(MT)</t>
  </si>
  <si>
    <t>MT(Shuu)</t>
  </si>
  <si>
    <t>Black Ash(\林(Wood))[20TP]</t>
  </si>
  <si>
    <t>Matsukaze Tenma(MT)Shinsei RaimonMT(Shuu)</t>
  </si>
  <si>
    <t>MT(King Arthur Ou)</t>
  </si>
  <si>
    <t>Saikyou Eleven Hadou(\風(Wind)){MT Coop3}[20TP]</t>
  </si>
  <si>
    <t>Ou no tsurugi(\山(Earth))[20TP]</t>
  </si>
  <si>
    <t>Matsukaze Tenma(MT)Shinsei RaimonMT(King Arthur Ou)</t>
  </si>
  <si>
    <t>神童 拓人</t>
  </si>
  <si>
    <t>しんどう　たくと</t>
  </si>
  <si>
    <t>Shindou Takuto</t>
  </si>
  <si>
    <t>Control+4</t>
  </si>
  <si>
    <t>Joker Rains(\林(Wood)){Coop2}[40TP]</t>
  </si>
  <si>
    <t>Harmonics(\Keshin)(\林(Wood))[80TP]/
Joker Rains(\Armed)(\林(Wood)){Coop2}[60TP]</t>
  </si>
  <si>
    <t>Fortissimo(\林(Wood))(\Chain)[40TP]</t>
  </si>
  <si>
    <t>Olympus Harmony(\Armed)(\林(Wood))[80TP]</t>
  </si>
  <si>
    <t>Olympus Harmony(\林(Wood))[50TP]</t>
  </si>
  <si>
    <t>Presto Turn(\林(Wood))[30TP]</t>
  </si>
  <si>
    <t>Shindou TakutoShinsei RaimonY</t>
  </si>
  <si>
    <t>神童 拓人(MT)</t>
  </si>
  <si>
    <t>しんどう　たくと(MT)</t>
  </si>
  <si>
    <t>Shindou Takuto(MT)</t>
  </si>
  <si>
    <t>MT(Nobunaga Oda)</t>
  </si>
  <si>
    <t>Setsuna Boost(\林(Wood))(\Chain)[20TP]</t>
  </si>
  <si>
    <t>Shindou Takuto(MT)Shinsei RaimonMT(Nobunaga Oda)</t>
  </si>
  <si>
    <t>青山 俊介</t>
  </si>
  <si>
    <t>あおやま　しゅんすけ</t>
  </si>
  <si>
    <t>Aoyama Shunsuke</t>
  </si>
  <si>
    <t>Guard+2/Control+2</t>
  </si>
  <si>
    <t>Britania Cross(\火(Fire)){Coop2}[40TP]</t>
  </si>
  <si>
    <t>Thief Eye(\林(Wood))[30TP]</t>
  </si>
  <si>
    <t>Aoyama ShunsukeShinsei RaimonN</t>
  </si>
  <si>
    <t>一乃 七助</t>
  </si>
  <si>
    <t>いちの　ななすけ</t>
  </si>
  <si>
    <t>Ichino Nanasuke</t>
  </si>
  <si>
    <t xml:space="preserve">White Blade(\風(Wind))[30TP]/
Fuujin No Mai(\風(Wind))[40TP]
</t>
  </si>
  <si>
    <t>Air Bullet(\風(Wind))(\Block)[60TP]</t>
  </si>
  <si>
    <t>Ichino NanasukeShinsei RaimonN</t>
  </si>
  <si>
    <t>錦 龍馬</t>
  </si>
  <si>
    <t>にしき　りょうま</t>
  </si>
  <si>
    <t>Nishiki Ryouma</t>
  </si>
  <si>
    <t>Kick+2/Body+2</t>
  </si>
  <si>
    <t>Bushin Renzan(\Keshin)(\山(Earth))[80TP]/
Denrai Houto(\Armed)(\山(Earth))[80TP]</t>
  </si>
  <si>
    <t>Denrai Houtou(\山(Earth))[60TP]</t>
  </si>
  <si>
    <t>Noboriryuu(\山(Earth))[50TP]</t>
  </si>
  <si>
    <t>Acrobate Keep(\山(Earth))[30TP]</t>
  </si>
  <si>
    <t>Nishiki RyoumaShinsei RaimonY</t>
  </si>
  <si>
    <t>錦 龍馬(MT)</t>
  </si>
  <si>
    <t>にしき　りょうま(MT)</t>
  </si>
  <si>
    <t>Nishiki Ryouma(MT)</t>
  </si>
  <si>
    <t xml:space="preserve">Red Rush(Rush)/赤突進(猛進)        </t>
  </si>
  <si>
    <t>MT(Sakamoto Ryoma)</t>
  </si>
  <si>
    <t>Kuroshio Ride(\山(Earth))[20TP]</t>
  </si>
  <si>
    <t>Nishiki Ryouma(MT)Shinsei RaimonMT(Sakamoto Ryoma)</t>
  </si>
  <si>
    <t>剣城 京介</t>
  </si>
  <si>
    <t>つるぎ　きょうすけ</t>
  </si>
  <si>
    <t>FW</t>
  </si>
  <si>
    <t>S+(110)</t>
  </si>
  <si>
    <t>Keshin User FW Medium</t>
  </si>
  <si>
    <t>Kick+4</t>
  </si>
  <si>
    <t>Joker Rains(\林(Wood)){Coop2}[40TP]/
Great Blaster(\無(Void)){Coop2}[40TP]/
Fire TornadoDD(\火(Fire)){Coop2}[40TP]/
Fire TornadoTC(\火(Fire)){Coop3}[40TP]/</t>
  </si>
  <si>
    <t xml:space="preserve">Loste Angel(\Keshin)(\火(Fire))[80TP]/
Death Drop(\Armed)(\火(Fire))[80TP]/
Joker Rains(\Armed)(\林(Wood)){Coop2}[60TP]/
Great Bluster(\Armed)(\無(Void)){Coop2}[60TP]/
Fire TornadoTC(\Armed)(\火(Fire)){Coop3}[50TP]/
</t>
  </si>
  <si>
    <t>Devil Burst(\火(Fire))[50TP]</t>
  </si>
  <si>
    <t>Death Drop(\火(Fire))(\Chain)[40TP]</t>
  </si>
  <si>
    <t>Death Sword(\火(Fire))[30TP]</t>
  </si>
  <si>
    <t>Tsurugi KyousukeShinsei RaimonY</t>
  </si>
  <si>
    <t>剣城 京介(MT)</t>
  </si>
  <si>
    <t>つるぎ　きょうすけ(MT)</t>
  </si>
  <si>
    <t>Tsurugi Kyousuke(MT)</t>
  </si>
  <si>
    <t>MT(Soji Okita)</t>
  </si>
  <si>
    <t>Kiku Ichimonji(\火(Fire))(\Block)[20TP]</t>
  </si>
  <si>
    <t>Tsurugi Kyousuke(MT)Shinsei RaimonMT(Soji Okita)</t>
  </si>
  <si>
    <t>倉間 典人</t>
  </si>
  <si>
    <t>くらま　のりひと</t>
  </si>
  <si>
    <t>Kurama Norihito</t>
  </si>
  <si>
    <t>Boy FW Medium</t>
  </si>
  <si>
    <t>Kick+2/Control+2</t>
  </si>
  <si>
    <t>Sidewinder V2(\山(Earth))(\Chain)[40TP]</t>
  </si>
  <si>
    <t>Sidewinder(\山(Earth))(\Chain)[30TP]</t>
  </si>
  <si>
    <t>Kurama NorihitoShinsei RaimonN</t>
  </si>
  <si>
    <t>影山 輝</t>
  </si>
  <si>
    <t>かげやま　ひかる</t>
  </si>
  <si>
    <t>Kageyama Hikaru</t>
  </si>
  <si>
    <t>Kick+2/Speed+2</t>
  </si>
  <si>
    <t>Extend Zone(\林(Wood))[60TP]</t>
  </si>
  <si>
    <t>Koutei Penguin 7(\風(Wind))(\Long)[40TP]</t>
  </si>
  <si>
    <t>Sprint Warp(\無(Void))[50TP]</t>
  </si>
  <si>
    <t>Kageyama HikaruShinsei RaimonN</t>
  </si>
  <si>
    <t>革命選抜</t>
  </si>
  <si>
    <t>かくめいせんばつ</t>
  </si>
  <si>
    <t>Kakumei Senbatsu</t>
  </si>
  <si>
    <t>兵頭 司</t>
  </si>
  <si>
    <t>ひょうどう　つかさ</t>
  </si>
  <si>
    <t>Hyoudou Tsukasa</t>
  </si>
  <si>
    <t>Keshin User GK Slow</t>
  </si>
  <si>
    <t>Catch+4</t>
  </si>
  <si>
    <t>Gigantic Bomb(\Keshin)(\山(Earth))[60TP]</t>
  </si>
  <si>
    <t>Power Spike(\火(Fire))[30TP]</t>
  </si>
  <si>
    <t>Hyoudou TsukasaKakumei SenbatsuN</t>
  </si>
  <si>
    <t>真狩 銀次郎</t>
  </si>
  <si>
    <t>まかり　ぎんじろう</t>
  </si>
  <si>
    <t>Makari Ginjirou</t>
  </si>
  <si>
    <t>Guard+2/Speed+2</t>
  </si>
  <si>
    <t>Eternal Blizzard(\風(Wind))[40TP]</t>
  </si>
  <si>
    <t>Dragon Storm(\Keshin)(\風(Wind))[70TP]</t>
  </si>
  <si>
    <t>Ice Ground(\風(Wind))[30TP]</t>
  </si>
  <si>
    <t>Makari GinjirouKakumei SenbatsuN</t>
  </si>
  <si>
    <t>木瀧 常緒</t>
  </si>
  <si>
    <t>きたき　つねお</t>
  </si>
  <si>
    <t>Kitaki Tsuneo</t>
  </si>
  <si>
    <t>Body+2/Catch+2</t>
  </si>
  <si>
    <t>Northen Impact(\風(Wind))(\Chain)[60TP]</t>
  </si>
  <si>
    <t>Machin Gun Beat(\Keshin)(\火(Fire))[60TP]</t>
  </si>
  <si>
    <t>White Blade(\風(Wind))[30TP]</t>
  </si>
  <si>
    <t>Shippu Dash(\風(Wind))[20TP]</t>
  </si>
  <si>
    <t>Kitaki TsuneoKakumei SenbatsuN</t>
  </si>
  <si>
    <t>貴志部 大河</t>
  </si>
  <si>
    <t>きしべ　らいが</t>
  </si>
  <si>
    <t>Kishibe Taiga</t>
  </si>
  <si>
    <t>S  (04:10)</t>
  </si>
  <si>
    <t>Keshin User MF Slow</t>
  </si>
  <si>
    <t>TriangleZZ(\火(Fire)){Coop3}[30TP]</t>
  </si>
  <si>
    <t>Ballista Shot(\山(Earth))(\Long)[60TP]</t>
  </si>
  <si>
    <t>Scrath Raid(\Keshin)(\山(Earth))[60TP]</t>
  </si>
  <si>
    <t>Kishibe TaigaKakumei SenbatsuN</t>
  </si>
  <si>
    <t>真帆路 正</t>
  </si>
  <si>
    <t>まほろ　ただし</t>
  </si>
  <si>
    <t>Mahoro Tadashi</t>
  </si>
  <si>
    <t>Maboroshi Shot(\林(Wood))[40TP]</t>
  </si>
  <si>
    <t>Dancing Ghost(\Keshin)(\林(Wood))[60TP]</t>
  </si>
  <si>
    <t>Illusion Ball(\林(Wood))[30TP]</t>
  </si>
  <si>
    <t>Dimension Cut(\林(Wood))[50TP]</t>
  </si>
  <si>
    <t>Mahoro TadashiKakumei SenbatsuN</t>
  </si>
  <si>
    <t>黒裂 真命</t>
  </si>
  <si>
    <t>くろさき　まこと</t>
  </si>
  <si>
    <t>Kurosaki Makoto</t>
  </si>
  <si>
    <t>Kick+2/Guard+2</t>
  </si>
  <si>
    <t>Fire TornadoDD(\火(Fire)){Coop2}[40TP]</t>
  </si>
  <si>
    <t>Bakunetsu Storm(\Keshin)(\火(Fire))[80TP]</t>
  </si>
  <si>
    <t>Round Spark(\火(Fire))[40TP]</t>
  </si>
  <si>
    <t>Kurosaki MakotoKakumei SenbatsuN</t>
  </si>
  <si>
    <t>南沢 篤志</t>
  </si>
  <si>
    <t>みなみさわ　あつし</t>
  </si>
  <si>
    <t>Minamisawa Atsushi</t>
  </si>
  <si>
    <t>S++++  (02:05)</t>
  </si>
  <si>
    <t>Boy FW Fast</t>
  </si>
  <si>
    <t>Body+2/Control+2</t>
  </si>
  <si>
    <t>Panther Blizzard(\風(Wind))[50TP]</t>
  </si>
  <si>
    <t>Sonic Shot V2(\風(Wind))[40TP]</t>
  </si>
  <si>
    <t>Sonic Shot(\風(Wind))[30TP]</t>
  </si>
  <si>
    <t>Minamisawa AtsushiKakumei SenbatsuN</t>
  </si>
  <si>
    <t>雪村 豹牙</t>
  </si>
  <si>
    <t>ゆきむら　ひょうが</t>
  </si>
  <si>
    <t>Yukimura Hyouga</t>
  </si>
  <si>
    <t>Keshin User FW Slow</t>
  </si>
  <si>
    <t>Icicle Road(\Keshin)(\風(Wind))[80TP]</t>
  </si>
  <si>
    <t>Yukimura HyougaKakumei SenbatsuN</t>
  </si>
  <si>
    <t>滝 総介</t>
  </si>
  <si>
    <t>たき　そうすけ</t>
  </si>
  <si>
    <t>Taki Sousuke</t>
  </si>
  <si>
    <t>Gallop Buster(\Keshin)(\山(Earth))[80TP]</t>
  </si>
  <si>
    <t>Taki SousukeKakumei SenbatsuN</t>
  </si>
  <si>
    <t>滝 快彦</t>
  </si>
  <si>
    <t>たき　よしひこ</t>
  </si>
  <si>
    <t>Taki Yoshihiko</t>
  </si>
  <si>
    <t>Taki YoshihikoKakumei SenbatsuN</t>
  </si>
  <si>
    <t>雨宮 太陽</t>
  </si>
  <si>
    <t>あめみや　たいよう</t>
  </si>
  <si>
    <t>Amemiya Taiyou</t>
  </si>
  <si>
    <t>Fire TornadoTC(\火(Fire)){Coop3}[40TP]</t>
  </si>
  <si>
    <t>Sunshine Force(\Keshin)(\火(Fire))[80TP]/
Ryuusei Blade(\Armed)(\火(Fire))[80TP]
Fire TornadoTC(\Armed)(\火(Fire)){Coop3}[50TP]</t>
  </si>
  <si>
    <t>Ryuusei Blade(\火(Fire))(\Block)[50TP]</t>
  </si>
  <si>
    <t>Spark Edge Dribble(\ArmedMT)(\火(Fire))[50TP]</t>
  </si>
  <si>
    <t>Crazy Sunlight(\火(Fire))[50TP]</t>
  </si>
  <si>
    <t>Amemiya TaiyouKakumei SenbatsuY</t>
  </si>
  <si>
    <t>雨宮 太陽(MT)</t>
  </si>
  <si>
    <t>あめみや　たいよう(MT)</t>
  </si>
  <si>
    <t>Amemiya Taiyou(MT)</t>
  </si>
  <si>
    <t>MT(Koumei Shokatsu)</t>
  </si>
  <si>
    <t>Tenchi Raimei(\風(Wind))[20TP]</t>
  </si>
  <si>
    <t>Spark Edge Dribble(\Armed)(\火(Fire))[50TP]</t>
  </si>
  <si>
    <t>Amemiya Taiyou(MT)Kakumei SenbatsuMT(Koumei Shokatsu)</t>
  </si>
  <si>
    <t>フィフスセクターズ</t>
  </si>
  <si>
    <t>千宮路 大和</t>
  </si>
  <si>
    <t>せんぐうじ　やまと</t>
  </si>
  <si>
    <t>Kick+2/Catch+2</t>
  </si>
  <si>
    <t>Thousand Arrow(\無(Void))[60TP]</t>
  </si>
  <si>
    <t>King Fire(\Keshin)(\火(Fire))[60TP]</t>
  </si>
  <si>
    <t>Gravity Point(\林(Wood))[50TP]</t>
  </si>
  <si>
    <t>Senguuji YamatoFifth SectorN</t>
  </si>
  <si>
    <t>龍崎 皇児</t>
  </si>
  <si>
    <t>りゅうざき　おうじ</t>
  </si>
  <si>
    <t>Ryuuzaki Ouji</t>
  </si>
  <si>
    <t>Keshin User DF Slow</t>
  </si>
  <si>
    <t>Speed+2/Catch+2</t>
  </si>
  <si>
    <t>Vanishing Cut(\無(Void))[50TP]</t>
  </si>
  <si>
    <t>Ryuuzaki OujiFifth SectorN</t>
  </si>
  <si>
    <t>井出 乗数</t>
  </si>
  <si>
    <t>いで　のりかず</t>
  </si>
  <si>
    <t>Ide Norikazu</t>
  </si>
  <si>
    <t>3 Step Jump/3段ジャンプ</t>
  </si>
  <si>
    <t>Sargasso(\風(Wind)){Coop2}[40TP]/
Big Scissors(\火(Fire)){Coop2}[40TP]</t>
  </si>
  <si>
    <t>Ide NorikazuFifth SectorN</t>
  </si>
  <si>
    <t>護巻 徹郎</t>
  </si>
  <si>
    <t>ごまき　てつろう</t>
  </si>
  <si>
    <t>Gomaki Tetsurou</t>
  </si>
  <si>
    <t>Checkmate(\Keshin)(\林(Wood))[80TP]</t>
  </si>
  <si>
    <t>Fuujin No Mai(\風(Wind))[40TP]</t>
  </si>
  <si>
    <t>Vanishing Cut(\無(Void))[50TP]/
Air Bullet(\風(Wind))(\Block)[60TP]</t>
  </si>
  <si>
    <t>Gomaki TetsurouFifth SectorN</t>
  </si>
  <si>
    <t>隼総 英聖</t>
  </si>
  <si>
    <t>はやぶさ　ひでき</t>
  </si>
  <si>
    <t>Hayabusa Hideki</t>
  </si>
  <si>
    <t>Falco Wing(\Keshin)(\風(Wind))[80TP]</t>
  </si>
  <si>
    <t>Mad Juggler(\火(Fire))[20TP]/
Burning Summer(\火(Fire))[30TP]</t>
  </si>
  <si>
    <t>Hayabusa HidekiFifth SectorN</t>
  </si>
  <si>
    <t>湾田 七雄人</t>
  </si>
  <si>
    <t>わんだ　なおと</t>
  </si>
  <si>
    <t>Wanda Naoto</t>
  </si>
  <si>
    <t>Sonic Shot V2(\風(Wind))[40TP]/
Eternal Blizzard(\風(Wind))[40TP]/
The Typhoon(\風(Wind))[40TP]</t>
  </si>
  <si>
    <t>Overdrive[Offence Command K01](\Keshin)(\風(Wind))[60TP]</t>
  </si>
  <si>
    <t>Wanda NaotoFifth SectorN</t>
  </si>
  <si>
    <t>喜多 一番</t>
  </si>
  <si>
    <t>きた　いちばん</t>
  </si>
  <si>
    <t>Kita Ichiban</t>
  </si>
  <si>
    <t>Body+2</t>
  </si>
  <si>
    <t>Mad Juggler(\火(Fire))[20TP]</t>
  </si>
  <si>
    <t>Kita IchibanFifth SectorN</t>
  </si>
  <si>
    <t>光良 夜桜</t>
  </si>
  <si>
    <t>みつよし　よざくら</t>
  </si>
  <si>
    <t>Mitsuyoshi Yozakura</t>
  </si>
  <si>
    <t>Control+2/Catch+2</t>
  </si>
  <si>
    <t>Magician's Box(\Keshin)(\林(Wood))[80TP]</t>
  </si>
  <si>
    <t>Bound Flame(\火(Fire))[30TP]</t>
  </si>
  <si>
    <t>Boomerang Feint(\山(Earth)[20TP]</t>
  </si>
  <si>
    <t>Mitsuyoshi YozakuraFifth SectorN</t>
  </si>
  <si>
    <t>磯崎 研磨</t>
  </si>
  <si>
    <t>いそざき　けんま</t>
  </si>
  <si>
    <t>Isozaki Kenma</t>
  </si>
  <si>
    <t>Isozaki KenmaFifth SectorN</t>
  </si>
  <si>
    <t>御門 春馬</t>
  </si>
  <si>
    <t>みかど　はるま</t>
  </si>
  <si>
    <t>Mikado Haruma</t>
  </si>
  <si>
    <t>Raging Claw(\Keshin)(\山(Earth))[80TP]</t>
  </si>
  <si>
    <t>Mikado HarumaFifth SectorN</t>
  </si>
  <si>
    <t>浪川 蓮助</t>
  </si>
  <si>
    <t>なみかわ　れんすけ</t>
  </si>
  <si>
    <t>Namikawa Rensuke</t>
  </si>
  <si>
    <t>Heavy Aqua Lance(\Keshin)(\風(Wind))[80TP]</t>
  </si>
  <si>
    <t>Namikawa RensukeFifth SectorN</t>
  </si>
  <si>
    <t>テンマーズ</t>
  </si>
  <si>
    <t>マッチョス</t>
  </si>
  <si>
    <t>Matchos</t>
  </si>
  <si>
    <t>S+(3:20)</t>
  </si>
  <si>
    <t>S+++++  (01:51)</t>
  </si>
  <si>
    <t>Boy GK Fast</t>
  </si>
  <si>
    <t>Excellent Breast Kai(\山(Earth))[50TP]</t>
  </si>
  <si>
    <t>Buttobi Punch(\山(Earth))(\Punch1)[30TP]/
Excellent Breast(\山(Earth))[40TP]</t>
  </si>
  <si>
    <t>MatchosTenmasN</t>
  </si>
  <si>
    <t>スマイル</t>
  </si>
  <si>
    <t>Smile</t>
  </si>
  <si>
    <t>Female</t>
  </si>
  <si>
    <t>Loop/ループ</t>
  </si>
  <si>
    <t>Catch+2/Control+2</t>
  </si>
  <si>
    <t>Fractal House(\山(Earth)){Coop2}[50TP]</t>
  </si>
  <si>
    <t>SmileTenmasN</t>
  </si>
  <si>
    <t>ストロウ</t>
  </si>
  <si>
    <t>Straw</t>
  </si>
  <si>
    <t>Sargasso(\風(Wind)){Coop2}[40TP]/
Fractal House(\山(Earth)){Coop2}[50TP]</t>
  </si>
  <si>
    <t>StrawTenmasN</t>
  </si>
  <si>
    <t>デブーン</t>
  </si>
  <si>
    <t>Deboon</t>
  </si>
  <si>
    <t>DeboonTenmasN</t>
  </si>
  <si>
    <t>ウォーリー</t>
  </si>
  <si>
    <t>Wally</t>
  </si>
  <si>
    <t>WallyTenmasN</t>
  </si>
  <si>
    <t>チビット</t>
  </si>
  <si>
    <t>Chibitto</t>
  </si>
  <si>
    <t>ChibittoTenmasN</t>
  </si>
  <si>
    <t>マント</t>
  </si>
  <si>
    <t>Manto</t>
  </si>
  <si>
    <t>Senpuujin(\風(Wind))(\Block)[50TP]</t>
  </si>
  <si>
    <t>MantoTenmasN</t>
  </si>
  <si>
    <t>Matsukaze TenmaTenmasY</t>
  </si>
  <si>
    <t>Matsukaze Tenma(MT)TenmasMT(Shuu)</t>
  </si>
  <si>
    <t>Matsukaze Tenma(MT)TenmasMT(King Arthur Ou)</t>
  </si>
  <si>
    <t>ドリル</t>
  </si>
  <si>
    <t>Drill</t>
  </si>
  <si>
    <t>Boy MF Slow</t>
  </si>
  <si>
    <t>Hunter's Net(\林(Wood))(\Block)[60TP]</t>
  </si>
  <si>
    <t>DrillTenmasN</t>
  </si>
  <si>
    <t>キモロ</t>
  </si>
  <si>
    <t>Kimoro</t>
  </si>
  <si>
    <t>KimoroTenmasN</t>
  </si>
  <si>
    <t>フェイ・ルーン</t>
  </si>
  <si>
    <t>フェイ　ルーン</t>
  </si>
  <si>
    <t>Extreme Rabbit(\山(Earth)){Coop2}[40TP]</t>
  </si>
  <si>
    <t>Extreme Rabbit(\Armed)(\山(Earth)){Coop2}[60TP]
Bouncer Rabbit(\Armed))(\林(Wood))[80TP]</t>
  </si>
  <si>
    <t>Bouncer Rabbit(\林(Wood))[30TP]</t>
  </si>
  <si>
    <t>Fei RuneTenmasY</t>
  </si>
  <si>
    <t>フェイ・ルーン(MT)</t>
  </si>
  <si>
    <t>フェイ　ルーン(MT)</t>
  </si>
  <si>
    <t>Fei Rune(MT)</t>
  </si>
  <si>
    <t>MT(Tyrano)</t>
  </si>
  <si>
    <t>Kodai No Kiba(\山(Earth))[20TP]</t>
  </si>
  <si>
    <t>Fei Rune(MT)TenmasMT(Tyrano)</t>
  </si>
  <si>
    <t>MT(BIG)</t>
  </si>
  <si>
    <t>Ouja No Kiba(\山(Earth))[20TP]</t>
  </si>
  <si>
    <t>Fei Rune(MT)TenmasMT(BIG)</t>
  </si>
  <si>
    <t>プロトコル・オメガ</t>
  </si>
  <si>
    <t>プロトコル　オメガ</t>
  </si>
  <si>
    <t>ザノウ</t>
  </si>
  <si>
    <t>Zanou</t>
  </si>
  <si>
    <t>Gyro Saving[Keeper Command 07](\林(Wood))[50TP]</t>
  </si>
  <si>
    <t>Doon Shout[Keeper Command 03](\林(Wood))[40TP]</t>
  </si>
  <si>
    <t>ZanouProtocol OmegaN</t>
  </si>
  <si>
    <t>メダム</t>
  </si>
  <si>
    <t>Medam</t>
  </si>
  <si>
    <t>Magnet Draw[Defence Command 06](\林(Wood))[50TP]</t>
  </si>
  <si>
    <t>Coil Upper[Defence Command 03](\林(Wood))[40TP]</t>
  </si>
  <si>
    <t>Excellent Breast(\山(Earth))[40TP]</t>
  </si>
  <si>
    <t>MedamProtocol OmegaN</t>
  </si>
  <si>
    <t>ガウラ</t>
  </si>
  <si>
    <t>Gaura</t>
  </si>
  <si>
    <t>Spinnig Upper[Offence Command 04](\風(Wind))[30TP]/
Burning Summer(\火(Fire))[30TP]</t>
  </si>
  <si>
    <t>GauraProtocol OmegaN</t>
  </si>
  <si>
    <t>ウォード</t>
  </si>
  <si>
    <t>Ward</t>
  </si>
  <si>
    <t>Burning Summer(\火(Fire))[30TP]</t>
  </si>
  <si>
    <t>WardProtocol OmegaN</t>
  </si>
  <si>
    <t>クオース</t>
  </si>
  <si>
    <t>Kuosu</t>
  </si>
  <si>
    <t>Spinnig Upper[Offence Command 04](\風(Wind))[30TP]/
Linear Drive[Offence Command 02](\林(Wood))[30TP]</t>
  </si>
  <si>
    <t>KuosuProtocol OmegaN</t>
  </si>
  <si>
    <t>ネイラ</t>
  </si>
  <si>
    <t>Neira</t>
  </si>
  <si>
    <t>Love Arrow[Shoot Command 08](\火(Fire))[40TP]</t>
  </si>
  <si>
    <t>NeiraProtocol OmegaN</t>
  </si>
  <si>
    <t>ドリム</t>
  </si>
  <si>
    <t>Dorimu</t>
  </si>
  <si>
    <t>DorimuProtocol OmegaN</t>
  </si>
  <si>
    <t>オルカ</t>
  </si>
  <si>
    <t>Orca</t>
  </si>
  <si>
    <t>OrcaProtocol OmegaN</t>
  </si>
  <si>
    <t>レイザ</t>
  </si>
  <si>
    <t>Reiza</t>
  </si>
  <si>
    <t>Plasma Ball[Shoot Command 06](\風(Wind))(\Long)[40TP]</t>
  </si>
  <si>
    <t>ReizaProtocol OmegaN</t>
  </si>
  <si>
    <t>エイナム</t>
  </si>
  <si>
    <t>Einam</t>
  </si>
  <si>
    <t>Spinning Transam[Shoot Command 01](\風(Wind))[30TP]</t>
  </si>
  <si>
    <t>EinamProtocol OmegaN</t>
  </si>
  <si>
    <t>アルファ</t>
  </si>
  <si>
    <t>Alpha</t>
  </si>
  <si>
    <t>Omega Attack(\無(Void)){Coop3}[40TP]</t>
  </si>
  <si>
    <t>Spinning Transam(\Armed)(\風(Wind))[80TP]/
Omega Attack(\Armed)(\無(Void)){3Coop}[50TP]</t>
  </si>
  <si>
    <t>Gauss Shoot[Shoot Command 03](\林(Wood))(\Chain)[40TP]</t>
  </si>
  <si>
    <t>AlphaProtocol OmegaN</t>
  </si>
  <si>
    <t>ベータ</t>
  </si>
  <si>
    <t>Beta</t>
  </si>
  <si>
    <t>Athena Assault[Shoot Command K02](\Keshin)(\風(Wind))[80TP]/
Double Shot[Shoot Command 07](\Armed)(\無(Void))(\Long)[90TP]/
Omega Attack(\Armed)(\無(Void)){3Coop}[50TP]</t>
  </si>
  <si>
    <t>Double Shot[Shoot Command 07](\無(Void))(\Long)[40TP]</t>
  </si>
  <si>
    <t>BetaProtocol OmegaN</t>
  </si>
  <si>
    <t>ガンマ</t>
  </si>
  <si>
    <t>Ganma Strike[Shoot Command 13](\Armed)(\林(Wood))[70TP]</t>
  </si>
  <si>
    <t>Ganma Strike[Shoot Command 13](\林(Wood))[50TP]</t>
  </si>
  <si>
    <t>GanmaProtocol OmegaN</t>
  </si>
  <si>
    <t>ザナーク・ドメイン</t>
  </si>
  <si>
    <t>ザナーク　ドメイン</t>
  </si>
  <si>
    <t>Zanark Domain</t>
  </si>
  <si>
    <t>シュテン</t>
  </si>
  <si>
    <t>Shuten</t>
  </si>
  <si>
    <t>Sand Cutter(\火(Fire))[40TP]</t>
  </si>
  <si>
    <t>Worm Hole(\林(Wood))[30TP]</t>
  </si>
  <si>
    <t>ShutenZanark DomainN</t>
  </si>
  <si>
    <t>ゴウズ</t>
  </si>
  <si>
    <t>Gouzu</t>
  </si>
  <si>
    <t>Tiger Drive(\山(Earth))[30TP]</t>
  </si>
  <si>
    <t>Screwdriver(\火(Fire))[40TP]</t>
  </si>
  <si>
    <t>GouzuZanark DomainN</t>
  </si>
  <si>
    <t>ヤシャ</t>
  </si>
  <si>
    <t>Yasha</t>
  </si>
  <si>
    <t>Atomic Flare(\火(Fire))(\Block)[60TP]</t>
  </si>
  <si>
    <t>YashaZanark DomainN</t>
  </si>
  <si>
    <t>オーグ</t>
  </si>
  <si>
    <t>Oogu</t>
  </si>
  <si>
    <t>B  (08:20)</t>
  </si>
  <si>
    <t>Boy DF Slow</t>
  </si>
  <si>
    <t>The Wall(\山(Earth))(\Block)[50TP]</t>
  </si>
  <si>
    <t>OoguZanark DomainN</t>
  </si>
  <si>
    <t>エンギル</t>
  </si>
  <si>
    <t>Engiru</t>
  </si>
  <si>
    <t>Bungee Thrust(\火(Fire))[50TP]</t>
  </si>
  <si>
    <t>ZigZag Spark(\風(Wind))[30TP]</t>
  </si>
  <si>
    <t>EngiruZanark DomainN</t>
  </si>
  <si>
    <t>メイズ</t>
  </si>
  <si>
    <t>Meizu</t>
  </si>
  <si>
    <t>MeizuZanark DomainN</t>
  </si>
  <si>
    <t>シンジャミ</t>
  </si>
  <si>
    <t>Shinjami</t>
  </si>
  <si>
    <t>ShinjamiZanark DomainN</t>
  </si>
  <si>
    <t>ゴブリス</t>
  </si>
  <si>
    <t>Goburis</t>
  </si>
  <si>
    <t>Control+2/Speed+2</t>
  </si>
  <si>
    <t>GoburisZanark DomainN</t>
  </si>
  <si>
    <t>シュラ</t>
  </si>
  <si>
    <t>Shura</t>
  </si>
  <si>
    <t>Boy FW Slow</t>
  </si>
  <si>
    <t>Hinawa Bullet(\火(Fire))(\Long){Coop2}[40TP]</t>
  </si>
  <si>
    <t>White Hurricane(\風(Wind))(\Block)[50TP]</t>
  </si>
  <si>
    <t>ShuraZanark DomainN</t>
  </si>
  <si>
    <t>ザナーク・アバロニク</t>
  </si>
  <si>
    <t>ザナーク　アバロニク</t>
  </si>
  <si>
    <t>Zanark Avalonic</t>
  </si>
  <si>
    <t>Red Prison(\Keshin)(\山(Earth))[80TP]/
Disaster Break(\Armed)(\山(Earth))[70TP]</t>
  </si>
  <si>
    <t>Zanark AvalonicZanark DomainY</t>
  </si>
  <si>
    <t>ザナーク・アバロニク(MT)</t>
  </si>
  <si>
    <t>ザナーク　アバロニク(MT)</t>
  </si>
  <si>
    <t>Zanark Avalonic(MT)</t>
  </si>
  <si>
    <t>MT(SouSou)</t>
  </si>
  <si>
    <t>Shinkuuma(\風(Wind))(\Block)[20TP]</t>
  </si>
  <si>
    <t>Zanark Avalonic(MT)Zanark DomainMT(SouSou)</t>
  </si>
  <si>
    <t>MT(Clara Jane/SUPER ZANARK)</t>
  </si>
  <si>
    <t>Great Max Na Ore(\山(Earth))[20TP]</t>
  </si>
  <si>
    <t>Zanark Avalonic(MT)Zanark DomainMT(Clara Jane/SUPER ZANARK)</t>
  </si>
  <si>
    <t>ラセツ</t>
  </si>
  <si>
    <t>Rasetsu</t>
  </si>
  <si>
    <t>Ogre Blade(\山(Earth))(\Chain)[50TP]</t>
  </si>
  <si>
    <t>RasetsuZanark DomainN</t>
  </si>
  <si>
    <t>ゼロ</t>
  </si>
  <si>
    <t>蛇野 巻人</t>
  </si>
  <si>
    <t>へびの　まきと</t>
  </si>
  <si>
    <t>Hebino Makito</t>
  </si>
  <si>
    <t>Serpent Fang(\山(Earth))[40TP]</t>
  </si>
  <si>
    <t>Crystal Barrier(\風(Wind))[30TP]</t>
  </si>
  <si>
    <t>Hebino MakitoZeroN</t>
  </si>
  <si>
    <t>佐喜 幸夫</t>
  </si>
  <si>
    <t>さき　ゆきお</t>
  </si>
  <si>
    <t>Saki Yukio</t>
  </si>
  <si>
    <t>Saki YukioZeroN</t>
  </si>
  <si>
    <t>江島 一八</t>
  </si>
  <si>
    <t>えじま　かずや</t>
  </si>
  <si>
    <t>Ejima Kazuya</t>
  </si>
  <si>
    <t>Ejima KazuyaZeroN</t>
  </si>
  <si>
    <t>鬼塚 平太</t>
  </si>
  <si>
    <t>おにづか　へいた</t>
  </si>
  <si>
    <t>Onizuka Heita</t>
  </si>
  <si>
    <t>Crazy Sunlight(\火(Fire))[50TP]/
Air Bullet(\風(Wind))(\Block)[60TP]</t>
  </si>
  <si>
    <t>Onizuka HeitaZeroN</t>
  </si>
  <si>
    <t>木屋 功治</t>
  </si>
  <si>
    <t>きや　こうじ</t>
  </si>
  <si>
    <t>Kiya Kouji</t>
  </si>
  <si>
    <t>Kiya KoujiZeroN</t>
  </si>
  <si>
    <t>林音 真琴</t>
  </si>
  <si>
    <t>りんね　まこと</t>
  </si>
  <si>
    <t>Rinne Makoto</t>
  </si>
  <si>
    <t>Rinne MakotoZeroN</t>
  </si>
  <si>
    <t>青銅 弾</t>
  </si>
  <si>
    <t>せいどう　だん</t>
  </si>
  <si>
    <t>Seidou Dan</t>
  </si>
  <si>
    <t>Sprint Warp(\無(Void))[50TP]/
Melody Wave(\林(Wood))[50TP]</t>
  </si>
  <si>
    <t>Seidou DanZeroN</t>
  </si>
  <si>
    <t>悠木 譲</t>
  </si>
  <si>
    <t>ゆうき　じょう</t>
  </si>
  <si>
    <t>Yuuki Jou</t>
  </si>
  <si>
    <t>Yuuki JouZeroN</t>
  </si>
  <si>
    <t>カイ</t>
  </si>
  <si>
    <t>Kai</t>
  </si>
  <si>
    <t>Death Drop(\火(Fire))(\Chain)[40TP]/
Eternal Blizzard(\風(Wind))[40TP]</t>
  </si>
  <si>
    <t>Britania Cross(\火(Fire)){Coop2}[40TP]/
Sprint Warp(\無(Void))[50TP]</t>
  </si>
  <si>
    <t>Strong Tower(\Keshin)(\山(Earth))[70TP]</t>
  </si>
  <si>
    <t>KaiZeroN</t>
  </si>
  <si>
    <t>白竜</t>
  </si>
  <si>
    <t>はくりゅう</t>
  </si>
  <si>
    <t>Zero Magnum(\無(Void)){Coop2}[40TP]/
Great Blaster(\無(Void)){Coop2}[40TP]/
Fire TornadoTC(\火(Fire)){Coop3}[40TP]</t>
  </si>
  <si>
    <t>White Breath(\Keshin)(\風(Wind))[80TP]/
Sword Excalibur(\Keshin)(\無(Void)){Coop2}[50TP]/
Dragon Blaster(\Armed)(\風(Wind))[70TP]/
Great Bluster(\Armed)(\無(Void)){Coop2}[60TP]/
Fire TornadoTC(\Armed)(\火(Fire)){Coop3}[50TP]</t>
  </si>
  <si>
    <t>White Hurricane(\風(Wind))(\Block)[50TP]/
Dragon Blaster(\風(Wind))(\Chain)[50TP]</t>
  </si>
  <si>
    <t>HakuryuuZeroN</t>
  </si>
  <si>
    <t>シュウ</t>
  </si>
  <si>
    <t>Shuu</t>
  </si>
  <si>
    <t>Zero Magnum(\無(Void)){Coop2}[40TP]</t>
  </si>
  <si>
    <t>Maou No Ono(\Keshin)(\林(Wood))[80TP]</t>
  </si>
  <si>
    <t>Black Ash(\林(Wood))[50TP]</t>
  </si>
  <si>
    <t>ShuuZeroN</t>
  </si>
  <si>
    <t>デストラクチャーズ</t>
  </si>
  <si>
    <t>Destructhers</t>
  </si>
  <si>
    <t>ロータス</t>
  </si>
  <si>
    <t>Lotus</t>
  </si>
  <si>
    <t xml:space="preserve">Shining Hole(\風(Wind))[50TP]/
Destiny Cloud(\林(Wood))[50]/
Excellent Breast Kai(\山(Earth))[50TP]/
</t>
  </si>
  <si>
    <t>LotusDestructhersN</t>
  </si>
  <si>
    <t>モクレン</t>
  </si>
  <si>
    <t>Mokuren</t>
  </si>
  <si>
    <t>Magical Flower(\山(Earth))[50TP]</t>
  </si>
  <si>
    <t>MokurenDestructhersN</t>
  </si>
  <si>
    <t>チューリ</t>
  </si>
  <si>
    <t>Chuuri</t>
  </si>
  <si>
    <t>ChuuriDestructhersN</t>
  </si>
  <si>
    <t>マーガル</t>
  </si>
  <si>
    <t>Maagaru</t>
  </si>
  <si>
    <t>Killer Slide(\林(Wood))[30TP]</t>
  </si>
  <si>
    <t>MaagaruDestructhersN</t>
  </si>
  <si>
    <t>ラベン</t>
  </si>
  <si>
    <t>Laven</t>
  </si>
  <si>
    <t>Death Spear(\林(Wood))[60TP]</t>
  </si>
  <si>
    <t>LavenDestructhersN</t>
  </si>
  <si>
    <t>ビオラ</t>
  </si>
  <si>
    <t>Viola</t>
  </si>
  <si>
    <t>Power Spike(\火(Fire))[30TP]/
Power Shield(\火(Fire))(\Punch1)[30TP]</t>
  </si>
  <si>
    <t>ViolaDestructhersN</t>
  </si>
  <si>
    <t>ダンデ</t>
  </si>
  <si>
    <t>Dande</t>
  </si>
  <si>
    <t>Asterisk Rock(\火(Fire))(\Block)[60TP]</t>
  </si>
  <si>
    <t>DandeDestructhersN</t>
  </si>
  <si>
    <t>カモミ</t>
  </si>
  <si>
    <t>Kamomi</t>
  </si>
  <si>
    <t>KamomiDestructhersN</t>
  </si>
  <si>
    <t>オキッド</t>
  </si>
  <si>
    <t>Okiddo</t>
  </si>
  <si>
    <t>Astro Break(\林(Wood))[40TP]</t>
  </si>
  <si>
    <t>OkiddoDestructhersN</t>
  </si>
  <si>
    <t>ジニアス</t>
  </si>
  <si>
    <t>Genius</t>
  </si>
  <si>
    <t>Floral Despair(\山(Earth))[50TP]</t>
  </si>
  <si>
    <t>GeniusDestructhersN</t>
  </si>
  <si>
    <t>アスタ</t>
  </si>
  <si>
    <t>Asta</t>
  </si>
  <si>
    <t>Dimension Storm(\林(Wood))(\Block)[60TP]</t>
  </si>
  <si>
    <t>AstaDestructhersN</t>
  </si>
  <si>
    <t>フラン</t>
  </si>
  <si>
    <t>Fran</t>
  </si>
  <si>
    <t>Chaos Meteor(\ArmedMT?)(\山(Earth))[60TP]</t>
  </si>
  <si>
    <t>FranDestructhersN</t>
  </si>
  <si>
    <t>イナズマレジェンドジャパン</t>
  </si>
  <si>
    <t>Inazuma Legend Japan</t>
  </si>
  <si>
    <t>円堂 守</t>
  </si>
  <si>
    <t>えんどう　まもる</t>
  </si>
  <si>
    <t>Endou Mamoru</t>
  </si>
  <si>
    <t>Inazuma 1gou(\風(Wind)){Coop2}[30TP]/
The Earth(\山(Earth)){Coop3}[50TP]/
Jet Stream(\山(Earth))(\Long){Coop3}[50TP]</t>
  </si>
  <si>
    <t>Gigaton Head(\山(Earth))(\Chain)[40TP]</t>
  </si>
  <si>
    <t>Megaton Head(\山(Earth))(\Block)[30TP]</t>
  </si>
  <si>
    <t>Shin Majin The Hand(\山(Earth))[50TP]/
Ijigen The Hand(\林(Wood))[50TP]/
God Catch(\山(Earth))[60TP]/
Omega The Hand(\山(Earth))[60TP]/
God Hand V(\山(Earth))[50TP]/
Great The Hand(\Keshin?)(\山(Earth))[60TP]</t>
  </si>
  <si>
    <t>Majin The Hand(\山(Earth))[30TP]/
Seigi No Tekken(\風(Wind))(\Punch2)[40TP]/
Ikari No Tettsui(\山(Earth))[40TP]</t>
  </si>
  <si>
    <t>God Hand(\山(Earth))[20TP]</t>
  </si>
  <si>
    <t>Endou MamoruInazuma Legend JapanN</t>
  </si>
  <si>
    <t>風丸 一郎太</t>
  </si>
  <si>
    <t>かぜまる　いちろうた</t>
  </si>
  <si>
    <t>Kazemaru Ichirouta</t>
  </si>
  <si>
    <t>Honoo No Kazamidori(\火(Fire))(\Long){Coop2}[30TP]/
Triple Boost(\火(Fire))(\Long){Coop3}[30TP]/
Dark Phoenix(\林(Wood)){Coop3}[30TP]/
The Hurricane(\風(Wind)){Coop2}[40TP]</t>
  </si>
  <si>
    <t>Bunshin Defence(\林(Wood))[50TP]/
Air Bullet(\風(Wind))(\Block)[60TP]/
Deep Jungle(\林(Wood))(\Block){Coop3}[40TP]</t>
  </si>
  <si>
    <t>Kazemaru IchiroutaInazuma Legend JapanN</t>
  </si>
  <si>
    <t>壁山 塀吾郎</t>
  </si>
  <si>
    <t>かべやま　へいごろう</t>
  </si>
  <si>
    <t>Kabeyama Heigorou</t>
  </si>
  <si>
    <t>Inazuma Otoshi(\風(Wind)){Coop2}[30TP]/
Inazuma Ichigou Otoshi(\風(Wind)){Coop3}[30TP]/
Tatsumaki Otoshi(\風(Wind)){Coop2}[40TP]</t>
  </si>
  <si>
    <t>The Mountain(\山(Earth))(\Block)[60TP]/
Atlantis Wall(\山(Earth))(\Block)[60TP]/
Deep Jungle(\林(Wood))(\Block){Coop3}[40TP]</t>
  </si>
  <si>
    <t>Kabeyama HeigorouInazuma Legend JapanN</t>
  </si>
  <si>
    <t>綱海 条介</t>
  </si>
  <si>
    <t>つなみ　じょうすけ</t>
  </si>
  <si>
    <t>Tsunami Jousuke</t>
  </si>
  <si>
    <t>Sparkle Wave(\風(Wind))(\Long)[60TP]</t>
  </si>
  <si>
    <t>Tsunami Boost(\風(Wind))(\Long)[20TP]</t>
  </si>
  <si>
    <t>Deep Jungle(\林(Wood))(\Block){Coop3}[40TP]</t>
  </si>
  <si>
    <t>Tsunami JousukeInazuma Legend JapanN</t>
  </si>
  <si>
    <t>不動 明王</t>
  </si>
  <si>
    <t>ふどう　あきお</t>
  </si>
  <si>
    <t>Fudou Akio</t>
  </si>
  <si>
    <t>Koutei Penguin 3gou(\林(Wood)){Coop3}[40TP]/
Jet Stream(\山(Earth))(\Long){Coop3}[50TP]/
Last Death Zone(\林(Wood)){Coop3}[50TP]</t>
  </si>
  <si>
    <t>Judge Through 2(\火(Fire))[50TP]/
Killer Fields(\林(Wood)){Coop2}[50TP]</t>
  </si>
  <si>
    <t>Fudou AkioInazuma Legend JapanN</t>
  </si>
  <si>
    <t>鬼道 有人</t>
  </si>
  <si>
    <t>きどう　ゆうと</t>
  </si>
  <si>
    <t>Kidou Yuuto</t>
  </si>
  <si>
    <t>Koutei Penguin 2gou(\林(Wood)){Coop3}[20TP]/
Twin Boost(\火(Fire)){Coop2}[30TP]/
Twin Boost F(\火(Fire)){Coop2}[40TP]/
Inazuma Break(\風(Wind)){Coop3}[30TP]/
Death Zone 2(\林(Wood)){Coop3}[30TP]/
Koutei Penguin 3gou(\林(Wood)){Coop3}[40TP]/
Prime Legend(\風(Wind)){Coop2}[40TP]/
Last Death Zone(\林(Wood)){Coop3}[50TP]</t>
  </si>
  <si>
    <t>Killer Fields(\林(Wood)){Coop2}[50TP]</t>
  </si>
  <si>
    <t>Kidou YuutoInazuma Legend JapanN</t>
  </si>
  <si>
    <t>吉良 ヒロト(基山 ヒロト/グラン)</t>
  </si>
  <si>
    <t>きら　ヒロト(きやま　ヒロト/グラン)</t>
  </si>
  <si>
    <t>Kira Hiroto(Kiyama Hiroto/Gran)</t>
  </si>
  <si>
    <t>Supernova(\林(Wood)){Coop3}[30TP]/
The Birth(\風(Wind)){Coop2}[40TP]/
Big Bang(\火(Fire)){Coop3}[50TP]</t>
  </si>
  <si>
    <t>Tenkuu Otoshi(\火(Fire))(\Chain)[60TP]/
Extend Zone(\林(Wood))[60TP]</t>
  </si>
  <si>
    <t xml:space="preserve">Round Spark(\火(Fire))[40TP]/
</t>
  </si>
  <si>
    <t>Kira Hiroto(Kiyama Hiroto/Gran)Inazuma Legend JapanN</t>
  </si>
  <si>
    <t>吹雪 士郎</t>
  </si>
  <si>
    <t>ふぶき　しろう</t>
  </si>
  <si>
    <t>Fubuki Shirou</t>
  </si>
  <si>
    <t>Megane Crash(\山(Earth)){Coop2}[20TP]/
Wyvern Blizzard(\風(Wind)){Coop2}[40TP]/
Cross Fire(\風(Wind)){Coop2}[40TP]/
Thunder Beast(\風(Wind)){Coop2}[40TP]/
The Hurricane(\風(Wind)){Coop2}[40TP]/
The Birth(\風(Wind)){Coop2}[40TP]</t>
  </si>
  <si>
    <t>Wold Legend(\風(Wind))[50TP]</t>
  </si>
  <si>
    <t>Snow Angel(\風(Wind))[50TP]</t>
  </si>
  <si>
    <t>Fubuki ShirouInazuma Legend JapanN</t>
  </si>
  <si>
    <t>豪炎寺 修也</t>
  </si>
  <si>
    <t>ごうえんじ　しゅうや</t>
  </si>
  <si>
    <t>Dragon Tornado(\火(Fire)){Coop2}[30TP]/
Megane Crash(\山(Earth)){Coop2}[20TP]/
Inazuma 1gou(\風(Wind)){Coop2}[30TP]/
Inazuma Otoshi(\風(Wind)){Coop2}[30TP]/
Honoo No Kazamidori(\火(Fire))(\Long){Coop2}[30TP]/
Twin Boost F(\火(Fire)){Coop2}[40TP]/
Cross Fire(\火(Fire)){Coop2}[40TP]/
Tiger Storm(\火(Fire)){Coop2}[40TP]/
Grand Fire(\火(Fire))(\Long){Coop3}[30TP]/
Prime Legend(\風(Wind)){Coop2}[40TP]/
Fire TornadoDD(\火(Fire)){Coop2}[40TP]</t>
  </si>
  <si>
    <t>Bakunetsu Screw(\火(Fire))(\Chain)[50TP]/
Maximum Fire(\火(Fire))(\Chain)[50TP]/</t>
  </si>
  <si>
    <t>Fire tornado Kai(\火(Fire))(\Chain)[30TP]/
Bakunetsu Storm(\火(Fire))[40TP]/</t>
  </si>
  <si>
    <t>Fire Tornado(\火(Fire))(\Chain)[20TP]</t>
  </si>
  <si>
    <t>Gouenji ShuuyaInazuma Legend JapanN</t>
  </si>
  <si>
    <t>佐久間 次郎</t>
  </si>
  <si>
    <t>さくま　じろう</t>
  </si>
  <si>
    <t>Sakuma Jirou</t>
  </si>
  <si>
    <t>Twin Boost(\火(Fire)){Coop2}[30TP]/
Death Zone(\林(Wood)){Coop3}[30TP]/
Koutei Penguin 3gou(\林(Wood)){Coop3}[40TP]/
Last Death Zone(\林(Wood)){Coop3}[50TP]</t>
  </si>
  <si>
    <t>Koutei Penguin 1gou(\林(Wood))[80TP]</t>
  </si>
  <si>
    <t>Naraku Otoshi(\火(Fire))[30TP]</t>
  </si>
  <si>
    <t>Sakuma JirouInazuma Legend JapanN</t>
  </si>
  <si>
    <t>染岡 竜吾</t>
  </si>
  <si>
    <t>そめおか　りゅうご</t>
  </si>
  <si>
    <t>Someoka Ryuugo</t>
  </si>
  <si>
    <t>Dragon Tornado(\火(Fire)){Coop2}[30TP]/
Megane Crash(\山(Earth)){Coop2}[20TP]/
Wyvern Blizzard(\風(Wind)){Coop2}[40TP]/</t>
  </si>
  <si>
    <t>Dragon Slayer(\林(Wood))(\Chain)[50TP]/
Denrai Houtou(\山(Earth))[60TP]/
Dragon Blaster(\風(Wind))(\Chain)[50TP]</t>
  </si>
  <si>
    <t>Dragon Crush Kai(\林(Wood))(\Chain)[30TP]/
Wyvern Crash(\林(Wood))[40TP]</t>
  </si>
  <si>
    <t>Dragon Crash(\林(Wood))(\Chain)[20TP]</t>
  </si>
  <si>
    <t>Someoka RyuugoInazuma Legend JapanN</t>
  </si>
  <si>
    <t>シークレット</t>
  </si>
  <si>
    <t>シークレット(OG)</t>
  </si>
  <si>
    <t>Secret(OG)</t>
  </si>
  <si>
    <t>宮坂 了</t>
  </si>
  <si>
    <t>みやさか りょう</t>
  </si>
  <si>
    <t>Miyasaka Ryou</t>
  </si>
  <si>
    <t>The Hurricane(\風(Wind)){Coop2}[40TP]</t>
  </si>
  <si>
    <t>Miyasaka RyouSecret(OG)N</t>
  </si>
  <si>
    <t>音村 楽也</t>
  </si>
  <si>
    <t>おとむら　がくや</t>
  </si>
  <si>
    <t>Otomura Gakuya</t>
  </si>
  <si>
    <t>Echo ball(\林(Wood))[40TP]</t>
  </si>
  <si>
    <t>Flame Dance(\火(Fire))[40TP]</t>
  </si>
  <si>
    <t>Otomura GakuyaSecret(OG)N</t>
  </si>
  <si>
    <t>多摩野 五郎</t>
  </si>
  <si>
    <t>たまの　ごろう(たまごろう)</t>
  </si>
  <si>
    <t>Tamano Gorou(Tamagorou)</t>
  </si>
  <si>
    <t>Body+2/Kick+2</t>
  </si>
  <si>
    <t>Bunshin Feint(\林(Wood))[30TP]</t>
  </si>
  <si>
    <t>Shin Majin The Hand(\山(Earth))[50TP]/
Tamashii The Hand(\火(Fire))[60TP]</t>
  </si>
  <si>
    <t>Majin The Hand(\山(Earth))[30TP]</t>
  </si>
  <si>
    <t>Tamano Gorou(Tamagorou)Secret(OG)N</t>
  </si>
  <si>
    <t>豪炎寺 真人</t>
  </si>
  <si>
    <t>ごうえんじ　まさと</t>
  </si>
  <si>
    <t>Gouenji Masato</t>
  </si>
  <si>
    <t>Heat Tackle(\火(Fire))[30TP]</t>
  </si>
  <si>
    <t>Gouenji MasatoSecret(OG)N</t>
  </si>
  <si>
    <t>円堂カノン</t>
  </si>
  <si>
    <t>えんどう　カノン</t>
  </si>
  <si>
    <t>Endou Kanon</t>
  </si>
  <si>
    <t>God Cannon(\山(Earth))(\Chain)[60TP]</t>
  </si>
  <si>
    <t>Block Circus(\山(Earth)){Coop2}[40TP]</t>
  </si>
  <si>
    <t>Endou KanonSecret(OG)N</t>
  </si>
  <si>
    <t>涼野 風介(ガゼル)</t>
  </si>
  <si>
    <t>すずの　ふうすけ(ガゼル)</t>
  </si>
  <si>
    <t>Suzuno Fuusuke(Gazel)</t>
  </si>
  <si>
    <t>Fire Blizzard(\風(Wind)){Coop}[40TP]</t>
  </si>
  <si>
    <t>Suzuno Fuusuke(Gazel)Secret(OG)N</t>
  </si>
  <si>
    <t>南雲 晴矢(バーン)</t>
  </si>
  <si>
    <t>なぐも　はるや</t>
  </si>
  <si>
    <t>Nagumo Haruya(Burn)</t>
  </si>
  <si>
    <t>Fire Blizzard(\火(Fire)){Coop}[40TP]</t>
  </si>
  <si>
    <t>Nagumo Haruya(Burn)Secret(OG)N</t>
  </si>
  <si>
    <t>亀崎 河童(カッパ)</t>
  </si>
  <si>
    <t>かめざき　かっぱ(カッパ)</t>
  </si>
  <si>
    <t>Kamezaki Kappa(Kappa)</t>
  </si>
  <si>
    <t>Liar Shot(\火(Fire))[40TP]</t>
  </si>
  <si>
    <t>Fake Bomber(\火(Fire))[30TP]</t>
  </si>
  <si>
    <t>Kamezaki Kappa(Kappa)Secret(OG)N</t>
  </si>
  <si>
    <t>杉森 威</t>
  </si>
  <si>
    <t>すぎもり　たけし</t>
  </si>
  <si>
    <t>Sugimori Takeshi</t>
  </si>
  <si>
    <t>Dual Smash(\林(Wood)){Coop2}[40TP]</t>
  </si>
  <si>
    <t>Double Rocket(\火(Fire))(\Punch1)[40TP]</t>
  </si>
  <si>
    <t>Shoot Pocket(\林(Wood))[30TP]</t>
  </si>
  <si>
    <t>Sugimori TakeshiSecret(OG)N</t>
  </si>
  <si>
    <t>西垣 守</t>
  </si>
  <si>
    <t>にしがき　まもる</t>
  </si>
  <si>
    <t>Nishigaki Mamoru</t>
  </si>
  <si>
    <t>Dash Accel(\山(Earth))[20TP]</t>
  </si>
  <si>
    <t>Spinning Cut(\風(Wind))(\Block)[50TP]</t>
  </si>
  <si>
    <t>Nishigaki MamoruSecret(OG)N</t>
  </si>
  <si>
    <t>シャドウ(闇野 カゲト)</t>
  </si>
  <si>
    <t>シャドウ(やみの　カゲト)</t>
  </si>
  <si>
    <t>Shadow(Yamino Kageto)</t>
  </si>
  <si>
    <t>Dark Tornado Kai(\林(Wood))(\Block)[40TP]</t>
  </si>
  <si>
    <t>Dark Tornado(\林(Wood))(\Block)[30TP]</t>
  </si>
  <si>
    <t>Demon Cut(\林(Wood))(\Block)[50TP]</t>
  </si>
  <si>
    <t>Shadow(Yamino Kageto)Secret(OG)N</t>
  </si>
  <si>
    <t>げんおう(源田 幸次郎)</t>
  </si>
  <si>
    <t>げんおう(がんだ　こうじろう)</t>
  </si>
  <si>
    <t>Beast Fang(\火(Fire))[60TP]/
Drill Smasher V2(\火(Fire))(\Punch1)[60TP]/
Mugen No Kabe(\山(Earth)){Coop3}[50TP]</t>
  </si>
  <si>
    <t>Full Power Shield(\火(Fire))(\Punch1)[40TP]/
Drill Smasher(\火(Fire))(\Punch1)[40TP]</t>
  </si>
  <si>
    <t>Power Shield(\火(Fire))(\Punch1)[30TP]</t>
  </si>
  <si>
    <t>Genou(Genda Koujirou)Secret(OG)N</t>
  </si>
  <si>
    <t>Fudou AkioSecret(OG)N</t>
  </si>
  <si>
    <t>Sakuma JirouSecret(OG)N</t>
  </si>
  <si>
    <t>シークレット(GO)</t>
  </si>
  <si>
    <t>Secret(GO)</t>
  </si>
  <si>
    <t>木暮 夕弥</t>
  </si>
  <si>
    <t>こぐれ　ゆうや</t>
  </si>
  <si>
    <t>Kogure Yuuya</t>
  </si>
  <si>
    <t>Kogure YuuyaSecret(GO)N</t>
  </si>
  <si>
    <t>五条 勝</t>
  </si>
  <si>
    <t>ごじょう　まさる</t>
  </si>
  <si>
    <t>Gojou Masaru</t>
  </si>
  <si>
    <t>Gojou MasaruSecret(GO)N</t>
  </si>
  <si>
    <t>牙山 道三</t>
  </si>
  <si>
    <t>きばやま　どうざん</t>
  </si>
  <si>
    <t>Kibayama Douzan</t>
  </si>
  <si>
    <t>Fuurinkazan Destroyer(\無(Void))(\Chain)[60TP]</t>
  </si>
  <si>
    <t>Kibayama DouzanSecret(GO)N</t>
  </si>
  <si>
    <t>太助</t>
  </si>
  <si>
    <t>たすけ</t>
  </si>
  <si>
    <t>Tasuke</t>
  </si>
  <si>
    <t>Ichiyajou(\火(Fire))(\Block){Coop3}[50TP]</t>
  </si>
  <si>
    <t>TasukeSecret(GO)N</t>
  </si>
  <si>
    <t>菜花 黄名子</t>
  </si>
  <si>
    <t>なのばな　きなこ</t>
  </si>
  <si>
    <t>Nanobana Kinako</t>
  </si>
  <si>
    <t>Fire TornadoDD(\火(Fire)){Coop2}[40TP]/
Fire TornadoTC(\火(Fire)){Coop3}[40TP]</t>
  </si>
  <si>
    <t>Fire TornadoTC(\Armed)(\火(Fire)){Coop3}[50TP]/</t>
  </si>
  <si>
    <t>Yamochi Screw(\火(Fire))(\Long)[50TP]</t>
  </si>
  <si>
    <t>Mochi Mochi Kinako Mochi(\Armed)(\火(Fire))(\Block)[70TP]</t>
  </si>
  <si>
    <t>Nanobana KinakoSecret(GO)Y</t>
  </si>
  <si>
    <t>菜花 黄名子(MT)</t>
  </si>
  <si>
    <t>なのばな　きなこ(MT)</t>
  </si>
  <si>
    <t>Nanobana Kinako(MT)</t>
  </si>
  <si>
    <t>MT(M Dragon)</t>
  </si>
  <si>
    <t>KiraKira Illusion(\林(Wood))[20TP]</t>
  </si>
  <si>
    <t>Nanobana Kinako(MT)Secret(GO)MT(M Dragon)</t>
  </si>
  <si>
    <t>トーブ</t>
  </si>
  <si>
    <t>Torb(Toob/Toub)</t>
  </si>
  <si>
    <t>Hunting Lance(\Keshin)(\風(Wind))[70TP]</t>
  </si>
  <si>
    <t>Torb(Toob/Toub)Secret(GO)Y</t>
  </si>
  <si>
    <t>トーブ(MT)</t>
  </si>
  <si>
    <t>Torb(Toob/Toub)(MT)</t>
  </si>
  <si>
    <t>MT(Tochan/Touchan)</t>
  </si>
  <si>
    <t>Kodai No Tsubasa(\風(Wind))[20TP]</t>
  </si>
  <si>
    <t>Torb(Toob/Toub)(MT)Secret(GO)MT(Tochan/Touchan)</t>
  </si>
  <si>
    <t>レイ・ルク</t>
  </si>
  <si>
    <t>レイ　ルク(れい　るく)</t>
  </si>
  <si>
    <t>Rei Rukh(Rei Luke)</t>
  </si>
  <si>
    <t>Souhi Yuuseidan[Shoot Command 20](\山(Earth)){Coop2}[40TP]</t>
  </si>
  <si>
    <t>Muei Souha[Offence Command 18](\無(Void)){Coop3}[30TP]</t>
  </si>
  <si>
    <t>Rei Rukh(Rei Luke)Secret(GO)N</t>
  </si>
  <si>
    <t>サリュー・エヴァン</t>
  </si>
  <si>
    <t>SARU(サリュー　エヴァン/さりゅう　えゔぁん)</t>
  </si>
  <si>
    <t>Saru Evan</t>
  </si>
  <si>
    <t>Mortal Smash(\Keshin)(\山(Earth))[80TP]</t>
  </si>
  <si>
    <t>Shellbit Burst(\林(Wood))[50TP]/
Dragon Blaster(\風(Wind))(\Chain)[50TP]</t>
  </si>
  <si>
    <t>Decoy Release(\無(Void))[40TP]</t>
  </si>
  <si>
    <t>Saru EvanSecret(GO)N</t>
  </si>
  <si>
    <t>パスワード</t>
  </si>
  <si>
    <t>パスワード(GO)</t>
  </si>
  <si>
    <t>Password(GO)</t>
  </si>
  <si>
    <t>空野 葵</t>
  </si>
  <si>
    <t>そらの　あおい</t>
  </si>
  <si>
    <t>Sorano Aoi</t>
  </si>
  <si>
    <t>S++(2:50)</t>
  </si>
  <si>
    <t>S+++++++  (01:30)</t>
  </si>
  <si>
    <t>Girl GK Fast</t>
  </si>
  <si>
    <t>God Hand X(\火(Fire))[40TP]</t>
  </si>
  <si>
    <t>Sorano AoiPassword(GO)N</t>
  </si>
  <si>
    <t>山菜 茜</t>
  </si>
  <si>
    <t>やまな　あかね</t>
  </si>
  <si>
    <t>Yamana Akane</t>
  </si>
  <si>
    <t>Girl MF Fast</t>
  </si>
  <si>
    <t>Yamana AkanePassword(GO)N</t>
  </si>
  <si>
    <t>瀬戸 水鳥</t>
  </si>
  <si>
    <t>せと　みどり</t>
  </si>
  <si>
    <t>Seto Midori</t>
  </si>
  <si>
    <t>S++++++  (01:40)</t>
  </si>
  <si>
    <t>Girl FW Fast</t>
  </si>
  <si>
    <t xml:space="preserve">Evolution(\山(Earth)){Coop3}[40TP]
</t>
  </si>
  <si>
    <t>Seto MidoriPassword(GO)N</t>
  </si>
  <si>
    <t>雅野 麗一</t>
  </si>
  <si>
    <t>みやびの　れいいち</t>
  </si>
  <si>
    <t>Miyabino Reiichi</t>
  </si>
  <si>
    <t>Counter Drive(\火(Fire))[40TP]</t>
  </si>
  <si>
    <t>Miyabino ReiichiPassword(GO)N</t>
  </si>
  <si>
    <t>剣城 優一</t>
  </si>
  <si>
    <t>つるぎ　ゆういち</t>
  </si>
  <si>
    <t>Tsurugi Yuuichi</t>
  </si>
  <si>
    <t>Great Blaster(\無(Void)){Coop2}[40TP]/</t>
  </si>
  <si>
    <t>Great Bluster(\Armed)(\無(Void)){Coop2}[60TP]/
Death Drop(\Armed)(\火(Fire))[80TP]</t>
  </si>
  <si>
    <t>Bakunetsu Screw(\火(Fire))(\Chain)[50TP]/
Thousand Arrow(\無(Void))[60TP]</t>
  </si>
  <si>
    <t>Tsurugi YuuichiPassword(GO)Y</t>
  </si>
  <si>
    <t>剣城 優一(MT)</t>
  </si>
  <si>
    <t>つるぎ　ゆういち(MT)</t>
  </si>
  <si>
    <t>Tsurugi Yuuichi(MT)</t>
  </si>
  <si>
    <t>MT(Tsurugi Kyousuke)</t>
  </si>
  <si>
    <t>Tsurugi Yuuichi(MT)Password(GO)MT(Tsurugi Kyousuke)</t>
  </si>
  <si>
    <t>稲葉 大安</t>
  </si>
  <si>
    <t>いなば　たいあん</t>
  </si>
  <si>
    <t>Inaba Taian</t>
  </si>
  <si>
    <t>Tsumuji No Yaiba(\Keshin)(\風(Wind))[60TP]</t>
  </si>
  <si>
    <t>Inaba TaianPassword(GO)N</t>
  </si>
  <si>
    <t>サン</t>
  </si>
  <si>
    <t>さん</t>
  </si>
  <si>
    <t>San</t>
  </si>
  <si>
    <t>Plasma Ball(\風(Wind))(\Long)[40TP]</t>
  </si>
  <si>
    <t>Magnet Draw(\林(Wood))[50TP]</t>
  </si>
  <si>
    <t>SanPassword(GO)N</t>
  </si>
  <si>
    <t>雷門中(ファースト)</t>
  </si>
  <si>
    <t>らいもんちゅう(ファースト)</t>
  </si>
  <si>
    <t>Endou MamoruRaimon Chu(First)N</t>
  </si>
  <si>
    <t>Kazemaru IchiroutaRaimon Chu(First)N</t>
  </si>
  <si>
    <t>Kabeyama HeigorouRaimon Chu(First)N</t>
  </si>
  <si>
    <t>影野 仁</t>
  </si>
  <si>
    <t>かげの　じん</t>
  </si>
  <si>
    <t>Kegeno Jin</t>
  </si>
  <si>
    <t>Coil Turn(\風(Wind))[30TP]</t>
  </si>
  <si>
    <t>Kegeno JinRaimon Chu(First)N</t>
  </si>
  <si>
    <t>栗松 鉄平</t>
  </si>
  <si>
    <t>くりまつ　てっぺい</t>
  </si>
  <si>
    <t>Kurimatsu Teppei</t>
  </si>
  <si>
    <t>Triple Boost(\火(Fire))(\Long){Coop3}[30TP]</t>
  </si>
  <si>
    <t>Dash Accel(\山(Earth))[20TP]/
Maboroshi Dribble(\林(Wood))[30TP]</t>
  </si>
  <si>
    <t>Kurimatsu TeppeiRaimon Chu(First)N</t>
  </si>
  <si>
    <t>土門 飛鳥(ドモン)</t>
  </si>
  <si>
    <t>どもん　あすか</t>
  </si>
  <si>
    <t>Domon Asuka</t>
  </si>
  <si>
    <t>Back Tornado(\風(Wind))(\Block)[30TP]</t>
  </si>
  <si>
    <t>Volcano Cut(\火(Fire))(\Block)[50TP]</t>
  </si>
  <si>
    <t>Domon AsukaRaimon Chu(First)N</t>
  </si>
  <si>
    <t>半田 真一</t>
  </si>
  <si>
    <t>はんだ　しにち</t>
  </si>
  <si>
    <t>Handa Shinichi</t>
  </si>
  <si>
    <t>Control+2/Kick+2</t>
  </si>
  <si>
    <t>Revolution V(\風(Wind)){Coop2}[30TP]</t>
  </si>
  <si>
    <t>Rolling Kick(\林(Wood))(\Chain)[20TP]</t>
  </si>
  <si>
    <t>Handa ShinichiRaimon Chu(First)N</t>
  </si>
  <si>
    <t>少林寺 歩(しょうりん)</t>
  </si>
  <si>
    <t>しょうりんじ　あゆむ(しょうりん)</t>
  </si>
  <si>
    <t>Shourinji Ayumu(Shourin)</t>
  </si>
  <si>
    <t>Speed+2/Body+2</t>
  </si>
  <si>
    <t>Tatsumaki Senpuu(\風(Wind))[20TP]</t>
  </si>
  <si>
    <t>Shooting Star(\火(Fire))(\Block){Coop2}[30TP]</t>
  </si>
  <si>
    <t>Shourinji Ayumu(Shourin)Raimon Chu(First)N</t>
  </si>
  <si>
    <t>宍戸 佐吉</t>
  </si>
  <si>
    <t>ししど　さきち</t>
  </si>
  <si>
    <t>Shishido Sakichi</t>
  </si>
  <si>
    <t>Double Grenade(\火(Fire))(\Chain)[40TP]</t>
  </si>
  <si>
    <t>Grenade Shot(\火(Fire))[20TP]</t>
  </si>
  <si>
    <t>Shishido SakichiRaimon Chu(First)N</t>
  </si>
  <si>
    <t>C+(50)</t>
  </si>
  <si>
    <t>Control+2/Body+2</t>
  </si>
  <si>
    <t>Kidou YuutoRaimon Chu(First)N</t>
  </si>
  <si>
    <t>一之瀬 一哉</t>
  </si>
  <si>
    <t>いちのせ　かずや</t>
  </si>
  <si>
    <t>Ichinose Kazuya</t>
  </si>
  <si>
    <t>Megane Crash(\山(Earth)){Coop2}[20TP]/
Twin Boost(\火(Fire)){Coop2}[30TP]/
Tri Pegaus(\風(Wind)){Coop3}[30TP]/
The Phoenix(\火(Fire)){Coop3}[30TP]</t>
  </si>
  <si>
    <t>Pegasus Shot(\風(Wind))(\Chain)[40TP]</t>
  </si>
  <si>
    <t>Spinning Shoot(\風(Wind))(\Chain)[20TP]/
Spiral Shot(\風(Wind))[20TP]</t>
  </si>
  <si>
    <t>Ichinose KazuyaRaimon Chu(First)N</t>
  </si>
  <si>
    <t>松野 空介(マックス)</t>
  </si>
  <si>
    <t>まつの　くうすけ(マックス)</t>
  </si>
  <si>
    <t>Matsuno Kuusuke(Max)</t>
  </si>
  <si>
    <t>Cross Drive(\風(Wind))(\Chain)[20TP]</t>
  </si>
  <si>
    <t>Quick Draw(\林(Wood))[30TP]</t>
  </si>
  <si>
    <t>Matsuno Kuusuke(Max)Raimon Chu(First)N</t>
  </si>
  <si>
    <t>Gouenji ShuuyaRaimon Chu(First)N</t>
  </si>
  <si>
    <t>Someoka RyuugoRaimon Chu(First)N</t>
  </si>
  <si>
    <t>目金 欠流</t>
  </si>
  <si>
    <t>めがね　かける</t>
  </si>
  <si>
    <t>Megane Kakeru</t>
  </si>
  <si>
    <t>Megane Crash(\山(Earth)){Coop2}[20TP]</t>
  </si>
  <si>
    <t>Megane KakeruRaimon Chu(First)N</t>
  </si>
  <si>
    <t>帝国学園</t>
  </si>
  <si>
    <t>ていこく　がくえん</t>
  </si>
  <si>
    <t>Teikoku Gakuen</t>
  </si>
  <si>
    <t>源田 幸次郎(げんおう)</t>
  </si>
  <si>
    <t>げんだ　こうじろう(げんおう)</t>
  </si>
  <si>
    <t>Genda Koujirou(Genou)</t>
  </si>
  <si>
    <t>Genda Koujirou(Genou)Teikoku GakuenN</t>
  </si>
  <si>
    <t>大野 伝助(だいでん)</t>
  </si>
  <si>
    <t>おおの　でんすけ(だいでん)</t>
  </si>
  <si>
    <t>Oono Densuke(Daiden)</t>
  </si>
  <si>
    <t>Earthquake(\山(Earth))[40TP]</t>
  </si>
  <si>
    <t>Oono Densuke(Daiden)Teikoku GakuenN</t>
  </si>
  <si>
    <t>万丈 一道</t>
  </si>
  <si>
    <t>ばんじょう　かずみち</t>
  </si>
  <si>
    <t>Banjou Kazumichi</t>
  </si>
  <si>
    <t>Catch+2/Guard+2</t>
  </si>
  <si>
    <t>Cyclone(\風(Wind))[30TP]</t>
  </si>
  <si>
    <t>Banjou KazumichiTeikoku GakuenN</t>
  </si>
  <si>
    <t>Gojou MasaruTeikoku GakuenN</t>
  </si>
  <si>
    <t>成神 健也</t>
  </si>
  <si>
    <t>なるかみ　けんや</t>
  </si>
  <si>
    <t>Narukami Kenya</t>
  </si>
  <si>
    <t>Narukami KenyaTeikoku GakuenN</t>
  </si>
  <si>
    <t>辺見 渡</t>
  </si>
  <si>
    <t>へんみ　わたる</t>
  </si>
  <si>
    <t>Henmi Wataru</t>
  </si>
  <si>
    <t>Freeze Shot(\林(Wood))[20TP]</t>
  </si>
  <si>
    <t>Judge Through 2(\火(Fire))[50TP]</t>
  </si>
  <si>
    <t>Henmi WataruTeikoku GakuenN</t>
  </si>
  <si>
    <t>咲山 修二</t>
  </si>
  <si>
    <t>さきやま　しゅうじ</t>
  </si>
  <si>
    <t>Sakiyama Shuuji</t>
  </si>
  <si>
    <t>Speed+2/Kick+2</t>
  </si>
  <si>
    <t>Hyakuretsu Shot(\林(Wood))(\Chain)[20TP]</t>
  </si>
  <si>
    <t>Sakiyama ShuujiTeikoku GakuenN</t>
  </si>
  <si>
    <t>洞面 秀一郎</t>
  </si>
  <si>
    <t>どうめん　しゅういちろう</t>
  </si>
  <si>
    <t>Doumen Shuuichirou</t>
  </si>
  <si>
    <t>Death Zone(\林(Wood)){Coop3}[30TP]</t>
  </si>
  <si>
    <t>Fuusen Gum(\火(Fire))[20TP]</t>
  </si>
  <si>
    <t>Doumen ShuuichirouTeikoku GakuenN</t>
  </si>
  <si>
    <t>Kidou YuutoTeikoku GakuenN</t>
  </si>
  <si>
    <t>寺門 大貴</t>
  </si>
  <si>
    <t>じもん　だいき</t>
  </si>
  <si>
    <t>Jimon Daiki</t>
  </si>
  <si>
    <t>Jimon DaikiTeikoku GakuenN</t>
  </si>
  <si>
    <t>Sakuma JirouTeikoku GakuenN</t>
  </si>
  <si>
    <t>世宇子</t>
  </si>
  <si>
    <t>ぜうす</t>
  </si>
  <si>
    <t>Zeus</t>
  </si>
  <si>
    <t>ポセイドン(歩星 呑一)</t>
  </si>
  <si>
    <t>ぽせいどん(ぽせい　どんいち)</t>
  </si>
  <si>
    <t>Poseidon(Posei Donichi)</t>
  </si>
  <si>
    <t>Guard+2/Kick+2</t>
  </si>
  <si>
    <t>Gigant Wall(\山(Earth))[50TP]</t>
  </si>
  <si>
    <t>Tsunami Wall(\風(Wind))(\Punch2)[30TP]</t>
  </si>
  <si>
    <t>Poseidon(Posei Donichi)ZeusN</t>
  </si>
  <si>
    <t>アポロン(阿保露 光)</t>
  </si>
  <si>
    <t>あぽろん(あぽろ　ひかり)</t>
  </si>
  <si>
    <t>Apollon(Aporo Hikaru)</t>
  </si>
  <si>
    <t>Sabaki No Tettsui(\火(Fire))(\Block)[50TP]</t>
  </si>
  <si>
    <t>Apollon(Aporo Hikaru)ZeusN</t>
  </si>
  <si>
    <t>ヘパイス(部灰 炎)</t>
  </si>
  <si>
    <t>へぱいす(へぱい　えん)</t>
  </si>
  <si>
    <t>Hepais(Hepai En)</t>
  </si>
  <si>
    <t>Hepais(Hepai En)ZeusN</t>
  </si>
  <si>
    <t>アレス(荒須 乱)</t>
  </si>
  <si>
    <t>はれす(あれす　らん)</t>
  </si>
  <si>
    <t>Ares(Aresu Ran)</t>
  </si>
  <si>
    <t>Power Charge(\山(Earth))[40TP]</t>
  </si>
  <si>
    <t>Ares(Aresu Ran)ZeusN</t>
  </si>
  <si>
    <t>ディオ(手魚 激)</t>
  </si>
  <si>
    <t>でぃお(でいお　げき)</t>
  </si>
  <si>
    <t>Dio(Deio Geki)</t>
  </si>
  <si>
    <t>Mega Quake(\山(Earth))[40TP]</t>
  </si>
  <si>
    <t>Dio(Deio Geki)ZeusN</t>
  </si>
  <si>
    <t>アルテミス(在手 実弓)</t>
  </si>
  <si>
    <t>あるてみす(あるて　さねき)</t>
  </si>
  <si>
    <t>Artemis(Arute Saneki)</t>
  </si>
  <si>
    <t>Control+2/Guard+2</t>
  </si>
  <si>
    <t>Divine Arrow(\風(Wind))[40TP]</t>
  </si>
  <si>
    <t>Photon Flash(\火(Fire))[30TP]</t>
  </si>
  <si>
    <t>Artemis(Arute Saneki)ZeusN</t>
  </si>
  <si>
    <t>ヘルメス(経目 須商)</t>
  </si>
  <si>
    <t>へるめす(へるめ　まつあき)</t>
  </si>
  <si>
    <t>Hermes(Herume Matsuaki)</t>
  </si>
  <si>
    <t>Heaven's Time(\風(Wide))[40TP]</t>
  </si>
  <si>
    <t>Hermes(Herume Matsuaki)ZeusN</t>
  </si>
  <si>
    <t>アテナ(明天名 智)</t>
  </si>
  <si>
    <t>あてな(あてな　とも)</t>
  </si>
  <si>
    <t>Athena(Atena Tomo)</t>
  </si>
  <si>
    <t>Dash Storm(\風(Wind))[40TP]</t>
  </si>
  <si>
    <t>Athena(Atena Tomo)ZeusN</t>
  </si>
  <si>
    <t>アフロディ(亜風炉 照美)</t>
  </si>
  <si>
    <t>あふろでぃ(あふろ　てるみ)</t>
  </si>
  <si>
    <t>Aphrodi(Afuro Terumi)</t>
  </si>
  <si>
    <t>Chaos Break(\林(Wood)){Coop3}[50TP]/
TriangleZZ(\火(Fire)){Coop3}[30TP]</t>
  </si>
  <si>
    <t>God Knows(\風(Wind))[50TP]/
God Break(\風(Wind))[60TP]</t>
  </si>
  <si>
    <t>Aphrodi(Afuro Terumi)ZeusN</t>
  </si>
  <si>
    <t>ヘラ(平良 貞)</t>
  </si>
  <si>
    <t>へら(へら　ただし)</t>
  </si>
  <si>
    <t>Hera(Hera Tadashi)</t>
  </si>
  <si>
    <t>Hera(Hera Tadashi)ZeusN</t>
  </si>
  <si>
    <t>デメテル(出右手 豊)</t>
  </si>
  <si>
    <t>でめてる(でめて　ゆたか)</t>
  </si>
  <si>
    <t>Demeter(Demete Yutaka)</t>
  </si>
  <si>
    <t>Reflect Buster(\山(Earth))[40TP]</t>
  </si>
  <si>
    <t>Demeter(Demete Yutaka)ZeusN</t>
  </si>
  <si>
    <t>セカンド雷門</t>
  </si>
  <si>
    <t>セカンド　らいもん</t>
  </si>
  <si>
    <t>立向居 勇気</t>
  </si>
  <si>
    <t>たちむかい　ゆうき</t>
  </si>
  <si>
    <t>Tachimukai Yuuki</t>
  </si>
  <si>
    <t>Mugen The Hand(\林(Wood))[50TP]/
Maou The Hand(\林(Wood))[60TP]</t>
  </si>
  <si>
    <t>Majin The Hand(\林(Wood))[30TP]</t>
  </si>
  <si>
    <t>God Hand(\林(Wood))[20TP]</t>
  </si>
  <si>
    <t>Tachimukai YuukiSecond RaimonN</t>
  </si>
  <si>
    <t>Endou MamoruSecond RaimonN</t>
  </si>
  <si>
    <t>Kabeyama HeigorouSecond RaimonN</t>
  </si>
  <si>
    <t>Tsunami JousukeSecond RaimonN</t>
  </si>
  <si>
    <t>Kogure YuuyaSecond RaimonN</t>
  </si>
  <si>
    <t>吹雪 士郎(シロウ)</t>
  </si>
  <si>
    <t>ふぶき　しろう(しろう)</t>
  </si>
  <si>
    <t>Fubuki Shirou(Shirou)</t>
  </si>
  <si>
    <t>Fubuki Shirou(Shirou)Second RaimonN</t>
  </si>
  <si>
    <t>Guard+2/Body+2</t>
  </si>
  <si>
    <t>Domon AsukaSecond RaimonN</t>
  </si>
  <si>
    <t>財前 塔子</t>
  </si>
  <si>
    <t>ざいぜん　とうこ</t>
  </si>
  <si>
    <t>Butterfly Dream(\山(Earth)){Coop2}[40TP]</t>
  </si>
  <si>
    <t>Perfect Tower(\風(Wind)){Coop3}[40TP]</t>
  </si>
  <si>
    <t>The Tower(\風(Wind))(\Block)[50TP]</t>
  </si>
  <si>
    <t>Zaizen ToukoSecond RaimonN</t>
  </si>
  <si>
    <t>Kidou YuutoSecond RaimonN</t>
  </si>
  <si>
    <t>Ichinose KazuyaSecond RaimonN</t>
  </si>
  <si>
    <t>浦部 リカ</t>
  </si>
  <si>
    <t>うらべ　りか</t>
  </si>
  <si>
    <t>Urabe Rika</t>
  </si>
  <si>
    <t>Butterfly Dream(\山(Earth)){Coop2}[40TP]/
Megane Crash(\山(Earth)){Coop2}[20TP]</t>
  </si>
  <si>
    <t>Rose Splash V2(\林(Wood))(\Chain)[40TP]</t>
  </si>
  <si>
    <t>Rose Splash(\林(Wood))(\Chain)[30TP]</t>
  </si>
  <si>
    <t>Urabe RikaSecond RaimonN</t>
  </si>
  <si>
    <t>吹雪 士郎(アツヤ)</t>
  </si>
  <si>
    <t>ふぶき　しろう(あつや)</t>
  </si>
  <si>
    <t>Fubuki Shirou(Atsuya)</t>
  </si>
  <si>
    <t>Fubuki Shirou(Atsuya)Second RaimonN</t>
  </si>
  <si>
    <t>Gouenji ShuuyaSecond RaimonN</t>
  </si>
  <si>
    <t>Catch+2/Body+2</t>
  </si>
  <si>
    <t>Megane KakeruSecond RaimonN</t>
  </si>
  <si>
    <t>カオス</t>
  </si>
  <si>
    <t>かおす</t>
  </si>
  <si>
    <t>Chaos</t>
  </si>
  <si>
    <t>グレント(大岩 蔵人)</t>
  </si>
  <si>
    <t>ぐれんと(おおいわ　くらんど)</t>
  </si>
  <si>
    <t>Grent(Ooiwa Kurando)</t>
  </si>
  <si>
    <t>Burn Out V2(\火(Fire))[50TP]</t>
  </si>
  <si>
    <t>Burn Out(\火(Fire))[40TP]</t>
  </si>
  <si>
    <t>Grent(Ooiwa Kurando)ChaosN</t>
  </si>
  <si>
    <t>バーラ(薔薇園 華)</t>
  </si>
  <si>
    <t>ばあら(ばらぞの　はな)</t>
  </si>
  <si>
    <t>Barra(Barazono Hana)</t>
  </si>
  <si>
    <t>Speed+2/Guard+2</t>
  </si>
  <si>
    <t>Ignite Steal(\火(Fire))[40TP]</t>
  </si>
  <si>
    <t>Barra(Barazono Hana)ChaosN</t>
  </si>
  <si>
    <t>クララ(倉掛 クララ)</t>
  </si>
  <si>
    <t>くらら(くらかけ　くらら)</t>
  </si>
  <si>
    <t>Clara(Kurakake Kurara)</t>
  </si>
  <si>
    <t>Water Veil(\風(Wind))[40TP]</t>
  </si>
  <si>
    <t>Frozen Steal(\風(Wind))[40TP]</t>
  </si>
  <si>
    <t>Clara(Kurakake Kurara)ChaosN</t>
  </si>
  <si>
    <t>ゴッカ(極川 寒太郎)</t>
  </si>
  <si>
    <t>ごっか(ごくかわ　かんたろう)</t>
  </si>
  <si>
    <t>Gocker/Gokka(Gokukawa Kantarou)</t>
  </si>
  <si>
    <t>Ground Quake(\山(Earth))(\Block)[60TP]</t>
  </si>
  <si>
    <t>Gocker/Gokka(Gokukawa Kantarou)ChaosN</t>
  </si>
  <si>
    <t>ボンバ(本場 激)</t>
  </si>
  <si>
    <t>ぼんば(ほんば　げき)</t>
  </si>
  <si>
    <t>Bomber/Bonba(Honba Geki)</t>
  </si>
  <si>
    <t>Bomber/Bonba(Honba Geki)ChaosN</t>
  </si>
  <si>
    <t>ヒート(厚石 茂人)</t>
  </si>
  <si>
    <t>ひいと(あついし　じげと)</t>
  </si>
  <si>
    <t>Heat(Atsuishi Shigeto)</t>
  </si>
  <si>
    <t>Gaia Break(\山(Earth)){Coop3}[30TP]</t>
  </si>
  <si>
    <t>Meteor Shower(\火(Fire))[30TP]</t>
  </si>
  <si>
    <t>Beast Fang(\火(Fire))[60TP]</t>
  </si>
  <si>
    <t>Heat(Atsuishi Shigeto)ChaosN</t>
  </si>
  <si>
    <t>ドロル(角路 徹)</t>
  </si>
  <si>
    <t>どろる(かどみち　とおる)</t>
  </si>
  <si>
    <t>Droll/Dorolu(Kadomichi)</t>
  </si>
  <si>
    <t>Droll/Dorolu(Kadomichi)ChaosN</t>
  </si>
  <si>
    <t>リオーネ(栗尾根 由紀)</t>
  </si>
  <si>
    <t>りおおね(くりおね　ゆき)</t>
  </si>
  <si>
    <t>Rhionne/Rioone(Kurione Yuki)</t>
  </si>
  <si>
    <t>Spiral Shot(\風(Wind))[20TP]</t>
  </si>
  <si>
    <t>Rhionne/Rioone(Kurione Yuki)ChaosN</t>
  </si>
  <si>
    <t>ガゼル(涼野 風介)</t>
  </si>
  <si>
    <t>がぜる(すずの　ふうすけ)</t>
  </si>
  <si>
    <t>Gazel(Suzuno Fuusuke)</t>
  </si>
  <si>
    <t>Gazel(Suzuno Fuusuke)ChaosN</t>
  </si>
  <si>
    <t>バーン(南雲 晴矢)</t>
  </si>
  <si>
    <t>ばあん(なぐも　はるや)</t>
  </si>
  <si>
    <t>Brun(Nagumo Haruya)</t>
  </si>
  <si>
    <t>Brun(Nagumo Haruya)ChaosN</t>
  </si>
  <si>
    <t>ネッパー(熱波 夏彦)</t>
  </si>
  <si>
    <t>ねっぱあ(ねつは　なつひこ)</t>
  </si>
  <si>
    <t>Nepper/Neppa(Netsuha Natsuhiko)</t>
  </si>
  <si>
    <t>Flame Veil(\火(Fire))[40TP]</t>
  </si>
  <si>
    <t>Nepper/Neppa(Netsuha Natsuhiko)ChaosN</t>
  </si>
  <si>
    <t>エイリア学園</t>
  </si>
  <si>
    <t>えいりあ　がくえん</t>
  </si>
  <si>
    <t>Alia Gakuen/Eilia Gakuen</t>
  </si>
  <si>
    <t>デザーム(砂木沼 治)</t>
  </si>
  <si>
    <t>でざあむ(さぎぬま　おさむ)</t>
  </si>
  <si>
    <t>Desarm(Saginuma Osamu)</t>
  </si>
  <si>
    <t>Gungnir(\風(Wood))(\Long)[60TP]/
God Knows(\風(Wind))[50TP]</t>
  </si>
  <si>
    <t>Drill Smasher V2(\火(Fire))(\Punch1)[60TP]</t>
  </si>
  <si>
    <t>Drill Smasher(\火(Fire))(\Punch1)[40TP]</t>
  </si>
  <si>
    <t>Desarm(Saginuma Osamu)Alia Gakuen/Eilia GakuenN</t>
  </si>
  <si>
    <t>ネロ(根室 君之)</t>
  </si>
  <si>
    <t>ねろ(ねむろ　きみゆき)</t>
  </si>
  <si>
    <t>Nero(Nemuro Kimiyuki)</t>
  </si>
  <si>
    <t>Jikuu No Kabe(\風(Wind))(\Punch2)[50TP]</t>
  </si>
  <si>
    <t>Procyon Net(\風(Wind))[40TP]</t>
  </si>
  <si>
    <t>Nero(Nemuro Kimiyuki)Alia Gakuen/Eilia GakuenN</t>
  </si>
  <si>
    <t>アイキュー(凍地 修児)</t>
  </si>
  <si>
    <t>あいきゅう(とうち　しゅうじ)</t>
  </si>
  <si>
    <t>IQ/Aikyuuu(Touchi Shuuji)</t>
  </si>
  <si>
    <t>IQ/Aikyuuu(Touchi Shuuji)Alia Gakuen/Eilia GakuenN</t>
  </si>
  <si>
    <t>ガニメデ(蟹目 出郎)</t>
  </si>
  <si>
    <t>がにめで(かにめ　いでろう)</t>
  </si>
  <si>
    <t>Ganimede(Kanime Iderou)</t>
  </si>
  <si>
    <t>Ganymede Proton(\林(Wood))[40TP]</t>
  </si>
  <si>
    <t>Gravitation(\山(Earth))(\Block)[40TP]</t>
  </si>
  <si>
    <t>Ganimede(Kanime Iderou)Alia Gakuen/Eilia GakuenN</t>
  </si>
  <si>
    <t>キーブ(紀伊 布美子)</t>
  </si>
  <si>
    <t>きいぶ(きい　ふみこ)</t>
  </si>
  <si>
    <t>Keeve/Keebu(Kii Fumiko)</t>
  </si>
  <si>
    <t>Lightning Accel(\火(Fire))[40TP]</t>
  </si>
  <si>
    <t>Keeve/Keebu(Kii Fumiko)Alia Gakuen/Eilia GakuenN</t>
  </si>
  <si>
    <t>レーゼ(緑川 リュウジ)</t>
  </si>
  <si>
    <t>れえぜ(みどりかわ　りゅうじ)</t>
  </si>
  <si>
    <t>Reize/Reeze(Midorikawa Ryuuji)</t>
  </si>
  <si>
    <t>Gaia Break(\山(Earth)){Coop3}[30TP]/
Universe Blast(\林(Wood)){Coop2}[40TP]</t>
  </si>
  <si>
    <t>Warp Drive(\林(Wood))[30TP]</t>
  </si>
  <si>
    <t>Reize/Reeze(Midorikawa Ryuuji)Alia Gakuen/Eilia GakuenN</t>
  </si>
  <si>
    <t>クリプト(九里 風子)</t>
  </si>
  <si>
    <t>くりぷと(くり　ふうこ)</t>
  </si>
  <si>
    <t>Crypto(Kuri Fuuko)</t>
  </si>
  <si>
    <t>Crypto(Kuri Fuuko)Alia Gakuen/Eilia GakuenN</t>
  </si>
  <si>
    <t>アイシー(凍地 愛)</t>
  </si>
  <si>
    <t>あいしい(とうち　あい)</t>
  </si>
  <si>
    <t>IC/Aishii(Touch Ai)</t>
  </si>
  <si>
    <t>IC/Aishii(Touch Ai)Alia Gakuen/Eilia GakuenN</t>
  </si>
  <si>
    <t>ウルビダ(八神 玲名)</t>
  </si>
  <si>
    <t>うるびだ(やがみ　らいな)</t>
  </si>
  <si>
    <t>Ulvida(Yagami Reina)</t>
  </si>
  <si>
    <t>Space Penguin(\風(\Wind)){Coop3}[30TP]</t>
  </si>
  <si>
    <t>Matador Feint(\林(Wood))[40TP]</t>
  </si>
  <si>
    <t>Ulvida(Yagami Reina)Alia Gakuen/Eilia GakuenN</t>
  </si>
  <si>
    <t>パンドラ(近畿 希望)</t>
  </si>
  <si>
    <t>ぱんどら(きんき　のぞみ)</t>
  </si>
  <si>
    <t>Pandora(Kinki Nozomi)</t>
  </si>
  <si>
    <t>Pandora(Kinki Nozomi)Alia Gakuen/Eilia GakuenN</t>
  </si>
  <si>
    <t>クィール(久井 ルル)</t>
  </si>
  <si>
    <t>くぃいる(くい　るる)</t>
  </si>
  <si>
    <t>Quill/Kiiiru(Kui Ruru)</t>
  </si>
  <si>
    <t>Quill/Kiiiru(Kui Ruru)Alia Gakuen/Eilia GakuenN</t>
  </si>
  <si>
    <t>メトロン(武藤 論)</t>
  </si>
  <si>
    <t>めとろん(むとう　さとし)</t>
  </si>
  <si>
    <t>Metron(Mutou Satoshi)</t>
  </si>
  <si>
    <t>Metron(Mutou Satoshi)Alia Gakuen/Eilia GakuenN</t>
  </si>
  <si>
    <t>マキュア(皇 マキ)</t>
  </si>
  <si>
    <t>まきゅあ(すめらぎ　まき)</t>
  </si>
  <si>
    <t>Maquia/Makyua(Sumeragi Maki)</t>
  </si>
  <si>
    <t>Maquia/Makyua(Sumeragi Maki)Alia Gakuen/Eilia GakuenN</t>
  </si>
  <si>
    <t>グラン(吉良 ヒロト/基山 ヒロト)</t>
  </si>
  <si>
    <t>ぐらん(きら　ヒロト/きやま　ヒロト)</t>
  </si>
  <si>
    <t>Gran(Kira Hiroto/Kiyama Hiroto)</t>
  </si>
  <si>
    <t xml:space="preserve">Round Spark(\火(Fire))[40TP]
</t>
  </si>
  <si>
    <t>Gran(Kira Hiroto/Kiyama Hiroto)Alia Gakuen/Eilia GakuenN</t>
  </si>
  <si>
    <t>リーム(七風 理夢)</t>
  </si>
  <si>
    <t>りいむ(ななかぜ　りむ)</t>
  </si>
  <si>
    <t>Lime/Riimu(Nanakaze Rimu)</t>
  </si>
  <si>
    <t>Universe Blast(\林(Wood)){Coop2}[40TP]</t>
  </si>
  <si>
    <t>Lime/Riimu(Nanakaze Rimu)Alia Gakuen/Eilia GakuenN</t>
  </si>
  <si>
    <t>ディアム(三浦 大夢)</t>
  </si>
  <si>
    <t>ぢあむ(みうら　ひろむ)</t>
  </si>
  <si>
    <t>Diam(Miura Hiromu)</t>
  </si>
  <si>
    <t>Astro Break(\林(Wood))[40TP]/
Dark Tornado Kai(\林(Wood))(\Block)[40TP]</t>
  </si>
  <si>
    <t>Diam(Miura Hiromu)Alia Gakuen/Eilia GakuenN</t>
  </si>
  <si>
    <t>ダークエンペラーズ</t>
  </si>
  <si>
    <t>だあく　えんぺらあず</t>
  </si>
  <si>
    <t>Dark Emperors</t>
  </si>
  <si>
    <t>Sugimori TakeshiDark EmperorsN</t>
  </si>
  <si>
    <t>Catch+2/Kick+2</t>
  </si>
  <si>
    <t>Nishigaki MamoruDark EmperorsN</t>
  </si>
  <si>
    <t>Kegeno JinDark EmperorsN</t>
  </si>
  <si>
    <t>Kurimatsu TeppeiDark EmperorsN</t>
  </si>
  <si>
    <t>Handa ShinichiDark EmperorsN</t>
  </si>
  <si>
    <t>少林寺 歩</t>
  </si>
  <si>
    <t>Shourinji Ayumu(Shourin)Dark EmperorsN</t>
  </si>
  <si>
    <t>Shishido SakichiDark EmperorsN</t>
  </si>
  <si>
    <t>闇野 カゲト(シャドウ)</t>
  </si>
  <si>
    <t>やみの　カゲト(しゃどう)</t>
  </si>
  <si>
    <t>Yamino Kageto(Shadow)</t>
  </si>
  <si>
    <t>Yamino Kageto(Shadow)Dark EmperorsN</t>
  </si>
  <si>
    <t>松野 空介</t>
  </si>
  <si>
    <t>Matsuno Kuusuke(Max)Dark EmperorsN</t>
  </si>
  <si>
    <t>Kazemaru IchiroutaDark EmperorsN</t>
  </si>
  <si>
    <t>Someoka RyuugoDark EmperorsN</t>
  </si>
  <si>
    <t>王牙学園</t>
  </si>
  <si>
    <t>オーガ　がくえん/おうが　がくえん</t>
  </si>
  <si>
    <t>Ogre Gakuen/Ouga Gakuen</t>
  </si>
  <si>
    <t>ザゴメル・ザンデ</t>
  </si>
  <si>
    <t>ザゴメル　ザンデ(ざごめる　ざんで)</t>
  </si>
  <si>
    <t>Zagomel Zande</t>
  </si>
  <si>
    <t>Boy GK Slow</t>
  </si>
  <si>
    <t>High Voltage(\風(Wind))(\Punch2){Coop3}[50TP]</t>
  </si>
  <si>
    <t>Electric Trap(\風(Wind))[40TP]</t>
  </si>
  <si>
    <t>Zagomel ZandeOgre Gakuen/Ouga GakuenN</t>
  </si>
  <si>
    <t>ゲボー(ゲボ トランガス)</t>
  </si>
  <si>
    <t>げぼう(げぼ　とらんがす)</t>
  </si>
  <si>
    <t>Gebou(Gebo Torangas/Gebo Torangasu)</t>
  </si>
  <si>
    <t>Gebou(Gebo Torangas/Gebo Torangasu)Ogre Gakuen/Ouga GakuenN</t>
  </si>
  <si>
    <t>ブボー(ブボ トランガス)</t>
  </si>
  <si>
    <t>ぶぼう(ぶぼ　とらんがす)</t>
  </si>
  <si>
    <t>Bubou(Bubo Torangas/Bubo Torangasu)</t>
  </si>
  <si>
    <t>Bubou(Bubo Torangas/Bubo Torangasu)Ogre Gakuen/Ouga GakuenN</t>
  </si>
  <si>
    <t>ダイッコ ブーカ</t>
  </si>
  <si>
    <t>だいっこ　ぶうか</t>
  </si>
  <si>
    <t>Daikko Buuka</t>
  </si>
  <si>
    <t>Daikko BuukaOgre Gakuen/Ouga GakuenN</t>
  </si>
  <si>
    <t>ジニスキー(ジニス ジンキンス)</t>
  </si>
  <si>
    <t>じにすきい(じにす　じんきんす)</t>
  </si>
  <si>
    <t>Jinisukii(Jinis Jinkins/Ginis Jinkins)</t>
  </si>
  <si>
    <t>Jinisukii(Jinis Jinkins/Ginis Jinkins)Ogre Gakuen/Ouga GakuenN</t>
  </si>
  <si>
    <t>サンダユウ・ミシマ</t>
  </si>
  <si>
    <t>サンダユウ ミシマ(さんだゆう　みしま)</t>
  </si>
  <si>
    <t>Sandayuu Mishima</t>
  </si>
  <si>
    <t>Sandayuu MishimaOgre Gakuen/Ouga GakuenN</t>
  </si>
  <si>
    <t>ドラッヘ ギユンター</t>
  </si>
  <si>
    <t>どらっへ　ぎゅんたあ</t>
  </si>
  <si>
    <t>Drache Dyunter(Dorahhe Gyuntaa)</t>
  </si>
  <si>
    <t>Scissors Bomb(\山(Earth))[30TP]</t>
  </si>
  <si>
    <t>Drache Dyunter(Dorahhe Gyuntaa)Ogre Gakuen/Ouga GakuenN</t>
  </si>
  <si>
    <t>イッカス(イッカ・スタックス)</t>
  </si>
  <si>
    <t>いっかす(イッカ　スタックス/いっか　すたっくす)</t>
  </si>
  <si>
    <t>Ikkas(Ikka Stacks/Ikka Sutakkusu)</t>
  </si>
  <si>
    <t>Ikkas(Ikka Stacks/Ikka Sutakkusu)Ogre Gakuen/Ouga GakuenN</t>
  </si>
  <si>
    <t>エスカバ(エスカ・バメル)</t>
  </si>
  <si>
    <t>うすかば(エスカ　バメル/えすか　ばめる)</t>
  </si>
  <si>
    <t>Eskaba(Eska Bamel/Esuka Bameru)</t>
  </si>
  <si>
    <t>Death Rain(\火(Fire))(\Long)[60TP]</t>
  </si>
  <si>
    <t>Eskaba(Eska Bamel/Esuka Bameru)Ogre Gakuen/Ouga GakuenN</t>
  </si>
  <si>
    <t>バダップ・スリード</t>
  </si>
  <si>
    <t>バダップ スリード/ばだっぷ　すりいど</t>
  </si>
  <si>
    <t>Baddap Sleed(Badappu Suriido)</t>
  </si>
  <si>
    <t>Death Break(\山(Earth)){Coop3}[50TP]</t>
  </si>
  <si>
    <t>Judge Through 3(\火(Fire)){Coop2}[40TP]</t>
  </si>
  <si>
    <t>Baddap Sleed(Badappu Suriido)Ogre Gakuen/Ouga GakuenN</t>
  </si>
  <si>
    <t>ミストレ(ミストレーネ・カルス)</t>
  </si>
  <si>
    <t>みすとれ(ミストレーネ　カルス/みすとれえね　かるす)</t>
  </si>
  <si>
    <t>Mistre/Misutore(Mistorene Calus/Misutoreene Karusu)</t>
  </si>
  <si>
    <t>Mistre/Misutore(Mistorene Calus/Misutoreene Karusu)Ogre Gakuen/Ouga GakuenN</t>
  </si>
  <si>
    <t>イナズマジャパン</t>
  </si>
  <si>
    <t>いなずまじゃぱん</t>
  </si>
  <si>
    <t>Inazuma Japan</t>
  </si>
  <si>
    <t>Endou MamoruInazuma JapanN</t>
  </si>
  <si>
    <t>Tachimukai YuukiInazuma JapanN</t>
  </si>
  <si>
    <t>Kazemaru IchiroutaInazuma JapanN</t>
  </si>
  <si>
    <t>Kabeyama HeigorouInazuma JapanN</t>
  </si>
  <si>
    <t>Tsunami JousukeInazuma JapanN</t>
  </si>
  <si>
    <t>Kogure YuuyaInazuma JapanN</t>
  </si>
  <si>
    <t>飛鷹 征矢</t>
  </si>
  <si>
    <t>とびたか　せいや</t>
  </si>
  <si>
    <t>Tobitaka Seiya</t>
  </si>
  <si>
    <t>Tobitaka SeiyaInazuma JapanN</t>
  </si>
  <si>
    <t>Fudou AkioInazuma JapanN</t>
  </si>
  <si>
    <t>土方 雷電(ライデン)</t>
  </si>
  <si>
    <t>ひじかた　らいでん(らいでん)</t>
  </si>
  <si>
    <t>Hijikata Raiden</t>
  </si>
  <si>
    <t>Thunder Beast(\風(Wind)){Coop2}[40TP]</t>
  </si>
  <si>
    <t>Super Shikofumi(\火(Fire))(\Block)[50TP]</t>
  </si>
  <si>
    <t>Hijikata RaidenInazuma JapanN</t>
  </si>
  <si>
    <t>Kidou YuutoInazuma JapanN</t>
  </si>
  <si>
    <t>Fubuki ShirouInazuma JapanN</t>
  </si>
  <si>
    <t>Gouenji ShuuyaInazuma JapanN</t>
  </si>
  <si>
    <t>宇都宮 虎丸</t>
  </si>
  <si>
    <t>うつのみや　とらまる</t>
  </si>
  <si>
    <t>Utsunomiya Toramaru</t>
  </si>
  <si>
    <t>Tiger Storm(\火(Fire)){Coop2}[40TP]</t>
  </si>
  <si>
    <t>Gladius Arch(\山(Earth))(\Long)[60TP]</t>
  </si>
  <si>
    <t>RC Shoot(\火(Fire))(\Long)[40TP]</t>
  </si>
  <si>
    <t>Utsunomiya ToramaruInazuma JapanN</t>
  </si>
  <si>
    <t>Sakuma JirouInazuma JapanN</t>
  </si>
  <si>
    <t>Someoka RyuugoInazuma JapanN</t>
  </si>
  <si>
    <t>基山 ヒロト(グラン/吉良 ヒロト)</t>
  </si>
  <si>
    <t>きやま ヒロト(ぐらん/きら　ヒロト)</t>
  </si>
  <si>
    <t>Kiyama Hiroto(Gran/Kira Hiroto)</t>
  </si>
  <si>
    <t>Kiyama Hiroto(Gran/Kira Hiroto)Inazuma JapanN</t>
  </si>
  <si>
    <t>Kurimatsu TeppeiInazuma JapanN</t>
  </si>
  <si>
    <t>緑川 リュウジ(レーゼ)</t>
  </si>
  <si>
    <t>みどりかわ りゅうじ(れえぜ)</t>
  </si>
  <si>
    <t>Midorikawa Ryuuji(Reize/Reeze)</t>
  </si>
  <si>
    <t>Midorikawa Ryuuji(Reize/Reeze)Inazuma JapanN</t>
  </si>
  <si>
    <t>ネオジャパン</t>
  </si>
  <si>
    <t>ねおじゃぱん</t>
  </si>
  <si>
    <t>Genou(Genda Koujirou)Neo JapanN</t>
  </si>
  <si>
    <t>ゾーハン(石平 半蔵)</t>
  </si>
  <si>
    <t>ぞおはん(いしだいら　はんぞう)</t>
  </si>
  <si>
    <t>Zohan/Zoohan(Ishidaira Hanzou)</t>
  </si>
  <si>
    <t>Zohan/Zoohan(Ishidaira Hanzou)Neo JapanN</t>
  </si>
  <si>
    <t>郷院 猛</t>
  </si>
  <si>
    <t>ごういん　たけし</t>
  </si>
  <si>
    <t>Gouin Takeshi</t>
  </si>
  <si>
    <t>Gouin TakeshiNeo JapanN</t>
  </si>
  <si>
    <t>牧谷 寛</t>
  </si>
  <si>
    <t>まきや　ひろし</t>
  </si>
  <si>
    <t>Makiya Hiroshi</t>
  </si>
  <si>
    <t>Makiya HiroshiNeo JapanN</t>
  </si>
  <si>
    <t>Narukami KenyaNeo JapanN</t>
  </si>
  <si>
    <t>砂木沼 治(デザーム)</t>
  </si>
  <si>
    <t>さぎぬま　おさむ(でざあむ)</t>
  </si>
  <si>
    <t>Saginuma Osamu(Desarm)</t>
  </si>
  <si>
    <t>Saginuma Osamu(Desarm)Neo JapanN</t>
  </si>
  <si>
    <t>Heat(Atsuishi Shigeto)Neo JapanN</t>
  </si>
  <si>
    <t>Hera(Hera Tadashi)Neo JapanN</t>
  </si>
  <si>
    <t>Jimon DaikiNeo JapanN</t>
  </si>
  <si>
    <t>下鶴 改</t>
  </si>
  <si>
    <t>しもずる　あらた</t>
  </si>
  <si>
    <t>Shimozuru Arata</t>
  </si>
  <si>
    <t>Gungnir(\風(Wood))(\Long)[60TP]</t>
  </si>
  <si>
    <t>Fire tornado Kai(\火(Fire))(\Chain)[30TP]</t>
  </si>
  <si>
    <t>Shimozuru ArataNeo JapanN</t>
  </si>
  <si>
    <t>霧隠 才次</t>
  </si>
  <si>
    <t>きりがくれ　さいじ</t>
  </si>
  <si>
    <t>Kirigakure Saiji</t>
  </si>
  <si>
    <t>Zanzou(\林(Wood))[30TP]</t>
  </si>
  <si>
    <t>Kirigakure SaijiNeo JapanN</t>
  </si>
  <si>
    <t>ウィーズ(伊豆野 由宇)</t>
  </si>
  <si>
    <t>ういいず(いずの　ゆう)</t>
  </si>
  <si>
    <t>Izuno Yuu</t>
  </si>
  <si>
    <t>Reflect Buster(\山(Earth))[40TP]/
Ganymede Proton(\林(Wood))[40TP]</t>
  </si>
  <si>
    <t>Izuno YuuNeo JapanN</t>
  </si>
  <si>
    <t>幽谷 博之</t>
  </si>
  <si>
    <t>ゆうこく　ひろゆき</t>
  </si>
  <si>
    <t>Yuukoku Hiroyuki</t>
  </si>
  <si>
    <t>Phantom Shoot(\林(Wood))(\Chain)[20TP]</t>
  </si>
  <si>
    <t>Yuukoku HiroyukiNeo JapanN</t>
  </si>
  <si>
    <t>ゼル(瀬方 隆一郎)</t>
  </si>
  <si>
    <t>ぜる(せがた　りゅういちろう)</t>
  </si>
  <si>
    <t>Zel/Zelu/Zeru(Segata Ryuuichirou)</t>
  </si>
  <si>
    <t>Zel/Zelu/Zeru(Segata Ryuuichirou)Neo JapanN</t>
  </si>
  <si>
    <t>武方 努</t>
  </si>
  <si>
    <t>むかた　つとむ</t>
  </si>
  <si>
    <t>Mukata Tsutomu</t>
  </si>
  <si>
    <t>Triangle Z(\火(Fire)){Coop3}[30TP]</t>
  </si>
  <si>
    <t>Mukata TsutomuNeo JapanN</t>
  </si>
  <si>
    <t>Demeter(Demete Yutaka)Neo JapanN</t>
  </si>
  <si>
    <t>世界選抜・改/世界選抜　改</t>
  </si>
  <si>
    <t>せかいせんばつ　かい</t>
  </si>
  <si>
    <t>フォクス</t>
  </si>
  <si>
    <t>ふぉくす</t>
  </si>
  <si>
    <t>Fox/Fokusu</t>
  </si>
  <si>
    <t>Big Spider(\林(Wood))[40TP]</t>
  </si>
  <si>
    <t>Killer Blade(\林(Wood))[20TP]</t>
  </si>
  <si>
    <t>Fox/FokusuSekai Senbatsu KaiN</t>
  </si>
  <si>
    <t>ビヨン・カイル</t>
  </si>
  <si>
    <t>ビヨン カイル(びよん　かいる)</t>
  </si>
  <si>
    <t>Bjorn Kyle(Biyon Kairu)</t>
  </si>
  <si>
    <t>Mirage Shoot(\林(Wood))(\Chain)[40TP]</t>
  </si>
  <si>
    <t>Desert Storm(\風(Wind))[40TP]</t>
  </si>
  <si>
    <t>Bjorn Kyle(Biyon Kairu)Sekai Senbatsu KaiN</t>
  </si>
  <si>
    <t>テレス・トルーエ</t>
  </si>
  <si>
    <t>テレス トルーエ(てれす　とるうえ)</t>
  </si>
  <si>
    <t>Teres Tolue/Teres Tolue</t>
  </si>
  <si>
    <t>Iron Wall(\山(Earth))(\Block)[50TP]</t>
  </si>
  <si>
    <t>Teres Tolue/Teres TolueSekai Senbatsu KaiN</t>
  </si>
  <si>
    <t>ドモン(土門 飛鳥)</t>
  </si>
  <si>
    <t>Domon AsukaSekai Senbatsu KaiN</t>
  </si>
  <si>
    <t>ラガルート・カルロス</t>
  </si>
  <si>
    <t>ラガルート　カルロス(らがるうと　かるろす)</t>
  </si>
  <si>
    <t>Lagarto Carlos(Lagaruuto Karurosu)</t>
  </si>
  <si>
    <t>Rolling Slide(\火(Fire))[40TP]</t>
  </si>
  <si>
    <t>Lagarto Carlos(Lagaruuto Karurosu)Sekai Senbatsu KaiN</t>
  </si>
  <si>
    <t>ヘンク(ラボック・ヘンクタッカー)</t>
  </si>
  <si>
    <t>へんく(ラボック ヘンクタッカー/らぼっく　へんくたっかあ)</t>
  </si>
  <si>
    <t>Henk/Henku(Lubbock Henktacker/Labokku Henkutakkaa)</t>
  </si>
  <si>
    <t>Henk/Henku(Lubbock Henktacker/Labokku Henkutakkaa)Sekai Senbatsu KaiN</t>
  </si>
  <si>
    <t>ニース・ドルフィン</t>
  </si>
  <si>
    <t>ニース　ドルフィン(にいす　どるふぃん)</t>
  </si>
  <si>
    <t>Nice Dolphin(Niise Dorufin)</t>
  </si>
  <si>
    <t>Megalodon(\風(Wind))[50TP]</t>
  </si>
  <si>
    <t>Nice Dolphin(Niise Dorufin)Sekai Senbatsu KaiN</t>
  </si>
  <si>
    <t>チェ・チャンスウ</t>
  </si>
  <si>
    <t>チェ　チャンスウ(ちぇ　ちゃんそう)</t>
  </si>
  <si>
    <t>Che Chang Soo(Che Chansuu)</t>
  </si>
  <si>
    <t>Dragon Cannon(\火(Fire))(\Block)[50TP]</t>
  </si>
  <si>
    <t>Che Chang Soo(Che Chansuu)Sekai Senbatsu KaiN</t>
  </si>
  <si>
    <t>マーク・クルーガー</t>
  </si>
  <si>
    <t>マーク　クルーガー(まあく　くるうがあ)</t>
  </si>
  <si>
    <t>Mark Kruger(Maaku Kuruugaa)</t>
  </si>
  <si>
    <t>Unicorn Boost(\山(Earth)){Coop2}[40TP]/
Gran Fenrir(\林(Wood)){Coop3}[30TP]</t>
  </si>
  <si>
    <t>The Ikaros(\火(Fire)){Coop2}[40TP]</t>
  </si>
  <si>
    <t>Mark Kruger(Maaku Kuruugaa)Sekai Senbatsu KaiN</t>
  </si>
  <si>
    <t>カズヤ・イチノセ(一哉 一之瀬)</t>
  </si>
  <si>
    <t>カズヤ イチノセ(かずや　いちのせ)</t>
  </si>
  <si>
    <t>Ichinose KazuyaSekai Senbatsu KaiN</t>
  </si>
  <si>
    <t>デモーニオ・ストラーダ</t>
  </si>
  <si>
    <t>デモーニオ ストラーダ(でもおにお　すとらあだ)</t>
  </si>
  <si>
    <t>Demonio Strada(Demoonio Sutoraada)</t>
  </si>
  <si>
    <t>Koutei Penguin X(\火(Fire))[60TP]</t>
  </si>
  <si>
    <t>Demonio Strada(Demoonio Sutoraada)Sekai Senbatsu KaiN</t>
  </si>
  <si>
    <t>Aphrodi(Afuro Terumi)Sekai Senbatsu KaiN</t>
  </si>
  <si>
    <t>エドガー・バルチナス</t>
  </si>
  <si>
    <t>エドガー バルチナス(えどがあ　ぱるちなす)</t>
  </si>
  <si>
    <t>Edgar Valtinas(Edogaa Baruchinasu)</t>
  </si>
  <si>
    <t>Excalibur(\風(Wind))(\Long)[50TP]</t>
  </si>
  <si>
    <t>Paladin Strike(\山(Earth))(\Chain)[40TP]</t>
  </si>
  <si>
    <t>Edgar Valtinas(Edogaa Baruchinasu)Sekai Senbatsu KaiN</t>
  </si>
  <si>
    <t>ディラン・キース</t>
  </si>
  <si>
    <t>ディラン キース(ぢらん　きいす)</t>
  </si>
  <si>
    <t>Dylan Keith(Diran Kiisu)</t>
  </si>
  <si>
    <t>Unicorn Boost(\山(Earth)){Coop2}[40TP]</t>
  </si>
  <si>
    <t>Dylan Keith(Diran Kiisu)Sekai Senbatsu KaiN</t>
  </si>
  <si>
    <t>マック・ロニージョ</t>
  </si>
  <si>
    <t>マック ロニージョ(まっく　ろにいじょ)</t>
  </si>
  <si>
    <t>Strike Sanba(\山(Earth))[60TP]</t>
  </si>
  <si>
    <t>Super Elastico(\山(Earth))[40TP]</t>
  </si>
  <si>
    <t>Mac Ronijo(Makku Roniijo)Sekai Senbatsu KaiN</t>
  </si>
  <si>
    <t>コヨーテ</t>
  </si>
  <si>
    <t>こよおて</t>
  </si>
  <si>
    <t>Coyote(Coyoote)</t>
  </si>
  <si>
    <t>Gun Shot(\火(Fire))[50TP]</t>
  </si>
  <si>
    <t>Heavy Baby(\山(Earth))(\Block)[50TP]</t>
  </si>
  <si>
    <t>Coyote(Coyoote)Sekai Senbatsu KaiN</t>
  </si>
  <si>
    <t>ダークエンジェル</t>
  </si>
  <si>
    <t>だあくえんじぇる</t>
  </si>
  <si>
    <t>アスタロス</t>
  </si>
  <si>
    <t>あすたろす</t>
  </si>
  <si>
    <t>Astaroth(Astarosu)</t>
  </si>
  <si>
    <t>The End(\林(Wood))[30TP]</t>
  </si>
  <si>
    <t>Astaroth(Astarosu)Dark AngelN</t>
  </si>
  <si>
    <t>ヘビーモス</t>
  </si>
  <si>
    <t>へびいもす</t>
  </si>
  <si>
    <t>Hebimoth(Hebiimosu)</t>
  </si>
  <si>
    <t>Barbarian No Tate(\山(Earth))(\Block)[60TP]</t>
  </si>
  <si>
    <t>Hebimoth(Hebiimosu)Dark AngelN</t>
  </si>
  <si>
    <t>ベルゼブ</t>
  </si>
  <si>
    <t>べるぜぶ</t>
  </si>
  <si>
    <t>Belzebu(Beruzebu)</t>
  </si>
  <si>
    <t>Go To Hell(\林(Wood))[60TP]</t>
  </si>
  <si>
    <t>Belzebu(Beruzebu)Dark AngelN</t>
  </si>
  <si>
    <t>ネネル</t>
  </si>
  <si>
    <t>ねねる</t>
  </si>
  <si>
    <t>Nenel(Neneru)</t>
  </si>
  <si>
    <t>Angel Ball(\風(Wind))[40TP]</t>
  </si>
  <si>
    <t>Go To Heaven(\風(Wind))[60TP]</t>
  </si>
  <si>
    <t>Nenel(Neneru)Dark AngelN</t>
  </si>
  <si>
    <t>エルフェル</t>
  </si>
  <si>
    <t>えるふぇる</t>
  </si>
  <si>
    <t>Elfel(Eruferu)</t>
  </si>
  <si>
    <t>Elfel(Eruferu)Dark AngelN</t>
  </si>
  <si>
    <t>メフィスト</t>
  </si>
  <si>
    <t>めふぃすと</t>
  </si>
  <si>
    <t>Mephisto(Mefisuto)</t>
  </si>
  <si>
    <t>Devil Ball(\林(Wood))[40TP]</t>
  </si>
  <si>
    <t>Mephisto(Mefisuto)Dark AngelN</t>
  </si>
  <si>
    <t>ウイネル</t>
  </si>
  <si>
    <t>ういねる</t>
  </si>
  <si>
    <t>Winel(Uineru)</t>
  </si>
  <si>
    <t>Winel(Uineru)Dark AngelN</t>
  </si>
  <si>
    <t>サタナトス</t>
  </si>
  <si>
    <t>さたなとす</t>
  </si>
  <si>
    <t>Satanathos(Satanatosu)</t>
  </si>
  <si>
    <t>Dark Matter(\林(Wood))[60TP]</t>
  </si>
  <si>
    <t>Satanathos(Satanatosu)Dark AngelN</t>
  </si>
  <si>
    <t>ギュエ-ル</t>
  </si>
  <si>
    <t>ぎゅええる</t>
  </si>
  <si>
    <t>Heaven Drive(\山(Earth))(\Long)[60TP]</t>
  </si>
  <si>
    <t>Guel(Gyueeru)Dark AngelN</t>
  </si>
  <si>
    <t>デスタ</t>
  </si>
  <si>
    <t>ですた</t>
  </si>
  <si>
    <t>Desta(Desuta)</t>
  </si>
  <si>
    <t>Shadow Ray(\山(Earth)){Coop2}[40TP]</t>
  </si>
  <si>
    <t>Desta(Desuta)Dark AngelN</t>
  </si>
  <si>
    <t>セイン</t>
  </si>
  <si>
    <t>せいん</t>
  </si>
  <si>
    <t>Sein</t>
  </si>
  <si>
    <t>Shadow Ray(\林(Wood)){Coop2}[40TP]</t>
  </si>
  <si>
    <t>SeinDark AngelN</t>
  </si>
  <si>
    <t>オルフェウス</t>
  </si>
  <si>
    <t>おるふぇうす</t>
  </si>
  <si>
    <t>Orpheus</t>
  </si>
  <si>
    <t>ジジ・ブラージ</t>
  </si>
  <si>
    <t>ジジ ブラージ(じじ　ぶらあじ)</t>
  </si>
  <si>
    <t>Gigi Blasi(Jiji Buraaji)</t>
  </si>
  <si>
    <t>Colosseo Guard Kai(\山(Earth))(\Punch1)[40TP]/
Gigant Wall(\山(Earth))[50TP]</t>
  </si>
  <si>
    <t>Colosseo Guard(\山(Earth))(\Punch1)[30TP]/
Crystal Barrier(\風(Wind))[30TP]/
Fence Of Gaia(\山(Earth))(\Punch1)[40TP]</t>
  </si>
  <si>
    <t>Gigi Blasi(Jiji Buraaji)OrpheusN</t>
  </si>
  <si>
    <t>ダニエレ・サンクティス</t>
  </si>
  <si>
    <t>ダニエレ サンクティス(だにえる　さんくちす)</t>
  </si>
  <si>
    <t>Daniele Sanctis</t>
  </si>
  <si>
    <t>Colosseo Guard(\山(Earth))(\Punch1)[30TP]</t>
  </si>
  <si>
    <t>Daniele SanctisOrpheusN</t>
  </si>
  <si>
    <t>ベント・ガリアーノ</t>
  </si>
  <si>
    <t>ベント ガリアーノ(べんと　がりああの)</t>
  </si>
  <si>
    <t>Vento Galiano</t>
  </si>
  <si>
    <t>Vento GalianoOrpheusN</t>
  </si>
  <si>
    <t>オットリ(オットリーノ・ノビリ)</t>
  </si>
  <si>
    <t>おっとり(オットリーノ ノビリ/おっとりいの　のびり)</t>
  </si>
  <si>
    <t>Ottori(Ottorino Nobili)</t>
  </si>
  <si>
    <t>Full Power Shield(\火(Fire))(\Punch1)[40TP]</t>
  </si>
  <si>
    <t>Ottori(Ottorino Nobili)OrpheusN</t>
  </si>
  <si>
    <t>ガッツ(アントン・ガッツーゾ)</t>
  </si>
  <si>
    <t>がっつ(アントン　ガッツーゾ/あんとん　がっつうぞ)</t>
  </si>
  <si>
    <t>Gats/Gattsu(Anton Gattsuuzo)</t>
  </si>
  <si>
    <t>Hitori One Two(\火(Fire))[20TP]</t>
  </si>
  <si>
    <t>Bunshin Defence(\林(Wood))[50TP]</t>
  </si>
  <si>
    <t>Gats/Gattsu(Anton Gattsuuzo)OrpheusN</t>
  </si>
  <si>
    <t>マルコ・マセラッティ</t>
  </si>
  <si>
    <t>マルコ・マセラッティ(まるこ　ませらっち)</t>
  </si>
  <si>
    <t>Marco Maseratta(Maruko Maseratti)</t>
  </si>
  <si>
    <t>Echo Ball(\林(Wood))[40TP]</t>
  </si>
  <si>
    <t>Marco Maseratta(Maruko Maseratti)OrpheusN</t>
  </si>
  <si>
    <t>ジュゼッペ・カンナバロ</t>
  </si>
  <si>
    <t>ジュゼッペ カンナバロ(じゅぜっぺ　かんあばろ)</t>
  </si>
  <si>
    <t>Giuseppe Cannavaro(Juzeppe Kannabaro)</t>
  </si>
  <si>
    <t>Giuseppe Cannavaro(Juzeppe Kannabaro)OrpheusN</t>
  </si>
  <si>
    <t>アンジェロ・ガブリーニ</t>
  </si>
  <si>
    <t>アンジェロ ガブリーニ(あんじぇろ　がぶりいに)</t>
  </si>
  <si>
    <t>Angelo Gabrini(Anjero Gaburiini)</t>
  </si>
  <si>
    <t>Divine Arrow(\風(Wind))[40TP]/
Ryuusei Blade(\火(Fire))(\Block)[50TP]</t>
  </si>
  <si>
    <t>Angelo Gabrini(Anjero Gaburiini)OrpheusN</t>
  </si>
  <si>
    <t>ジョジョ(ジョルジョ・ジャンニーニ)</t>
  </si>
  <si>
    <t>じょじょ(ジョルジョ ジャンニーニ/じょるじょ　じゃにいに)</t>
  </si>
  <si>
    <t>Giorgio Giannini(Jorujo jannoono)</t>
  </si>
  <si>
    <t>Echo Ball(\林(Wood))[40TP]/
Heaven's Time(\風(Wide))[40TP]</t>
  </si>
  <si>
    <t>Blade Attack(\風(Wind))[30TP]</t>
  </si>
  <si>
    <t>Giorgio Giannini(Jorujo jannoono)OrpheusN</t>
  </si>
  <si>
    <t>ダンテ・ディアブロ</t>
  </si>
  <si>
    <t>ダンテ ディアブロ(だんて　ぢあぼろ)</t>
  </si>
  <si>
    <t>Dante Diavolo</t>
  </si>
  <si>
    <t>Sabaki No Tettsui(\火(Fire))(\Block)[50TP]/
Barbarian No Tate(\山(Earth))(\Block)[60TP]/
Heavy Baby(\山(Earth))(\Block)[50TP]</t>
  </si>
  <si>
    <t>Dante DiavoloOrpheusN</t>
  </si>
  <si>
    <t>エンリコ・オリビエ</t>
  </si>
  <si>
    <t>エンリコ オリビエ(えんりこ　おりびえ)</t>
  </si>
  <si>
    <t>Enrico Olivier</t>
  </si>
  <si>
    <t>Enrico OlivierOrpheusN</t>
  </si>
  <si>
    <t>アレサンドロ・ロッサ</t>
  </si>
  <si>
    <t>アレサンドロ ロッサ(あれさんど　らっせ)</t>
  </si>
  <si>
    <t>Alessandro Rossa(Alesandoro Rossa)</t>
  </si>
  <si>
    <t>Alessandro Rossa(Alesandoro Rossa)OrpheusN</t>
  </si>
  <si>
    <t>ジャンルカ・ザナルディ</t>
  </si>
  <si>
    <t>ジャンルカ ザナルディ(じゃんるか　ざなるぢ)</t>
  </si>
  <si>
    <t>Gianluca Zanardi(Janruka Zanarudi)</t>
  </si>
  <si>
    <t>Water Veil(\風(Wind))[40TP]/
Echo Ball(\林(Wood))[40TP]</t>
  </si>
  <si>
    <t>Gianluca Zanardi(Janruka Zanarudi)OrpheusN</t>
  </si>
  <si>
    <t>フィディオ・アルデナ</t>
  </si>
  <si>
    <t>フィディオ アルデナ(ふぃぢお　あるでな)</t>
  </si>
  <si>
    <t>Fidio Ardena(Fidio Arudena)</t>
  </si>
  <si>
    <t>Odin Sword(\山(Earth))(\Chain)[60TP]/
Ballista Shot(\山(Earth))(\Long)[60TP]</t>
  </si>
  <si>
    <t>Soyokaze Step(\風(Wind))[20TP]/
Hitori One Two(\火(Fire))[20TP]</t>
  </si>
  <si>
    <t>Fidio Ardena(Fidio Arudena)OrpheusN</t>
  </si>
  <si>
    <t>ラファエレ・ジェネラーニ</t>
  </si>
  <si>
    <t>ラファエレ ジェネラーニ(らふぁえる　じぇねらあに)</t>
  </si>
  <si>
    <t>Raffaele Generani(Rafaeru Jeneraani)</t>
  </si>
  <si>
    <t>Raffaele Generani(Rafaeru Jeneraani)OrpheusN</t>
  </si>
  <si>
    <t>リトルギガント</t>
  </si>
  <si>
    <t>りとるぎがんと</t>
  </si>
  <si>
    <t>Little Gigant</t>
  </si>
  <si>
    <t>ロココ・ウルパ</t>
  </si>
  <si>
    <t>ロココ ウルパ(ろここ　うるぱ)</t>
  </si>
  <si>
    <t>Rococo Urupa</t>
  </si>
  <si>
    <t>X Blast(\火(Fire))[50TP]</t>
  </si>
  <si>
    <t>God Hand V(\山(Earth))[50TP]/
Tamashii The Hand(\火(Fire))[60TP]</t>
  </si>
  <si>
    <t>Rococo UrupaLittle GigantN</t>
  </si>
  <si>
    <t>ケーン・サイトー</t>
  </si>
  <si>
    <t>ケーン サイトー(けえん　さいとう)</t>
  </si>
  <si>
    <t>Cain Saito(Keen Saitou)</t>
  </si>
  <si>
    <t>Majin The Hand(\林(Wood))[30TP]/
God Hand X(\火(Fire))[40TP]</t>
  </si>
  <si>
    <t>Cain Saito(Keen Saitou)Little GigantN</t>
  </si>
  <si>
    <t>ウィンディ・ファスタ</t>
  </si>
  <si>
    <t>ウィンディ ファスタ(うぃんぢ　ふぁすた)</t>
  </si>
  <si>
    <t>Windy Faster(Uindi Fasuta)</t>
  </si>
  <si>
    <t>Air Ride(\風(Wind)){Coop2}[40TP]</t>
  </si>
  <si>
    <t>Windy Faster(Uindi Fasuta)Little GigantN</t>
  </si>
  <si>
    <t>ウォルター・マウンテン</t>
  </si>
  <si>
    <t>ウォルター マウンテン(うおるたあ　まうんてん)</t>
  </si>
  <si>
    <t>Walter Mountain(Waltaa Mauntenn)</t>
  </si>
  <si>
    <t>The Wall(\山(Earth))(\Block)[50TP]/
Viva ! Banri No Choujou(\山(Earth))(\Block)[50TP]</t>
  </si>
  <si>
    <t>Walter Mountain(Waltaa Mauntenn)Little GigantN</t>
  </si>
  <si>
    <t>ジニー・ゲイノ</t>
  </si>
  <si>
    <t>ジニー ゲイノ(じにい　げいん)</t>
  </si>
  <si>
    <t>Gini Geino(Jinii Geino)</t>
  </si>
  <si>
    <t>Kagenui(\林(Wood))[30TP]</t>
  </si>
  <si>
    <t>Gini Geino(Jinii Geino)Little GigantN</t>
  </si>
  <si>
    <t>マロン・イアン</t>
  </si>
  <si>
    <t>マロン イアン(まろん　いあん)</t>
  </si>
  <si>
    <t>Marron Ian(Maron Ian)</t>
  </si>
  <si>
    <t>Maboroshi Dribble(\林(Wood))[30TP]</t>
  </si>
  <si>
    <t>Marron Ian(Maron Ian)Little GigantN</t>
  </si>
  <si>
    <t>マッコール・キサッラ</t>
  </si>
  <si>
    <t>マッコール キサッラ(まっころ　きさっら)</t>
  </si>
  <si>
    <t>McCall Kisara(Makkooru Kisarra)</t>
  </si>
  <si>
    <t>Spinning Shoot(\風(Wind))(\Chain)[20TP]</t>
  </si>
  <si>
    <t>McCall Kisara(Makkooru Kisarra)Little GigantN</t>
  </si>
  <si>
    <t>シンティ・ハンパ</t>
  </si>
  <si>
    <t>シンティ ハンパ(しんち　はんぱ)</t>
  </si>
  <si>
    <t>Shinti Hanpa</t>
  </si>
  <si>
    <t>Dash Storm(\風(Wind))[40TP]/
Lightning Accel(\火(Fire))[40TP]</t>
  </si>
  <si>
    <t>Shinti HanpaLittle GigantN</t>
  </si>
  <si>
    <t>ユーム・リンジー</t>
  </si>
  <si>
    <t>ユーム リンジー(ゆうむ　りんじい)</t>
  </si>
  <si>
    <t>Yumu Rinji(Yuumu Rinjii)</t>
  </si>
  <si>
    <t>Dual Strike(\林(Wood)){Coop2}[40TP]</t>
  </si>
  <si>
    <t>Kurukuru Head(\山(Earth))(\Block)[30TP]</t>
  </si>
  <si>
    <t>Yumu Rinji(Yuumu Rinjii)Little GigantN</t>
  </si>
  <si>
    <t>キート・ライアンド</t>
  </si>
  <si>
    <t>キート　ライアンド(きいと　らいあんど)</t>
  </si>
  <si>
    <t>Kito Ryand(Kiito Raiando)</t>
  </si>
  <si>
    <t>Kito Ryand(Kiito Raiando)Little GigantN</t>
  </si>
  <si>
    <t>マキシ・クゥ</t>
  </si>
  <si>
    <t>マキシ クゥ(まきし　くう)</t>
  </si>
  <si>
    <t>Maxi Kuu(Makushi Kuu)</t>
  </si>
  <si>
    <t>Maxi Kuu(Makushi Kuu)Little GigantN</t>
  </si>
  <si>
    <t>メイガー・ネイサン</t>
  </si>
  <si>
    <t>メイガー ネイサン(めいがあ　ねいさん)</t>
  </si>
  <si>
    <t>Maygar Nathan(Meigaa Neisan)</t>
  </si>
  <si>
    <t>Maygar Nathan(Meigaa Neisan)Little GigantN</t>
  </si>
  <si>
    <t>リュー スケール</t>
  </si>
  <si>
    <t>りゅう　すけえる</t>
  </si>
  <si>
    <t>Ryuu Skell(Ryuu Sukeeru)</t>
  </si>
  <si>
    <t>ZigZag Spark(\風(Wind))[30TP]/
Fuujin No Mai(\風(Wind))[40TP]</t>
  </si>
  <si>
    <t>Ryuu Skell(Ryuu Sukeeru)Little GigantN</t>
  </si>
  <si>
    <t>ゴーシュ・フレア</t>
  </si>
  <si>
    <t>ゴーシュ フレア(ごうしゅ　ふれあ)</t>
  </si>
  <si>
    <t>Goshu Flare(Goushu Flare)</t>
  </si>
  <si>
    <t>Dual Strike(\林(Wood)){Coop2}[40TP]/
Megane Crash(\山(Earth)){Coop2}[20TP]</t>
  </si>
  <si>
    <t>Bakunetsu Screw(\火(Fire))(\Chain)[50TP]</t>
  </si>
  <si>
    <t>Goshu Flare(Goushu Flare)Little GigantN</t>
  </si>
  <si>
    <t>ドラゴ・ヒル</t>
  </si>
  <si>
    <t>ドラゴ ヒル(どらご　ひる)</t>
  </si>
  <si>
    <t>Drago Hill(Dorago Hiru)</t>
  </si>
  <si>
    <t>Double Jaw(\火(Fire))[50TP]</t>
  </si>
  <si>
    <t>Dragon Crush Kai(\林(Wood))(\Chain)[30TP]</t>
  </si>
  <si>
    <t>Drago Hill(Dorago Hiru)Little GigantN</t>
  </si>
  <si>
    <t>スキッド・ウー</t>
  </si>
  <si>
    <t>スキッド ウー(すきっど　うう)</t>
  </si>
  <si>
    <t>Skid Wu(Sukido Uu)</t>
  </si>
  <si>
    <t>Skid Wu(Sukido Uu)Little GigantN</t>
  </si>
  <si>
    <t>女子チーム</t>
  </si>
  <si>
    <t>ガールズチーム/があるずてぃいむ</t>
  </si>
  <si>
    <t>Girls Team</t>
  </si>
  <si>
    <t>木野 秋</t>
  </si>
  <si>
    <t>きの　あき</t>
  </si>
  <si>
    <t>Kino Aki</t>
  </si>
  <si>
    <t>S++(3:40)</t>
  </si>
  <si>
    <t>Seigi No Tekken(\風(Wind))(\Punch2)[40TP]</t>
  </si>
  <si>
    <t>Kino AkiGirls TeamN</t>
  </si>
  <si>
    <t>コイ(土州 恋)</t>
  </si>
  <si>
    <t>こい(どす　こい)</t>
  </si>
  <si>
    <t>Koi(Dosu Koi)</t>
  </si>
  <si>
    <t>Hanafubuki(\風(Wind))[40TP]</t>
  </si>
  <si>
    <t>Hanafubuki(\風(Wind))[20TP]</t>
  </si>
  <si>
    <t>Koi(Dosu Koi)Girls TeamN</t>
  </si>
  <si>
    <t>真都路 珠香</t>
  </si>
  <si>
    <t>まとろ　じゅか</t>
  </si>
  <si>
    <t>Matoro Juka</t>
  </si>
  <si>
    <t>Girl DF Fast</t>
  </si>
  <si>
    <t>Matoro JukaGirls TeamN</t>
  </si>
  <si>
    <t>堀 道子</t>
  </si>
  <si>
    <t>ほり　みちこ</t>
  </si>
  <si>
    <t>Hori Michiko</t>
  </si>
  <si>
    <t>Girl DF Medium</t>
  </si>
  <si>
    <t>Good Smell(\林(Wood))[40TP]</t>
  </si>
  <si>
    <t>Hori MichikoGirls TeamN</t>
  </si>
  <si>
    <t>久遠 冬花(小野 冬花/フユッペ)</t>
  </si>
  <si>
    <t>くどう　ふゆか(おの　ふゆか/ふゆっぺ)</t>
  </si>
  <si>
    <t>Kudou Fuyuka(Ono Fuyuka/Fuyuppe)</t>
  </si>
  <si>
    <t>Kudou Fuyuka(Ono Fuyuka/Fuyuppe)Girls TeamN</t>
  </si>
  <si>
    <t>串田 香津世</t>
  </si>
  <si>
    <t>くしだ　かつよ</t>
  </si>
  <si>
    <t>Kushida Katsuyo</t>
  </si>
  <si>
    <t>Suisei Shoot(\風(Wind))(\Long)[20TP]</t>
  </si>
  <si>
    <t>Kushida KatsuyoGirls TeamN</t>
  </si>
  <si>
    <t>虎浜 甲子</t>
  </si>
  <si>
    <t>とらはま　こうこ</t>
  </si>
  <si>
    <t>Torahama Kouko</t>
  </si>
  <si>
    <t>Tamanori Pierrot(\風(Wind))[20TP]</t>
  </si>
  <si>
    <t>Torahama KoukoGirls TeamN</t>
  </si>
  <si>
    <t>万 博美</t>
  </si>
  <si>
    <t>よろず　ひろみ</t>
  </si>
  <si>
    <t>Yorozu Hiromi</t>
  </si>
  <si>
    <t>Yorozu HiromiGirls TeamN</t>
  </si>
  <si>
    <t>館野 舞</t>
  </si>
  <si>
    <t>たての　まい</t>
  </si>
  <si>
    <t>Tateno Mai</t>
  </si>
  <si>
    <t>Girl MF Medium</t>
  </si>
  <si>
    <t>Aikidou(\風(Wind)){Coop2}[40TP]</t>
  </si>
  <si>
    <t>Tateno MaiGirls TeamN</t>
  </si>
  <si>
    <t>小鳥遊 忍</t>
  </si>
  <si>
    <t>たかなし　しのぶ</t>
  </si>
  <si>
    <t>Takanashi Shinobu</t>
  </si>
  <si>
    <t>Takanashi ShinobuGirls TeamN</t>
  </si>
  <si>
    <t>キャン(喜屋武 梨花)</t>
  </si>
  <si>
    <t>きゃん(きゃん　りんか)</t>
  </si>
  <si>
    <t>Kyan Rinka</t>
  </si>
  <si>
    <t>Kyan RinkaGirls TeamN</t>
  </si>
  <si>
    <t>音無 春奈</t>
  </si>
  <si>
    <t>おとなし　はるな</t>
  </si>
  <si>
    <t>Otonashi Haruna</t>
  </si>
  <si>
    <t>Death Zone 2(\林(Wood)){Coop3}[30TP]</t>
  </si>
  <si>
    <t>Otonashi HarunaGirls TeamN</t>
  </si>
  <si>
    <t>荒谷 紺子</t>
  </si>
  <si>
    <t>あらや　こんこ</t>
  </si>
  <si>
    <t>Araya konko</t>
  </si>
  <si>
    <t>Araya konkoGirls TeamN</t>
  </si>
  <si>
    <t>如月 まこ</t>
  </si>
  <si>
    <t>きさらぎ　まこ</t>
  </si>
  <si>
    <t>Kisaragi Mako</t>
  </si>
  <si>
    <t>Kisaragi MakoGirls TeamN</t>
  </si>
  <si>
    <t>雷門 夏未</t>
  </si>
  <si>
    <t>らいもん　なつみ</t>
  </si>
  <si>
    <t>Raimon Natsumi</t>
  </si>
  <si>
    <t>Girl FW Medium</t>
  </si>
  <si>
    <t>The Earth(\山(Earth)){Coop3}[50TP]/</t>
  </si>
  <si>
    <t>Raimon NatsumiGirls TeamN</t>
  </si>
  <si>
    <t>御堂 玲華</t>
  </si>
  <si>
    <t>みどう　れいか</t>
  </si>
  <si>
    <t>Midou Reika</t>
  </si>
  <si>
    <t>Prima Donna(\山(Earth))[30TP]</t>
  </si>
  <si>
    <t>Midou ReikaGirls TeamN</t>
  </si>
  <si>
    <t>Credits :</t>
  </si>
  <si>
    <t>Sources:</t>
  </si>
  <si>
    <t>Misc:</t>
  </si>
  <si>
    <t>Okdak-Sempai</t>
  </si>
  <si>
    <t>Hissatsu Source</t>
  </si>
  <si>
    <t>Because of duplicates you have to fill</t>
  </si>
  <si>
    <t>https://dosinazuma.wordpress.com/
https://dosinazuma.wordpress.com/2022/04/10/inazuma-eleven-go-strikers-2013-calculations-and-calculator-v4/</t>
  </si>
  <si>
    <t>https://docs.google.com/spreadsheets/d/1-wqtP8WlF6WeK71Gd3IHHqZsekycYrZYSfF4eKlCP1E/edit#gid=460253643</t>
  </si>
  <si>
    <t>keys only works after first half online</t>
  </si>
  <si>
    <t>If any Error founded please DM me on twitter.</t>
  </si>
  <si>
    <t>All others Data</t>
  </si>
  <si>
    <t>@DosEleven</t>
  </si>
  <si>
    <t>https://docs.google.com/spreadsheets/d/1A92xRbTGI6H1ZFNJaH_soas4BLq9BaJGq2dTmJt5InM/edit#gid=612875174</t>
  </si>
  <si>
    <t>Made the CALCULATOR and The page complete page about calculations and the CALCULATOR explanation.</t>
  </si>
  <si>
    <t>Calculus:</t>
  </si>
  <si>
    <t>https://twitter.com/Rosetta_Galaxy/status/1369366209511256071?s=19</t>
  </si>
  <si>
    <t>infi</t>
  </si>
  <si>
    <t>https://twitter.com/leon_Infernity/status/1369618897071083524?s=19</t>
  </si>
  <si>
    <t>@leon_infernity</t>
  </si>
  <si>
    <t>Catch Value = stat/2 + hisstasu power + elementary advantage of the player(0;+10;-10) + elementary advantage of the hissatsu(0;+10;-10) + rng bonus [0;19] + flammes(0;(10,19);20)</t>
  </si>
  <si>
    <t>インフィ#7567</t>
  </si>
  <si>
    <t>Everything was based on those information from Infi Obluda and Rosetta and got corrected here :</t>
  </si>
  <si>
    <t>Helped to correct and test some calculations as well as testing the CALCULATOR.</t>
  </si>
  <si>
    <t>https://dosinazuma.wordpress.com/2022/04/10/inazuma-eleven-go-strikers-2013-calculations-and-calculator-v4/</t>
  </si>
  <si>
    <t>Obluda</t>
  </si>
  <si>
    <t>@Obluda</t>
  </si>
  <si>
    <t>Obluda#1526</t>
  </si>
  <si>
    <t>Helped with most of the calculations and details as well as testing the CALCULATOR</t>
  </si>
  <si>
    <t>Rosetta</t>
  </si>
  <si>
    <t>@Rosetta Galaxy</t>
  </si>
  <si>
    <t>Rosetta#4734</t>
  </si>
  <si>
    <t>Helped for most of the calculations details and, with Obluda are the main people to have found the calculations with datamining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</si>
</sst>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sz val="18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</font>
    <font>
      <sz val="11.0"/>
      <color rgb="FF000000"/>
      <name val="Inconsolata"/>
    </font>
    <font>
      <color theme="1"/>
      <name val="Arial"/>
    </font>
    <font>
      <sz val="10.0"/>
      <color theme="1"/>
      <name val="Arial"/>
      <scheme val="minor"/>
    </font>
    <font>
      <b/>
      <sz val="11.0"/>
      <color theme="1"/>
      <name val="Arial"/>
    </font>
    <font>
      <sz val="12.0"/>
      <color theme="1"/>
      <name val="Helvetica Neue"/>
    </font>
    <font>
      <color theme="1"/>
      <name val="Helvetica Neue"/>
    </font>
    <font>
      <sz val="12.0"/>
      <color theme="1"/>
      <name val="Arial"/>
      <scheme val="minor"/>
    </font>
    <font>
      <sz val="11.0"/>
      <color theme="1"/>
      <name val="Arial"/>
    </font>
    <font>
      <color theme="0"/>
      <name val="Arial"/>
      <scheme val="minor"/>
    </font>
    <font>
      <sz val="14.0"/>
      <color theme="1"/>
      <name val="Arial"/>
      <scheme val="minor"/>
    </font>
    <font>
      <color rgb="FF000000"/>
      <name val="Inherit"/>
    </font>
    <font>
      <sz val="12.0"/>
      <color rgb="FF000000"/>
      <name val="Inherit"/>
    </font>
    <font>
      <sz val="12.0"/>
      <color theme="1"/>
      <name val="Inconsolata"/>
    </font>
    <font>
      <sz val="11.0"/>
      <color rgb="FF000000"/>
      <name val="Arial"/>
      <scheme val="minor"/>
    </font>
    <font>
      <sz val="11.0"/>
      <color theme="1"/>
      <name val="Inconsolata"/>
    </font>
    <font>
      <sz val="36.0"/>
      <color theme="1"/>
      <name val="Arial"/>
      <scheme val="minor"/>
    </font>
    <font/>
    <font>
      <b/>
      <color theme="1"/>
      <name val="Arial"/>
      <scheme val="minor"/>
    </font>
    <font>
      <u/>
      <sz val="12.0"/>
      <color rgb="FF000000"/>
      <name val="Inherit"/>
    </font>
    <font>
      <u/>
      <sz val="11.0"/>
      <color rgb="FF1155CC"/>
      <name val="Arial"/>
    </font>
    <font>
      <u/>
      <sz val="11.0"/>
      <color rgb="FF0000FF"/>
    </font>
    <font>
      <u/>
      <color rgb="FF0000FF"/>
    </font>
    <font>
      <u/>
      <sz val="11.0"/>
      <color rgb="FF1155CC"/>
    </font>
    <font>
      <u/>
      <color rgb="FF1155CC"/>
    </font>
    <font>
      <sz val="11.0"/>
      <color rgb="FF000000"/>
      <name val="Inherit"/>
    </font>
  </fonts>
  <fills count="22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rgb="FF64DBB4"/>
        <bgColor rgb="FF64DBB4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rgb="FFE63CAD"/>
        <bgColor rgb="FFE63CAD"/>
      </patternFill>
    </fill>
    <fill>
      <patternFill patternType="solid">
        <fgColor rgb="FFFF6600"/>
        <bgColor rgb="FFFF6600"/>
      </patternFill>
    </fill>
    <fill>
      <patternFill patternType="solid">
        <fgColor rgb="FF7E3794"/>
        <bgColor rgb="FF7E3794"/>
      </patternFill>
    </fill>
    <fill>
      <patternFill patternType="solid">
        <fgColor theme="0"/>
        <bgColor theme="0"/>
      </patternFill>
    </fill>
    <fill>
      <patternFill patternType="solid">
        <fgColor rgb="FF34A853"/>
        <bgColor rgb="FF34A853"/>
      </patternFill>
    </fill>
    <fill>
      <patternFill patternType="solid">
        <fgColor rgb="FF76A5AF"/>
        <bgColor rgb="FF76A5AF"/>
      </patternFill>
    </fill>
    <fill>
      <patternFill patternType="solid">
        <fgColor rgb="FF6AA84F"/>
        <bgColor rgb="FF6AA84F"/>
      </patternFill>
    </fill>
    <fill>
      <patternFill patternType="solid">
        <fgColor rgb="FF5B0F00"/>
        <bgColor rgb="FF5B0F00"/>
      </patternFill>
    </fill>
    <fill>
      <patternFill patternType="solid">
        <fgColor rgb="FF999999"/>
        <bgColor rgb="FF999999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3" fontId="2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7" fontId="2" numFmtId="0" xfId="0" applyFill="1" applyFont="1"/>
    <xf borderId="0" fillId="6" fontId="2" numFmtId="0" xfId="0" applyFont="1"/>
    <xf borderId="0" fillId="8" fontId="3" numFmtId="0" xfId="0" applyAlignment="1" applyFill="1" applyFont="1">
      <alignment readingOrder="0"/>
    </xf>
    <xf borderId="0" fillId="4" fontId="4" numFmtId="0" xfId="0" applyAlignment="1" applyFont="1">
      <alignment vertical="bottom"/>
    </xf>
    <xf borderId="0" fillId="3" fontId="5" numFmtId="0" xfId="0" applyFont="1"/>
    <xf borderId="0" fillId="4" fontId="4" numFmtId="0" xfId="0" applyAlignment="1" applyFont="1">
      <alignment readingOrder="0" vertical="bottom"/>
    </xf>
    <xf borderId="0" fillId="7" fontId="6" numFmtId="0" xfId="0" applyAlignment="1" applyFont="1">
      <alignment horizontal="left"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7" fontId="7" numFmtId="0" xfId="0" applyAlignment="1" applyFont="1">
      <alignment horizontal="left"/>
    </xf>
    <xf borderId="0" fillId="8" fontId="2" numFmtId="0" xfId="0" applyAlignment="1" applyFont="1">
      <alignment readingOrder="0"/>
    </xf>
    <xf borderId="0" fillId="7" fontId="5" numFmtId="0" xfId="0" applyAlignment="1" applyFont="1">
      <alignment horizontal="left"/>
    </xf>
    <xf borderId="0" fillId="3" fontId="2" numFmtId="0" xfId="0" applyAlignment="1" applyFont="1">
      <alignment horizontal="right"/>
    </xf>
    <xf borderId="0" fillId="7" fontId="6" numFmtId="0" xfId="0" applyAlignment="1" applyFont="1">
      <alignment vertical="bottom"/>
    </xf>
    <xf borderId="0" fillId="7" fontId="5" numFmtId="0" xfId="0" applyFont="1"/>
    <xf borderId="0" fillId="4" fontId="8" numFmtId="0" xfId="0" applyAlignment="1" applyFont="1">
      <alignment readingOrder="0" vertical="bottom"/>
    </xf>
    <xf borderId="0" fillId="7" fontId="3" numFmtId="0" xfId="0" applyAlignment="1" applyFont="1">
      <alignment readingOrder="0"/>
    </xf>
    <xf borderId="0" fillId="7" fontId="9" numFmtId="0" xfId="0" applyAlignment="1" applyFont="1">
      <alignment readingOrder="0"/>
    </xf>
    <xf borderId="0" fillId="7" fontId="10" numFmtId="0" xfId="0" applyFont="1"/>
    <xf borderId="0" fillId="3" fontId="6" numFmtId="0" xfId="0" applyAlignment="1" applyFont="1">
      <alignment vertical="bottom"/>
    </xf>
    <xf borderId="0" fillId="7" fontId="2" numFmtId="0" xfId="0" applyAlignment="1" applyFont="1">
      <alignment horizontal="left" readingOrder="0"/>
    </xf>
    <xf borderId="0" fillId="9" fontId="2" numFmtId="0" xfId="0" applyFill="1" applyFont="1"/>
    <xf borderId="0" fillId="10" fontId="1" numFmtId="0" xfId="0" applyAlignment="1" applyFill="1" applyFont="1">
      <alignment readingOrder="0"/>
    </xf>
    <xf borderId="0" fillId="7" fontId="9" numFmtId="0" xfId="0" applyFont="1"/>
    <xf borderId="0" fillId="7" fontId="2" numFmtId="0" xfId="0" applyAlignment="1" applyFont="1">
      <alignment readingOrder="0"/>
    </xf>
    <xf borderId="0" fillId="11" fontId="1" numFmtId="0" xfId="0" applyAlignment="1" applyFill="1" applyFont="1">
      <alignment readingOrder="0"/>
    </xf>
    <xf borderId="0" fillId="12" fontId="1" numFmtId="0" xfId="0" applyAlignment="1" applyFill="1" applyFont="1">
      <alignment readingOrder="0"/>
    </xf>
    <xf borderId="0" fillId="0" fontId="11" numFmtId="0" xfId="0" applyAlignment="1" applyFont="1">
      <alignment readingOrder="0"/>
    </xf>
    <xf borderId="0" fillId="7" fontId="12" numFmtId="0" xfId="0" applyAlignment="1" applyFont="1">
      <alignment horizontal="left" readingOrder="0" vertical="bottom"/>
    </xf>
    <xf borderId="0" fillId="3" fontId="3" numFmtId="0" xfId="0" applyAlignment="1" applyFont="1">
      <alignment readingOrder="0"/>
    </xf>
    <xf borderId="0" fillId="3" fontId="13" numFmtId="0" xfId="0" applyFont="1"/>
    <xf borderId="0" fillId="11" fontId="14" numFmtId="0" xfId="0" applyAlignment="1" applyFont="1">
      <alignment readingOrder="0"/>
    </xf>
    <xf borderId="0" fillId="13" fontId="13" numFmtId="0" xfId="0" applyFill="1" applyFont="1"/>
    <xf borderId="0" fillId="9" fontId="14" numFmtId="0" xfId="0" applyAlignment="1" applyFont="1">
      <alignment readingOrder="0"/>
    </xf>
    <xf borderId="0" fillId="13" fontId="2" numFmtId="0" xfId="0" applyFont="1"/>
    <xf borderId="0" fillId="3" fontId="15" numFmtId="0" xfId="0" applyAlignment="1" applyFont="1">
      <alignment readingOrder="0" shrinkToFit="0" wrapText="1"/>
    </xf>
    <xf borderId="0" fillId="3" fontId="16" numFmtId="0" xfId="0" applyAlignment="1" applyFont="1">
      <alignment readingOrder="0" shrinkToFit="0" wrapText="1"/>
    </xf>
    <xf borderId="0" fillId="4" fontId="11" numFmtId="0" xfId="0" applyAlignment="1" applyFont="1">
      <alignment readingOrder="0"/>
    </xf>
    <xf borderId="0" fillId="11" fontId="5" numFmtId="0" xfId="0" applyFont="1"/>
    <xf borderId="0" fillId="14" fontId="3" numFmtId="0" xfId="0" applyAlignment="1" applyFill="1" applyFont="1">
      <alignment readingOrder="0"/>
    </xf>
    <xf borderId="0" fillId="14" fontId="5" numFmtId="0" xfId="0" applyAlignment="1" applyFont="1">
      <alignment readingOrder="0"/>
    </xf>
    <xf borderId="0" fillId="12" fontId="11" numFmtId="0" xfId="0" applyAlignment="1" applyFont="1">
      <alignment readingOrder="0"/>
    </xf>
    <xf borderId="0" fillId="12" fontId="2" numFmtId="0" xfId="0" applyFont="1"/>
    <xf borderId="0" fillId="9" fontId="5" numFmtId="0" xfId="0" applyFont="1"/>
    <xf borderId="0" fillId="15" fontId="14" numFmtId="0" xfId="0" applyAlignment="1" applyFill="1" applyFont="1">
      <alignment readingOrder="0"/>
    </xf>
    <xf borderId="0" fillId="16" fontId="2" numFmtId="0" xfId="0" applyFill="1" applyFont="1"/>
    <xf borderId="0" fillId="16" fontId="3" numFmtId="0" xfId="0" applyAlignment="1" applyFont="1">
      <alignment readingOrder="0"/>
    </xf>
    <xf borderId="0" fillId="17" fontId="3" numFmtId="0" xfId="0" applyAlignment="1" applyFill="1" applyFont="1">
      <alignment readingOrder="0"/>
    </xf>
    <xf borderId="0" fillId="11" fontId="11" numFmtId="0" xfId="0" applyFont="1"/>
    <xf borderId="0" fillId="13" fontId="2" numFmtId="0" xfId="0" applyAlignment="1" applyFont="1">
      <alignment horizontal="center" readingOrder="0"/>
    </xf>
    <xf borderId="0" fillId="12" fontId="17" numFmtId="0" xfId="0" applyFont="1"/>
    <xf borderId="0" fillId="11" fontId="2" numFmtId="0" xfId="0" applyAlignment="1" applyFont="1">
      <alignment readingOrder="0"/>
    </xf>
    <xf borderId="0" fillId="5" fontId="2" numFmtId="0" xfId="0" applyFont="1"/>
    <xf borderId="0" fillId="13" fontId="3" numFmtId="0" xfId="0" applyAlignment="1" applyFont="1">
      <alignment horizontal="center" readingOrder="0"/>
    </xf>
    <xf borderId="0" fillId="5" fontId="3" numFmtId="0" xfId="0" applyAlignment="1" applyFont="1">
      <alignment readingOrder="0"/>
    </xf>
    <xf borderId="0" fillId="13" fontId="3" numFmtId="0" xfId="0" applyAlignment="1" applyFont="1">
      <alignment horizontal="center"/>
    </xf>
    <xf borderId="0" fillId="13" fontId="18" numFmtId="0" xfId="0" applyAlignment="1" applyFont="1">
      <alignment horizontal="center"/>
    </xf>
    <xf borderId="0" fillId="3" fontId="5" numFmtId="0" xfId="0" applyAlignment="1" applyFont="1">
      <alignment readingOrder="0"/>
    </xf>
    <xf borderId="0" fillId="3" fontId="19" numFmtId="0" xfId="0" applyFont="1"/>
    <xf borderId="0" fillId="14" fontId="2" numFmtId="0" xfId="0" applyFont="1"/>
    <xf borderId="0" fillId="3" fontId="5" numFmtId="0" xfId="0" applyFont="1"/>
    <xf borderId="0" fillId="4" fontId="5" numFmtId="0" xfId="0" applyAlignment="1" applyFont="1">
      <alignment readingOrder="0"/>
    </xf>
    <xf borderId="1" fillId="18" fontId="20" numFmtId="0" xfId="0" applyAlignment="1" applyBorder="1" applyFill="1" applyFont="1">
      <alignment horizontal="center" readingOrder="0" vertical="center"/>
    </xf>
    <xf borderId="2" fillId="0" fontId="21" numFmtId="0" xfId="0" applyBorder="1" applyFont="1"/>
    <xf borderId="3" fillId="0" fontId="21" numFmtId="0" xfId="0" applyBorder="1" applyFont="1"/>
    <xf borderId="4" fillId="0" fontId="21" numFmtId="0" xfId="0" applyBorder="1" applyFont="1"/>
    <xf borderId="5" fillId="0" fontId="21" numFmtId="0" xfId="0" applyBorder="1" applyFont="1"/>
    <xf borderId="6" fillId="0" fontId="21" numFmtId="0" xfId="0" applyBorder="1" applyFont="1"/>
    <xf borderId="0" fillId="15" fontId="2" numFmtId="0" xfId="0" applyFont="1"/>
    <xf borderId="0" fillId="15" fontId="6" numFmtId="0" xfId="0" applyAlignment="1" applyFont="1">
      <alignment vertical="bottom"/>
    </xf>
    <xf borderId="0" fillId="15" fontId="1" numFmtId="0" xfId="0" applyAlignment="1" applyFont="1">
      <alignment readingOrder="0"/>
    </xf>
    <xf borderId="0" fillId="7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3" fontId="20" numFmtId="0" xfId="0" applyAlignment="1" applyFont="1">
      <alignment horizontal="center" readingOrder="0" vertical="center"/>
    </xf>
    <xf borderId="0" fillId="0" fontId="2" numFmtId="0" xfId="0" applyFont="1"/>
    <xf borderId="0" fillId="19" fontId="2" numFmtId="0" xfId="0" applyAlignment="1" applyFill="1" applyFont="1">
      <alignment readingOrder="0"/>
    </xf>
    <xf borderId="0" fillId="19" fontId="2" numFmtId="0" xfId="0" applyFont="1"/>
    <xf borderId="0" fillId="0" fontId="2" numFmtId="0" xfId="0" applyAlignment="1" applyFont="1">
      <alignment horizontal="left"/>
    </xf>
    <xf borderId="0" fillId="0" fontId="22" numFmtId="0" xfId="0" applyFont="1"/>
    <xf borderId="0" fillId="7" fontId="6" numFmtId="0" xfId="0" applyAlignment="1" applyFont="1">
      <alignment shrinkToFit="0" vertical="bottom" wrapText="1"/>
    </xf>
    <xf borderId="0" fillId="20" fontId="6" numFmtId="0" xfId="0" applyAlignment="1" applyFill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12" numFmtId="0" xfId="0" applyAlignment="1" applyFont="1">
      <alignment readingOrder="0" shrinkToFit="0" vertical="bottom" wrapText="1"/>
    </xf>
    <xf borderId="0" fillId="14" fontId="23" numFmtId="0" xfId="0" applyAlignment="1" applyFont="1">
      <alignment readingOrder="0" shrinkToFit="0" wrapText="1"/>
    </xf>
    <xf borderId="0" fillId="21" fontId="24" numFmtId="0" xfId="0" applyAlignment="1" applyFill="1" applyFont="1">
      <alignment shrinkToFit="0" vertical="bottom" wrapText="1"/>
    </xf>
    <xf borderId="0" fillId="0" fontId="25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7" fontId="3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0" fontId="26" numFmtId="0" xfId="0" applyAlignment="1" applyFont="1">
      <alignment readingOrder="0" shrinkToFit="0" wrapText="1"/>
    </xf>
    <xf borderId="0" fillId="0" fontId="27" numFmtId="0" xfId="0" applyAlignment="1" applyFont="1">
      <alignment readingOrder="0" shrinkToFit="0" wrapText="1"/>
    </xf>
    <xf borderId="0" fillId="0" fontId="28" numFmtId="0" xfId="0" applyAlignment="1" applyFont="1">
      <alignment readingOrder="0" shrinkToFit="0" wrapText="1"/>
    </xf>
    <xf borderId="0" fillId="14" fontId="29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14" fontId="2" numFmtId="0" xfId="0" applyAlignment="1" applyFont="1">
      <alignment shrinkToFit="0" wrapText="1"/>
    </xf>
    <xf borderId="0" fillId="14" fontId="2" numFmtId="0" xfId="0" applyAlignment="1" applyFont="1">
      <alignment readingOrder="0" shrinkToFit="0" wrapText="1"/>
    </xf>
  </cellXfs>
  <cellStyles count="1">
    <cellStyle xfId="0" name="Normal" builtinId="0"/>
  </cellStyles>
  <dxfs count="14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4285F4"/>
          <bgColor rgb="FF4285F4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color rgb="FF000000"/>
      </font>
      <fill>
        <patternFill patternType="solid">
          <fgColor rgb="FF4285F4"/>
          <bgColor rgb="FF4285F4"/>
        </patternFill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theme="1"/>
      </font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000000"/>
      </font>
      <fill>
        <patternFill patternType="solid">
          <fgColor rgb="FFB7E1CD"/>
          <bgColor rgb="FFB7E1CD"/>
        </patternFill>
      </fill>
      <border/>
    </dxf>
    <dxf>
      <font>
        <color theme="1"/>
      </font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theme="4"/>
          <bgColor theme="4"/>
        </patternFill>
      </fill>
      <border/>
    </dxf>
    <dxf>
      <font>
        <b/>
        <u/>
      </font>
      <fill>
        <patternFill patternType="solid">
          <fgColor rgb="FFFF00FF"/>
          <bgColor rgb="FFFF00FF"/>
        </patternFill>
      </fill>
      <border/>
    </dxf>
    <dxf>
      <font>
        <b/>
        <u/>
      </font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theme="7"/>
          <bgColor theme="7"/>
        </patternFill>
      </fill>
      <border/>
    </dxf>
    <dxf>
      <font/>
      <fill>
        <patternFill patternType="solid">
          <fgColor rgb="FF34A853"/>
          <bgColor rgb="FF34A85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-wqtP8WlF6WeK71Gd3IHHqZsekycYrZYSfF4eKlCP1E/edit" TargetMode="External"/><Relationship Id="rId2" Type="http://schemas.openxmlformats.org/officeDocument/2006/relationships/hyperlink" Target="https://twitter.com/DosEleven" TargetMode="External"/><Relationship Id="rId3" Type="http://schemas.openxmlformats.org/officeDocument/2006/relationships/hyperlink" Target="https://docs.google.com/spreadsheets/d/1A92xRbTGI6H1ZFNJaH_soas4BLq9BaJGq2dTmJt5InM/edit" TargetMode="External"/><Relationship Id="rId4" Type="http://schemas.openxmlformats.org/officeDocument/2006/relationships/hyperlink" Target="https://twitter.com/Rosetta_Galaxy/status/1369366209511256071?s=19" TargetMode="External"/><Relationship Id="rId10" Type="http://schemas.openxmlformats.org/officeDocument/2006/relationships/drawing" Target="../drawings/drawing6.xml"/><Relationship Id="rId9" Type="http://schemas.openxmlformats.org/officeDocument/2006/relationships/hyperlink" Target="https://twitter.com/Rosetta_Galaxy?t=QyN77PqkUK2jtGzGQl2v-Q&amp;s=09" TargetMode="External"/><Relationship Id="rId5" Type="http://schemas.openxmlformats.org/officeDocument/2006/relationships/hyperlink" Target="https://twitter.com/leon_Infernity/status/1369618897071083524?s=19" TargetMode="External"/><Relationship Id="rId6" Type="http://schemas.openxmlformats.org/officeDocument/2006/relationships/hyperlink" Target="https://twitter.com/leon_Infernity?t=23cJrRSWXOQBe3dJQJRWPw&amp;s=09" TargetMode="External"/><Relationship Id="rId7" Type="http://schemas.openxmlformats.org/officeDocument/2006/relationships/hyperlink" Target="https://dosinazuma.wordpress.com/2022/04/10/inazuma-eleven-go-strikers-2013-calculations-and-calculator-v4/" TargetMode="External"/><Relationship Id="rId8" Type="http://schemas.openxmlformats.org/officeDocument/2006/relationships/hyperlink" Target="https://twitter.com/Obluda3?t=FnhrJ4BIMcdpgWi3HklyeQ&amp;s=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52.13"/>
    <col customWidth="1" min="3" max="3" width="41.13"/>
    <col customWidth="1" min="4" max="4" width="44.88"/>
    <col customWidth="1" min="5" max="5" width="42.38"/>
    <col customWidth="1" min="6" max="6" width="25.75"/>
    <col customWidth="1" min="7" max="7" width="30.38"/>
    <col customWidth="1" min="14" max="14" width="41.63"/>
    <col customWidth="1" min="15" max="15" width="14.38"/>
    <col customWidth="1" min="16" max="16" width="21.8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1</v>
      </c>
      <c r="Q1" s="2"/>
    </row>
    <row r="2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6" t="str">
        <f>IF(G9&lt;=8,"Legal","Illegal")</f>
        <v>Legal</v>
      </c>
      <c r="H2" s="4" t="s">
        <v>8</v>
      </c>
      <c r="I2" s="2"/>
      <c r="J2" s="2"/>
      <c r="K2" s="2"/>
      <c r="L2" s="2"/>
      <c r="M2" s="2"/>
      <c r="N2" s="2"/>
      <c r="O2" s="2"/>
      <c r="P2" s="3" t="str">
        <f>A3&amp;B3&amp;C3</f>
        <v>Mac Ronijo(Makku Roniijo)Sekai Senbatsu KaiN</v>
      </c>
      <c r="Q2" s="2"/>
    </row>
    <row r="3">
      <c r="A3" s="7" t="s">
        <v>9</v>
      </c>
      <c r="B3" s="7" t="s">
        <v>10</v>
      </c>
      <c r="C3" s="7" t="s">
        <v>11</v>
      </c>
      <c r="D3" s="8" t="s">
        <v>12</v>
      </c>
      <c r="E3" s="8" t="s">
        <v>12</v>
      </c>
      <c r="F3" s="4" t="s">
        <v>13</v>
      </c>
      <c r="G3" s="7">
        <v>0.0</v>
      </c>
      <c r="H3" s="4" t="s">
        <v>13</v>
      </c>
      <c r="I3" s="9" t="str">
        <f>VLOOKUP(J3,'Calc Table'!Y2:Z13,2,FALSE)</f>
        <v>S+</v>
      </c>
      <c r="J3" s="9">
        <f>IFERROR(__xludf.DUMMYFUNCTION("SPLIT( LOWER(B6) , ""abcdefghijklmnopqrstuvwxyz ()+"" ) + VLOOKUP(G3,'Calc Table'!X21:Y29,2,FALSE)"),110.0)</f>
        <v>110</v>
      </c>
      <c r="K3" s="2"/>
      <c r="L3" s="2"/>
      <c r="M3" s="2"/>
      <c r="N3" s="2"/>
      <c r="O3" s="2"/>
      <c r="P3" s="3" t="s">
        <v>1</v>
      </c>
      <c r="Q3" s="2"/>
    </row>
    <row r="4">
      <c r="A4" s="6" t="s">
        <v>14</v>
      </c>
      <c r="B4" s="10" t="str">
        <f>VLOOKUP(A3,'鏡'!G1:BD362,50,FALSE)</f>
        <v>Sekai Senbatsu Kai</v>
      </c>
      <c r="C4" s="10" t="str">
        <f>VLOOKUP(A3,'鏡'!G1:BD362,23,FALSE)</f>
        <v>N</v>
      </c>
      <c r="D4" s="11" t="s">
        <v>15</v>
      </c>
      <c r="E4" s="7" t="s">
        <v>16</v>
      </c>
      <c r="F4" s="4" t="s">
        <v>17</v>
      </c>
      <c r="G4" s="7">
        <v>0.0</v>
      </c>
      <c r="H4" s="4" t="s">
        <v>17</v>
      </c>
      <c r="I4" s="9" t="str">
        <f>VLOOKUP(J4,'Calc Table'!Y2:Z13,2,FALSE)</f>
        <v>A</v>
      </c>
      <c r="J4" s="9">
        <f>IFERROR(__xludf.DUMMYFUNCTION("SPLIT( LOWER(B7) , ""abcdefghijklmnopqrstuvwxyz ()+"" ) + VLOOKUP(G4,'Calc Table'!X21:Y29,2,FALSE)"),80.0)</f>
        <v>80</v>
      </c>
      <c r="K4" s="2"/>
      <c r="L4" s="2"/>
      <c r="M4" s="2"/>
      <c r="N4" s="2"/>
      <c r="O4" s="2"/>
      <c r="P4" s="3" t="str">
        <f>A24&amp;B24&amp;C24</f>
        <v>Zaizen ToukoSecond RaimonN</v>
      </c>
      <c r="Q4" s="2"/>
    </row>
    <row r="5">
      <c r="A5" s="8" t="s">
        <v>18</v>
      </c>
      <c r="B5" s="9" t="str">
        <f t="array" ref="B5">INDEX('鏡'!I:I,MATCH(A3&amp;B3&amp;C3,'鏡'!BE:BE,0))</f>
        <v>火(FIre)T</v>
      </c>
      <c r="C5" s="12" t="s">
        <v>4</v>
      </c>
      <c r="D5" s="8" t="s">
        <v>19</v>
      </c>
      <c r="E5" s="8" t="s">
        <v>19</v>
      </c>
      <c r="F5" s="4" t="s">
        <v>20</v>
      </c>
      <c r="G5" s="7">
        <v>0.0</v>
      </c>
      <c r="H5" s="4" t="s">
        <v>20</v>
      </c>
      <c r="I5" s="9" t="str">
        <f>VLOOKUP(J5,'Calc Table'!Y2:Z13,2,FALSE)</f>
        <v>B</v>
      </c>
      <c r="J5" s="9">
        <f>IFERROR(__xludf.DUMMYFUNCTION("SPLIT( LOWER(B8) , ""abcdefghijklmnopqrstuvwxyz ()+"" ) + VLOOKUP(G5,'Calc Table'!X21:Y29,2,FALSE)"),60.0)</f>
        <v>60</v>
      </c>
      <c r="K5" s="2"/>
      <c r="L5" s="2"/>
      <c r="M5" s="2"/>
      <c r="N5" s="2"/>
      <c r="O5" s="2"/>
      <c r="P5" s="13"/>
      <c r="Q5" s="2"/>
    </row>
    <row r="6">
      <c r="A6" s="14" t="s">
        <v>13</v>
      </c>
      <c r="B6" s="15" t="str">
        <f t="array" ref="B6">INDEX('鏡'!M:M,MATCH(A3&amp;B3&amp;C3,'鏡'!BE:BE,0))</f>
        <v>S+(110)</v>
      </c>
      <c r="C6" s="15" t="str">
        <f t="array" ref="C6">INDEX('鏡'!AC:AC,MATCH(A3&amp;B3&amp;C3,'鏡'!BE:BE,0))</f>
        <v>N</v>
      </c>
      <c r="D6" s="11" t="s">
        <v>21</v>
      </c>
      <c r="E6" s="7" t="s">
        <v>22</v>
      </c>
      <c r="F6" s="4" t="s">
        <v>23</v>
      </c>
      <c r="G6" s="7">
        <v>0.0</v>
      </c>
      <c r="H6" s="4" t="s">
        <v>23</v>
      </c>
      <c r="I6" s="9" t="str">
        <f>VLOOKUP(J6,'Calc Table'!Y2:Z13,2,FALSE)</f>
        <v>A</v>
      </c>
      <c r="J6" s="9">
        <f>IFERROR(__xludf.DUMMYFUNCTION("SPLIT( LOWER(B9) , ""abcdefghijklmnopqrstuvwxyz ()+"" ) + VLOOKUP(G6,'Calc Table'!X21:Y29,2,FALSE)"),80.0)</f>
        <v>80</v>
      </c>
      <c r="K6" s="2"/>
      <c r="L6" s="2"/>
      <c r="M6" s="2"/>
      <c r="N6" s="2"/>
      <c r="O6" s="2"/>
      <c r="P6" s="13"/>
      <c r="Q6" s="2"/>
    </row>
    <row r="7">
      <c r="A7" s="14" t="s">
        <v>17</v>
      </c>
      <c r="B7" s="15" t="str">
        <f t="array" ref="B7">INDEX('鏡'!O:O,MATCH(A3&amp;B3&amp;C3,'鏡'!BE:BE,0))</f>
        <v>A(80)</v>
      </c>
      <c r="C7" s="2"/>
      <c r="D7" s="8" t="s">
        <v>24</v>
      </c>
      <c r="E7" s="8" t="s">
        <v>24</v>
      </c>
      <c r="F7" s="4" t="s">
        <v>25</v>
      </c>
      <c r="G7" s="7">
        <v>0.0</v>
      </c>
      <c r="H7" s="2"/>
      <c r="I7" s="2"/>
      <c r="J7" s="2"/>
      <c r="K7" s="2"/>
      <c r="L7" s="2"/>
      <c r="M7" s="2"/>
      <c r="N7" s="2"/>
      <c r="O7" s="2"/>
      <c r="P7" s="2"/>
      <c r="Q7" s="2"/>
    </row>
    <row r="8">
      <c r="A8" s="14" t="s">
        <v>20</v>
      </c>
      <c r="B8" s="15" t="str">
        <f t="array" ref="B8">INDEX('鏡'!S:S,MATCH(A3&amp;B3&amp;C3,'鏡'!BE:BE,0))</f>
        <v>B(60)</v>
      </c>
      <c r="C8" s="2"/>
      <c r="D8" s="11" t="s">
        <v>26</v>
      </c>
      <c r="E8" s="16" t="s">
        <v>27</v>
      </c>
      <c r="F8" s="4" t="s">
        <v>28</v>
      </c>
      <c r="G8" s="7">
        <v>0.0</v>
      </c>
      <c r="H8" s="2"/>
      <c r="I8" s="2"/>
      <c r="J8" s="2"/>
      <c r="K8" s="2"/>
      <c r="L8" s="2"/>
      <c r="M8" s="2"/>
      <c r="N8" s="2"/>
      <c r="O8" s="2"/>
      <c r="P8" s="13"/>
      <c r="Q8" s="2"/>
    </row>
    <row r="9">
      <c r="A9" s="14" t="s">
        <v>23</v>
      </c>
      <c r="B9" s="15" t="str">
        <f t="array" ref="B9">INDEX('鏡'!W:W,MATCH(A3&amp;B3&amp;C3,'鏡'!BE:BE,0))</f>
        <v>A(80)</v>
      </c>
      <c r="C9" s="2"/>
      <c r="D9" s="8" t="s">
        <v>29</v>
      </c>
      <c r="E9" s="8" t="s">
        <v>29</v>
      </c>
      <c r="F9" s="4" t="s">
        <v>30</v>
      </c>
      <c r="G9" s="17">
        <f>SUM(G3:G8)</f>
        <v>0</v>
      </c>
      <c r="H9" s="2"/>
      <c r="I9" s="2"/>
      <c r="J9" s="2"/>
      <c r="K9" s="2"/>
      <c r="L9" s="2"/>
      <c r="M9" s="2"/>
      <c r="N9" s="2"/>
      <c r="O9" s="2"/>
      <c r="P9" s="2"/>
      <c r="Q9" s="2"/>
    </row>
    <row r="10">
      <c r="A10" s="12" t="s">
        <v>7</v>
      </c>
      <c r="B10" s="18" t="str">
        <f t="array" ref="B10">INDEX('鏡'!AB:AB,MATCH(A3&amp;B3&amp;C3,'鏡'!BE:BE,0))</f>
        <v>Speed+2/Control+2</v>
      </c>
      <c r="C10" s="2"/>
      <c r="D10" s="19" t="s">
        <v>31</v>
      </c>
      <c r="E10" s="16" t="s">
        <v>32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>
      <c r="A11" s="12" t="s">
        <v>33</v>
      </c>
      <c r="B11" s="15" t="str">
        <f t="array" ref="B11">INDEX('鏡'!X:X,MATCH(A3&amp;B3&amp;C3,'鏡'!BE:BE,0))</f>
        <v>B(8:20)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>
      <c r="A12" s="12" t="s">
        <v>34</v>
      </c>
      <c r="B12" s="20">
        <f t="array" ref="B12">INDEX('鏡'!K:K,MATCH(A3&amp;B3&amp;C3,'鏡'!BE:BE,0))</f>
        <v>180</v>
      </c>
      <c r="C12" s="2"/>
      <c r="D12" s="2"/>
      <c r="E12" s="2"/>
      <c r="F12" s="2"/>
      <c r="G12" s="2"/>
      <c r="H12" s="2"/>
      <c r="I12" s="2" t="str">
        <f>VLOOKUP(J12,'Calc Table'!Y11:Z22,2,FALSE)</f>
        <v/>
      </c>
      <c r="J12" s="2"/>
      <c r="K12" s="2"/>
      <c r="L12" s="2"/>
      <c r="M12" s="2"/>
      <c r="N12" s="2"/>
      <c r="O12" s="2"/>
      <c r="P12" s="2"/>
      <c r="Q12" s="2"/>
    </row>
    <row r="13">
      <c r="A13" s="12" t="s">
        <v>35</v>
      </c>
      <c r="B13" s="12" t="s">
        <v>36</v>
      </c>
      <c r="C13" s="12" t="s">
        <v>37</v>
      </c>
      <c r="D13" s="12" t="s">
        <v>38</v>
      </c>
      <c r="E13" s="12" t="s">
        <v>39</v>
      </c>
      <c r="F13" s="2"/>
      <c r="G13" s="2"/>
      <c r="H13" s="2"/>
      <c r="I13" s="2" t="str">
        <f>VLOOKUP(J13,'Calc Table'!Y12:Z23,2,FALSE)</f>
        <v/>
      </c>
      <c r="J13" s="21"/>
      <c r="K13" s="2"/>
      <c r="L13" s="2"/>
      <c r="M13" s="2"/>
      <c r="N13" s="2"/>
      <c r="O13" s="2"/>
      <c r="P13" s="2"/>
      <c r="Q13" s="2"/>
    </row>
    <row r="14" ht="138.0" customHeight="1">
      <c r="A14" s="22" t="str">
        <f t="array" ref="A14">INDEX('鏡'!AD:AD,MATCH(A3&amp;B3&amp;C3,'鏡'!BE:BE,0))</f>
        <v/>
      </c>
      <c r="B14" s="22" t="str">
        <f t="array" ref="B14">INDEX('鏡'!AE:AE,MATCH(A3&amp;B3&amp;C3,'鏡'!BE:BE,0))</f>
        <v/>
      </c>
      <c r="C14" s="23" t="str">
        <f t="array" ref="C14">INDEX('鏡'!AF:AF,MATCH(A3&amp;B3&amp;C3,'鏡'!BE:BE,0))</f>
        <v>Strike Sanba(\山(Earth))[60TP]</v>
      </c>
      <c r="D14" s="22" t="str">
        <f t="array" ref="D14">INDEX('鏡'!AG:AG,MATCH(A3&amp;B3&amp;C3,'鏡'!BE:BE,0))</f>
        <v/>
      </c>
      <c r="E14" s="22" t="str">
        <f t="array" ref="E14">INDEX('鏡'!AH:AH,MATCH(A3&amp;B3&amp;C3,'鏡'!BE:BE,0))</f>
        <v/>
      </c>
      <c r="F14" s="2"/>
      <c r="G14" s="2"/>
      <c r="H14" s="2"/>
      <c r="I14" s="2" t="str">
        <f>VLOOKUP(J14,'Calc Table'!Y13:Z24,2,FALSE)</f>
        <v/>
      </c>
      <c r="J14" s="2"/>
      <c r="K14" s="2"/>
      <c r="L14" s="2"/>
      <c r="M14" s="2"/>
      <c r="N14" s="2"/>
      <c r="O14" s="2"/>
      <c r="P14" s="2"/>
      <c r="Q14" s="2"/>
    </row>
    <row r="15">
      <c r="A15" s="2"/>
      <c r="B15" s="12" t="s">
        <v>40</v>
      </c>
      <c r="C15" s="12" t="s">
        <v>41</v>
      </c>
      <c r="D15" s="12" t="s">
        <v>42</v>
      </c>
      <c r="E15" s="12" t="s">
        <v>43</v>
      </c>
      <c r="F15" s="2"/>
      <c r="G15" s="2"/>
      <c r="H15" s="2"/>
      <c r="I15" s="2" t="str">
        <f>VLOOKUP(J15,'Calc Table'!Y14:Z25,2,FALSE)</f>
        <v/>
      </c>
      <c r="J15" s="2"/>
      <c r="K15" s="2"/>
      <c r="L15" s="2"/>
      <c r="M15" s="2"/>
      <c r="N15" s="2"/>
      <c r="O15" s="2"/>
      <c r="P15" s="2"/>
      <c r="Q15" s="2"/>
    </row>
    <row r="16">
      <c r="A16" s="2"/>
      <c r="B16" s="22" t="str">
        <f t="array" ref="B16">INDEX('鏡'!AI:AI,MATCH(A3&amp;B3&amp;C3,'鏡'!BE:BE,0))</f>
        <v/>
      </c>
      <c r="C16" s="22" t="str">
        <f t="array" ref="C16">INDEX('鏡'!AJ:AJ,MATCH(A3&amp;B3&amp;C3,'鏡'!BE:BE,0))</f>
        <v>Super Elastico(\山(Earth))[40TP]</v>
      </c>
      <c r="D16" s="22" t="str">
        <f t="array" ref="D16">INDEX('鏡'!AK:AK,MATCH(A3&amp;B3&amp;C3,'鏡'!BE:BE,0))</f>
        <v/>
      </c>
      <c r="E16" s="22" t="str">
        <f t="array" ref="E16">INDEX('鏡'!AL:AL,MATCH(A3&amp;B3&amp;C3,'鏡'!BE:BE,0))</f>
        <v/>
      </c>
      <c r="F16" s="2"/>
      <c r="G16" s="2"/>
      <c r="H16" s="2"/>
      <c r="I16" s="2" t="str">
        <f>VLOOKUP(J16,'Calc Table'!Y15:Z26,2,FALSE)</f>
        <v/>
      </c>
      <c r="J16" s="2"/>
      <c r="K16" s="2"/>
      <c r="L16" s="2"/>
      <c r="M16" s="2"/>
      <c r="N16" s="2"/>
      <c r="O16" s="2"/>
      <c r="P16" s="2"/>
      <c r="Q16" s="2"/>
    </row>
    <row r="17">
      <c r="A17" s="2"/>
      <c r="B17" s="12" t="s">
        <v>44</v>
      </c>
      <c r="C17" s="12" t="s">
        <v>45</v>
      </c>
      <c r="D17" s="24" t="s">
        <v>46</v>
      </c>
      <c r="E17" s="24" t="s">
        <v>47</v>
      </c>
      <c r="F17" s="2"/>
      <c r="G17" s="2"/>
      <c r="H17" s="2"/>
      <c r="I17" s="2" t="str">
        <f>VLOOKUP(J17,'Calc Table'!Y16:Z27,2,FALSE)</f>
        <v/>
      </c>
      <c r="J17" s="2"/>
      <c r="K17" s="2"/>
      <c r="L17" s="8" t="s">
        <v>48</v>
      </c>
      <c r="M17" s="8" t="s">
        <v>49</v>
      </c>
      <c r="N17" s="8" t="s">
        <v>50</v>
      </c>
      <c r="O17" s="8" t="s">
        <v>51</v>
      </c>
      <c r="P17" s="8" t="s">
        <v>52</v>
      </c>
      <c r="Q17" s="2"/>
    </row>
    <row r="18">
      <c r="A18" s="2"/>
      <c r="B18" s="22" t="str">
        <f t="array" ref="B18">INDEX('鏡'!AM:AM,MATCH(A3&amp;B3&amp;C3,'鏡'!BE:BE,0))</f>
        <v/>
      </c>
      <c r="C18" s="22" t="str">
        <f t="array" ref="C18">INDEX('鏡'!AN:AN,MATCH(A3&amp;B3&amp;C3,'鏡'!BE:BE,0))</f>
        <v/>
      </c>
      <c r="D18" s="22" t="str">
        <f t="array" ref="D18">INDEX('鏡'!AO:AO,MATCH(A3&amp;B3&amp;C3,'鏡'!BE:BE,0))</f>
        <v/>
      </c>
      <c r="E18" s="22" t="str">
        <f t="array" ref="E18">INDEX('鏡'!AP:AP,MATCH(A3&amp;B3&amp;C3,'鏡'!BE:BE,0))</f>
        <v/>
      </c>
      <c r="F18" s="2"/>
      <c r="G18" s="2"/>
      <c r="H18" s="2"/>
      <c r="I18" s="2"/>
      <c r="J18" s="2"/>
      <c r="K18" s="2"/>
      <c r="L18" s="9" t="str">
        <f>VLOOKUP(E6,'他鏡'!C244:J318,2,FALSE)</f>
        <v>Lv. 3</v>
      </c>
      <c r="M18" s="9" t="str">
        <f>VLOOKUP(E6,'他鏡'!C244:J318,8,FALSE)</f>
        <v>Void</v>
      </c>
      <c r="N18" s="9">
        <f>VLOOKUP(E6,'他鏡'!C244:J318,6,FALSE)</f>
        <v>90</v>
      </c>
      <c r="O18" s="9" t="str">
        <f>I4</f>
        <v>A</v>
      </c>
      <c r="P18" s="25" t="str">
        <f>SUBSTITUTE(SUBSTITUTE(SUBSTITUTE(SUBSTITUTE(SUBSTITUTE(SUBSTITUTE(SUBSTITUTE(B5,"(",""),")",""),"T",""),"風",""),"火",""),"山",""),"林","")</f>
        <v>FIre</v>
      </c>
      <c r="Q18" s="2"/>
    </row>
    <row r="19">
      <c r="A19" s="2"/>
      <c r="B19" s="12" t="s">
        <v>53</v>
      </c>
      <c r="C19" s="12" t="s">
        <v>54</v>
      </c>
      <c r="D19" s="12" t="s">
        <v>55</v>
      </c>
      <c r="E19" s="12" t="s">
        <v>56</v>
      </c>
      <c r="F19" s="2"/>
      <c r="G19" s="2"/>
      <c r="H19" s="2"/>
      <c r="I19" s="2"/>
      <c r="J19" s="2"/>
      <c r="K19" s="4" t="s">
        <v>57</v>
      </c>
      <c r="L19" s="23">
        <f>VLOOKUP(L24,'Calc Table'!A2:F6,MATCH(L18,'Calc Table'!B1:F1,0)+1,FALSE)</f>
        <v>0</v>
      </c>
      <c r="M19" s="9">
        <f>VLOOKUP(M24,'Calc Table'!A11:F15,MATCH(M18,'Calc Table'!B10:F10,0)+1,FALSE)</f>
        <v>0</v>
      </c>
      <c r="N19" s="9">
        <f>VLOOKUP(N24,'Calc Table'!A21:J29,MATCH(N18,'Calc Table'!B20:J20,0)+1,FALSE)</f>
        <v>-1</v>
      </c>
      <c r="O19" s="9">
        <f>VLOOKUP(I26,'Calc Table'!I2:U13,MATCH(I4,'Calc Table'!J1:U1,0)+1,FALSE)</f>
        <v>0</v>
      </c>
      <c r="P19" s="9">
        <f>VLOOKUP(P24,'Calc Table'!A11:F15,MATCH(P18,'Calc Table'!B10:F10,0)+1,FALSE)</f>
        <v>0</v>
      </c>
      <c r="Q19" s="2"/>
    </row>
    <row r="20">
      <c r="A20" s="2"/>
      <c r="B20" s="22" t="str">
        <f t="array" ref="B20">INDEX('鏡'!AQ:AQ,MATCH(A3&amp;B3&amp;C3,'鏡'!BE:BE,0))</f>
        <v/>
      </c>
      <c r="C20" s="22" t="str">
        <f t="array" ref="C20">INDEX('鏡'!AR:AR,MATCH(A3&amp;B3&amp;C3,'鏡'!BE:BE,0))</f>
        <v/>
      </c>
      <c r="D20" s="22" t="str">
        <f t="array" ref="D20">INDEX('鏡'!AS:AS,MATCH(A3&amp;B3&amp;C3,'鏡'!BE:BE,0))</f>
        <v/>
      </c>
      <c r="E20" s="9" t="str">
        <f t="array" ref="E20">INDEX('鏡'!AT:AT,MATCH(A3&amp;B3&amp;C3,'鏡'!BE:BE,0))</f>
        <v/>
      </c>
      <c r="F20" s="2"/>
      <c r="G20" s="2"/>
      <c r="H20" s="2"/>
      <c r="I20" s="2"/>
      <c r="J20" s="2"/>
      <c r="K20" s="2"/>
      <c r="L20" s="1" t="s">
        <v>0</v>
      </c>
      <c r="M20" s="26" t="str">
        <f>A3&amp;" using "&amp;E6</f>
        <v>Mac Ronijo(Makku Roniijo) using All Delete</v>
      </c>
      <c r="N20" s="27"/>
      <c r="O20" s="9"/>
      <c r="P20" s="9"/>
      <c r="Q20" s="2"/>
    </row>
    <row r="21">
      <c r="A21" s="2"/>
      <c r="B21" s="28"/>
      <c r="C21" s="28"/>
      <c r="D21" s="28"/>
      <c r="E21" s="2"/>
      <c r="F21" s="2"/>
      <c r="G21" s="2"/>
      <c r="H21" s="2"/>
      <c r="I21" s="2"/>
      <c r="J21" s="2"/>
      <c r="K21" s="2"/>
      <c r="L21" s="5" t="s">
        <v>58</v>
      </c>
      <c r="M21" s="29">
        <f>L19+M19+N19+O19+P19</f>
        <v>-1</v>
      </c>
      <c r="N21" s="30" t="str">
        <f>IF(M21&gt;0,M20&amp;" WINS",IF(M21&lt;0,M22&amp;" WINS","Initiator Wins"))</f>
        <v>Zaizen Touko using Dark Space WINS</v>
      </c>
      <c r="O21" s="9"/>
      <c r="P21" s="9"/>
      <c r="Q21" s="2"/>
    </row>
    <row r="22">
      <c r="A22" s="31" t="s">
        <v>59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31" t="s">
        <v>59</v>
      </c>
      <c r="M22" s="32" t="str">
        <f>A24&amp;" using "&amp;E29</f>
        <v>Zaizen Touko using Dark Space</v>
      </c>
      <c r="N22" s="9"/>
      <c r="O22" s="9"/>
      <c r="P22" s="9"/>
      <c r="Q22" s="2"/>
    </row>
    <row r="23">
      <c r="A23" s="4" t="s">
        <v>2</v>
      </c>
      <c r="B23" s="4" t="s">
        <v>3</v>
      </c>
      <c r="C23" s="4" t="s">
        <v>4</v>
      </c>
      <c r="D23" s="5" t="s">
        <v>5</v>
      </c>
      <c r="E23" s="5" t="s">
        <v>6</v>
      </c>
      <c r="F23" s="5" t="s">
        <v>7</v>
      </c>
      <c r="G23" s="6" t="str">
        <f>IF(G30&lt;=8,"Legal","Illegal")</f>
        <v>Legal</v>
      </c>
      <c r="H23" s="4" t="s">
        <v>8</v>
      </c>
      <c r="I23" s="2"/>
      <c r="J23" s="2"/>
      <c r="K23" s="4" t="s">
        <v>57</v>
      </c>
      <c r="L23" s="9">
        <f>VLOOKUP(L24,'Calc Table'!A2:F6,MATCH(L18,'Calc Table'!B1:F1,0)+1,FALSE)</f>
        <v>0</v>
      </c>
      <c r="M23" s="9">
        <f>VLOOKUP(M24,'Calc Table'!A11:F15,MATCH(M18,'Calc Table'!B10:F10,0)+1,FALSE)</f>
        <v>0</v>
      </c>
      <c r="N23" s="9">
        <f>VLOOKUP(N24,'Calc Table'!A21:J29,MATCH(N18,'Calc Table'!B20:J20,0)+1,FALSE)</f>
        <v>-1</v>
      </c>
      <c r="O23" s="9">
        <f>VLOOKUP(I26,'Calc Table'!I2:U13,MATCH(I4,'Calc Table'!J1:U1,0)+1,FALSE)</f>
        <v>0</v>
      </c>
      <c r="P23" s="9">
        <f>VLOOKUP(P24,'Calc Table'!A11:F15,MATCH(P18,'Calc Table'!B10:F10,0)+1,FALSE)</f>
        <v>0</v>
      </c>
      <c r="Q23" s="2"/>
    </row>
    <row r="24">
      <c r="A24" s="7" t="s">
        <v>60</v>
      </c>
      <c r="B24" s="7" t="s">
        <v>61</v>
      </c>
      <c r="C24" s="7" t="s">
        <v>11</v>
      </c>
      <c r="D24" s="8" t="s">
        <v>12</v>
      </c>
      <c r="E24" s="8" t="s">
        <v>12</v>
      </c>
      <c r="F24" s="4" t="s">
        <v>13</v>
      </c>
      <c r="G24" s="7">
        <v>0.0</v>
      </c>
      <c r="H24" s="4" t="s">
        <v>13</v>
      </c>
      <c r="I24" s="9" t="str">
        <f>VLOOKUP(J24,'Calc Table'!Y2:Z13,2,FALSE)</f>
        <v>A</v>
      </c>
      <c r="J24" s="9">
        <f>IFERROR(__xludf.DUMMYFUNCTION("SPLIT( LOWER(B27) , ""abcdefghijklmnopqrstuvwxyz ()+"" ) + VLOOKUP(G24,'Calc Table'!X21:Y29,2,FALSE)"),80.0)</f>
        <v>80</v>
      </c>
      <c r="K24" s="2"/>
      <c r="L24" s="9" t="str">
        <f>VLOOKUP(E29,'他鏡'!C389:J472,2,FALSE)</f>
        <v>Lv. 3</v>
      </c>
      <c r="M24" s="9" t="str">
        <f>VLOOKUP(E29,'他鏡'!C389:J472,8,FALSE)</f>
        <v>Wood</v>
      </c>
      <c r="N24" s="23">
        <f>VLOOKUP(E29,'他鏡'!C389:J472,6,FALSE)</f>
        <v>100</v>
      </c>
      <c r="O24" s="33" t="str">
        <f>I26</f>
        <v>A</v>
      </c>
      <c r="P24" s="9" t="str">
        <f>SUBSTITUTE(SUBSTITUTE(SUBSTITUTE(SUBSTITUTE(SUBSTITUTE(SUBSTITUTE(SUBSTITUTE(B26,"(",""),")",""),"T",""),"風",""),"火",""),"山",""),"林","")</f>
        <v>Wind</v>
      </c>
      <c r="Q24" s="2"/>
    </row>
    <row r="25" ht="33.75" customHeight="1">
      <c r="A25" s="6" t="s">
        <v>14</v>
      </c>
      <c r="B25" s="10" t="str">
        <f>VLOOKUP(A24,'鏡'!G1:BD362,50,FALSE)</f>
        <v>Second Raimon</v>
      </c>
      <c r="C25" s="10" t="str">
        <f>VLOOKUP(A24,'鏡'!G1:BD362,23,FALSE)</f>
        <v>N</v>
      </c>
      <c r="D25" s="11" t="s">
        <v>62</v>
      </c>
      <c r="E25" s="7" t="s">
        <v>63</v>
      </c>
      <c r="F25" s="4" t="s">
        <v>17</v>
      </c>
      <c r="G25" s="7">
        <v>0.0</v>
      </c>
      <c r="H25" s="4" t="s">
        <v>17</v>
      </c>
      <c r="I25" s="9" t="str">
        <f>VLOOKUP(J25,'Calc Table'!Y2:Z13,2,FALSE)</f>
        <v>A+</v>
      </c>
      <c r="J25" s="9">
        <f>IFERROR(__xludf.DUMMYFUNCTION("SPLIT( LOWER(B28) , ""abcdefghijklmnopqrstuvwxyz ()+"" ) + VLOOKUP(G25,'Calc Table'!X21:Y29,2,FALSE)"),90.0)</f>
        <v>90</v>
      </c>
      <c r="K25" s="2"/>
      <c r="L25" s="8" t="s">
        <v>48</v>
      </c>
      <c r="M25" s="8" t="s">
        <v>49</v>
      </c>
      <c r="N25" s="8" t="s">
        <v>50</v>
      </c>
      <c r="O25" s="8" t="s">
        <v>51</v>
      </c>
      <c r="P25" s="8" t="s">
        <v>52</v>
      </c>
      <c r="Q25" s="2"/>
    </row>
    <row r="26">
      <c r="A26" s="8" t="s">
        <v>18</v>
      </c>
      <c r="B26" s="9" t="str">
        <f t="array" ref="B26">INDEX('鏡'!I:I,MATCH(A24&amp;B24&amp;C24,'鏡'!BE:BE,0))</f>
        <v>風(Wind)T</v>
      </c>
      <c r="C26" s="12" t="s">
        <v>4</v>
      </c>
      <c r="D26" s="8" t="s">
        <v>19</v>
      </c>
      <c r="E26" s="8" t="s">
        <v>19</v>
      </c>
      <c r="F26" s="4" t="s">
        <v>20</v>
      </c>
      <c r="G26" s="7">
        <v>0.0</v>
      </c>
      <c r="H26" s="4" t="s">
        <v>20</v>
      </c>
      <c r="I26" s="9" t="str">
        <f>VLOOKUP(J26,'Calc Table'!Y2:Z13,2,FALSE)</f>
        <v>A</v>
      </c>
      <c r="J26" s="9">
        <f>IFERROR(__xludf.DUMMYFUNCTION("SPLIT( LOWER(B29) , ""abcdefghijklmnopqrstuvwxyz ()+"" ) + VLOOKUP(G26,'Calc Table'!X21:Y29,2,FALSE)"),80.0)</f>
        <v>80</v>
      </c>
      <c r="K26" s="2"/>
      <c r="L26" s="2"/>
      <c r="M26" s="2"/>
      <c r="N26" s="2"/>
      <c r="O26" s="2"/>
      <c r="P26" s="2"/>
      <c r="Q26" s="2"/>
    </row>
    <row r="27">
      <c r="A27" s="14" t="s">
        <v>13</v>
      </c>
      <c r="B27" s="15" t="str">
        <f t="array" ref="B27">INDEX('鏡'!M:M,MATCH(A24&amp;B24&amp;C24,'鏡'!BE:BE,0))</f>
        <v>A(80)</v>
      </c>
      <c r="C27" s="15" t="str">
        <f t="array" ref="C27">INDEX('鏡'!AC:AC,MATCH(A24&amp;B24&amp;C24,'鏡'!BE:BE,0))</f>
        <v>N</v>
      </c>
      <c r="D27" s="19" t="s">
        <v>64</v>
      </c>
      <c r="E27" s="16" t="s">
        <v>65</v>
      </c>
      <c r="F27" s="4" t="s">
        <v>23</v>
      </c>
      <c r="G27" s="7">
        <v>0.0</v>
      </c>
      <c r="H27" s="4" t="s">
        <v>23</v>
      </c>
      <c r="I27" s="9" t="str">
        <f>VLOOKUP(J27,'Calc Table'!Y2:Z13,2,FALSE)</f>
        <v>A</v>
      </c>
      <c r="J27" s="9">
        <f>IFERROR(__xludf.DUMMYFUNCTION("SPLIT( LOWER(B30) , ""abcdefghijklmnopqrstuvwxyz ()+"" ) + VLOOKUP(G27,'Calc Table'!X21:Y29,2,FALSE)"),80.0)</f>
        <v>80</v>
      </c>
      <c r="K27" s="2"/>
      <c r="L27" s="2"/>
      <c r="M27" s="2"/>
      <c r="N27" s="2"/>
      <c r="O27" s="2"/>
      <c r="P27" s="2"/>
      <c r="Q27" s="2"/>
    </row>
    <row r="28">
      <c r="A28" s="14" t="s">
        <v>17</v>
      </c>
      <c r="B28" s="15" t="str">
        <f t="array" ref="B28">INDEX('鏡'!O:O,MATCH(A24&amp;B24&amp;C24,'鏡'!BE:BE,0))</f>
        <v>A+(90)</v>
      </c>
      <c r="C28" s="2"/>
      <c r="D28" s="8" t="s">
        <v>24</v>
      </c>
      <c r="E28" s="8" t="s">
        <v>24</v>
      </c>
      <c r="F28" s="4" t="s">
        <v>25</v>
      </c>
      <c r="G28" s="7">
        <v>0.0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14" t="s">
        <v>20</v>
      </c>
      <c r="B29" s="15" t="str">
        <f t="array" ref="B29">INDEX('鏡'!S:S,MATCH(A24&amp;B24&amp;C24,'鏡'!BE:BE,0))</f>
        <v>A(80)</v>
      </c>
      <c r="C29" s="2"/>
      <c r="D29" s="11" t="s">
        <v>66</v>
      </c>
      <c r="E29" s="7" t="s">
        <v>67</v>
      </c>
      <c r="F29" s="4" t="s">
        <v>28</v>
      </c>
      <c r="G29" s="7">
        <v>0.0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14" t="s">
        <v>23</v>
      </c>
      <c r="B30" s="15" t="str">
        <f t="array" ref="B30">INDEX('鏡'!W:W,MATCH(A24&amp;B24&amp;C24,'鏡'!BE:BE,0))</f>
        <v>A(80)</v>
      </c>
      <c r="C30" s="2"/>
      <c r="D30" s="8" t="s">
        <v>29</v>
      </c>
      <c r="E30" s="8" t="s">
        <v>29</v>
      </c>
      <c r="F30" s="4" t="s">
        <v>30</v>
      </c>
      <c r="G30" s="17">
        <f>SUM(G24:G29)</f>
        <v>0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12" t="s">
        <v>7</v>
      </c>
      <c r="B31" s="18" t="str">
        <f t="array" ref="B31">INDEX('鏡'!AB:AB,MATCH(A24&amp;B24&amp;C24,'鏡'!BE:BE,0))</f>
        <v>Control+4</v>
      </c>
      <c r="C31" s="2"/>
      <c r="D31" s="19" t="s">
        <v>68</v>
      </c>
      <c r="E31" s="16" t="s">
        <v>69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12" t="s">
        <v>33</v>
      </c>
      <c r="B32" s="15" t="str">
        <f t="array" ref="B32">INDEX('鏡'!X:X,MATCH(A24&amp;B24&amp;C24,'鏡'!BE:BE,0))</f>
        <v>A(5:40)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12" t="s">
        <v>34</v>
      </c>
      <c r="B33" s="20">
        <f t="array" ref="B33">INDEX('鏡'!K:K,MATCH(A24&amp;B24&amp;C24,'鏡'!BE:BE,0))</f>
        <v>160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12" t="s">
        <v>35</v>
      </c>
      <c r="B34" s="12" t="s">
        <v>36</v>
      </c>
      <c r="C34" s="12" t="s">
        <v>37</v>
      </c>
      <c r="D34" s="12" t="s">
        <v>38</v>
      </c>
      <c r="E34" s="12" t="s">
        <v>39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ht="87.75" customHeight="1">
      <c r="A35" s="22" t="str">
        <f t="array" ref="A35">INDEX('鏡'!AD:AD,MATCH(A24&amp;B24&amp;C24,'鏡'!BE:BE,0))</f>
        <v>Butterfly Dream(\山(Earth)){Coop2}[40TP]</v>
      </c>
      <c r="B35" s="22" t="str">
        <f t="array" ref="B35">INDEX('鏡'!AE:AE,MATCH(A24&amp;B24&amp;C24,'鏡'!BE:BE,0))</f>
        <v/>
      </c>
      <c r="C35" s="23" t="str">
        <f t="array" ref="C35">INDEX('鏡'!AF:AF,MATCH(A24&amp;B24&amp;C24,'鏡'!BE:BE,0))</f>
        <v/>
      </c>
      <c r="D35" s="22" t="str">
        <f t="array" ref="D35">INDEX('鏡'!AG:AG,MATCH(A24&amp;B24&amp;C24,'鏡'!BE:BE,0))</f>
        <v/>
      </c>
      <c r="E35" s="22" t="str">
        <f t="array" ref="E35">INDEX('鏡'!AH:AH,MATCH(A24&amp;B24&amp;C24,'鏡'!BE:BE,0))</f>
        <v/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2"/>
      <c r="B36" s="12" t="s">
        <v>40</v>
      </c>
      <c r="C36" s="12" t="s">
        <v>41</v>
      </c>
      <c r="D36" s="12" t="s">
        <v>42</v>
      </c>
      <c r="E36" s="12" t="s">
        <v>43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2"/>
      <c r="B37" s="22" t="str">
        <f t="array" ref="B37">INDEX('鏡'!AI:AI,MATCH(A24&amp;B24&amp;C24,'鏡'!BE:BE,0))</f>
        <v/>
      </c>
      <c r="C37" s="22" t="str">
        <f t="array" ref="C37">INDEX('鏡'!AJ:AJ,MATCH(A24&amp;B24&amp;C24,'鏡'!BE:BE,0))</f>
        <v/>
      </c>
      <c r="D37" s="22" t="str">
        <f t="array" ref="D37">INDEX('鏡'!AK:AK,MATCH(A24&amp;B24&amp;C24,'鏡'!BE:BE,0))</f>
        <v/>
      </c>
      <c r="E37" s="22" t="str">
        <f t="array" ref="E37">INDEX('鏡'!AL:AL,MATCH(A24&amp;B24&amp;C24,'鏡'!BE:BE,0))</f>
        <v/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2"/>
      <c r="B38" s="12" t="s">
        <v>44</v>
      </c>
      <c r="C38" s="12" t="s">
        <v>45</v>
      </c>
      <c r="D38" s="12" t="s">
        <v>46</v>
      </c>
      <c r="E38" s="12" t="s">
        <v>47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2"/>
      <c r="B39" s="22" t="str">
        <f t="array" ref="B39">INDEX('鏡'!AM:AM,MATCH(A24&amp;B24&amp;C24,'鏡'!BE:BE,0))</f>
        <v/>
      </c>
      <c r="C39" s="22" t="str">
        <f t="array" ref="C39">INDEX('鏡'!AN:AN,MATCH(A24&amp;B24&amp;C24,'鏡'!BE:BE,0))</f>
        <v>Perfect Tower(\風(Wind)){Coop3}[40TP]</v>
      </c>
      <c r="D39" s="22" t="str">
        <f t="array" ref="D39">INDEX('鏡'!AO:AO,MATCH(A24&amp;B24&amp;C24,'鏡'!BE:BE,0))</f>
        <v/>
      </c>
      <c r="E39" s="22" t="str">
        <f t="array" ref="E39">INDEX('鏡'!AP:AP,MATCH(A24&amp;B24&amp;C24,'鏡'!BE:BE,0))</f>
        <v>The Tower(\風(Wind))(\Block)[50TP]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2"/>
      <c r="B40" s="12" t="s">
        <v>53</v>
      </c>
      <c r="C40" s="12" t="s">
        <v>54</v>
      </c>
      <c r="D40" s="12" t="s">
        <v>55</v>
      </c>
      <c r="E40" s="1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2"/>
      <c r="B41" s="22" t="str">
        <f t="array" ref="B41">INDEX('鏡'!AQ:AQ,MATCH(A24&amp;B24&amp;C24,'鏡'!BE:BE,0))</f>
        <v/>
      </c>
      <c r="C41" s="22" t="str">
        <f t="array" ref="C41">INDEX('鏡'!AR:AR,MATCH(A24&amp;B24&amp;C24,'鏡'!BE:BE,0))</f>
        <v/>
      </c>
      <c r="D41" s="22" t="str">
        <f t="array" ref="D41">INDEX('鏡'!AS:AS,MATCH(A24&amp;B24&amp;C24,'鏡'!BE:BE,0))</f>
        <v/>
      </c>
      <c r="E41" s="9" t="str">
        <f t="array" ref="E41">INDEX('鏡'!AT:AT,MATCH(A24&amp;B24&amp;C24,'鏡'!BE:BE,0))</f>
        <v/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</sheetData>
  <conditionalFormatting sqref="G9 G30">
    <cfRule type="cellIs" dxfId="0" priority="1" operator="greaterThan">
      <formula>8</formula>
    </cfRule>
  </conditionalFormatting>
  <conditionalFormatting sqref="G9 G30">
    <cfRule type="cellIs" dxfId="1" priority="2" operator="lessThanOrEqual">
      <formula>8</formula>
    </cfRule>
  </conditionalFormatting>
  <conditionalFormatting sqref="B14">
    <cfRule type="expression" dxfId="2" priority="3">
      <formula>ISNA(B14)</formula>
    </cfRule>
  </conditionalFormatting>
  <conditionalFormatting sqref="A1:Q41">
    <cfRule type="expression" dxfId="0" priority="4">
      <formula>ISNA(A1)</formula>
    </cfRule>
  </conditionalFormatting>
  <conditionalFormatting sqref="M21:N21">
    <cfRule type="cellIs" dxfId="3" priority="5" operator="greaterThan">
      <formula>0</formula>
    </cfRule>
  </conditionalFormatting>
  <conditionalFormatting sqref="M21:N21">
    <cfRule type="cellIs" dxfId="4" priority="6" operator="lessThan">
      <formula>0</formula>
    </cfRule>
  </conditionalFormatting>
  <conditionalFormatting sqref="N21">
    <cfRule type="cellIs" dxfId="5" priority="7" operator="equal">
      <formula>"Initiator Wins"</formula>
    </cfRule>
  </conditionalFormatting>
  <conditionalFormatting sqref="O21">
    <cfRule type="notContainsBlanks" dxfId="6" priority="8">
      <formula>LEN(TRIM(O21))&gt;0</formula>
    </cfRule>
  </conditionalFormatting>
  <conditionalFormatting sqref="M21">
    <cfRule type="cellIs" dxfId="7" priority="9" operator="equal">
      <formula>0</formula>
    </cfRule>
  </conditionalFormatting>
  <conditionalFormatting sqref="N21">
    <cfRule type="expression" dxfId="3" priority="10">
      <formula>M21&gt;0</formula>
    </cfRule>
  </conditionalFormatting>
  <conditionalFormatting sqref="N21">
    <cfRule type="expression" dxfId="8" priority="11">
      <formula>M21&lt;0</formula>
    </cfRule>
  </conditionalFormatting>
  <dataValidations>
    <dataValidation type="list" allowBlank="1" showErrorMessage="1" sqref="D4">
      <formula1>$A$14:$E$14</formula1>
    </dataValidation>
    <dataValidation type="list" allowBlank="1" showErrorMessage="1" sqref="D6">
      <formula1>$B$16:$E$16</formula1>
    </dataValidation>
    <dataValidation type="list" allowBlank="1" showErrorMessage="1" sqref="B3 B24">
      <formula1>'鏡'!$BD:$BD</formula1>
    </dataValidation>
    <dataValidation type="list" allowBlank="1" showErrorMessage="1" sqref="G3:G8 G24:G29">
      <formula1>"0,2,4,6,8"</formula1>
    </dataValidation>
    <dataValidation type="list" allowBlank="1" showErrorMessage="1" sqref="C3 C24">
      <formula1>'鏡'!$AC$2:$AC$372</formula1>
    </dataValidation>
    <dataValidation type="list" allowBlank="1" sqref="D29">
      <formula1>$B$39:$E$39</formula1>
    </dataValidation>
    <dataValidation type="list" allowBlank="1" showErrorMessage="1" sqref="E6 E27">
      <formula1>'他鏡'!$C$244:$C$318</formula1>
    </dataValidation>
    <dataValidation type="list" allowBlank="1" showErrorMessage="1" sqref="E10 E31">
      <formula1>'他鏡'!$Q$320:$Q$388</formula1>
    </dataValidation>
    <dataValidation type="list" allowBlank="1" showErrorMessage="1" sqref="D27">
      <formula1>$B$37:$E$37</formula1>
    </dataValidation>
    <dataValidation type="list" allowBlank="1" showErrorMessage="1" sqref="E4 E25">
      <formula1>'他鏡'!$C$2:$C$242</formula1>
    </dataValidation>
    <dataValidation type="list" allowBlank="1" sqref="D8">
      <formula1>$B$18:$E$18</formula1>
    </dataValidation>
    <dataValidation type="list" allowBlank="1" showErrorMessage="1" sqref="E8 E29">
      <formula1>'他鏡'!$C$389:$C$472</formula1>
    </dataValidation>
    <dataValidation type="list" allowBlank="1" showErrorMessage="1" sqref="D25">
      <formula1>$A$35:$E$35</formula1>
    </dataValidation>
    <dataValidation type="list" allowBlank="1" sqref="A3 A24">
      <formula1>'鏡'!$G:$G</formula1>
    </dataValidation>
    <dataValidation type="list" allowBlank="1" showErrorMessage="1" sqref="D10 D31">
      <formula1>$B$20:$E$20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25"/>
    <col customWidth="1" min="2" max="2" width="52.13"/>
    <col customWidth="1" min="3" max="3" width="41.13"/>
    <col customWidth="1" min="4" max="4" width="44.88"/>
    <col customWidth="1" min="5" max="5" width="42.38"/>
    <col customWidth="1" min="6" max="6" width="25.75"/>
    <col customWidth="1" min="7" max="7" width="30.38"/>
    <col customWidth="1" min="12" max="12" width="18.88"/>
    <col customWidth="1" min="13" max="13" width="21.38"/>
    <col customWidth="1" min="14" max="14" width="41.63"/>
    <col customWidth="1" min="15" max="15" width="30.38"/>
    <col customWidth="1" min="16" max="16" width="48.38"/>
    <col customWidth="1" min="18" max="18" width="43.25"/>
    <col customWidth="1" min="19" max="19" width="52.13"/>
    <col customWidth="1" min="20" max="20" width="41.13"/>
    <col customWidth="1" min="21" max="21" width="44.88"/>
    <col customWidth="1" min="22" max="22" width="42.38"/>
    <col customWidth="1" min="23" max="23" width="25.75"/>
    <col customWidth="1" min="24" max="24" width="30.38"/>
  </cols>
  <sheetData>
    <row r="1">
      <c r="A1" s="34" t="s">
        <v>70</v>
      </c>
      <c r="B1" s="3" t="s">
        <v>1</v>
      </c>
      <c r="C1" s="3" t="str">
        <f>A3&amp;B3&amp;C3</f>
        <v>Mac Ronijo(Makku Roniijo)Sekai Senbatsu KaiN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5" t="s">
        <v>23</v>
      </c>
      <c r="S1" s="3" t="s">
        <v>1</v>
      </c>
      <c r="T1" s="3" t="str">
        <f>R3&amp;S3&amp;T3</f>
        <v>Genou(Genda Koujirou)Neo JapanN</v>
      </c>
      <c r="U1" s="3" t="s">
        <v>1</v>
      </c>
      <c r="V1" s="3"/>
      <c r="W1" s="2"/>
      <c r="X1" s="2"/>
      <c r="Y1" s="2"/>
      <c r="Z1" s="2"/>
      <c r="AA1" s="2"/>
      <c r="AB1" s="2"/>
    </row>
    <row r="2">
      <c r="A2" s="4" t="s">
        <v>2</v>
      </c>
      <c r="B2" s="4" t="s">
        <v>3</v>
      </c>
      <c r="C2" s="4" t="s">
        <v>4</v>
      </c>
      <c r="D2" s="5" t="s">
        <v>5</v>
      </c>
      <c r="E2" s="5" t="s">
        <v>6</v>
      </c>
      <c r="F2" s="5" t="s">
        <v>7</v>
      </c>
      <c r="G2" s="6" t="str">
        <f>IF(G9&lt;=8,"Legal","Illegal")</f>
        <v>Legal</v>
      </c>
      <c r="H2" s="4" t="s">
        <v>8</v>
      </c>
      <c r="I2" s="2"/>
      <c r="J2" s="2"/>
      <c r="K2" s="2"/>
      <c r="L2" s="2"/>
      <c r="M2" s="2"/>
      <c r="N2" s="2"/>
      <c r="O2" s="2"/>
      <c r="P2" s="2"/>
      <c r="Q2" s="2"/>
      <c r="R2" s="4" t="s">
        <v>2</v>
      </c>
      <c r="S2" s="4" t="s">
        <v>3</v>
      </c>
      <c r="T2" s="4" t="s">
        <v>4</v>
      </c>
      <c r="U2" s="5" t="s">
        <v>5</v>
      </c>
      <c r="V2" s="5" t="s">
        <v>6</v>
      </c>
      <c r="W2" s="5" t="s">
        <v>7</v>
      </c>
      <c r="X2" s="6" t="str">
        <f>IF(X9&lt;=8,"Legal","Illegal")</f>
        <v>Legal</v>
      </c>
      <c r="Y2" s="4" t="s">
        <v>8</v>
      </c>
      <c r="Z2" s="2"/>
      <c r="AA2" s="2"/>
      <c r="AB2" s="2"/>
    </row>
    <row r="3">
      <c r="A3" s="7" t="s">
        <v>9</v>
      </c>
      <c r="B3" s="7" t="s">
        <v>10</v>
      </c>
      <c r="C3" s="7" t="s">
        <v>11</v>
      </c>
      <c r="D3" s="8" t="s">
        <v>12</v>
      </c>
      <c r="E3" s="8" t="s">
        <v>12</v>
      </c>
      <c r="F3" s="4" t="s">
        <v>13</v>
      </c>
      <c r="G3" s="7">
        <v>8.0</v>
      </c>
      <c r="H3" s="4" t="s">
        <v>13</v>
      </c>
      <c r="I3" s="9" t="str">
        <f>VLOOKUP(J3,'Calc Table'!Y2:Z13,2,FALSE)</f>
        <v>SSS+</v>
      </c>
      <c r="J3" s="9">
        <f>IFERROR(__xludf.DUMMYFUNCTION("SPLIT( LOWER(B6) , ""abcdefghijklmnopqrstuvwxyz ()+"" ) + VLOOKUP(G3,'Calc Table'!X21:Y29,2,FALSE)"),150.0)</f>
        <v>150</v>
      </c>
      <c r="K3" s="2"/>
      <c r="L3" s="2"/>
      <c r="M3" s="2"/>
      <c r="N3" s="2"/>
      <c r="O3" s="2"/>
      <c r="P3" s="2"/>
      <c r="Q3" s="2"/>
      <c r="R3" s="7" t="s">
        <v>71</v>
      </c>
      <c r="S3" s="7" t="s">
        <v>72</v>
      </c>
      <c r="T3" s="7" t="s">
        <v>11</v>
      </c>
      <c r="U3" s="8" t="s">
        <v>12</v>
      </c>
      <c r="V3" s="8" t="s">
        <v>12</v>
      </c>
      <c r="W3" s="4" t="s">
        <v>13</v>
      </c>
      <c r="X3" s="7">
        <v>4.0</v>
      </c>
      <c r="Y3" s="4" t="s">
        <v>13</v>
      </c>
      <c r="Z3" s="9" t="str">
        <f>VLOOKUP(AA3,'Calc Table'!Y2:Z13,2,FALSE)</f>
        <v>S</v>
      </c>
      <c r="AA3" s="9">
        <f>IFERROR(__xludf.DUMMYFUNCTION("SPLIT( LOWER(S6) , ""abcdefghijklmnopqrstuvwxyz ()+"" ) + VLOOKUP(X3,'Calc Table'!X21:Y29,2,FALSE)"),100.0)</f>
        <v>100</v>
      </c>
      <c r="AB3" s="2"/>
    </row>
    <row r="4">
      <c r="A4" s="6" t="s">
        <v>14</v>
      </c>
      <c r="B4" s="10" t="str">
        <f>VLOOKUP(A3,'鏡'!G1:BD362,50,FALSE)</f>
        <v>Sekai Senbatsu Kai</v>
      </c>
      <c r="C4" s="10" t="str">
        <f>VLOOKUP(A3,'鏡'!G1:BD362,23,FALSE)</f>
        <v>N</v>
      </c>
      <c r="D4" s="19" t="s">
        <v>15</v>
      </c>
      <c r="E4" s="36" t="s">
        <v>16</v>
      </c>
      <c r="F4" s="4" t="s">
        <v>17</v>
      </c>
      <c r="G4" s="7">
        <v>0.0</v>
      </c>
      <c r="H4" s="4" t="s">
        <v>17</v>
      </c>
      <c r="I4" s="9" t="str">
        <f>VLOOKUP(J4,'Calc Table'!Y2:Z13,2,FALSE)</f>
        <v>A</v>
      </c>
      <c r="J4" s="9">
        <f>IFERROR(__xludf.DUMMYFUNCTION("SPLIT( LOWER(B7) , ""abcdefghijklmnopqrstuvwxyz ()+"" ) + VLOOKUP(G4,'Calc Table'!X21:Y29,2,FALSE)"),80.0)</f>
        <v>80</v>
      </c>
      <c r="K4" s="2"/>
      <c r="L4" s="2"/>
      <c r="M4" s="2"/>
      <c r="N4" s="2"/>
      <c r="O4" s="2"/>
      <c r="P4" s="2"/>
      <c r="Q4" s="2"/>
      <c r="R4" s="6" t="s">
        <v>14</v>
      </c>
      <c r="S4" s="10" t="str">
        <f>VLOOKUP(R3,'鏡'!G1:BD362,50,FALSE)</f>
        <v>Secret(OG)</v>
      </c>
      <c r="T4" s="10" t="str">
        <f>VLOOKUP(R3,'鏡'!G1:BD362,23,FALSE)</f>
        <v>N</v>
      </c>
      <c r="U4" s="11" t="s">
        <v>73</v>
      </c>
      <c r="V4" s="16" t="s">
        <v>74</v>
      </c>
      <c r="W4" s="4" t="s">
        <v>17</v>
      </c>
      <c r="X4" s="7">
        <v>0.0</v>
      </c>
      <c r="Y4" s="4" t="s">
        <v>17</v>
      </c>
      <c r="Z4" s="9" t="str">
        <f>VLOOKUP(AA4,'Calc Table'!Y2:Z13,2,FALSE)</f>
        <v>A</v>
      </c>
      <c r="AA4" s="9">
        <f>IFERROR(__xludf.DUMMYFUNCTION("SPLIT( LOWER(S7) , ""abcdefghijklmnopqrstuvwxyz ()+"" ) + VLOOKUP(X4,'Calc Table'!X21:Y29,2,FALSE)"),80.0)</f>
        <v>80</v>
      </c>
      <c r="AB4" s="2"/>
    </row>
    <row r="5">
      <c r="A5" s="8" t="s">
        <v>18</v>
      </c>
      <c r="B5" s="9" t="str">
        <f t="array" ref="B5">INDEX('鏡'!I:I,MATCH(A3&amp;B3&amp;C3,'鏡'!BE:BE,0))</f>
        <v>火(FIre)T</v>
      </c>
      <c r="C5" s="12" t="s">
        <v>4</v>
      </c>
      <c r="D5" s="8" t="s">
        <v>19</v>
      </c>
      <c r="E5" s="8" t="s">
        <v>19</v>
      </c>
      <c r="F5" s="4" t="s">
        <v>20</v>
      </c>
      <c r="G5" s="7">
        <v>0.0</v>
      </c>
      <c r="H5" s="4" t="s">
        <v>20</v>
      </c>
      <c r="I5" s="9" t="str">
        <f>VLOOKUP(J5,'Calc Table'!Y2:Z13,2,FALSE)</f>
        <v>B</v>
      </c>
      <c r="J5" s="9">
        <f>IFERROR(__xludf.DUMMYFUNCTION("SPLIT( LOWER(B8) , ""abcdefghijklmnopqrstuvwxyz ()+"" ) + VLOOKUP(G5,'Calc Table'!X21:Y29,2,FALSE)"),60.0)</f>
        <v>60</v>
      </c>
      <c r="K5" s="2"/>
      <c r="L5" s="2"/>
      <c r="M5" s="2"/>
      <c r="N5" s="2"/>
      <c r="O5" s="2"/>
      <c r="P5" s="2"/>
      <c r="Q5" s="2"/>
      <c r="R5" s="8" t="s">
        <v>18</v>
      </c>
      <c r="S5" s="9" t="str">
        <f t="array" ref="S5">INDEX('鏡'!I:I,MATCH(T1,'鏡'!BE:BE,0))</f>
        <v>火(FIre)T</v>
      </c>
      <c r="T5" s="12" t="s">
        <v>4</v>
      </c>
      <c r="U5" s="8" t="s">
        <v>19</v>
      </c>
      <c r="V5" s="8" t="s">
        <v>19</v>
      </c>
      <c r="W5" s="4" t="s">
        <v>20</v>
      </c>
      <c r="X5" s="7">
        <v>0.0</v>
      </c>
      <c r="Y5" s="4" t="s">
        <v>20</v>
      </c>
      <c r="Z5" s="9" t="str">
        <f>VLOOKUP(AA5,'Calc Table'!Y2:Z13,2,FALSE)</f>
        <v>S</v>
      </c>
      <c r="AA5" s="9">
        <f>IFERROR(__xludf.DUMMYFUNCTION("SPLIT( LOWER(S8) , ""abcdefghijklmnopqrstuvwxyz ()+"" ) + VLOOKUP(X5,'Calc Table'!X21:Y29,2,FALSE)"),100.0)</f>
        <v>100</v>
      </c>
      <c r="AB5" s="2"/>
    </row>
    <row r="6">
      <c r="A6" s="14" t="s">
        <v>13</v>
      </c>
      <c r="B6" s="15" t="str">
        <f t="array" ref="B6">INDEX('鏡'!M:M,MATCH(A3&amp;B3&amp;C3,'鏡'!BE:BE,0))</f>
        <v>S+(110)</v>
      </c>
      <c r="C6" s="15" t="str">
        <f t="array" ref="C6">INDEX('鏡'!AC:AC,MATCH(A3&amp;B3&amp;C3,'鏡'!BE:BE,0))</f>
        <v>N</v>
      </c>
      <c r="D6" s="11" t="s">
        <v>75</v>
      </c>
      <c r="E6" s="7" t="s">
        <v>76</v>
      </c>
      <c r="F6" s="4" t="s">
        <v>23</v>
      </c>
      <c r="G6" s="7">
        <v>0.0</v>
      </c>
      <c r="H6" s="4" t="s">
        <v>23</v>
      </c>
      <c r="I6" s="9" t="str">
        <f>VLOOKUP(J6,'Calc Table'!Y2:Z13,2,FALSE)</f>
        <v>A</v>
      </c>
      <c r="J6" s="9">
        <f>IFERROR(__xludf.DUMMYFUNCTION("SPLIT( LOWER(B9) , ""abcdefghijklmnopqrstuvwxyz ()+"" ) + VLOOKUP(G6,'Calc Table'!X21:Y29,2,FALSE)"),80.0)</f>
        <v>80</v>
      </c>
      <c r="K6" s="2"/>
      <c r="L6" s="2"/>
      <c r="M6" s="2"/>
      <c r="N6" s="2"/>
      <c r="O6" s="2"/>
      <c r="P6" s="2"/>
      <c r="Q6" s="2"/>
      <c r="R6" s="14" t="s">
        <v>13</v>
      </c>
      <c r="S6" s="15" t="str">
        <f t="array" ref="S6">INDEX('鏡'!M:M,MATCH(T1,'鏡'!BE:BE,0))</f>
        <v>A(80)</v>
      </c>
      <c r="T6" s="15" t="str">
        <f t="array" ref="T6">INDEX('鏡'!AC:AC,MATCH(T1,'鏡'!BE:BE,0))</f>
        <v>N</v>
      </c>
      <c r="U6" s="11" t="s">
        <v>77</v>
      </c>
      <c r="V6" s="7" t="s">
        <v>78</v>
      </c>
      <c r="W6" s="4" t="s">
        <v>23</v>
      </c>
      <c r="X6" s="7">
        <v>4.0</v>
      </c>
      <c r="Y6" s="4" t="s">
        <v>23</v>
      </c>
      <c r="Z6" s="9" t="str">
        <f>VLOOKUP(AA6,'Calc Table'!Y2:Z13,2,FALSE)</f>
        <v>SS</v>
      </c>
      <c r="AA6" s="9">
        <f>IFERROR(__xludf.DUMMYFUNCTION("SPLIT( LOWER(S9) , ""abcdefghijklmnopqrstuvwxyz ()+"" ) + VLOOKUP(X6,'Calc Table'!X21:Y29,2,FALSE)"),120.0)</f>
        <v>120</v>
      </c>
      <c r="AB6" s="2"/>
    </row>
    <row r="7">
      <c r="A7" s="14" t="s">
        <v>17</v>
      </c>
      <c r="B7" s="15" t="str">
        <f t="array" ref="B7">INDEX('鏡'!O:O,MATCH(A3&amp;B3&amp;C3,'鏡'!BE:BE,0))</f>
        <v>A(80)</v>
      </c>
      <c r="C7" s="2"/>
      <c r="D7" s="8" t="s">
        <v>24</v>
      </c>
      <c r="E7" s="8" t="s">
        <v>24</v>
      </c>
      <c r="F7" s="4" t="s">
        <v>25</v>
      </c>
      <c r="G7" s="7">
        <v>0.0</v>
      </c>
      <c r="H7" s="2"/>
      <c r="I7" s="2"/>
      <c r="J7" s="2"/>
      <c r="K7" s="2"/>
      <c r="L7" s="2"/>
      <c r="M7" s="2"/>
      <c r="N7" s="2"/>
      <c r="O7" s="2"/>
      <c r="P7" s="2"/>
      <c r="Q7" s="2"/>
      <c r="R7" s="14" t="s">
        <v>17</v>
      </c>
      <c r="S7" s="15" t="str">
        <f t="array" ref="S7">INDEX('鏡'!O:O,MATCH(T1,'鏡'!BE:BE,0))</f>
        <v>A(80)</v>
      </c>
      <c r="T7" s="2"/>
      <c r="U7" s="8" t="s">
        <v>24</v>
      </c>
      <c r="V7" s="8" t="s">
        <v>24</v>
      </c>
      <c r="W7" s="4" t="s">
        <v>25</v>
      </c>
      <c r="X7" s="7">
        <v>0.0</v>
      </c>
      <c r="Y7" s="2"/>
      <c r="Z7" s="2"/>
      <c r="AA7" s="2"/>
      <c r="AB7" s="2"/>
    </row>
    <row r="8">
      <c r="A8" s="14" t="s">
        <v>20</v>
      </c>
      <c r="B8" s="15" t="str">
        <f t="array" ref="B8">INDEX('鏡'!S:S,MATCH(A3&amp;B3&amp;C3,'鏡'!BE:BE,0))</f>
        <v>B(60)</v>
      </c>
      <c r="C8" s="2"/>
      <c r="D8" s="11" t="s">
        <v>79</v>
      </c>
      <c r="E8" s="7" t="s">
        <v>27</v>
      </c>
      <c r="F8" s="4" t="s">
        <v>28</v>
      </c>
      <c r="G8" s="7">
        <v>0.0</v>
      </c>
      <c r="H8" s="2"/>
      <c r="I8" s="2"/>
      <c r="J8" s="2"/>
      <c r="K8" s="2"/>
      <c r="L8" s="2"/>
      <c r="M8" s="2"/>
      <c r="N8" s="2"/>
      <c r="O8" s="2"/>
      <c r="P8" s="2"/>
      <c r="Q8" s="2"/>
      <c r="R8" s="14" t="s">
        <v>20</v>
      </c>
      <c r="S8" s="15" t="str">
        <f t="array" ref="S8">INDEX('鏡'!S:S,MATCH(T1,'鏡'!BE:BE,0))</f>
        <v>S(100)</v>
      </c>
      <c r="T8" s="2"/>
      <c r="U8" s="11" t="s">
        <v>80</v>
      </c>
      <c r="V8" s="16" t="s">
        <v>27</v>
      </c>
      <c r="W8" s="4" t="s">
        <v>28</v>
      </c>
      <c r="X8" s="7">
        <v>0.0</v>
      </c>
      <c r="Y8" s="2"/>
      <c r="Z8" s="2"/>
      <c r="AA8" s="2"/>
      <c r="AB8" s="2"/>
    </row>
    <row r="9">
      <c r="A9" s="14" t="s">
        <v>23</v>
      </c>
      <c r="B9" s="15" t="str">
        <f t="array" ref="B9">INDEX('鏡'!W:W,MATCH(A3&amp;B3&amp;C3,'鏡'!BE:BE,0))</f>
        <v>A(80)</v>
      </c>
      <c r="C9" s="2"/>
      <c r="D9" s="8" t="s">
        <v>29</v>
      </c>
      <c r="E9" s="8" t="s">
        <v>29</v>
      </c>
      <c r="F9" s="4" t="s">
        <v>30</v>
      </c>
      <c r="G9" s="17">
        <f>SUM(G3:G8)</f>
        <v>8</v>
      </c>
      <c r="H9" s="2"/>
      <c r="I9" s="2"/>
      <c r="J9" s="2"/>
      <c r="K9" s="2"/>
      <c r="L9" s="2"/>
      <c r="M9" s="2"/>
      <c r="N9" s="2"/>
      <c r="O9" s="2"/>
      <c r="P9" s="2"/>
      <c r="Q9" s="2"/>
      <c r="R9" s="14" t="s">
        <v>23</v>
      </c>
      <c r="S9" s="15" t="str">
        <f t="array" ref="S9">INDEX('鏡'!W:W,MATCH(T1,'鏡'!BE:BE,0))</f>
        <v>S(100)</v>
      </c>
      <c r="T9" s="2"/>
      <c r="U9" s="8" t="s">
        <v>29</v>
      </c>
      <c r="V9" s="8" t="s">
        <v>29</v>
      </c>
      <c r="W9" s="4" t="s">
        <v>30</v>
      </c>
      <c r="X9" s="17">
        <f>SUM(X3:X8)</f>
        <v>8</v>
      </c>
      <c r="Y9" s="2"/>
      <c r="Z9" s="2"/>
      <c r="AA9" s="2"/>
      <c r="AB9" s="2"/>
    </row>
    <row r="10">
      <c r="A10" s="12" t="s">
        <v>7</v>
      </c>
      <c r="B10" s="18" t="str">
        <f t="array" ref="B10">INDEX('鏡'!AB:AB,MATCH(A3&amp;B3&amp;C3,'鏡'!BE:BE,0))</f>
        <v>Speed+2/Control+2</v>
      </c>
      <c r="C10" s="2"/>
      <c r="D10" s="19" t="s">
        <v>31</v>
      </c>
      <c r="E10" s="16" t="s">
        <v>81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2" t="s">
        <v>7</v>
      </c>
      <c r="S10" s="18" t="str">
        <f t="array" ref="S10">INDEX('鏡'!AB:AB,MATCH(T1,'鏡'!BE:BE,0))</f>
        <v>Speed+2/Control+2</v>
      </c>
      <c r="T10" s="2"/>
      <c r="U10" s="11" t="s">
        <v>82</v>
      </c>
      <c r="V10" s="7" t="s">
        <v>83</v>
      </c>
      <c r="W10" s="2"/>
      <c r="X10" s="2"/>
      <c r="Y10" s="2"/>
      <c r="Z10" s="2"/>
      <c r="AA10" s="2"/>
      <c r="AB10" s="2"/>
    </row>
    <row r="11">
      <c r="A11" s="12" t="s">
        <v>33</v>
      </c>
      <c r="B11" s="15" t="str">
        <f t="array" ref="B11">INDEX('鏡'!X:X,MATCH(A3&amp;B3&amp;C3,'鏡'!BE:BE,0))</f>
        <v>B(8:20)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12" t="s">
        <v>33</v>
      </c>
      <c r="S11" s="37" t="str">
        <f t="array" ref="S11">INDEX('鏡'!X:X,MATCH(T1,'鏡'!BE:BE,0))</f>
        <v>A(5:40)</v>
      </c>
      <c r="T11" s="2"/>
      <c r="U11" s="2"/>
      <c r="V11" s="2"/>
      <c r="W11" s="2"/>
      <c r="X11" s="2"/>
      <c r="Y11" s="2"/>
      <c r="Z11" s="38"/>
      <c r="AA11" s="38"/>
      <c r="AB11" s="2"/>
    </row>
    <row r="12">
      <c r="A12" s="12" t="s">
        <v>34</v>
      </c>
      <c r="B12" s="20">
        <f t="array" ref="B12">INDEX('鏡'!K:K,MATCH(A3&amp;B3&amp;C3,'鏡'!BE:BE,0))</f>
        <v>180</v>
      </c>
      <c r="C12" s="2"/>
      <c r="D12" s="2"/>
      <c r="E12" s="2"/>
      <c r="F12" s="2"/>
      <c r="G12" s="2"/>
      <c r="H12" s="2"/>
      <c r="I12" s="2" t="str">
        <f>VLOOKUP(J12,'Calc Table'!Y11:Z22,2,FALSE)</f>
        <v/>
      </c>
      <c r="J12" s="2"/>
      <c r="K12" s="2"/>
      <c r="L12" s="2"/>
      <c r="M12" s="2"/>
      <c r="N12" s="2"/>
      <c r="O12" s="2"/>
      <c r="P12" s="2"/>
      <c r="Q12" s="2"/>
      <c r="R12" s="12" t="s">
        <v>34</v>
      </c>
      <c r="S12" s="20">
        <f t="array" ref="S12">INDEX('鏡'!K:K,MATCH(T1,'鏡'!BE:BE,0))</f>
        <v>180</v>
      </c>
      <c r="T12" s="2"/>
      <c r="U12" s="2"/>
      <c r="V12" s="2"/>
      <c r="W12" s="2"/>
      <c r="X12" s="2"/>
      <c r="Y12" s="2"/>
      <c r="Z12" s="38"/>
      <c r="AA12" s="38"/>
      <c r="AB12" s="2"/>
    </row>
    <row r="13">
      <c r="A13" s="12" t="s">
        <v>35</v>
      </c>
      <c r="B13" s="12" t="s">
        <v>36</v>
      </c>
      <c r="C13" s="12" t="s">
        <v>37</v>
      </c>
      <c r="D13" s="12" t="s">
        <v>38</v>
      </c>
      <c r="E13" s="12" t="s">
        <v>39</v>
      </c>
      <c r="F13" s="2"/>
      <c r="G13" s="2"/>
      <c r="H13" s="2"/>
      <c r="I13" s="2"/>
      <c r="J13" s="21"/>
      <c r="K13" s="2"/>
      <c r="L13" s="2"/>
      <c r="M13" s="2"/>
      <c r="N13" s="2"/>
      <c r="O13" s="2"/>
      <c r="P13" s="2"/>
      <c r="Q13" s="2"/>
      <c r="R13" s="12" t="s">
        <v>35</v>
      </c>
      <c r="S13" s="12" t="s">
        <v>36</v>
      </c>
      <c r="T13" s="12" t="s">
        <v>37</v>
      </c>
      <c r="U13" s="12" t="s">
        <v>38</v>
      </c>
      <c r="V13" s="12" t="s">
        <v>39</v>
      </c>
      <c r="W13" s="2"/>
      <c r="X13" s="2"/>
      <c r="Y13" s="2"/>
      <c r="Z13" s="38"/>
      <c r="AA13" s="38"/>
      <c r="AB13" s="2"/>
    </row>
    <row r="14" ht="138.0" customHeight="1">
      <c r="A14" s="22" t="str">
        <f t="array" ref="A14">INDEX('鏡'!AD:AD,MATCH(A3&amp;B3&amp;C3,'鏡'!BE:BE,0))</f>
        <v/>
      </c>
      <c r="B14" s="22" t="str">
        <f t="array" ref="B14">INDEX('鏡'!AE:AE,MATCH(A3&amp;B3&amp;C3,'鏡'!BE:BE,0))</f>
        <v/>
      </c>
      <c r="C14" s="23" t="str">
        <f t="array" ref="C14">INDEX('鏡'!AF:AF,MATCH(A3&amp;B3&amp;C3,'鏡'!BE:BE,0))</f>
        <v>Strike Sanba(\山(Earth))[60TP]</v>
      </c>
      <c r="D14" s="22" t="str">
        <f t="array" ref="D14">INDEX('鏡'!AG:AG,MATCH(A3&amp;B3&amp;C3,'鏡'!BE:BE,0))</f>
        <v/>
      </c>
      <c r="E14" s="22" t="str">
        <f t="array" ref="E14">INDEX('鏡'!AH:AH,MATCH(A3&amp;B3&amp;C3,'鏡'!BE:BE,0))</f>
        <v/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2" t="str">
        <f t="array" ref="R14">INDEX('鏡'!AD:AD,MATCH(T1,'鏡'!BE:BE,0))</f>
        <v/>
      </c>
      <c r="S14" s="22" t="str">
        <f t="array" ref="S14">INDEX('鏡'!AE:AE,MATCH(T1,'鏡'!BE:BE,0))</f>
        <v/>
      </c>
      <c r="T14" s="23" t="str">
        <f t="array" ref="T14">INDEX('鏡'!AF:AF,MATCH(T1,'鏡'!BE:BE,0))</f>
        <v/>
      </c>
      <c r="U14" s="22" t="str">
        <f t="array" ref="U14">INDEX('鏡'!AG:AG,MATCH(T1,'鏡'!BE:BE,0))</f>
        <v/>
      </c>
      <c r="V14" s="22" t="str">
        <f t="array" ref="V14">INDEX('鏡'!AH:AH,MATCH(T1,'鏡'!BE:BE,0))</f>
        <v/>
      </c>
      <c r="W14" s="2"/>
      <c r="X14" s="2"/>
      <c r="Y14" s="2"/>
      <c r="Z14" s="38"/>
      <c r="AA14" s="38"/>
      <c r="AB14" s="38"/>
    </row>
    <row r="15">
      <c r="A15" s="2"/>
      <c r="B15" s="12" t="s">
        <v>40</v>
      </c>
      <c r="C15" s="12" t="s">
        <v>41</v>
      </c>
      <c r="D15" s="12" t="s">
        <v>42</v>
      </c>
      <c r="E15" s="12" t="s">
        <v>43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39"/>
      <c r="R15" s="39"/>
      <c r="S15" s="12" t="s">
        <v>40</v>
      </c>
      <c r="T15" s="12" t="s">
        <v>41</v>
      </c>
      <c r="U15" s="12" t="s">
        <v>42</v>
      </c>
      <c r="V15" s="12" t="s">
        <v>43</v>
      </c>
      <c r="W15" s="2"/>
      <c r="X15" s="2"/>
      <c r="Y15" s="2"/>
      <c r="Z15" s="38"/>
      <c r="AA15" s="38"/>
      <c r="AB15" s="38"/>
    </row>
    <row r="16">
      <c r="A16" s="2"/>
      <c r="B16" s="22" t="str">
        <f t="array" ref="B16">INDEX('鏡'!AI:AI,MATCH(A3&amp;B3&amp;C3,'鏡'!BE:BE,0))</f>
        <v/>
      </c>
      <c r="C16" s="22" t="str">
        <f t="array" ref="C16">INDEX('鏡'!AJ:AJ,MATCH(A3&amp;B3&amp;C3,'鏡'!BE:BE,0))</f>
        <v>Super Elastico(\山(Earth))[40TP]</v>
      </c>
      <c r="D16" s="22" t="str">
        <f t="array" ref="D16">INDEX('鏡'!AK:AK,MATCH(A3&amp;B3&amp;C3,'鏡'!BE:BE,0))</f>
        <v/>
      </c>
      <c r="E16" s="22" t="str">
        <f t="array" ref="E16">INDEX('鏡'!AL:AL,MATCH(A3&amp;B3&amp;C3,'鏡'!BE:BE,0))</f>
        <v/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39"/>
      <c r="R16" s="39"/>
      <c r="S16" s="22" t="str">
        <f t="array" ref="S16">INDEX('鏡'!AI:AI,MATCH(T1,'鏡'!BE:BE,0))</f>
        <v/>
      </c>
      <c r="T16" s="22" t="str">
        <f t="array" ref="T16">INDEX('鏡'!AJ:AJ,MATCH(T1,'鏡'!BE:BE,0))</f>
        <v/>
      </c>
      <c r="U16" s="22" t="str">
        <f t="array" ref="U16">INDEX('鏡'!AK:AK,MATCH(T1,'鏡'!BE:BE,0))</f>
        <v/>
      </c>
      <c r="V16" s="22" t="str">
        <f t="array" ref="V16">INDEX('鏡'!AL:AL,MATCH(T1,'鏡'!BE:BE,0))</f>
        <v/>
      </c>
      <c r="W16" s="2"/>
      <c r="X16" s="2"/>
      <c r="Y16" s="2"/>
      <c r="Z16" s="38"/>
      <c r="AA16" s="38"/>
      <c r="AB16" s="38"/>
    </row>
    <row r="17">
      <c r="A17" s="2"/>
      <c r="B17" s="12" t="s">
        <v>44</v>
      </c>
      <c r="C17" s="12" t="s">
        <v>45</v>
      </c>
      <c r="D17" s="12" t="s">
        <v>46</v>
      </c>
      <c r="E17" s="12" t="s">
        <v>47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39"/>
      <c r="R17" s="39"/>
      <c r="S17" s="12" t="s">
        <v>44</v>
      </c>
      <c r="T17" s="12" t="s">
        <v>45</v>
      </c>
      <c r="U17" s="12" t="s">
        <v>46</v>
      </c>
      <c r="V17" s="12" t="s">
        <v>47</v>
      </c>
      <c r="W17" s="2"/>
      <c r="X17" s="2"/>
      <c r="Y17" s="2"/>
      <c r="Z17" s="38"/>
      <c r="AA17" s="38"/>
      <c r="AB17" s="38"/>
    </row>
    <row r="18">
      <c r="A18" s="2"/>
      <c r="B18" s="22" t="str">
        <f t="array" ref="B18">INDEX('鏡'!AM:AM,MATCH(A3&amp;B3&amp;C3,'鏡'!BE:BE,0))</f>
        <v/>
      </c>
      <c r="C18" s="22" t="str">
        <f t="array" ref="C18">INDEX('鏡'!AN:AN,MATCH(A3&amp;B3&amp;C3,'鏡'!BE:BE,0))</f>
        <v/>
      </c>
      <c r="D18" s="22" t="str">
        <f t="array" ref="D18">INDEX('鏡'!AO:AO,MATCH(A3&amp;B3&amp;C3,'鏡'!BE:BE,0))</f>
        <v/>
      </c>
      <c r="E18" s="22" t="str">
        <f t="array" ref="E18">INDEX('鏡'!AP:AP,MATCH(A3&amp;B3&amp;C3,'鏡'!BE:BE,0))</f>
        <v/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39"/>
      <c r="R18" s="39"/>
      <c r="S18" s="22" t="str">
        <f t="array" ref="S18">INDEX('鏡'!AM:AM,MATCH(T1,'鏡'!BE:BE,0))</f>
        <v/>
      </c>
      <c r="T18" s="22" t="str">
        <f t="array" ref="T18">INDEX('鏡'!AN:AN,MATCH(T1,'鏡'!BE:BE,0))</f>
        <v/>
      </c>
      <c r="U18" s="22" t="str">
        <f t="array" ref="U18">INDEX('鏡'!AO:AO,MATCH(T1,'鏡'!BE:BE,0))</f>
        <v/>
      </c>
      <c r="V18" s="22" t="str">
        <f t="array" ref="V18">INDEX('鏡'!AP:AP,MATCH(T1,'鏡'!BE:BE,0))</f>
        <v/>
      </c>
      <c r="W18" s="2"/>
      <c r="X18" s="2"/>
      <c r="Y18" s="2"/>
      <c r="Z18" s="38"/>
      <c r="AA18" s="38"/>
      <c r="AB18" s="38"/>
    </row>
    <row r="19">
      <c r="A19" s="2"/>
      <c r="B19" s="12" t="s">
        <v>53</v>
      </c>
      <c r="C19" s="12" t="s">
        <v>54</v>
      </c>
      <c r="D19" s="12" t="s">
        <v>55</v>
      </c>
      <c r="E19" s="12" t="s">
        <v>56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39"/>
      <c r="R19" s="39"/>
      <c r="S19" s="12" t="s">
        <v>53</v>
      </c>
      <c r="T19" s="12" t="s">
        <v>54</v>
      </c>
      <c r="U19" s="12" t="s">
        <v>55</v>
      </c>
      <c r="V19" s="12" t="s">
        <v>56</v>
      </c>
      <c r="W19" s="2"/>
      <c r="X19" s="2"/>
      <c r="Y19" s="2"/>
      <c r="Z19" s="38"/>
      <c r="AA19" s="38"/>
      <c r="AB19" s="38"/>
    </row>
    <row r="20">
      <c r="A20" s="2"/>
      <c r="B20" s="22" t="str">
        <f t="array" ref="B20">INDEX('鏡'!AQ:AQ,MATCH(A3&amp;B3&amp;C3,'鏡'!BE:BE,0))</f>
        <v/>
      </c>
      <c r="C20" s="22" t="str">
        <f t="array" ref="C20">INDEX('鏡'!AR:AR,MATCH(A3&amp;B3&amp;C3,'鏡'!BE:BE,0))</f>
        <v/>
      </c>
      <c r="D20" s="22" t="str">
        <f t="array" ref="D20">INDEX('鏡'!AS:AS,MATCH(A3&amp;B3&amp;C3,'鏡'!BE:BE,0))</f>
        <v/>
      </c>
      <c r="E20" s="9" t="str">
        <f t="array" ref="E20">INDEX('鏡'!AT:AT,MATCH(A3&amp;B3&amp;C3,'鏡'!BE:BE,0))</f>
        <v/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39"/>
      <c r="R20" s="39"/>
      <c r="S20" s="22" t="str">
        <f t="array" ref="S20">INDEX('鏡'!AQ:AQ,MATCH(T1,'鏡'!BE:BE,0))</f>
        <v/>
      </c>
      <c r="T20" s="22" t="str">
        <f t="array" ref="T20">INDEX('鏡'!AR:AR,MATCH(T1,'鏡'!BE:BE,0))</f>
        <v>Beast Fang(\火(Fire))[60TP]/
Drill Smasher V2(\火(Fire))(\Punch1)[60TP]/
Mugen No Kabe(\山(Earth)){Coop3}[50TP]</v>
      </c>
      <c r="U20" s="22" t="str">
        <f t="array" ref="U20">INDEX('鏡'!AS:AS,MATCH(T1,'鏡'!BE:BE,0))</f>
        <v>Full Power Shield(\火(Fire))(\Punch1)[40TP]/
Drill Smasher(\火(Fire))(\Punch1)[40TP]</v>
      </c>
      <c r="V20" s="9" t="str">
        <f t="array" ref="V20">INDEX('鏡'!AT:AT,MATCH(T1,'鏡'!BE:BE,0))</f>
        <v>Power Shield(\火(Fire))(\Punch1)[30TP]</v>
      </c>
      <c r="W20" s="2"/>
      <c r="X20" s="2"/>
      <c r="Y20" s="2"/>
      <c r="Z20" s="38"/>
      <c r="AA20" s="38"/>
      <c r="AB20" s="38"/>
    </row>
    <row r="21">
      <c r="A21" s="2"/>
      <c r="B21" s="28"/>
      <c r="C21" s="28"/>
      <c r="D21" s="28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>
        <f>IF(P22="Long Shoot",-75,-112)</f>
        <v>-112</v>
      </c>
      <c r="Q21" s="2"/>
      <c r="R21" s="2"/>
      <c r="S21" s="2"/>
      <c r="T21" s="2"/>
      <c r="U21" s="2"/>
      <c r="V21" s="2"/>
      <c r="W21" s="2"/>
      <c r="X21" s="2"/>
      <c r="Y21" s="2"/>
      <c r="Z21" s="38"/>
      <c r="AA21" s="38"/>
      <c r="AB21" s="38"/>
    </row>
    <row r="22">
      <c r="A22" s="34" t="s">
        <v>84</v>
      </c>
      <c r="B22" s="3" t="s">
        <v>1</v>
      </c>
      <c r="C22" s="3" t="str">
        <f>A24&amp;B24&amp;C24</f>
        <v>Tsurugi KyousukeShinsei RaimonY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 t="str">
        <f>VLOOKUP(E4,'他鏡'!C2:K242,9,FALSE)</f>
        <v>Normal</v>
      </c>
      <c r="Q22" s="2"/>
      <c r="R22" s="2"/>
      <c r="S22" s="2"/>
      <c r="T22" s="2"/>
      <c r="U22" s="2"/>
      <c r="V22" s="2"/>
      <c r="W22" s="2"/>
      <c r="X22" s="2"/>
      <c r="Y22" s="38"/>
      <c r="Z22" s="38"/>
      <c r="AA22" s="38"/>
      <c r="AB22" s="38"/>
    </row>
    <row r="23">
      <c r="A23" s="4" t="s">
        <v>2</v>
      </c>
      <c r="B23" s="4" t="s">
        <v>3</v>
      </c>
      <c r="C23" s="4" t="s">
        <v>4</v>
      </c>
      <c r="D23" s="5" t="s">
        <v>5</v>
      </c>
      <c r="E23" s="5" t="s">
        <v>6</v>
      </c>
      <c r="F23" s="5" t="s">
        <v>7</v>
      </c>
      <c r="G23" s="6" t="str">
        <f>IF(G30&lt;=8,"Legal","Illegal")</f>
        <v>Legal</v>
      </c>
      <c r="H23" s="4" t="s">
        <v>8</v>
      </c>
      <c r="I23" s="2"/>
      <c r="J23" s="2"/>
      <c r="K23" s="2"/>
      <c r="L23" s="40" t="s">
        <v>70</v>
      </c>
      <c r="M23" s="2"/>
      <c r="N23" s="2"/>
      <c r="O23" s="25" t="str">
        <f>A3</f>
        <v>Mac Ronijo(Makku Roniijo)</v>
      </c>
      <c r="P23" s="9" t="str">
        <f>E4</f>
        <v>Strike Samba</v>
      </c>
      <c r="Q23" s="41"/>
      <c r="R23" s="42" t="s">
        <v>23</v>
      </c>
      <c r="S23" s="22" t="str">
        <f>R3</f>
        <v>Genou(Genda Koujirou)</v>
      </c>
      <c r="T23" s="22" t="str">
        <f>V10</f>
        <v>Mugen No Kabe</v>
      </c>
      <c r="U23" s="28"/>
      <c r="V23" s="2"/>
      <c r="W23" s="2"/>
      <c r="X23" s="2"/>
      <c r="Y23" s="38"/>
      <c r="Z23" s="38"/>
      <c r="AA23" s="38"/>
      <c r="AB23" s="38"/>
    </row>
    <row r="24">
      <c r="A24" s="7" t="s">
        <v>85</v>
      </c>
      <c r="B24" s="7" t="s">
        <v>86</v>
      </c>
      <c r="C24" s="7" t="s">
        <v>87</v>
      </c>
      <c r="D24" s="8" t="s">
        <v>12</v>
      </c>
      <c r="E24" s="8" t="s">
        <v>12</v>
      </c>
      <c r="F24" s="4" t="s">
        <v>13</v>
      </c>
      <c r="G24" s="9">
        <f t="shared" ref="G24:G29" si="1">G3</f>
        <v>8</v>
      </c>
      <c r="H24" s="4" t="s">
        <v>13</v>
      </c>
      <c r="I24" s="9" t="str">
        <f>VLOOKUP(J24,'Calc Table'!Y2:Z13,2,FALSE)</f>
        <v>SSS+</v>
      </c>
      <c r="J24" s="9">
        <f>IFERROR(__xludf.DUMMYFUNCTION("SPLIT( LOWER(B27) , ""abcdefghijklmnopqrstuvwxyz ()+"" ) + VLOOKUP(G24,'Calc Table'!X21:Y29,2,FALSE)"),150.0)</f>
        <v>150</v>
      </c>
      <c r="K24" s="2"/>
      <c r="L24" s="8" t="s">
        <v>88</v>
      </c>
      <c r="M24" s="8" t="s">
        <v>89</v>
      </c>
      <c r="N24" s="13">
        <f>IF(OR(N25="Keshin",N25="Armed (Co-Op 3P)",N25="Keshin (Co-Op 2P)",N25="Armed",N25="
Armed (Co-Op 2P)"),0,20)</f>
        <v>20</v>
      </c>
      <c r="O24" s="4" t="s">
        <v>52</v>
      </c>
      <c r="P24" s="4" t="s">
        <v>90</v>
      </c>
      <c r="Q24" s="43"/>
      <c r="R24" s="2"/>
      <c r="S24" s="4" t="s">
        <v>52</v>
      </c>
      <c r="T24" s="4" t="s">
        <v>90</v>
      </c>
      <c r="U24" s="2"/>
      <c r="V24" s="2"/>
      <c r="W24" s="2"/>
      <c r="X24" s="44"/>
      <c r="Y24" s="38"/>
      <c r="Z24" s="38"/>
      <c r="AA24" s="38"/>
      <c r="AB24" s="38"/>
    </row>
    <row r="25" ht="33.75" customHeight="1">
      <c r="A25" s="6" t="s">
        <v>14</v>
      </c>
      <c r="B25" s="10" t="str">
        <f>VLOOKUP(A24,'鏡'!G1:BD362,50,FALSE)</f>
        <v>Shinsei Raimon</v>
      </c>
      <c r="C25" s="10" t="str">
        <f>VLOOKUP(A24,'鏡'!G1:BD362,23,FALSE)</f>
        <v>Y</v>
      </c>
      <c r="D25" s="11" t="s">
        <v>91</v>
      </c>
      <c r="E25" s="7" t="s">
        <v>92</v>
      </c>
      <c r="F25" s="4" t="s">
        <v>17</v>
      </c>
      <c r="G25" s="9">
        <f t="shared" si="1"/>
        <v>0</v>
      </c>
      <c r="H25" s="4" t="s">
        <v>17</v>
      </c>
      <c r="I25" s="9" t="str">
        <f>VLOOKUP(J25,'Calc Table'!Y2:Z13,2,FALSE)</f>
        <v>A+</v>
      </c>
      <c r="J25" s="9">
        <f>IFERROR(__xludf.DUMMYFUNCTION("SPLIT( LOWER(B28) , ""abcdefghijklmnopqrstuvwxyz ()+"" ) + VLOOKUP(G25,'Calc Table'!X21:Y29,2,FALSE)"),90.0)</f>
        <v>90</v>
      </c>
      <c r="K25" s="2"/>
      <c r="L25" s="9">
        <f>VLOOKUP(E4,'他鏡'!C2:J242,6,FALSE)</f>
        <v>110</v>
      </c>
      <c r="M25" s="25">
        <f>J3 /2</f>
        <v>75</v>
      </c>
      <c r="N25" s="2" t="str">
        <f>VLOOKUP(E4,'他鏡'!C2:K242,3,FALSE)</f>
        <v>Lv. 3</v>
      </c>
      <c r="O25" s="9" t="str">
        <f>SUBSTITUTE(SUBSTITUTE(SUBSTITUTE(SUBSTITUTE(SUBSTITUTE(SUBSTITUTE(SUBSTITUTE(B5,"(",""),")",""),"T",""),"風",""),"火",""),"山",""),"林","")</f>
        <v>FIre</v>
      </c>
      <c r="P25" s="9" t="str">
        <f>VLOOKUP(E4,'他鏡'!C2:J242,8,FALSE)</f>
        <v>Earth</v>
      </c>
      <c r="Q25" s="43"/>
      <c r="R25" s="2"/>
      <c r="S25" s="9" t="str">
        <f>SUBSTITUTE(SUBSTITUTE(SUBSTITUTE(SUBSTITUTE(SUBSTITUTE(SUBSTITUTE(SUBSTITUTE(S5,"(",""),")",""),"T",""),"風",""),"火",""),"山",""),"林","")</f>
        <v>FIre</v>
      </c>
      <c r="T25" s="9" t="str">
        <f>VLOOKUP(V10,'他鏡'!C320:J387,8,FALSE)</f>
        <v>Earth</v>
      </c>
      <c r="U25" s="2"/>
      <c r="V25" s="2"/>
      <c r="W25" s="2"/>
      <c r="X25" s="45"/>
      <c r="Y25" s="38"/>
      <c r="Z25" s="38"/>
      <c r="AA25" s="38"/>
      <c r="AB25" s="38"/>
    </row>
    <row r="26">
      <c r="A26" s="8" t="s">
        <v>18</v>
      </c>
      <c r="B26" s="9" t="str">
        <f t="array" ref="B26">INDEX('鏡'!I:I,MATCH(A24&amp;B24&amp;C24,'鏡'!BE:BE,0))</f>
        <v>火(FIre)T</v>
      </c>
      <c r="C26" s="12" t="s">
        <v>4</v>
      </c>
      <c r="D26" s="8" t="s">
        <v>19</v>
      </c>
      <c r="E26" s="8" t="s">
        <v>19</v>
      </c>
      <c r="F26" s="4" t="s">
        <v>20</v>
      </c>
      <c r="G26" s="9">
        <f t="shared" si="1"/>
        <v>0</v>
      </c>
      <c r="H26" s="4" t="s">
        <v>20</v>
      </c>
      <c r="I26" s="9" t="str">
        <f>VLOOKUP(J26,'Calc Table'!Y2:Z13,2,FALSE)</f>
        <v>A</v>
      </c>
      <c r="J26" s="9">
        <f>IFERROR(__xludf.DUMMYFUNCTION("SPLIT( LOWER(B29) , ""abcdefghijklmnopqrstuvwxyz ()+"" ) + VLOOKUP(G26,'Calc Table'!X21:Y29,2,FALSE)"),80.0)</f>
        <v>80</v>
      </c>
      <c r="K26" s="2"/>
      <c r="L26" s="8" t="s">
        <v>93</v>
      </c>
      <c r="M26" s="4" t="s">
        <v>94</v>
      </c>
      <c r="N26" s="4" t="s">
        <v>95</v>
      </c>
      <c r="O26" s="4" t="s">
        <v>96</v>
      </c>
      <c r="P26" s="4" t="s">
        <v>97</v>
      </c>
      <c r="Q26" s="43"/>
      <c r="R26" s="46" t="s">
        <v>98</v>
      </c>
      <c r="S26" s="4" t="s">
        <v>99</v>
      </c>
      <c r="T26" s="46" t="s">
        <v>100</v>
      </c>
      <c r="U26" s="46" t="s">
        <v>101</v>
      </c>
      <c r="V26" s="46" t="s">
        <v>102</v>
      </c>
      <c r="W26" s="46" t="s">
        <v>103</v>
      </c>
      <c r="X26" s="38"/>
      <c r="Y26" s="38"/>
      <c r="Z26" s="38"/>
      <c r="AA26" s="38"/>
      <c r="AB26" s="38"/>
    </row>
    <row r="27">
      <c r="A27" s="14" t="s">
        <v>13</v>
      </c>
      <c r="B27" s="15" t="str">
        <f t="array" ref="B27">INDEX('鏡'!M:M,MATCH(A24&amp;B24&amp;C24,'鏡'!BE:BE,0))</f>
        <v>S+(110)</v>
      </c>
      <c r="C27" s="15" t="str">
        <f t="array" ref="C27">INDEX('鏡'!AC:AC,MATCH(A24&amp;B24&amp;C24,'鏡'!BE:BE,0))</f>
        <v>Y</v>
      </c>
      <c r="D27" s="19" t="s">
        <v>64</v>
      </c>
      <c r="E27" s="16" t="s">
        <v>65</v>
      </c>
      <c r="F27" s="4" t="s">
        <v>23</v>
      </c>
      <c r="G27" s="9">
        <f t="shared" si="1"/>
        <v>0</v>
      </c>
      <c r="H27" s="4" t="s">
        <v>23</v>
      </c>
      <c r="I27" s="9" t="str">
        <f>VLOOKUP(J27,'Calc Table'!Y2:Z13,2,FALSE)</f>
        <v>B+</v>
      </c>
      <c r="J27" s="9">
        <f>IFERROR(__xludf.DUMMYFUNCTION("SPLIT( LOWER(B30) , ""abcdefghijklmnopqrstuvwxyz ()+"" ) + VLOOKUP(G27,'Calc Table'!X21:Y29,2,FALSE)"),70.0)</f>
        <v>70</v>
      </c>
      <c r="K27" s="2"/>
      <c r="L27" s="47">
        <f>M25 + L25</f>
        <v>185</v>
      </c>
      <c r="M27" s="7">
        <v>20.0</v>
      </c>
      <c r="N27" s="48">
        <v>19.0</v>
      </c>
      <c r="O27" s="48">
        <v>0.0</v>
      </c>
      <c r="P27" s="49">
        <v>0.0</v>
      </c>
      <c r="Q27" s="43"/>
      <c r="R27" s="50">
        <f>AA6 /2</f>
        <v>60</v>
      </c>
      <c r="S27" s="51">
        <f>VLOOKUP(V10,'他鏡'!C320:J387,6,FALSE)</f>
        <v>120</v>
      </c>
      <c r="T27" s="52">
        <f>VLOOKUP(O25,'Calc Table'!A32:F36,MATCH(S25,'Calc Table'!B31:F31,0)+1,FALSE)</f>
        <v>0</v>
      </c>
      <c r="U27" s="30">
        <f>VLOOKUP(P25,'Calc Table'!A32:F36,MATCH(T25,'Calc Table'!B31:F31,0)+1,FALSE)</f>
        <v>0</v>
      </c>
      <c r="V27" s="48">
        <v>2.0</v>
      </c>
      <c r="W27" s="48">
        <v>20.0</v>
      </c>
      <c r="X27" s="38"/>
      <c r="Y27" s="38"/>
      <c r="Z27" s="38"/>
      <c r="AA27" s="38"/>
      <c r="AB27" s="38"/>
    </row>
    <row r="28">
      <c r="A28" s="14" t="s">
        <v>17</v>
      </c>
      <c r="B28" s="15" t="str">
        <f t="array" ref="B28">INDEX('鏡'!O:O,MATCH(A24&amp;B24&amp;C24,'鏡'!BE:BE,0))</f>
        <v>A+(90)</v>
      </c>
      <c r="C28" s="2"/>
      <c r="D28" s="8" t="s">
        <v>24</v>
      </c>
      <c r="E28" s="8" t="s">
        <v>24</v>
      </c>
      <c r="F28" s="4" t="s">
        <v>25</v>
      </c>
      <c r="G28" s="9">
        <f t="shared" si="1"/>
        <v>0</v>
      </c>
      <c r="H28" s="2"/>
      <c r="I28" s="2"/>
      <c r="J28" s="2"/>
      <c r="K28" s="2"/>
      <c r="L28" s="2"/>
      <c r="M28" s="2"/>
      <c r="N28" s="2"/>
      <c r="O28" s="2"/>
      <c r="P28" s="38"/>
      <c r="Q28" s="2"/>
      <c r="R28" s="2"/>
      <c r="S28" s="2"/>
      <c r="T28" s="2"/>
      <c r="U28" s="2"/>
      <c r="V28" s="2"/>
      <c r="W28" s="2"/>
      <c r="X28" s="38"/>
      <c r="Y28" s="38"/>
      <c r="Z28" s="38"/>
      <c r="AA28" s="38"/>
      <c r="AB28" s="38"/>
    </row>
    <row r="29">
      <c r="A29" s="14" t="s">
        <v>20</v>
      </c>
      <c r="B29" s="15" t="str">
        <f t="array" ref="B29">INDEX('鏡'!S:S,MATCH(A24&amp;B24&amp;C24,'鏡'!BE:BE,0))</f>
        <v>A(80)</v>
      </c>
      <c r="C29" s="2"/>
      <c r="D29" s="11" t="s">
        <v>66</v>
      </c>
      <c r="E29" s="7" t="s">
        <v>104</v>
      </c>
      <c r="F29" s="4" t="s">
        <v>28</v>
      </c>
      <c r="G29" s="9">
        <f t="shared" si="1"/>
        <v>0</v>
      </c>
      <c r="H29" s="2"/>
      <c r="I29" s="2"/>
      <c r="J29" s="2"/>
      <c r="K29" s="38"/>
      <c r="L29" s="53" t="s">
        <v>105</v>
      </c>
      <c r="M29" s="48" t="s">
        <v>106</v>
      </c>
      <c r="N29" s="54"/>
      <c r="O29" s="54"/>
      <c r="P29" s="54"/>
      <c r="Q29" s="54"/>
      <c r="R29" s="55"/>
      <c r="S29" s="55"/>
      <c r="T29" s="54"/>
      <c r="U29" s="2"/>
      <c r="V29" s="38"/>
      <c r="W29" s="38"/>
      <c r="X29" s="38"/>
      <c r="Y29" s="38"/>
      <c r="Z29" s="38"/>
      <c r="AA29" s="38"/>
      <c r="AB29" s="38"/>
    </row>
    <row r="30">
      <c r="A30" s="14" t="s">
        <v>23</v>
      </c>
      <c r="B30" s="15" t="str">
        <f t="array" ref="B30">INDEX('鏡'!W:W,MATCH(A24&amp;B24&amp;C24,'鏡'!BE:BE,0))</f>
        <v>B+(70)</v>
      </c>
      <c r="C30" s="2"/>
      <c r="D30" s="8" t="s">
        <v>29</v>
      </c>
      <c r="E30" s="8" t="s">
        <v>29</v>
      </c>
      <c r="F30" s="4" t="s">
        <v>30</v>
      </c>
      <c r="G30" s="17">
        <f>SUM(G24:G29)</f>
        <v>8</v>
      </c>
      <c r="H30" s="2"/>
      <c r="I30" s="2"/>
      <c r="J30" s="38" t="s">
        <v>107</v>
      </c>
      <c r="K30" s="38" t="s">
        <v>108</v>
      </c>
      <c r="L30" s="56" t="s">
        <v>109</v>
      </c>
      <c r="M30" s="9">
        <f>IF(M29="No",0,TRUNC(IF(M31="No",0,(IF(B117="Shoot Block",M119,N119)+J31+K31))/3) + TRUNC(IF(M32="No",0,(IF(B138="Shoot Block",M140,N140)+J32+K32))/3) + TRUNC(IF(M33="No",0,(IF(B159="Shoot Block",M161,N161)+J33+K33))/3) + TRUNC(IF(M34="No",0,(IF(B180="Shoot Block",M182,N182)+J34+K34))/3))</f>
        <v>0</v>
      </c>
      <c r="N30" s="54"/>
      <c r="O30" s="40" t="s">
        <v>70</v>
      </c>
      <c r="P30" s="2"/>
      <c r="Q30" s="2"/>
      <c r="R30" s="2"/>
      <c r="S30" s="38"/>
      <c r="T30" s="54"/>
      <c r="U30" s="2"/>
      <c r="V30" s="38"/>
      <c r="W30" s="38"/>
      <c r="X30" s="38"/>
      <c r="Y30" s="38"/>
      <c r="Z30" s="38"/>
      <c r="AA30" s="38"/>
      <c r="AB30" s="38"/>
    </row>
    <row r="31">
      <c r="A31" s="12" t="s">
        <v>7</v>
      </c>
      <c r="B31" s="18" t="str">
        <f t="array" ref="B31">INDEX('鏡'!AB:AB,MATCH(A24&amp;B24&amp;C24,'鏡'!BE:BE,0))</f>
        <v>Kick+4</v>
      </c>
      <c r="C31" s="2"/>
      <c r="D31" s="19" t="s">
        <v>68</v>
      </c>
      <c r="E31" s="16" t="s">
        <v>69</v>
      </c>
      <c r="F31" s="38"/>
      <c r="G31" s="2"/>
      <c r="H31" s="2"/>
      <c r="I31" s="2"/>
      <c r="J31" s="13">
        <f>VLOOKUP(O25,'Calc Table'!A32:F36,MATCH(SUBSTITUTE(SUBSTITUTE(SUBSTITUTE(SUBSTITUTE(SUBSTITUTE(SUBSTITUTE(SUBSTITUTE(B121,"(",""),")",""),"T",""),"風",""),"火",""),"山",""),"林",""),'Calc Table'!B31:F31,0)+1,FALSE)</f>
        <v>0</v>
      </c>
      <c r="K31" s="2">
        <f>VLOOKUP(P25,'Calc Table'!A32:F36,MATCH(VLOOKUP(IF(B117="Shoot Block",E124,E120),'他鏡'!C2:J472,8,FALSE),'Calc Table'!B31:F31,0)+1,FALSE)</f>
        <v>10</v>
      </c>
      <c r="L31" s="53" t="s">
        <v>110</v>
      </c>
      <c r="M31" s="48" t="s">
        <v>111</v>
      </c>
      <c r="N31" s="54"/>
      <c r="O31" s="2"/>
      <c r="P31" s="57" t="str">
        <f>A3&amp;" using "&amp;E4</f>
        <v>Mac Ronijo(Makku Roniijo) using Strike Samba</v>
      </c>
      <c r="Q31" s="58" t="s">
        <v>112</v>
      </c>
      <c r="R31" s="59" t="str">
        <f>R3&amp;" using "&amp;V10</f>
        <v>Genou(Genda Koujirou) using Mugen No Kabe</v>
      </c>
      <c r="S31" s="38"/>
      <c r="T31" s="54"/>
      <c r="U31" s="2"/>
      <c r="V31" s="38"/>
      <c r="W31" s="38"/>
      <c r="X31" s="38"/>
      <c r="Y31" s="38"/>
      <c r="Z31" s="38"/>
      <c r="AA31" s="38"/>
      <c r="AB31" s="38"/>
    </row>
    <row r="32">
      <c r="A32" s="12" t="s">
        <v>33</v>
      </c>
      <c r="B32" s="15" t="str">
        <f t="array" ref="B32">INDEX('鏡'!X:X,MATCH(A24&amp;B24&amp;C24,'鏡'!BE:BE,0))</f>
        <v>B(8:20)</v>
      </c>
      <c r="C32" s="2"/>
      <c r="D32" s="2"/>
      <c r="E32" s="38"/>
      <c r="F32" s="38"/>
      <c r="G32" s="2"/>
      <c r="H32" s="2"/>
      <c r="I32" s="2"/>
      <c r="J32" s="2">
        <f>VLOOKUP(O25,'Calc Table'!A32:F36,MATCH(SUBSTITUTE(SUBSTITUTE(SUBSTITUTE(SUBSTITUTE(SUBSTITUTE(SUBSTITUTE(SUBSTITUTE(B142,"(",""),")",""),"T",""),"風",""),"火",""),"山",""),"林",""),'Calc Table'!B31:F31,0)+1,FALSE)</f>
        <v>10</v>
      </c>
      <c r="K32" s="2">
        <f>VLOOKUP(P25,'Calc Table'!A32:F36,MATCH(VLOOKUP(IF(B138="Shoot Block",E145,E141),'他鏡'!C2:J472,8,FALSE),'Calc Table'!B31:F31,0)+1,FALSE)</f>
        <v>0</v>
      </c>
      <c r="L32" s="53" t="s">
        <v>113</v>
      </c>
      <c r="M32" s="48" t="s">
        <v>111</v>
      </c>
      <c r="N32" s="54"/>
      <c r="O32" s="60" t="s">
        <v>114</v>
      </c>
      <c r="P32" s="4" t="s">
        <v>115</v>
      </c>
      <c r="Q32" s="43"/>
      <c r="R32" s="8" t="s">
        <v>115</v>
      </c>
      <c r="S32" s="50" t="s">
        <v>116</v>
      </c>
      <c r="T32" s="55"/>
      <c r="U32" s="38"/>
      <c r="V32" s="38"/>
      <c r="W32" s="38"/>
      <c r="X32" s="38"/>
      <c r="Y32" s="38"/>
      <c r="Z32" s="38"/>
      <c r="AA32" s="38"/>
      <c r="AB32" s="38"/>
    </row>
    <row r="33">
      <c r="A33" s="12" t="s">
        <v>34</v>
      </c>
      <c r="B33" s="20">
        <f t="array" ref="B33">INDEX('鏡'!K:K,MATCH(A24&amp;B24&amp;C24,'鏡'!BE:BE,0))</f>
        <v>180</v>
      </c>
      <c r="C33" s="2"/>
      <c r="D33" s="2"/>
      <c r="E33" s="2"/>
      <c r="F33" s="2"/>
      <c r="G33" s="2"/>
      <c r="H33" s="2"/>
      <c r="I33" s="2"/>
      <c r="J33" s="2">
        <f>VLOOKUP(O25,'Calc Table'!A32:F36,MATCH(SUBSTITUTE(SUBSTITUTE(SUBSTITUTE(SUBSTITUTE(SUBSTITUTE(SUBSTITUTE(SUBSTITUTE(B163,"(",""),")",""),"T",""),"風",""),"火",""),"山",""),"林",""),'Calc Table'!B31:F31,0)+1,FALSE)</f>
        <v>0</v>
      </c>
      <c r="K33" s="2">
        <f>VLOOKUP(P25,'Calc Table'!A32:F36,MATCH(VLOOKUP(IF(B159="Shoot Block",E166,E162),'他鏡'!C2:J472,8,FALSE),'Calc Table'!B31:F31,0)+1,FALSE)</f>
        <v>-10</v>
      </c>
      <c r="L33" s="53" t="s">
        <v>117</v>
      </c>
      <c r="M33" s="48" t="s">
        <v>111</v>
      </c>
      <c r="N33" s="54"/>
      <c r="O33" s="2"/>
      <c r="P33" s="61">
        <f>L27+M27+N27+O27+P27-M30</f>
        <v>224</v>
      </c>
      <c r="Q33" s="62" t="str">
        <f>IF(P33&gt;R33,"GOAL","NO GOAL")</f>
        <v>GOAL</v>
      </c>
      <c r="R33" s="63">
        <f>R27+S27+T27+U27+V27+W27</f>
        <v>202</v>
      </c>
      <c r="S33" s="38"/>
      <c r="T33" s="55"/>
      <c r="U33" s="38"/>
      <c r="V33" s="38"/>
      <c r="W33" s="38"/>
      <c r="X33" s="38"/>
      <c r="Y33" s="38"/>
      <c r="Z33" s="38"/>
      <c r="AA33" s="38"/>
      <c r="AB33" s="38"/>
    </row>
    <row r="34">
      <c r="A34" s="12" t="s">
        <v>35</v>
      </c>
      <c r="B34" s="12" t="s">
        <v>36</v>
      </c>
      <c r="C34" s="12" t="s">
        <v>37</v>
      </c>
      <c r="D34" s="12" t="s">
        <v>38</v>
      </c>
      <c r="E34" s="12" t="s">
        <v>39</v>
      </c>
      <c r="F34" s="2"/>
      <c r="G34" s="2"/>
      <c r="H34" s="2"/>
      <c r="I34" s="2"/>
      <c r="J34" s="2">
        <f>VLOOKUP(O25,'Calc Table'!A32:F36,MATCH(SUBSTITUTE(SUBSTITUTE(SUBSTITUTE(SUBSTITUTE(SUBSTITUTE(SUBSTITUTE(SUBSTITUTE(B184,"(",""),")",""),"T",""),"風",""),"火",""),"山",""),"林",""),'Calc Table'!B31:F31,0)+1,FALSE)</f>
        <v>-10</v>
      </c>
      <c r="K34" s="2">
        <f>VLOOKUP(P25,'Calc Table'!A32:F36,MATCH(VLOOKUP(IF(B180="Shoot Block",E187,E183),'他鏡'!C2:J472,8,FALSE),'Calc Table'!B31:F31,0)+1,FALSE)</f>
        <v>10</v>
      </c>
      <c r="L34" s="53" t="s">
        <v>118</v>
      </c>
      <c r="M34" s="48" t="s">
        <v>111</v>
      </c>
      <c r="N34" s="54"/>
      <c r="O34" s="2"/>
      <c r="P34" s="4" t="s">
        <v>119</v>
      </c>
      <c r="Q34" s="43"/>
      <c r="R34" s="4" t="s">
        <v>119</v>
      </c>
      <c r="S34" s="38"/>
      <c r="T34" s="55"/>
      <c r="U34" s="38"/>
      <c r="V34" s="38"/>
      <c r="W34" s="38"/>
      <c r="X34" s="38"/>
      <c r="Y34" s="38"/>
      <c r="Z34" s="38"/>
      <c r="AA34" s="38"/>
      <c r="AB34" s="38"/>
    </row>
    <row r="35" ht="87.75" customHeight="1">
      <c r="A35" s="22" t="str">
        <f t="array" ref="A35">INDEX('鏡'!AD:AD,MATCH(A24&amp;B24&amp;C24,'鏡'!BE:BE,0))</f>
        <v>Joker Rains(\林(Wood)){Coop2}[40TP]/
Great Blaster(\無(Void)){Coop2}[40TP]/
Fire TornadoDD(\火(Fire)){Coop2}[40TP]/
Fire TornadoTC(\火(Fire)){Coop3}[40TP]/</v>
      </c>
      <c r="B35" s="22" t="str">
        <f t="array" ref="B35">INDEX('鏡'!AE:AE,MATCH(A24&amp;B24&amp;C24,'鏡'!BE:BE,0))</f>
        <v>Loste Angel(\Keshin)(\火(Fire))[80TP]/
Death Drop(\Armed)(\火(Fire))[80TP]/
Joker Rains(\Armed)(\林(Wood)){Coop2}[60TP]/
Great Bluster(\Armed)(\無(Void)){Coop2}[60TP]/
Fire TornadoTC(\Armed)(\火(Fire)){Coop3}[50TP]/
</v>
      </c>
      <c r="C35" s="23" t="str">
        <f t="array" ref="C35">INDEX('鏡'!AF:AF,MATCH(A24&amp;B24&amp;C24,'鏡'!BE:BE,0))</f>
        <v>Devil Burst(\火(Fire))[50TP]</v>
      </c>
      <c r="D35" s="22" t="str">
        <f t="array" ref="D35">INDEX('鏡'!AG:AG,MATCH(A24&amp;B24&amp;C24,'鏡'!BE:BE,0))</f>
        <v>Death Drop(\火(Fire))(\Chain)[40TP]</v>
      </c>
      <c r="E35" s="22" t="str">
        <f t="array" ref="E35">INDEX('鏡'!AH:AH,MATCH(A24&amp;B24&amp;C24,'鏡'!BE:BE,0))</f>
        <v>Death Sword(\火(Fire))[30TP]</v>
      </c>
      <c r="F35" s="2"/>
      <c r="G35" s="2"/>
      <c r="H35" s="2"/>
      <c r="I35" s="2"/>
      <c r="J35" s="2"/>
      <c r="K35" s="2"/>
      <c r="L35" s="2"/>
      <c r="M35" s="2"/>
      <c r="N35" s="54"/>
      <c r="O35" s="2"/>
      <c r="P35" s="9">
        <f>L27+N24+19+O27-0-M30</f>
        <v>224</v>
      </c>
      <c r="Q35" s="64" t="str">
        <f>IF(P35&gt;R35,"GOAL","NO GOAL")</f>
        <v>GOAL</v>
      </c>
      <c r="R35" s="25">
        <f>R27+S27+T27+U27+19+20</f>
        <v>219</v>
      </c>
      <c r="S35" s="38"/>
      <c r="T35" s="55"/>
      <c r="U35" s="38"/>
      <c r="V35" s="38"/>
      <c r="W35" s="38"/>
      <c r="X35" s="38"/>
      <c r="Y35" s="38"/>
      <c r="Z35" s="38"/>
      <c r="AA35" s="38"/>
      <c r="AB35" s="38"/>
    </row>
    <row r="36">
      <c r="A36" s="2"/>
      <c r="B36" s="12" t="s">
        <v>40</v>
      </c>
      <c r="C36" s="12" t="s">
        <v>41</v>
      </c>
      <c r="D36" s="12" t="s">
        <v>42</v>
      </c>
      <c r="E36" s="12" t="s">
        <v>43</v>
      </c>
      <c r="F36" s="2"/>
      <c r="G36" s="2"/>
      <c r="H36" s="2"/>
      <c r="I36" s="2"/>
      <c r="J36" s="2"/>
      <c r="K36" s="2"/>
      <c r="L36" s="2"/>
      <c r="M36" s="2"/>
      <c r="N36" s="54"/>
      <c r="O36" s="2"/>
      <c r="P36" s="4" t="s">
        <v>120</v>
      </c>
      <c r="Q36" s="43"/>
      <c r="R36" s="46" t="s">
        <v>120</v>
      </c>
      <c r="S36" s="38"/>
      <c r="T36" s="55"/>
      <c r="U36" s="38"/>
      <c r="V36" s="38"/>
      <c r="W36" s="38"/>
      <c r="X36" s="38"/>
      <c r="Y36" s="38"/>
      <c r="Z36" s="38"/>
      <c r="AA36" s="38"/>
      <c r="AB36" s="38"/>
    </row>
    <row r="37">
      <c r="A37" s="2"/>
      <c r="B37" s="22" t="str">
        <f t="array" ref="B37">INDEX('鏡'!AI:AI,MATCH(A24&amp;B24&amp;C24,'鏡'!BE:BE,0))</f>
        <v/>
      </c>
      <c r="C37" s="22" t="str">
        <f t="array" ref="C37">INDEX('鏡'!AJ:AJ,MATCH(A24&amp;B24&amp;C24,'鏡'!BE:BE,0))</f>
        <v/>
      </c>
      <c r="D37" s="22" t="str">
        <f t="array" ref="D37">INDEX('鏡'!AK:AK,MATCH(A24&amp;B24&amp;C24,'鏡'!BE:BE,0))</f>
        <v/>
      </c>
      <c r="E37" s="22" t="str">
        <f t="array" ref="E37">INDEX('鏡'!AL:AL,MATCH(A24&amp;B24&amp;C24,'鏡'!BE:BE,0))</f>
        <v/>
      </c>
      <c r="F37" s="2"/>
      <c r="G37" s="2"/>
      <c r="H37" s="2"/>
      <c r="I37" s="2"/>
      <c r="J37" s="2"/>
      <c r="K37" s="2"/>
      <c r="L37" s="2"/>
      <c r="M37" s="2"/>
      <c r="N37" s="54"/>
      <c r="O37" s="2"/>
      <c r="P37" s="9">
        <f>L27+0+0+O27+P21-M30</f>
        <v>73</v>
      </c>
      <c r="Q37" s="65" t="str">
        <f>IF(P37&gt;R37,"GOAL","NO GOAL")</f>
        <v>NO GOAL</v>
      </c>
      <c r="R37" s="25">
        <f>R27+S27+T27+U27+0+0</f>
        <v>180</v>
      </c>
      <c r="S37" s="38"/>
      <c r="T37" s="55"/>
      <c r="U37" s="38"/>
      <c r="V37" s="38"/>
      <c r="W37" s="38"/>
      <c r="X37" s="38"/>
      <c r="Y37" s="38"/>
      <c r="Z37" s="38"/>
      <c r="AA37" s="38"/>
      <c r="AB37" s="38"/>
    </row>
    <row r="38">
      <c r="A38" s="2"/>
      <c r="B38" s="12" t="s">
        <v>44</v>
      </c>
      <c r="C38" s="12" t="s">
        <v>45</v>
      </c>
      <c r="D38" s="12" t="s">
        <v>46</v>
      </c>
      <c r="E38" s="12" t="s">
        <v>47</v>
      </c>
      <c r="F38" s="2"/>
      <c r="G38" s="2"/>
      <c r="H38" s="2"/>
      <c r="I38" s="2"/>
      <c r="J38" s="2"/>
      <c r="K38" s="2"/>
      <c r="L38" s="2"/>
      <c r="M38" s="2"/>
      <c r="N38" s="54"/>
      <c r="O38" s="54"/>
      <c r="P38" s="54"/>
      <c r="Q38" s="54"/>
      <c r="R38" s="54"/>
      <c r="S38" s="55"/>
      <c r="T38" s="55"/>
      <c r="U38" s="38"/>
      <c r="V38" s="38"/>
      <c r="W38" s="38"/>
      <c r="X38" s="38"/>
      <c r="Y38" s="38"/>
      <c r="Z38" s="38"/>
      <c r="AA38" s="38"/>
      <c r="AB38" s="38"/>
    </row>
    <row r="39">
      <c r="A39" s="2"/>
      <c r="B39" s="22" t="str">
        <f t="array" ref="B39">INDEX('鏡'!AM:AM,MATCH(A24&amp;B24&amp;C24,'鏡'!BE:BE,0))</f>
        <v/>
      </c>
      <c r="C39" s="22" t="str">
        <f t="array" ref="C39">INDEX('鏡'!AN:AN,MATCH(A24&amp;B24&amp;C24,'鏡'!BE:BE,0))</f>
        <v/>
      </c>
      <c r="D39" s="22" t="str">
        <f t="array" ref="D39">INDEX('鏡'!AO:AO,MATCH(A24&amp;B24&amp;C24,'鏡'!BE:BE,0))</f>
        <v/>
      </c>
      <c r="E39" s="22" t="str">
        <f t="array" ref="E39">INDEX('鏡'!AP:AP,MATCH(A24&amp;B24&amp;C24,'鏡'!BE:BE,0))</f>
        <v/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</row>
    <row r="40">
      <c r="A40" s="2"/>
      <c r="B40" s="12" t="s">
        <v>53</v>
      </c>
      <c r="C40" s="12" t="s">
        <v>54</v>
      </c>
      <c r="D40" s="12" t="s">
        <v>55</v>
      </c>
      <c r="E40" s="12" t="s">
        <v>56</v>
      </c>
      <c r="F40" s="2"/>
      <c r="G40" s="2"/>
      <c r="H40" s="2"/>
      <c r="I40" s="2"/>
      <c r="J40" s="2"/>
      <c r="K40" s="2"/>
      <c r="L40" s="40" t="s">
        <v>84</v>
      </c>
      <c r="M40" s="2"/>
      <c r="N40" s="38"/>
      <c r="O40" s="3"/>
      <c r="P40" s="3"/>
      <c r="Q40" s="2"/>
      <c r="R40" s="38"/>
      <c r="S40" s="2"/>
      <c r="T40" s="2"/>
      <c r="U40" s="2"/>
      <c r="V40" s="2"/>
      <c r="W40" s="2"/>
      <c r="X40" s="2"/>
      <c r="Y40" s="38"/>
      <c r="Z40" s="38"/>
      <c r="AA40" s="38"/>
      <c r="AB40" s="38"/>
    </row>
    <row r="41">
      <c r="A41" s="2"/>
      <c r="B41" s="22" t="str">
        <f t="array" ref="B41">INDEX('鏡'!AQ:AQ,MATCH(A24&amp;B24&amp;C24,'鏡'!BE:BE,0))</f>
        <v/>
      </c>
      <c r="C41" s="22" t="str">
        <f t="array" ref="C41">INDEX('鏡'!AR:AR,MATCH(A24&amp;B24&amp;C24,'鏡'!BE:BE,0))</f>
        <v/>
      </c>
      <c r="D41" s="22" t="str">
        <f t="array" ref="D41">INDEX('鏡'!AS:AS,MATCH(A24&amp;B24&amp;C24,'鏡'!BE:BE,0))</f>
        <v/>
      </c>
      <c r="E41" s="9" t="str">
        <f t="array" ref="E41">INDEX('鏡'!AT:AT,MATCH(A24&amp;B24&amp;C24,'鏡'!BE:BE,0))</f>
        <v/>
      </c>
      <c r="F41" s="2"/>
      <c r="G41" s="2"/>
      <c r="H41" s="2"/>
      <c r="I41" s="2"/>
      <c r="J41" s="2"/>
      <c r="K41" s="2"/>
      <c r="L41" s="8" t="s">
        <v>121</v>
      </c>
      <c r="M41" s="63" t="s">
        <v>122</v>
      </c>
      <c r="N41" s="38"/>
      <c r="O41" s="2"/>
      <c r="P41" s="2"/>
      <c r="Q41" s="2"/>
      <c r="R41" s="38"/>
      <c r="S41" s="2"/>
      <c r="T41" s="2"/>
      <c r="U41" s="2"/>
      <c r="V41" s="2"/>
      <c r="W41" s="2"/>
      <c r="X41" s="2"/>
      <c r="Y41" s="38"/>
      <c r="Z41" s="38"/>
      <c r="AA41" s="38"/>
      <c r="AB41" s="38"/>
    </row>
    <row r="42">
      <c r="A42" s="2"/>
      <c r="B42" s="28"/>
      <c r="C42" s="28"/>
      <c r="D42" s="28"/>
      <c r="E42" s="2"/>
      <c r="F42" s="2"/>
      <c r="G42" s="2"/>
      <c r="H42" s="2"/>
      <c r="I42" s="2"/>
      <c r="J42" s="2"/>
      <c r="K42" s="2"/>
      <c r="L42" s="2"/>
      <c r="M42" s="25">
        <f>(25/100)*P33+10</f>
        <v>66</v>
      </c>
      <c r="N42" s="38"/>
      <c r="O42" s="2"/>
      <c r="P42" s="3"/>
      <c r="Q42" s="2"/>
      <c r="R42" s="38"/>
      <c r="S42" s="2"/>
      <c r="T42" s="2"/>
      <c r="U42" s="2"/>
      <c r="V42" s="2"/>
      <c r="W42" s="2"/>
      <c r="X42" s="2"/>
      <c r="Y42" s="2"/>
      <c r="Z42" s="2"/>
      <c r="AA42" s="38"/>
      <c r="AB42" s="38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38"/>
      <c r="M43" s="4" t="s">
        <v>119</v>
      </c>
      <c r="N43" s="38"/>
      <c r="O43" s="2"/>
      <c r="P43" s="66"/>
      <c r="Q43" s="2"/>
      <c r="R43" s="38"/>
      <c r="S43" s="2"/>
      <c r="T43" s="2"/>
      <c r="U43" s="2"/>
      <c r="V43" s="2"/>
      <c r="W43" s="2"/>
      <c r="X43" s="2"/>
      <c r="Y43" s="2"/>
      <c r="Z43" s="2"/>
      <c r="AA43" s="38"/>
      <c r="AB43" s="38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3"/>
      <c r="M44" s="9">
        <f>(25/100)*P35+10</f>
        <v>66</v>
      </c>
      <c r="N44" s="38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38"/>
      <c r="AB44" s="38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4" t="s">
        <v>120</v>
      </c>
      <c r="N45" s="38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38"/>
      <c r="AB45" s="38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9">
        <f>(25/100)*P37+10</f>
        <v>28.25</v>
      </c>
      <c r="N46" s="38"/>
      <c r="O46" s="2"/>
      <c r="P46" s="67"/>
      <c r="Q46" s="2"/>
      <c r="R46" s="2"/>
      <c r="S46" s="2"/>
      <c r="T46" s="2"/>
      <c r="U46" s="2"/>
      <c r="V46" s="2"/>
      <c r="W46" s="2"/>
      <c r="X46" s="2"/>
      <c r="Y46" s="2"/>
      <c r="Z46" s="2"/>
      <c r="AA46" s="38"/>
      <c r="AB46" s="38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38"/>
      <c r="M47" s="2"/>
      <c r="N47" s="25" t="str">
        <f>A24</f>
        <v>Tsurugi Kyousuke</v>
      </c>
      <c r="O47" s="9" t="str">
        <f>E25</f>
        <v>Death Drop</v>
      </c>
      <c r="P47" s="2"/>
      <c r="Q47" s="41"/>
      <c r="R47" s="42" t="s">
        <v>23</v>
      </c>
      <c r="S47" s="22" t="str">
        <f>R3</f>
        <v>Genou(Genda Koujirou)</v>
      </c>
      <c r="T47" s="22" t="str">
        <f>V10</f>
        <v>Mugen No Kabe</v>
      </c>
      <c r="U47" s="28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8" t="s">
        <v>88</v>
      </c>
      <c r="M48" s="8" t="s">
        <v>89</v>
      </c>
      <c r="N48" s="4" t="s">
        <v>52</v>
      </c>
      <c r="O48" s="4" t="s">
        <v>90</v>
      </c>
      <c r="P48" s="2"/>
      <c r="Q48" s="43"/>
      <c r="R48" s="2"/>
      <c r="S48" s="4" t="s">
        <v>52</v>
      </c>
      <c r="T48" s="4" t="s">
        <v>90</v>
      </c>
      <c r="U48" s="2"/>
      <c r="V48" s="2"/>
      <c r="W48" s="2"/>
      <c r="X48" s="44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9">
        <f>VLOOKUP(E25,'他鏡'!C2:J242,6,FALSE)</f>
        <v>90</v>
      </c>
      <c r="M49" s="25">
        <f>J24 /2</f>
        <v>75</v>
      </c>
      <c r="N49" s="9" t="str">
        <f>SUBSTITUTE(SUBSTITUTE(SUBSTITUTE(SUBSTITUTE(SUBSTITUTE(SUBSTITUTE(SUBSTITUTE(B26,"(",""),")",""),"T",""),"風",""),"火",""),"山",""),"林","")</f>
        <v>FIre</v>
      </c>
      <c r="O49" s="9" t="str">
        <f>VLOOKUP(E25,'他鏡'!C2:J242,8,FALSE)</f>
        <v>Fire</v>
      </c>
      <c r="P49" s="2"/>
      <c r="Q49" s="43"/>
      <c r="R49" s="2"/>
      <c r="S49" s="9" t="str">
        <f>SUBSTITUTE(SUBSTITUTE(SUBSTITUTE(SUBSTITUTE(SUBSTITUTE(SUBSTITUTE(SUBSTITUTE(S5,"(",""),")",""),"T",""),"風",""),"火",""),"山",""),"林","")</f>
        <v>FIre</v>
      </c>
      <c r="T49" s="9" t="str">
        <f>VLOOKUP(V10,'他鏡'!C320:J387,8,FALSE)</f>
        <v>Earth</v>
      </c>
      <c r="U49" s="2"/>
      <c r="V49" s="2"/>
      <c r="W49" s="2"/>
      <c r="X49" s="45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8" t="s">
        <v>93</v>
      </c>
      <c r="M50" s="4" t="s">
        <v>95</v>
      </c>
      <c r="N50" s="4" t="s">
        <v>97</v>
      </c>
      <c r="O50" s="8" t="s">
        <v>123</v>
      </c>
      <c r="P50" s="2"/>
      <c r="Q50" s="43"/>
      <c r="R50" s="46" t="s">
        <v>98</v>
      </c>
      <c r="S50" s="4" t="s">
        <v>99</v>
      </c>
      <c r="T50" s="46" t="s">
        <v>100</v>
      </c>
      <c r="U50" s="46" t="s">
        <v>101</v>
      </c>
      <c r="V50" s="46" t="s">
        <v>102</v>
      </c>
      <c r="W50" s="46" t="s">
        <v>103</v>
      </c>
      <c r="X50" s="38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47">
        <f>M49 + L49</f>
        <v>165</v>
      </c>
      <c r="M51" s="48">
        <v>5.0</v>
      </c>
      <c r="N51" s="49">
        <v>0.0</v>
      </c>
      <c r="O51" s="68" t="str">
        <f>IF(N52=TRUE,"LEGAL","ILLEGAL")</f>
        <v>LEGAL</v>
      </c>
      <c r="P51" s="2"/>
      <c r="Q51" s="43"/>
      <c r="R51" s="50">
        <f>AA6 /2</f>
        <v>60</v>
      </c>
      <c r="S51" s="51">
        <f>VLOOKUP(V10,'他鏡'!C320:J387,6,FALSE)</f>
        <v>120</v>
      </c>
      <c r="T51" s="52">
        <f>VLOOKUP(N49,'Calc Table'!A32:F36,MATCH(S49,'Calc Table'!B31:F31,0)+1,FALSE)</f>
        <v>0</v>
      </c>
      <c r="U51" s="30">
        <f>VLOOKUP(O49,'Calc Table'!A32:F36,MATCH(T49,'Calc Table'!B31:F31,0)+1,FALSE)</f>
        <v>10</v>
      </c>
      <c r="V51" s="48">
        <v>19.0</v>
      </c>
      <c r="W51" s="48">
        <v>10.0</v>
      </c>
      <c r="X51" s="38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 t="b">
        <f>N51&gt;=P27</f>
        <v>1</v>
      </c>
      <c r="O52" s="2"/>
      <c r="P52" s="2"/>
      <c r="Q52" s="2"/>
      <c r="R52" s="2"/>
      <c r="S52" s="2"/>
      <c r="T52" s="2"/>
      <c r="U52" s="2"/>
      <c r="V52" s="2"/>
      <c r="W52" s="2"/>
      <c r="X52" s="38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53" t="s">
        <v>105</v>
      </c>
      <c r="M53" s="48" t="s">
        <v>111</v>
      </c>
      <c r="N53" s="55"/>
      <c r="O53" s="54"/>
      <c r="P53" s="54"/>
      <c r="Q53" s="54"/>
      <c r="R53" s="55"/>
      <c r="S53" s="55"/>
      <c r="T53" s="54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38" t="s">
        <v>107</v>
      </c>
      <c r="K54" s="38" t="s">
        <v>108</v>
      </c>
      <c r="L54" s="56" t="s">
        <v>109</v>
      </c>
      <c r="M54" s="9">
        <f>IF(M53="No",0,TRUNC(IF(M55="No",0,(IF(B117="Shoot Block",M119,N119)+J55+K55))/3) + TRUNC(IF(M56="No",0,(IF(B138="Shoot Block",M140,N140)+J56+K56))/3) + TRUNC(IF(M57="No",0,(IF(B159="Shoot Block",M161,N161)+J57+K57))/3) + TRUNC(IF(M58="No",0,(IF(B180="Shoot Block",M182,N182)+J58+K58))/3))</f>
        <v>53</v>
      </c>
      <c r="N54" s="55"/>
      <c r="O54" s="40" t="s">
        <v>84</v>
      </c>
      <c r="P54" s="2"/>
      <c r="Q54" s="2"/>
      <c r="R54" s="2"/>
      <c r="S54" s="38"/>
      <c r="T54" s="54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>
        <f>VLOOKUP(N49,'Calc Table'!A32:F36,MATCH(SUBSTITUTE(SUBSTITUTE(SUBSTITUTE(SUBSTITUTE(SUBSTITUTE(SUBSTITUTE(SUBSTITUTE(B121,"(",""),")",""),"T",""),"風",""),"火",""),"山",""),"林",""),'Calc Table'!B31:F31,0)+1,FALSE)</f>
        <v>0</v>
      </c>
      <c r="K55" s="2">
        <f>VLOOKUP(O49,'Calc Table'!A32:F36,MATCH(VLOOKUP(IF(B117="Shoot Block",E124,E120),'他鏡'!C2:J472,8,FALSE),'Calc Table'!B31:F31,0)+1,FALSE)</f>
        <v>0</v>
      </c>
      <c r="L55" s="53" t="s">
        <v>110</v>
      </c>
      <c r="M55" s="48" t="s">
        <v>106</v>
      </c>
      <c r="N55" s="55"/>
      <c r="O55" s="2"/>
      <c r="P55" s="57" t="str">
        <f>N47&amp;" using "&amp;O47</f>
        <v>Tsurugi Kyousuke using Death Drop</v>
      </c>
      <c r="Q55" s="58" t="s">
        <v>112</v>
      </c>
      <c r="R55" s="59" t="str">
        <f>S47&amp;" using "&amp;T47</f>
        <v>Genou(Genda Koujirou) using Mugen No Kabe</v>
      </c>
      <c r="S55" s="38"/>
      <c r="T55" s="54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>
        <f>VLOOKUP(N49,'Calc Table'!A32:F36,MATCH(SUBSTITUTE(SUBSTITUTE(SUBSTITUTE(SUBSTITUTE(SUBSTITUTE(SUBSTITUTE(SUBSTITUTE(B142,"(",""),")",""),"T",""),"風",""),"火",""),"山",""),"林",""),'Calc Table'!B31:F31,0)+1,FALSE)</f>
        <v>10</v>
      </c>
      <c r="K56" s="69">
        <f>VLOOKUP(O49,'Calc Table'!A32:F36,MATCH(VLOOKUP(IF(B138="Shoot Block",E145,E141),'他鏡'!C2:J472,8,FALSE),'Calc Table'!B31:F31,0)+1,FALSE)</f>
        <v>10</v>
      </c>
      <c r="L56" s="53" t="s">
        <v>113</v>
      </c>
      <c r="M56" s="48" t="s">
        <v>106</v>
      </c>
      <c r="N56" s="55"/>
      <c r="O56" s="60" t="s">
        <v>114</v>
      </c>
      <c r="P56" s="4" t="s">
        <v>115</v>
      </c>
      <c r="Q56" s="43"/>
      <c r="R56" s="8" t="s">
        <v>115</v>
      </c>
      <c r="S56" s="50" t="s">
        <v>116</v>
      </c>
      <c r="T56" s="54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>
        <f>VLOOKUP(N49,'Calc Table'!A32:F36,MATCH(SUBSTITUTE(SUBSTITUTE(SUBSTITUTE(SUBSTITUTE(SUBSTITUTE(SUBSTITUTE(SUBSTITUTE(B163,"(",""),")",""),"T",""),"風",""),"火",""),"山",""),"林",""),'Calc Table'!B31:F31,0)+1,FALSE)</f>
        <v>0</v>
      </c>
      <c r="K57" s="13">
        <f>VLOOKUP(O49,'Calc Table'!A32:F36,MATCH(VLOOKUP(IF(B159="Shoot Block",E166,E162),'他鏡'!C2:J472,8,FALSE),'Calc Table'!B31:F31,0)+1,FALSE)</f>
        <v>0</v>
      </c>
      <c r="L57" s="53" t="s">
        <v>117</v>
      </c>
      <c r="M57" s="48" t="s">
        <v>111</v>
      </c>
      <c r="N57" s="55"/>
      <c r="O57" s="2"/>
      <c r="P57" s="61">
        <f>L51+M42+M51+N51-M30</f>
        <v>236</v>
      </c>
      <c r="Q57" s="65" t="str">
        <f>IF(P57&gt;R57,"GOAL","NO GOAL")</f>
        <v>GOAL</v>
      </c>
      <c r="R57" s="63">
        <f>R51+S51+T51+U51+V51+W51</f>
        <v>219</v>
      </c>
      <c r="S57" s="38"/>
      <c r="T57" s="54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>
        <f>VLOOKUP(N49,'Calc Table'!A32:F36,MATCH(SUBSTITUTE(SUBSTITUTE(SUBSTITUTE(SUBSTITUTE(SUBSTITUTE(SUBSTITUTE(SUBSTITUTE(B184,"(",""),")",""),"T",""),"風",""),"火",""),"山",""),"林",""),'Calc Table'!B31:F31,0)+1,FALSE)</f>
        <v>-10</v>
      </c>
      <c r="K58" s="13">
        <f>VLOOKUP(O49,'Calc Table'!A32:F36,MATCH(VLOOKUP(IF(B180="Shoot Block",E187,E183),'他鏡'!C2:J472,8,FALSE),'Calc Table'!B31:F31,0)+1,FALSE)</f>
        <v>0</v>
      </c>
      <c r="L58" s="53" t="s">
        <v>118</v>
      </c>
      <c r="M58" s="48" t="s">
        <v>106</v>
      </c>
      <c r="N58" s="55"/>
      <c r="O58" s="2"/>
      <c r="P58" s="4" t="s">
        <v>119</v>
      </c>
      <c r="Q58" s="43"/>
      <c r="R58" s="4" t="s">
        <v>119</v>
      </c>
      <c r="S58" s="38"/>
      <c r="T58" s="54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55"/>
      <c r="O59" s="2"/>
      <c r="P59" s="9">
        <f>L51+M44+19-0-M30</f>
        <v>250</v>
      </c>
      <c r="Q59" s="65" t="str">
        <f>IF(P59&gt;R59,"GOAL","NO GOAL")</f>
        <v>GOAL</v>
      </c>
      <c r="R59" s="25">
        <f>R51+S51+T51+U51+19+20</f>
        <v>229</v>
      </c>
      <c r="S59" s="38"/>
      <c r="T59" s="54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3"/>
      <c r="L60" s="38"/>
      <c r="M60" s="38"/>
      <c r="N60" s="55"/>
      <c r="O60" s="2"/>
      <c r="P60" s="4" t="s">
        <v>120</v>
      </c>
      <c r="Q60" s="43"/>
      <c r="R60" s="46" t="s">
        <v>120</v>
      </c>
      <c r="S60" s="38"/>
      <c r="T60" s="54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54"/>
      <c r="O61" s="2"/>
      <c r="P61" s="9">
        <f>L51+M46+0+P27-M30</f>
        <v>193.25</v>
      </c>
      <c r="Q61" s="65" t="str">
        <f>IF(P61&gt;R61,"GOAL","NO GOAL")</f>
        <v>GOAL</v>
      </c>
      <c r="R61" s="25">
        <f>R51+S51+T51+U51+0+0</f>
        <v>190</v>
      </c>
      <c r="S61" s="38"/>
      <c r="T61" s="54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54"/>
      <c r="O62" s="2"/>
      <c r="P62" s="2"/>
      <c r="Q62" s="2"/>
      <c r="R62" s="2"/>
      <c r="S62" s="38"/>
      <c r="T62" s="54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54"/>
      <c r="O63" s="54"/>
      <c r="P63" s="54"/>
      <c r="Q63" s="54"/>
      <c r="R63" s="54"/>
      <c r="S63" s="54"/>
      <c r="T63" s="54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34" t="s">
        <v>124</v>
      </c>
      <c r="B65" s="3" t="s">
        <v>1</v>
      </c>
      <c r="C65" s="3" t="str">
        <f>A67&amp;B67&amp;C67</f>
        <v>Gouenji ShuuyaRaimon Chu(First)N</v>
      </c>
      <c r="D65" s="2"/>
      <c r="E65" s="2"/>
      <c r="F65" s="2"/>
      <c r="G65" s="2"/>
      <c r="H65" s="2"/>
      <c r="I65" s="2"/>
      <c r="J65" s="2"/>
      <c r="K65" s="2"/>
      <c r="L65" s="40" t="s">
        <v>124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4" t="s">
        <v>2</v>
      </c>
      <c r="B66" s="4" t="s">
        <v>3</v>
      </c>
      <c r="C66" s="4" t="s">
        <v>4</v>
      </c>
      <c r="D66" s="5" t="s">
        <v>5</v>
      </c>
      <c r="E66" s="5" t="s">
        <v>6</v>
      </c>
      <c r="F66" s="5" t="s">
        <v>7</v>
      </c>
      <c r="G66" s="6" t="str">
        <f>IF(G73&lt;=8,"Legal","Illegal")</f>
        <v>Legal</v>
      </c>
      <c r="H66" s="4" t="s">
        <v>8</v>
      </c>
      <c r="I66" s="2"/>
      <c r="J66" s="2"/>
      <c r="K66" s="2"/>
      <c r="L66" s="8" t="s">
        <v>121</v>
      </c>
      <c r="M66" s="63" t="s">
        <v>122</v>
      </c>
      <c r="N66" s="13"/>
      <c r="O66" s="3"/>
      <c r="P66" s="2"/>
      <c r="Q66" s="2"/>
      <c r="R66" s="38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7" t="s">
        <v>125</v>
      </c>
      <c r="B67" s="7" t="s">
        <v>126</v>
      </c>
      <c r="C67" s="7" t="s">
        <v>11</v>
      </c>
      <c r="D67" s="8" t="s">
        <v>12</v>
      </c>
      <c r="E67" s="8" t="s">
        <v>12</v>
      </c>
      <c r="F67" s="4" t="s">
        <v>13</v>
      </c>
      <c r="G67" s="9">
        <f t="shared" ref="G67:G72" si="2">G3</f>
        <v>8</v>
      </c>
      <c r="H67" s="4" t="s">
        <v>13</v>
      </c>
      <c r="I67" s="9" t="str">
        <f>VLOOKUP(J67,'Calc Table'!Y2:Z13,2,FALSE)</f>
        <v>SS+</v>
      </c>
      <c r="J67" s="9">
        <f>IFERROR(__xludf.DUMMYFUNCTION("SPLIT( LOWER(B70) , ""abcdefghijklmnopqrstuvwxyz ()+"" ) + VLOOKUP(G67,'Calc Table'!X21:Y29,2,FALSE)"),130.0)</f>
        <v>130</v>
      </c>
      <c r="K67" s="2"/>
      <c r="L67" s="2"/>
      <c r="M67" s="25">
        <f>(25/100)*P57+20</f>
        <v>79</v>
      </c>
      <c r="N67" s="38"/>
      <c r="O67" s="38"/>
      <c r="P67" s="38"/>
      <c r="Q67" s="2"/>
      <c r="R67" s="38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6" t="s">
        <v>14</v>
      </c>
      <c r="B68" s="10" t="str">
        <f>VLOOKUP(A67,'鏡'!G43:BD404,50,FALSE)</f>
        <v>Inazuma Legend Japan</v>
      </c>
      <c r="C68" s="10" t="str">
        <f>VLOOKUP(A67,'鏡'!G43:BD404,23,FALSE)</f>
        <v>N</v>
      </c>
      <c r="D68" s="19" t="s">
        <v>15</v>
      </c>
      <c r="E68" s="7" t="s">
        <v>127</v>
      </c>
      <c r="F68" s="4" t="s">
        <v>17</v>
      </c>
      <c r="G68" s="9">
        <f t="shared" si="2"/>
        <v>0</v>
      </c>
      <c r="H68" s="4" t="s">
        <v>17</v>
      </c>
      <c r="I68" s="9" t="str">
        <f>VLOOKUP(J68,'Calc Table'!Y2:Z13,2,FALSE)</f>
        <v>A+</v>
      </c>
      <c r="J68" s="9">
        <f>IFERROR(__xludf.DUMMYFUNCTION("SPLIT( LOWER(B71) , ""abcdefghijklmnopqrstuvwxyz ()+"" ) + VLOOKUP(G68,'Calc Table'!X21:Y29,2,FALSE)"),90.0)</f>
        <v>90</v>
      </c>
      <c r="K68" s="2"/>
      <c r="L68" s="38"/>
      <c r="M68" s="4" t="s">
        <v>119</v>
      </c>
      <c r="N68" s="2"/>
      <c r="O68" s="2"/>
      <c r="P68" s="2"/>
      <c r="Q68" s="2"/>
      <c r="R68" s="38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8" t="s">
        <v>18</v>
      </c>
      <c r="B69" s="9" t="str">
        <f t="array" ref="B69">INDEX('鏡'!I:I,MATCH(A67&amp;B67&amp;C67,'鏡'!BE:BE,0))</f>
        <v>火(FIre)T</v>
      </c>
      <c r="C69" s="12" t="s">
        <v>4</v>
      </c>
      <c r="D69" s="8" t="s">
        <v>19</v>
      </c>
      <c r="E69" s="8" t="s">
        <v>19</v>
      </c>
      <c r="F69" s="4" t="s">
        <v>20</v>
      </c>
      <c r="G69" s="9">
        <f t="shared" si="2"/>
        <v>0</v>
      </c>
      <c r="H69" s="4" t="s">
        <v>20</v>
      </c>
      <c r="I69" s="9" t="str">
        <f>VLOOKUP(J69,'Calc Table'!Y2:Z13,2,FALSE)</f>
        <v>B+</v>
      </c>
      <c r="J69" s="9">
        <f>IFERROR(__xludf.DUMMYFUNCTION("SPLIT( LOWER(B72) , ""abcdefghijklmnopqrstuvwxyz ()+"" ) + VLOOKUP(G69,'Calc Table'!X21:Y29,2,FALSE)"),70.0)</f>
        <v>70</v>
      </c>
      <c r="K69" s="2"/>
      <c r="L69" s="13"/>
      <c r="M69" s="9">
        <f>(25/100)*P59+20</f>
        <v>82.5</v>
      </c>
      <c r="N69" s="2"/>
      <c r="O69" s="2"/>
      <c r="P69" s="2"/>
      <c r="Q69" s="2"/>
      <c r="R69" s="38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4" t="s">
        <v>13</v>
      </c>
      <c r="B70" s="15" t="str">
        <f t="array" ref="B70">INDEX('鏡'!M:M,MATCH(A67&amp;B67&amp;C67,'鏡'!BE:BE,0))</f>
        <v>A+(90)</v>
      </c>
      <c r="C70" s="15" t="str">
        <f t="array" ref="C70">INDEX('鏡'!AC:AC,MATCH(A67&amp;B67&amp;C67,'鏡'!BE:BE,0))</f>
        <v>N</v>
      </c>
      <c r="D70" s="11" t="s">
        <v>128</v>
      </c>
      <c r="E70" s="7" t="s">
        <v>78</v>
      </c>
      <c r="F70" s="4" t="s">
        <v>23</v>
      </c>
      <c r="G70" s="9">
        <f t="shared" si="2"/>
        <v>0</v>
      </c>
      <c r="H70" s="4" t="s">
        <v>23</v>
      </c>
      <c r="I70" s="9" t="str">
        <f>VLOOKUP(J70,'Calc Table'!Y2:Z13,2,FALSE)</f>
        <v>C+</v>
      </c>
      <c r="J70" s="9">
        <f>IFERROR(__xludf.DUMMYFUNCTION("SPLIT( LOWER(B73) , ""abcdefghijklmnopqrstuvwxyz ()+"" ) + VLOOKUP(G70,'Calc Table'!X21:Y29,2,FALSE)"),50.0)</f>
        <v>50</v>
      </c>
      <c r="K70" s="2"/>
      <c r="L70" s="2"/>
      <c r="M70" s="4" t="s">
        <v>120</v>
      </c>
      <c r="N70" s="2"/>
      <c r="O70" s="2"/>
      <c r="P70" s="2"/>
      <c r="Q70" s="2"/>
      <c r="R70" s="38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4" t="s">
        <v>17</v>
      </c>
      <c r="B71" s="15" t="str">
        <f t="array" ref="B71">INDEX('鏡'!O:O,MATCH(A67&amp;B67&amp;C67,'鏡'!BE:BE,0))</f>
        <v>A+(90)</v>
      </c>
      <c r="C71" s="2"/>
      <c r="D71" s="8" t="s">
        <v>24</v>
      </c>
      <c r="E71" s="8" t="s">
        <v>24</v>
      </c>
      <c r="F71" s="4" t="s">
        <v>25</v>
      </c>
      <c r="G71" s="9">
        <f t="shared" si="2"/>
        <v>0</v>
      </c>
      <c r="H71" s="2"/>
      <c r="I71" s="2"/>
      <c r="J71" s="2"/>
      <c r="K71" s="2"/>
      <c r="L71" s="2"/>
      <c r="M71" s="9">
        <f>(25/100)*P61+20</f>
        <v>68.3125</v>
      </c>
      <c r="N71" s="2"/>
      <c r="O71" s="2"/>
      <c r="P71" s="2"/>
      <c r="Q71" s="2"/>
      <c r="R71" s="38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4" t="s">
        <v>20</v>
      </c>
      <c r="B72" s="15" t="str">
        <f t="array" ref="B72">INDEX('鏡'!S:S,MATCH(A67&amp;B67&amp;C67,'鏡'!BE:BE,0))</f>
        <v>B+(70)</v>
      </c>
      <c r="C72" s="2"/>
      <c r="D72" s="11" t="s">
        <v>26</v>
      </c>
      <c r="E72" s="16" t="s">
        <v>27</v>
      </c>
      <c r="F72" s="4" t="s">
        <v>28</v>
      </c>
      <c r="G72" s="9">
        <f t="shared" si="2"/>
        <v>0</v>
      </c>
      <c r="H72" s="2"/>
      <c r="I72" s="2"/>
      <c r="J72" s="2"/>
      <c r="K72" s="2"/>
      <c r="L72" s="38"/>
      <c r="M72" s="2"/>
      <c r="N72" s="25" t="str">
        <f>A67</f>
        <v>Gouenji Shuuya</v>
      </c>
      <c r="O72" s="9" t="str">
        <f>E68</f>
        <v>Maximum Fire</v>
      </c>
      <c r="P72" s="2"/>
      <c r="Q72" s="41"/>
      <c r="R72" s="42" t="s">
        <v>23</v>
      </c>
      <c r="S72" s="22" t="str">
        <f>R3</f>
        <v>Genou(Genda Koujirou)</v>
      </c>
      <c r="T72" s="22" t="str">
        <f>V10</f>
        <v>Mugen No Kabe</v>
      </c>
      <c r="U72" s="28"/>
      <c r="V72" s="2"/>
      <c r="W72" s="2"/>
      <c r="X72" s="2"/>
      <c r="Y72" s="2"/>
      <c r="Z72" s="2"/>
      <c r="AA72" s="2"/>
      <c r="AB72" s="2"/>
    </row>
    <row r="73">
      <c r="A73" s="14" t="s">
        <v>23</v>
      </c>
      <c r="B73" s="15" t="str">
        <f t="array" ref="B73">INDEX('鏡'!W:W,MATCH(A67&amp;B67&amp;C67,'鏡'!BE:BE,0))</f>
        <v>C+(50)</v>
      </c>
      <c r="C73" s="2"/>
      <c r="D73" s="8" t="s">
        <v>29</v>
      </c>
      <c r="E73" s="8" t="s">
        <v>29</v>
      </c>
      <c r="F73" s="4" t="s">
        <v>30</v>
      </c>
      <c r="G73" s="17">
        <f>SUM(G67:G72)</f>
        <v>8</v>
      </c>
      <c r="H73" s="2"/>
      <c r="I73" s="2"/>
      <c r="J73" s="2"/>
      <c r="K73" s="2"/>
      <c r="L73" s="8" t="s">
        <v>88</v>
      </c>
      <c r="M73" s="8" t="s">
        <v>89</v>
      </c>
      <c r="N73" s="4" t="s">
        <v>52</v>
      </c>
      <c r="O73" s="4" t="s">
        <v>90</v>
      </c>
      <c r="P73" s="2"/>
      <c r="Q73" s="43"/>
      <c r="R73" s="2"/>
      <c r="S73" s="4" t="s">
        <v>52</v>
      </c>
      <c r="T73" s="4" t="s">
        <v>90</v>
      </c>
      <c r="U73" s="2"/>
      <c r="V73" s="2"/>
      <c r="W73" s="2"/>
      <c r="X73" s="2"/>
      <c r="Y73" s="2"/>
      <c r="Z73" s="2"/>
      <c r="AA73" s="2"/>
      <c r="AB73" s="2"/>
    </row>
    <row r="74">
      <c r="A74" s="12" t="s">
        <v>7</v>
      </c>
      <c r="B74" s="18" t="str">
        <f t="array" ref="B74">INDEX('鏡'!AB:AB,MATCH(A67&amp;B67&amp;C67,'鏡'!BE:BE,0))</f>
        <v>Kick+2/Body+2</v>
      </c>
      <c r="C74" s="2"/>
      <c r="D74" s="19" t="s">
        <v>31</v>
      </c>
      <c r="E74" s="16" t="s">
        <v>32</v>
      </c>
      <c r="F74" s="2"/>
      <c r="G74" s="2"/>
      <c r="H74" s="2"/>
      <c r="I74" s="2"/>
      <c r="J74" s="2"/>
      <c r="K74" s="2"/>
      <c r="L74" s="9">
        <f>VLOOKUP(E68,'他鏡'!C2:J242,6,FALSE)</f>
        <v>110</v>
      </c>
      <c r="M74" s="25">
        <f>J67 /2</f>
        <v>65</v>
      </c>
      <c r="N74" s="9" t="str">
        <f>SUBSTITUTE(SUBSTITUTE(SUBSTITUTE(SUBSTITUTE(SUBSTITUTE(SUBSTITUTE(SUBSTITUTE(B69,"(",""),")",""),"T",""),"風",""),"火",""),"山",""),"林","")</f>
        <v>FIre</v>
      </c>
      <c r="O74" s="9" t="str">
        <f>VLOOKUP(E68,'他鏡'!C2:J242,8,FALSE)</f>
        <v>Fire</v>
      </c>
      <c r="P74" s="2"/>
      <c r="Q74" s="43"/>
      <c r="R74" s="2"/>
      <c r="S74" s="9" t="str">
        <f>SUBSTITUTE(SUBSTITUTE(SUBSTITUTE(SUBSTITUTE(SUBSTITUTE(SUBSTITUTE(SUBSTITUTE(S5,"(",""),")",""),"T",""),"風",""),"火",""),"山",""),"林","")</f>
        <v>FIre</v>
      </c>
      <c r="T74" s="9" t="str">
        <f>VLOOKUP(V10,'他鏡'!C320:J387,8,FALSE)</f>
        <v>Earth</v>
      </c>
      <c r="U74" s="2"/>
      <c r="V74" s="2"/>
      <c r="W74" s="2"/>
      <c r="X74" s="2"/>
      <c r="Y74" s="2"/>
      <c r="Z74" s="2"/>
      <c r="AA74" s="2"/>
      <c r="AB74" s="2"/>
    </row>
    <row r="75">
      <c r="A75" s="12" t="s">
        <v>33</v>
      </c>
      <c r="B75" s="15" t="str">
        <f t="array" ref="B75">INDEX('鏡'!X:X,MATCH(A67&amp;B67&amp;C67,'鏡'!BE:BE,0))</f>
        <v>S(4:10)</v>
      </c>
      <c r="C75" s="2"/>
      <c r="D75" s="2"/>
      <c r="E75" s="2"/>
      <c r="F75" s="2"/>
      <c r="G75" s="2"/>
      <c r="H75" s="2"/>
      <c r="I75" s="2"/>
      <c r="J75" s="2"/>
      <c r="K75" s="2"/>
      <c r="L75" s="8" t="s">
        <v>93</v>
      </c>
      <c r="M75" s="4" t="s">
        <v>95</v>
      </c>
      <c r="N75" s="4" t="s">
        <v>97</v>
      </c>
      <c r="O75" s="70" t="s">
        <v>123</v>
      </c>
      <c r="P75" s="2"/>
      <c r="Q75" s="43"/>
      <c r="R75" s="46" t="s">
        <v>98</v>
      </c>
      <c r="S75" s="4" t="s">
        <v>99</v>
      </c>
      <c r="T75" s="46" t="s">
        <v>100</v>
      </c>
      <c r="U75" s="46" t="s">
        <v>101</v>
      </c>
      <c r="V75" s="46" t="s">
        <v>102</v>
      </c>
      <c r="W75" s="46" t="s">
        <v>103</v>
      </c>
      <c r="X75" s="2"/>
      <c r="Y75" s="2"/>
      <c r="Z75" s="2"/>
      <c r="AA75" s="2"/>
      <c r="AB75" s="2"/>
    </row>
    <row r="76">
      <c r="A76" s="12" t="s">
        <v>34</v>
      </c>
      <c r="B76" s="20">
        <f t="array" ref="B76">INDEX('鏡'!K:K,MATCH(A67&amp;B67&amp;C67,'鏡'!BE:BE,0))</f>
        <v>170</v>
      </c>
      <c r="C76" s="2"/>
      <c r="D76" s="2"/>
      <c r="E76" s="2"/>
      <c r="F76" s="2"/>
      <c r="G76" s="2"/>
      <c r="H76" s="2"/>
      <c r="I76" s="2"/>
      <c r="J76" s="2"/>
      <c r="K76" s="2"/>
      <c r="L76" s="47">
        <f>M74 + L74</f>
        <v>175</v>
      </c>
      <c r="M76" s="48">
        <v>8.0</v>
      </c>
      <c r="N76" s="49">
        <v>0.0</v>
      </c>
      <c r="O76" s="68" t="str">
        <f>IF(N77=TRUE,"LEGAL","ILLEGAL")</f>
        <v>LEGAL</v>
      </c>
      <c r="P76" s="2"/>
      <c r="Q76" s="43"/>
      <c r="R76" s="50">
        <f>AA6 /2</f>
        <v>60</v>
      </c>
      <c r="S76" s="51">
        <f>VLOOKUP(V10,'他鏡'!C320:J387,6,FALSE)</f>
        <v>120</v>
      </c>
      <c r="T76" s="52">
        <f>VLOOKUP(N74,'Calc Table'!A32:F36,MATCH(S74,'Calc Table'!B31:F31,0)+1,FALSE)</f>
        <v>0</v>
      </c>
      <c r="U76" s="30">
        <f>VLOOKUP(O74,'Calc Table'!A32:F36,MATCH(T74,'Calc Table'!B31:F31,0)+1,FALSE)</f>
        <v>10</v>
      </c>
      <c r="V76" s="48">
        <v>19.0</v>
      </c>
      <c r="W76" s="48">
        <v>0.0</v>
      </c>
      <c r="X76" s="2"/>
      <c r="Y76" s="2"/>
      <c r="Z76" s="2"/>
      <c r="AA76" s="2"/>
      <c r="AB76" s="2"/>
    </row>
    <row r="77">
      <c r="A77" s="12" t="s">
        <v>35</v>
      </c>
      <c r="B77" s="12" t="s">
        <v>36</v>
      </c>
      <c r="C77" s="12" t="s">
        <v>37</v>
      </c>
      <c r="D77" s="12" t="s">
        <v>38</v>
      </c>
      <c r="E77" s="12" t="s">
        <v>39</v>
      </c>
      <c r="F77" s="2"/>
      <c r="G77" s="2"/>
      <c r="H77" s="2"/>
      <c r="I77" s="2"/>
      <c r="J77" s="21"/>
      <c r="K77" s="2"/>
      <c r="L77" s="2"/>
      <c r="M77" s="2"/>
      <c r="N77" s="2" t="b">
        <f>N76&gt;=N51</f>
        <v>1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2" t="str">
        <f t="array" ref="A78">INDEX('鏡'!AD:AD,MATCH(A67&amp;B67&amp;C67,'鏡'!BE:BE,0))</f>
        <v>Dragon Tornado(\火(Fire)){Coop2}[30TP]/
Megane Crash(\山(Earth)){Coop2}[20TP]/
Inazuma 1gou(\風(Wind)){Coop2}[30TP]/
Inazuma Otoshi(\風(Wind)){Coop2}[30TP]/
Honoo No Kazamidori(\火(Fire))(\Long){Coop2}[30TP]/
Twin Boost F(\火(Fire)){Coop2}[40TP]/
Cross Fire(\火(Fire)){Coop2}[40TP]/
Tiger Storm(\火(Fire)){Coop2}[40TP]/
Grand Fire(\火(Fire))(\Long){Coop3}[30TP]/
Prime Legend(\風(Wind)){Coop2}[40TP]/
Fire TornadoDD(\火(Fire)){Coop2}[40TP]</v>
      </c>
      <c r="B78" s="22" t="str">
        <f t="array" ref="B78">INDEX('鏡'!AE:AE,MATCH(A67&amp;B67&amp;C67,'鏡'!BE:BE,0))</f>
        <v/>
      </c>
      <c r="C78" s="23" t="str">
        <f t="array" ref="C78">INDEX('鏡'!AF:AF,MATCH(A67&amp;B67&amp;C67,'鏡'!BE:BE,0))</f>
        <v>Bakunetsu Screw(\火(Fire))(\Chain)[50TP]/
Maximum Fire(\火(Fire))(\Chain)[50TP]/</v>
      </c>
      <c r="D78" s="22" t="str">
        <f t="array" ref="D78">INDEX('鏡'!AG:AG,MATCH(A67&amp;B67&amp;C67,'鏡'!BE:BE,0))</f>
        <v>Fire tornado Kai(\火(Fire))(\Chain)[30TP]/
Bakunetsu Storm(\火(Fire))[40TP]/</v>
      </c>
      <c r="E78" s="22" t="str">
        <f t="array" ref="E78">INDEX('鏡'!AH:AH,MATCH(A67&amp;B67&amp;C67,'鏡'!BE:BE,0))</f>
        <v>Fire Tornado(\火(Fire))(\Chain)[20TP]</v>
      </c>
      <c r="F78" s="2"/>
      <c r="G78" s="2"/>
      <c r="H78" s="2"/>
      <c r="I78" s="2"/>
      <c r="J78" s="2"/>
      <c r="K78" s="2"/>
      <c r="L78" s="53" t="s">
        <v>105</v>
      </c>
      <c r="M78" s="48" t="s">
        <v>111</v>
      </c>
      <c r="N78" s="55"/>
      <c r="O78" s="54"/>
      <c r="P78" s="54"/>
      <c r="Q78" s="54"/>
      <c r="R78" s="55"/>
      <c r="S78" s="55"/>
      <c r="T78" s="54"/>
      <c r="U78" s="2"/>
      <c r="V78" s="2"/>
      <c r="W78" s="2"/>
      <c r="X78" s="2"/>
      <c r="Y78" s="2"/>
      <c r="Z78" s="2"/>
      <c r="AA78" s="2"/>
      <c r="AB78" s="2"/>
    </row>
    <row r="79">
      <c r="A79" s="2"/>
      <c r="B79" s="12" t="s">
        <v>40</v>
      </c>
      <c r="C79" s="12" t="s">
        <v>41</v>
      </c>
      <c r="D79" s="12" t="s">
        <v>42</v>
      </c>
      <c r="E79" s="12" t="s">
        <v>43</v>
      </c>
      <c r="F79" s="2"/>
      <c r="G79" s="2"/>
      <c r="H79" s="2"/>
      <c r="I79" s="2"/>
      <c r="J79" s="38" t="s">
        <v>107</v>
      </c>
      <c r="K79" s="38" t="s">
        <v>108</v>
      </c>
      <c r="L79" s="56" t="s">
        <v>109</v>
      </c>
      <c r="M79" s="9">
        <f>IF(M78="No",0,TRUNC(IF(M80="No",0,(IF(B117="Shoot Block",M119,N119)+J80+K80))/3) + TRUNC(IF(M81="No",0,(IF(B138="Shoot Block",M140,N140)+J81+K81))/3) + TRUNC(IF(M82="No",0,(IF(B159="Shoot Block",M161,N161)+J82+K82))/3) + TRUNC(IF(M83="No",0,(IF(B180="Shoot Block",M182,N182)+J83+K83))/3))</f>
        <v>68</v>
      </c>
      <c r="N79" s="55"/>
      <c r="O79" s="40" t="s">
        <v>124</v>
      </c>
      <c r="P79" s="2"/>
      <c r="Q79" s="2"/>
      <c r="R79" s="2"/>
      <c r="S79" s="38"/>
      <c r="T79" s="54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2" t="str">
        <f t="array" ref="B80">INDEX('鏡'!AI:AI,MATCH(A67&amp;B67&amp;C67,'鏡'!BE:BE,0))</f>
        <v/>
      </c>
      <c r="C80" s="22" t="str">
        <f t="array" ref="C80">INDEX('鏡'!AJ:AJ,MATCH(A67&amp;B67&amp;C67,'鏡'!BE:BE,0))</f>
        <v>Round Spark(\火(Fire))[40TP]</v>
      </c>
      <c r="D80" s="22" t="str">
        <f t="array" ref="D80">INDEX('鏡'!AK:AK,MATCH(A67&amp;B67&amp;C67,'鏡'!BE:BE,0))</f>
        <v/>
      </c>
      <c r="E80" s="22" t="str">
        <f t="array" ref="E80">INDEX('鏡'!AL:AL,MATCH(A67&amp;B67&amp;C67,'鏡'!BE:BE,0))</f>
        <v/>
      </c>
      <c r="F80" s="2"/>
      <c r="G80" s="2"/>
      <c r="H80" s="2"/>
      <c r="I80" s="2"/>
      <c r="J80" s="2">
        <f>VLOOKUP(N74,'Calc Table'!A32:F36,MATCH(SUBSTITUTE(SUBSTITUTE(SUBSTITUTE(SUBSTITUTE(SUBSTITUTE(SUBSTITUTE(SUBSTITUTE(B121,"(",""),")",""),"T",""),"風",""),"火",""),"山",""),"林",""),'Calc Table'!B31:F31,0)+1,FALSE)</f>
        <v>0</v>
      </c>
      <c r="K80" s="13">
        <f>VLOOKUP(O74,'Calc Table'!A32:F36,MATCH(VLOOKUP(IF(B117="Shoot Block",E124,E120),'他鏡'!C2:J472,8,FALSE),'Calc Table'!B31:F31,0)+1,FALSE)</f>
        <v>0</v>
      </c>
      <c r="L80" s="53" t="s">
        <v>110</v>
      </c>
      <c r="M80" s="48" t="s">
        <v>106</v>
      </c>
      <c r="N80" s="55"/>
      <c r="O80" s="2"/>
      <c r="P80" s="57" t="str">
        <f>N72&amp;" using "&amp;O72</f>
        <v>Gouenji Shuuya using Maximum Fire</v>
      </c>
      <c r="Q80" s="58" t="s">
        <v>112</v>
      </c>
      <c r="R80" s="59" t="str">
        <f>S72&amp;" using "&amp;T72</f>
        <v>Genou(Genda Koujirou) using Mugen No Kabe</v>
      </c>
      <c r="S80" s="38"/>
      <c r="T80" s="54"/>
      <c r="U80" s="2"/>
      <c r="V80" s="2"/>
      <c r="W80" s="2"/>
      <c r="X80" s="2"/>
      <c r="Y80" s="2"/>
      <c r="Z80" s="2"/>
      <c r="AA80" s="2"/>
      <c r="AB80" s="2"/>
    </row>
    <row r="81">
      <c r="A81" s="2"/>
      <c r="B81" s="12" t="s">
        <v>44</v>
      </c>
      <c r="C81" s="12" t="s">
        <v>45</v>
      </c>
      <c r="D81" s="12" t="s">
        <v>46</v>
      </c>
      <c r="E81" s="12" t="s">
        <v>47</v>
      </c>
      <c r="F81" s="2"/>
      <c r="G81" s="2"/>
      <c r="H81" s="2"/>
      <c r="I81" s="2"/>
      <c r="J81" s="2">
        <f>VLOOKUP(N74,'Calc Table'!A32:F36,MATCH(SUBSTITUTE(SUBSTITUTE(SUBSTITUTE(SUBSTITUTE(SUBSTITUTE(SUBSTITUTE(SUBSTITUTE(B142,"(",""),")",""),"T",""),"風",""),"火",""),"山",""),"林",""),'Calc Table'!B31:F31,0)+1,FALSE)</f>
        <v>10</v>
      </c>
      <c r="K81" s="13">
        <f>VLOOKUP(O74,'Calc Table'!A32:F36,MATCH(VLOOKUP(IF(B138="Shoot Block",E145,E141),'他鏡'!C2:J472,8,FALSE),'Calc Table'!B31:F31,0)+1,FALSE)</f>
        <v>10</v>
      </c>
      <c r="L81" s="53" t="s">
        <v>113</v>
      </c>
      <c r="M81" s="48" t="s">
        <v>106</v>
      </c>
      <c r="N81" s="55"/>
      <c r="O81" s="60" t="s">
        <v>114</v>
      </c>
      <c r="P81" s="4" t="s">
        <v>115</v>
      </c>
      <c r="Q81" s="43"/>
      <c r="R81" s="8" t="s">
        <v>115</v>
      </c>
      <c r="S81" s="50" t="s">
        <v>116</v>
      </c>
      <c r="T81" s="54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2" t="str">
        <f t="array" ref="B82">INDEX('鏡'!AM:AM,MATCH(A67&amp;B67&amp;C67,'鏡'!BE:BE,0))</f>
        <v/>
      </c>
      <c r="C82" s="22" t="str">
        <f t="array" ref="C82">INDEX('鏡'!AN:AN,MATCH(A67&amp;B67&amp;C67,'鏡'!BE:BE,0))</f>
        <v/>
      </c>
      <c r="D82" s="22" t="str">
        <f t="array" ref="D82">INDEX('鏡'!AO:AO,MATCH(A67&amp;B67&amp;C67,'鏡'!BE:BE,0))</f>
        <v/>
      </c>
      <c r="E82" s="22" t="str">
        <f t="array" ref="E82">INDEX('鏡'!AP:AP,MATCH(A67&amp;B67&amp;C67,'鏡'!BE:BE,0))</f>
        <v/>
      </c>
      <c r="F82" s="2"/>
      <c r="G82" s="2"/>
      <c r="H82" s="2"/>
      <c r="I82" s="2"/>
      <c r="J82" s="2">
        <f>VLOOKUP(N74,'Calc Table'!A32:F36,MATCH(SUBSTITUTE(SUBSTITUTE(SUBSTITUTE(SUBSTITUTE(SUBSTITUTE(SUBSTITUTE(SUBSTITUTE(B163,"(",""),")",""),"T",""),"風",""),"火",""),"山",""),"林",""),'Calc Table'!B31:F31,0)+1,FALSE)</f>
        <v>0</v>
      </c>
      <c r="K82" s="13">
        <f>VLOOKUP(O74,'Calc Table'!A32:F36,MATCH(VLOOKUP(IF(B159="Shoot Block",E166,E162),'他鏡'!C2:J472,8,FALSE),'Calc Table'!B31:F31,0)+1,FALSE)</f>
        <v>0</v>
      </c>
      <c r="L82" s="53" t="s">
        <v>117</v>
      </c>
      <c r="M82" s="48" t="s">
        <v>106</v>
      </c>
      <c r="N82" s="55"/>
      <c r="O82" s="2"/>
      <c r="P82" s="61">
        <f>L76+M67+M76+N76-M30</f>
        <v>262</v>
      </c>
      <c r="Q82" s="65" t="str">
        <f>IF(P82&gt;R82,"GOAL","NO GOAL")</f>
        <v>GOAL</v>
      </c>
      <c r="R82" s="63">
        <f>R76+S76+T76+U76+V76+W76</f>
        <v>209</v>
      </c>
      <c r="S82" s="38"/>
      <c r="T82" s="54"/>
      <c r="U82" s="2"/>
      <c r="V82" s="2"/>
      <c r="W82" s="2"/>
      <c r="X82" s="2"/>
      <c r="Y82" s="2"/>
      <c r="Z82" s="2"/>
      <c r="AA82" s="2"/>
      <c r="AB82" s="2"/>
    </row>
    <row r="83">
      <c r="A83" s="2"/>
      <c r="B83" s="12" t="s">
        <v>53</v>
      </c>
      <c r="C83" s="12" t="s">
        <v>54</v>
      </c>
      <c r="D83" s="12" t="s">
        <v>55</v>
      </c>
      <c r="E83" s="12" t="s">
        <v>56</v>
      </c>
      <c r="F83" s="2"/>
      <c r="G83" s="2"/>
      <c r="H83" s="2"/>
      <c r="I83" s="2"/>
      <c r="J83" s="2">
        <f>VLOOKUP(N74,'Calc Table'!A32:F36,MATCH(SUBSTITUTE(SUBSTITUTE(SUBSTITUTE(SUBSTITUTE(SUBSTITUTE(SUBSTITUTE(SUBSTITUTE(B184,"(",""),")",""),"T",""),"風",""),"火",""),"山",""),"林",""),'Calc Table'!B31:F31,0)+1,FALSE)</f>
        <v>-10</v>
      </c>
      <c r="K83" s="13">
        <f>VLOOKUP(O74,'Calc Table'!A32:F36,MATCH(VLOOKUP(IF(B180="Shoot Block",E187,E183),'他鏡'!C2:J472,8,FALSE),'Calc Table'!B31:F31,0)+1,FALSE)</f>
        <v>0</v>
      </c>
      <c r="L83" s="53" t="s">
        <v>118</v>
      </c>
      <c r="M83" s="48" t="s">
        <v>111</v>
      </c>
      <c r="N83" s="55"/>
      <c r="O83" s="2"/>
      <c r="P83" s="4" t="s">
        <v>119</v>
      </c>
      <c r="Q83" s="43"/>
      <c r="R83" s="4" t="s">
        <v>119</v>
      </c>
      <c r="S83" s="38"/>
      <c r="T83" s="54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2" t="str">
        <f t="array" ref="B84">INDEX('鏡'!AQ:AQ,MATCH(A67&amp;B67&amp;C67,'鏡'!BE:BE,0))</f>
        <v/>
      </c>
      <c r="C84" s="22" t="str">
        <f t="array" ref="C84">INDEX('鏡'!AR:AR,MATCH(A67&amp;B67&amp;C67,'鏡'!BE:BE,0))</f>
        <v/>
      </c>
      <c r="D84" s="22" t="str">
        <f t="array" ref="D84">INDEX('鏡'!AS:AS,MATCH(A67&amp;B67&amp;C67,'鏡'!BE:BE,0))</f>
        <v/>
      </c>
      <c r="E84" s="9" t="str">
        <f t="array" ref="E84">INDEX('鏡'!AT:AT,MATCH(A67&amp;B67&amp;C67,'鏡'!BE:BE,0))</f>
        <v/>
      </c>
      <c r="F84" s="2"/>
      <c r="G84" s="2"/>
      <c r="H84" s="2"/>
      <c r="I84" s="2"/>
      <c r="J84" s="2"/>
      <c r="K84" s="2"/>
      <c r="L84" s="2"/>
      <c r="M84" s="2"/>
      <c r="N84" s="55"/>
      <c r="O84" s="2"/>
      <c r="P84" s="9">
        <f>L76+M69+19-0-M30</f>
        <v>276.5</v>
      </c>
      <c r="Q84" s="65" t="str">
        <f>IF(P84&gt;R84,"GOAL","NO GOAL")</f>
        <v>GOAL</v>
      </c>
      <c r="R84" s="25">
        <f>R76+S76+T76+U76+19+20</f>
        <v>229</v>
      </c>
      <c r="S84" s="38"/>
      <c r="T84" s="54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8"/>
      <c r="C85" s="28"/>
      <c r="D85" s="28"/>
      <c r="E85" s="2"/>
      <c r="F85" s="2"/>
      <c r="G85" s="2"/>
      <c r="H85" s="2"/>
      <c r="I85" s="2"/>
      <c r="J85" s="2"/>
      <c r="K85" s="2"/>
      <c r="L85" s="2"/>
      <c r="M85" s="2"/>
      <c r="N85" s="55"/>
      <c r="O85" s="2"/>
      <c r="P85" s="4" t="s">
        <v>120</v>
      </c>
      <c r="Q85" s="43"/>
      <c r="R85" s="46" t="s">
        <v>120</v>
      </c>
      <c r="S85" s="38"/>
      <c r="T85" s="54"/>
      <c r="U85" s="2"/>
      <c r="V85" s="2"/>
      <c r="W85" s="2"/>
      <c r="X85" s="2"/>
      <c r="Y85" s="2"/>
      <c r="Z85" s="2"/>
      <c r="AA85" s="2"/>
      <c r="AB85" s="2"/>
    </row>
    <row r="86">
      <c r="A86" s="34" t="s">
        <v>129</v>
      </c>
      <c r="B86" s="3" t="s">
        <v>1</v>
      </c>
      <c r="C86" s="3" t="str">
        <f>A88&amp;B88&amp;C88</f>
        <v>Matsukaze TenmaShinsei RaimonY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54"/>
      <c r="O86" s="2"/>
      <c r="P86" s="9">
        <f>L76+M71+0+N51-M30</f>
        <v>243.3125</v>
      </c>
      <c r="Q86" s="65" t="str">
        <f>IF(P86&gt;R86,"GOAL","NO GOAL")</f>
        <v>GOAL</v>
      </c>
      <c r="R86" s="25">
        <f>R76+S76+T76+U76+0+0</f>
        <v>190</v>
      </c>
      <c r="S86" s="38"/>
      <c r="T86" s="54"/>
      <c r="U86" s="2"/>
      <c r="V86" s="2"/>
      <c r="W86" s="2"/>
      <c r="X86" s="2"/>
      <c r="Y86" s="2"/>
      <c r="Z86" s="2"/>
      <c r="AA86" s="2"/>
      <c r="AB86" s="2"/>
    </row>
    <row r="87">
      <c r="A87" s="4" t="s">
        <v>2</v>
      </c>
      <c r="B87" s="4" t="s">
        <v>3</v>
      </c>
      <c r="C87" s="4" t="s">
        <v>4</v>
      </c>
      <c r="D87" s="5" t="s">
        <v>5</v>
      </c>
      <c r="E87" s="5" t="s">
        <v>6</v>
      </c>
      <c r="F87" s="5" t="s">
        <v>7</v>
      </c>
      <c r="G87" s="6" t="str">
        <f>IF(G94&lt;=8,"Legal","Illegal")</f>
        <v>Legal</v>
      </c>
      <c r="H87" s="4" t="s">
        <v>8</v>
      </c>
      <c r="I87" s="2"/>
      <c r="J87" s="2"/>
      <c r="K87" s="2"/>
      <c r="L87" s="2"/>
      <c r="M87" s="2"/>
      <c r="N87" s="54"/>
      <c r="O87" s="2"/>
      <c r="P87" s="2"/>
      <c r="Q87" s="2"/>
      <c r="R87" s="2"/>
      <c r="S87" s="38"/>
      <c r="T87" s="54"/>
      <c r="U87" s="2"/>
      <c r="V87" s="2"/>
      <c r="W87" s="2"/>
      <c r="X87" s="2"/>
      <c r="Y87" s="2"/>
      <c r="Z87" s="2"/>
      <c r="AA87" s="2"/>
      <c r="AB87" s="2"/>
    </row>
    <row r="88">
      <c r="A88" s="7" t="s">
        <v>130</v>
      </c>
      <c r="B88" s="7" t="s">
        <v>86</v>
      </c>
      <c r="C88" s="7" t="s">
        <v>87</v>
      </c>
      <c r="D88" s="8" t="s">
        <v>12</v>
      </c>
      <c r="E88" s="8" t="s">
        <v>12</v>
      </c>
      <c r="F88" s="4" t="s">
        <v>13</v>
      </c>
      <c r="G88" s="9">
        <f t="shared" ref="G88:G93" si="3">G3</f>
        <v>8</v>
      </c>
      <c r="H88" s="4" t="s">
        <v>13</v>
      </c>
      <c r="I88" s="9" t="str">
        <f>VLOOKUP(J88,'Calc Table'!Y2:Z13,2,FALSE)</f>
        <v>SS+</v>
      </c>
      <c r="J88" s="9">
        <f>IFERROR(__xludf.DUMMYFUNCTION("SPLIT( LOWER(B91) , ""abcdefghijklmnopqrstuvwxyz ()+"" ) + VLOOKUP(G88,'Calc Table'!X21:Y29,2,FALSE)"),130.0)</f>
        <v>130</v>
      </c>
      <c r="K88" s="2"/>
      <c r="L88" s="2"/>
      <c r="M88" s="2"/>
      <c r="N88" s="54"/>
      <c r="O88" s="54"/>
      <c r="P88" s="54"/>
      <c r="Q88" s="54"/>
      <c r="R88" s="54"/>
      <c r="S88" s="54"/>
      <c r="T88" s="54"/>
      <c r="U88" s="2"/>
      <c r="V88" s="2"/>
      <c r="W88" s="2"/>
      <c r="X88" s="2"/>
      <c r="Y88" s="2"/>
      <c r="Z88" s="2"/>
      <c r="AA88" s="2"/>
      <c r="AB88" s="2"/>
    </row>
    <row r="89">
      <c r="A89" s="6" t="s">
        <v>14</v>
      </c>
      <c r="B89" s="10" t="str">
        <f>VLOOKUP(A88,'鏡'!G1:BD362,50,FALSE)</f>
        <v>Shinsei Raimon</v>
      </c>
      <c r="C89" s="10" t="str">
        <f>VLOOKUP(A88,'鏡'!G1:BD362,23,FALSE)</f>
        <v>Y</v>
      </c>
      <c r="D89" s="11" t="s">
        <v>62</v>
      </c>
      <c r="E89" s="7" t="s">
        <v>131</v>
      </c>
      <c r="F89" s="4" t="s">
        <v>17</v>
      </c>
      <c r="G89" s="9">
        <f t="shared" si="3"/>
        <v>0</v>
      </c>
      <c r="H89" s="4" t="s">
        <v>17</v>
      </c>
      <c r="I89" s="9" t="str">
        <f>VLOOKUP(J89,'Calc Table'!Y2:Z13,2,FALSE)</f>
        <v>S</v>
      </c>
      <c r="J89" s="9">
        <f>IFERROR(__xludf.DUMMYFUNCTION("SPLIT( LOWER(B92) , ""abcdefghijklmnopqrstuvwxyz ()+"" ) + VLOOKUP(G89,'Calc Table'!X21:Y29,2,FALSE)"),100.0)</f>
        <v>100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8" t="s">
        <v>18</v>
      </c>
      <c r="B90" s="9" t="str">
        <f t="array" ref="B90">INDEX('鏡'!I:I,MATCH(A88&amp;B88&amp;C88,'鏡'!BE:BE,0))</f>
        <v>風(Wind)T</v>
      </c>
      <c r="C90" s="12" t="s">
        <v>4</v>
      </c>
      <c r="D90" s="8" t="s">
        <v>19</v>
      </c>
      <c r="E90" s="8" t="s">
        <v>19</v>
      </c>
      <c r="F90" s="4" t="s">
        <v>20</v>
      </c>
      <c r="G90" s="9">
        <f t="shared" si="3"/>
        <v>0</v>
      </c>
      <c r="H90" s="4" t="s">
        <v>20</v>
      </c>
      <c r="I90" s="9" t="str">
        <f>VLOOKUP(J90,'Calc Table'!Y2:Z13,2,FALSE)</f>
        <v>A+</v>
      </c>
      <c r="J90" s="9">
        <f>IFERROR(__xludf.DUMMYFUNCTION("SPLIT( LOWER(B93) , ""abcdefghijklmnopqrstuvwxyz ()+"" ) + VLOOKUP(G90,'Calc Table'!X21:Y29,2,FALSE)"),90.0)</f>
        <v>90</v>
      </c>
      <c r="K90" s="2"/>
      <c r="L90" s="40" t="s">
        <v>129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4" t="s">
        <v>13</v>
      </c>
      <c r="B91" s="15" t="str">
        <f t="array" ref="B91">INDEX('鏡'!M:M,MATCH(A88&amp;B88&amp;C88,'鏡'!BE:BE,0))</f>
        <v>A+(90)</v>
      </c>
      <c r="C91" s="15" t="str">
        <f t="array" ref="C91">INDEX('鏡'!AC:AC,MATCH(C86,'鏡'!BE:BE,0))</f>
        <v>Y</v>
      </c>
      <c r="D91" s="11" t="s">
        <v>132</v>
      </c>
      <c r="E91" s="16" t="s">
        <v>65</v>
      </c>
      <c r="F91" s="4" t="s">
        <v>23</v>
      </c>
      <c r="G91" s="9">
        <f t="shared" si="3"/>
        <v>0</v>
      </c>
      <c r="H91" s="4" t="s">
        <v>23</v>
      </c>
      <c r="I91" s="9" t="str">
        <f>VLOOKUP(J91,'Calc Table'!Y2:Z13,2,FALSE)</f>
        <v>B+</v>
      </c>
      <c r="J91" s="9">
        <f>IFERROR(__xludf.DUMMYFUNCTION("SPLIT( LOWER(B94) , ""abcdefghijklmnopqrstuvwxyz ()+"" ) + VLOOKUP(G91,'Calc Table'!X21:Y29,2,FALSE)"),70.0)</f>
        <v>70</v>
      </c>
      <c r="K91" s="2"/>
      <c r="L91" s="8" t="s">
        <v>121</v>
      </c>
      <c r="M91" s="63" t="s">
        <v>122</v>
      </c>
      <c r="N91" s="13"/>
      <c r="O91" s="3"/>
      <c r="P91" s="2"/>
      <c r="Q91" s="2"/>
      <c r="R91" s="38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4" t="s">
        <v>17</v>
      </c>
      <c r="B92" s="15" t="str">
        <f t="array" ref="B92">INDEX('鏡'!O:O,MATCH(A88&amp;B88&amp;C88,'鏡'!BE:BE,0))</f>
        <v>S(100)</v>
      </c>
      <c r="C92" s="2"/>
      <c r="D92" s="8" t="s">
        <v>24</v>
      </c>
      <c r="E92" s="8" t="s">
        <v>24</v>
      </c>
      <c r="F92" s="4" t="s">
        <v>25</v>
      </c>
      <c r="G92" s="9">
        <f t="shared" si="3"/>
        <v>0</v>
      </c>
      <c r="H92" s="2"/>
      <c r="I92" s="2"/>
      <c r="J92" s="2"/>
      <c r="K92" s="2"/>
      <c r="L92" s="2"/>
      <c r="M92" s="25">
        <f>(25/100)*P82+30</f>
        <v>95.5</v>
      </c>
      <c r="N92" s="38"/>
      <c r="O92" s="38"/>
      <c r="P92" s="38"/>
      <c r="Q92" s="2"/>
      <c r="R92" s="38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4" t="s">
        <v>20</v>
      </c>
      <c r="B93" s="15" t="str">
        <f t="array" ref="B93">INDEX('鏡'!S:S,MATCH(A88&amp;B88&amp;C88,'鏡'!BE:BE,0))</f>
        <v>A+(90)</v>
      </c>
      <c r="C93" s="2"/>
      <c r="D93" s="11" t="s">
        <v>133</v>
      </c>
      <c r="E93" s="7" t="s">
        <v>104</v>
      </c>
      <c r="F93" s="4" t="s">
        <v>28</v>
      </c>
      <c r="G93" s="9">
        <f t="shared" si="3"/>
        <v>0</v>
      </c>
      <c r="H93" s="2"/>
      <c r="I93" s="2"/>
      <c r="J93" s="2"/>
      <c r="K93" s="2"/>
      <c r="L93" s="38"/>
      <c r="M93" s="4" t="s">
        <v>119</v>
      </c>
      <c r="N93" s="2"/>
      <c r="O93" s="2"/>
      <c r="P93" s="2"/>
      <c r="Q93" s="2"/>
      <c r="R93" s="38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4" t="s">
        <v>23</v>
      </c>
      <c r="B94" s="15" t="str">
        <f t="array" ref="B94">INDEX('鏡'!W:W,MATCH(A88&amp;B88&amp;C88,'鏡'!BE:BE,0))</f>
        <v>B+(70)</v>
      </c>
      <c r="C94" s="2"/>
      <c r="D94" s="8" t="s">
        <v>29</v>
      </c>
      <c r="E94" s="8" t="s">
        <v>29</v>
      </c>
      <c r="F94" s="4" t="s">
        <v>30</v>
      </c>
      <c r="G94" s="17">
        <f>SUM(G88:G93)</f>
        <v>8</v>
      </c>
      <c r="H94" s="2"/>
      <c r="I94" s="2"/>
      <c r="J94" s="2"/>
      <c r="K94" s="2"/>
      <c r="L94" s="13"/>
      <c r="M94" s="9">
        <f>(25/100)*P84+30</f>
        <v>99.125</v>
      </c>
      <c r="N94" s="2"/>
      <c r="O94" s="2"/>
      <c r="P94" s="2"/>
      <c r="Q94" s="2"/>
      <c r="R94" s="38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2" t="s">
        <v>7</v>
      </c>
      <c r="B95" s="18" t="str">
        <f t="array" ref="B95">INDEX('鏡'!AB:AB,MATCH(A88&amp;B88&amp;C88,'鏡'!BE:BE,0))</f>
        <v>Body+4</v>
      </c>
      <c r="C95" s="2"/>
      <c r="D95" s="11" t="s">
        <v>134</v>
      </c>
      <c r="E95" s="16" t="s">
        <v>69</v>
      </c>
      <c r="F95" s="2"/>
      <c r="G95" s="2"/>
      <c r="H95" s="2"/>
      <c r="I95" s="2"/>
      <c r="J95" s="2"/>
      <c r="K95" s="2"/>
      <c r="L95" s="2"/>
      <c r="M95" s="4" t="s">
        <v>120</v>
      </c>
      <c r="N95" s="2"/>
      <c r="O95" s="2"/>
      <c r="P95" s="2"/>
      <c r="Q95" s="2"/>
      <c r="R95" s="38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2" t="s">
        <v>33</v>
      </c>
      <c r="B96" s="15" t="str">
        <f t="array" ref="B96">INDEX('鏡'!X:X,MATCH(A88&amp;B88&amp;C88,'鏡'!BE:BE,0))</f>
        <v>B(8:20)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9">
        <f>(25/100)*P86+30</f>
        <v>90.828125</v>
      </c>
      <c r="N96" s="2"/>
      <c r="O96" s="2"/>
      <c r="P96" s="2"/>
      <c r="Q96" s="2"/>
      <c r="R96" s="38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2" t="s">
        <v>34</v>
      </c>
      <c r="B97" s="20">
        <f t="array" ref="B97">INDEX('鏡'!K:K,MATCH(A88&amp;B88&amp;C88,'鏡'!BE:BE,0))</f>
        <v>170</v>
      </c>
      <c r="C97" s="2"/>
      <c r="D97" s="2"/>
      <c r="E97" s="2"/>
      <c r="F97" s="2"/>
      <c r="G97" s="2"/>
      <c r="H97" s="2"/>
      <c r="I97" s="2"/>
      <c r="J97" s="2"/>
      <c r="K97" s="2"/>
      <c r="L97" s="38"/>
      <c r="M97" s="2"/>
      <c r="N97" s="25" t="str">
        <f>A88</f>
        <v>Matsukaze Tenma</v>
      </c>
      <c r="O97" s="9" t="str">
        <f>E89</f>
        <v>Joker Rains (Armed)</v>
      </c>
      <c r="P97" s="2"/>
      <c r="Q97" s="41"/>
      <c r="R97" s="42" t="s">
        <v>23</v>
      </c>
      <c r="S97" s="22" t="str">
        <f>R3</f>
        <v>Genou(Genda Koujirou)</v>
      </c>
      <c r="T97" s="22" t="str">
        <f>V10</f>
        <v>Mugen No Kabe</v>
      </c>
      <c r="U97" s="28"/>
      <c r="V97" s="2"/>
      <c r="W97" s="2"/>
      <c r="X97" s="2"/>
      <c r="Y97" s="2"/>
      <c r="Z97" s="2"/>
      <c r="AA97" s="2"/>
      <c r="AB97" s="2"/>
    </row>
    <row r="98">
      <c r="A98" s="12" t="s">
        <v>35</v>
      </c>
      <c r="B98" s="12" t="s">
        <v>36</v>
      </c>
      <c r="C98" s="12" t="s">
        <v>37</v>
      </c>
      <c r="D98" s="12" t="s">
        <v>38</v>
      </c>
      <c r="E98" s="12" t="s">
        <v>39</v>
      </c>
      <c r="F98" s="2"/>
      <c r="G98" s="2"/>
      <c r="H98" s="2"/>
      <c r="I98" s="2"/>
      <c r="J98" s="2"/>
      <c r="K98" s="2"/>
      <c r="L98" s="8" t="s">
        <v>88</v>
      </c>
      <c r="M98" s="8" t="s">
        <v>89</v>
      </c>
      <c r="N98" s="4" t="s">
        <v>52</v>
      </c>
      <c r="O98" s="4" t="s">
        <v>90</v>
      </c>
      <c r="P98" s="2"/>
      <c r="Q98" s="43"/>
      <c r="R98" s="2"/>
      <c r="S98" s="4" t="s">
        <v>52</v>
      </c>
      <c r="T98" s="4" t="s">
        <v>90</v>
      </c>
      <c r="U98" s="2"/>
      <c r="V98" s="2"/>
      <c r="W98" s="2"/>
      <c r="X98" s="2"/>
      <c r="Y98" s="2"/>
      <c r="Z98" s="2"/>
      <c r="AA98" s="2"/>
      <c r="AB98" s="2"/>
    </row>
    <row r="99">
      <c r="A99" s="22" t="str">
        <f t="array" ref="A99">INDEX('鏡'!AD:AD,MATCH(A88&amp;B88&amp;C88,'鏡'!BE:BE,0))</f>
        <v>Extreme Rabbit(\山(Earth)){Coop2}[40TP]/
Evolution(\山(Earth)){Coop3}[40TP]/
Fire TornadoDD(\火(Fire)){Coop2}[40TP]/
Fire TornadoTC(\火(Fire)){Coop3}[40TP]
</v>
      </c>
      <c r="B99" s="22" t="str">
        <f t="array" ref="B99">INDEX('鏡'!AE:AE,MATCH(A88&amp;B88&amp;C88,'鏡'!BE:BE,0))</f>
        <v>Justice Wing(\Keshin)(\風(Wind))[80TP]/
Sword Of Fire(\Keshin)(\火(Fire)){Coop3}[50TP]/
Extreme Rabbit(\Armed)(\山(Earth)){Coop2}[60TP]/
Mach Wind(\Armed)(\風(Wind))[80TP]/
God Wind(\Armed)(\風(Wind))[70TP]/
Fire TornadoTC(\Armed)(\火(Fire)){Coop3}[50TP]</v>
      </c>
      <c r="C99" s="23" t="str">
        <f t="array" ref="C99">INDEX('鏡'!AF:AF,MATCH(A88&amp;B88&amp;C88,'鏡'!BE:BE,0))</f>
        <v>God Wind(\風(Wind))[60TP]</v>
      </c>
      <c r="D99" s="22" t="str">
        <f t="array" ref="D99">INDEX('鏡'!AG:AG,MATCH(A88&amp;B88&amp;C88,'鏡'!BE:BE,0))</f>
        <v/>
      </c>
      <c r="E99" s="22" t="str">
        <f t="array" ref="E99">INDEX('鏡'!AH:AH,MATCH(A88&amp;B88&amp;C88,'鏡'!BE:BE,0))</f>
        <v>Mach Wind(\風(Wind))(\Chain)[20TP]</v>
      </c>
      <c r="F99" s="2"/>
      <c r="G99" s="2"/>
      <c r="H99" s="2"/>
      <c r="I99" s="2"/>
      <c r="J99" s="2"/>
      <c r="K99" s="2"/>
      <c r="L99" s="9">
        <f>VLOOKUP(E89,'他鏡'!C2:J242,6,FALSE)</f>
        <v>150</v>
      </c>
      <c r="M99" s="25">
        <f>J88 /2</f>
        <v>65</v>
      </c>
      <c r="N99" s="9" t="str">
        <f>SUBSTITUTE(SUBSTITUTE(SUBSTITUTE(SUBSTITUTE(SUBSTITUTE(SUBSTITUTE(SUBSTITUTE(B90,"(",""),")",""),"T",""),"風",""),"火",""),"山",""),"林","")</f>
        <v>Wind</v>
      </c>
      <c r="O99" s="9" t="str">
        <f>VLOOKUP(E89,'他鏡'!C2:J242,8,FALSE)</f>
        <v>Wood</v>
      </c>
      <c r="P99" s="2"/>
      <c r="Q99" s="43"/>
      <c r="R99" s="2"/>
      <c r="S99" s="9" t="str">
        <f>SUBSTITUTE(SUBSTITUTE(SUBSTITUTE(SUBSTITUTE(SUBSTITUTE(SUBSTITUTE(SUBSTITUTE(S5,"(",""),")",""),"T",""),"風",""),"火",""),"山",""),"林","")</f>
        <v>FIre</v>
      </c>
      <c r="T99" s="9" t="str">
        <f>VLOOKUP(V10,'他鏡'!C320:J387,8,FALSE)</f>
        <v>Earth</v>
      </c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12" t="s">
        <v>40</v>
      </c>
      <c r="C100" s="12" t="s">
        <v>41</v>
      </c>
      <c r="D100" s="12" t="s">
        <v>42</v>
      </c>
      <c r="E100" s="12" t="s">
        <v>43</v>
      </c>
      <c r="F100" s="2"/>
      <c r="G100" s="2"/>
      <c r="H100" s="2"/>
      <c r="I100" s="2"/>
      <c r="J100" s="2"/>
      <c r="K100" s="2"/>
      <c r="L100" s="8" t="s">
        <v>93</v>
      </c>
      <c r="M100" s="4" t="s">
        <v>95</v>
      </c>
      <c r="N100" s="4" t="s">
        <v>97</v>
      </c>
      <c r="O100" s="70" t="s">
        <v>123</v>
      </c>
      <c r="P100" s="2"/>
      <c r="Q100" s="43"/>
      <c r="R100" s="46" t="s">
        <v>98</v>
      </c>
      <c r="S100" s="4" t="s">
        <v>99</v>
      </c>
      <c r="T100" s="46" t="s">
        <v>100</v>
      </c>
      <c r="U100" s="46" t="s">
        <v>101</v>
      </c>
      <c r="V100" s="46" t="s">
        <v>102</v>
      </c>
      <c r="W100" s="46" t="s">
        <v>103</v>
      </c>
      <c r="X100" s="2"/>
      <c r="Y100" s="2"/>
      <c r="Z100" s="2"/>
      <c r="AA100" s="2"/>
      <c r="AB100" s="2"/>
    </row>
    <row r="101">
      <c r="A101" s="2"/>
      <c r="B101" s="22" t="str">
        <f t="array" ref="B101">INDEX('鏡'!AI:AI,MATCH(A88&amp;B88&amp;C88,'鏡'!BE:BE,0))</f>
        <v>Pegasus Break(\Keshin)(\風(Wind))[60TP]</v>
      </c>
      <c r="C101" s="22" t="str">
        <f t="array" ref="C101">INDEX('鏡'!AJ:AJ,MATCH(A88&amp;B88&amp;C88,'鏡'!BE:BE,0))</f>
        <v>Kazaana Drive(\風(Wind))[40TP]</v>
      </c>
      <c r="D101" s="22" t="str">
        <f t="array" ref="D101">INDEX('鏡'!AK:AK,MATCH(A88&amp;B88&amp;C88,'鏡'!BE:BE,0))</f>
        <v>Agresive Beat(\火(Fire))[30TP]</v>
      </c>
      <c r="E101" s="22" t="str">
        <f t="array" ref="E101">INDEX('鏡'!AL:AL,MATCH(A88&amp;B88&amp;C88,'鏡'!BE:BE,0))</f>
        <v>Soyokaze Step(\風(Wind))[20TP]</v>
      </c>
      <c r="F101" s="2"/>
      <c r="G101" s="2"/>
      <c r="H101" s="2"/>
      <c r="I101" s="2"/>
      <c r="J101" s="2"/>
      <c r="K101" s="2"/>
      <c r="L101" s="47">
        <f>M99 + L99</f>
        <v>215</v>
      </c>
      <c r="M101" s="48">
        <v>11.0</v>
      </c>
      <c r="N101" s="7">
        <v>0.0</v>
      </c>
      <c r="O101" s="68" t="str">
        <f>IF(N102=TRUE,"LEGAL","ILLEGAL")</f>
        <v>LEGAL</v>
      </c>
      <c r="P101" s="2"/>
      <c r="Q101" s="43"/>
      <c r="R101" s="50">
        <f>AA6 /2</f>
        <v>60</v>
      </c>
      <c r="S101" s="51">
        <f>VLOOKUP(V10,'他鏡'!C320:J387,6,FALSE)</f>
        <v>120</v>
      </c>
      <c r="T101" s="52">
        <f>VLOOKUP(N99,'Calc Table'!A32:F36,MATCH(S99,'Calc Table'!B31:F31,0)+1,FALSE)</f>
        <v>0</v>
      </c>
      <c r="U101" s="30">
        <f>VLOOKUP(O99,'Calc Table'!A32:F36,MATCH(T99,'Calc Table'!B31:F31,0)+1,FALSE)</f>
        <v>0</v>
      </c>
      <c r="V101" s="48">
        <v>15.0</v>
      </c>
      <c r="W101" s="48">
        <v>20.0</v>
      </c>
      <c r="X101" s="2"/>
      <c r="Y101" s="2"/>
      <c r="Z101" s="2"/>
      <c r="AA101" s="2"/>
      <c r="AB101" s="2"/>
    </row>
    <row r="102">
      <c r="A102" s="2"/>
      <c r="B102" s="12" t="s">
        <v>44</v>
      </c>
      <c r="C102" s="12" t="s">
        <v>45</v>
      </c>
      <c r="D102" s="12" t="s">
        <v>46</v>
      </c>
      <c r="E102" s="12" t="s">
        <v>47</v>
      </c>
      <c r="F102" s="2"/>
      <c r="G102" s="2"/>
      <c r="H102" s="2"/>
      <c r="I102" s="2"/>
      <c r="J102" s="2"/>
      <c r="K102" s="2"/>
      <c r="L102" s="2"/>
      <c r="M102" s="2"/>
      <c r="N102" s="2" t="b">
        <f>N101&gt;=N76</f>
        <v>1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2" t="str">
        <f t="array" ref="B103">INDEX('鏡'!AM:AM,MATCH(A88&amp;B88&amp;C88,'鏡'!BE:BE,0))</f>
        <v/>
      </c>
      <c r="C103" s="22" t="str">
        <f t="array" ref="C103">INDEX('鏡'!AN:AN,MATCH(A88&amp;B88&amp;C88,'鏡'!BE:BE,0))</f>
        <v/>
      </c>
      <c r="D103" s="22" t="str">
        <f t="array" ref="D103">INDEX('鏡'!AO:AO,MATCH(A88&amp;B88&amp;C88,'鏡'!BE:BE,0))</f>
        <v>Wonder Trap(\風(Wind))[40TP]</v>
      </c>
      <c r="E103" s="22" t="str">
        <f t="array" ref="E103">INDEX('鏡'!AP:AP,MATCH(A88&amp;B88&amp;C88,'鏡'!BE:BE,0))</f>
        <v>Spiral Draw(\風(Wind))[30TP]</v>
      </c>
      <c r="F103" s="2"/>
      <c r="G103" s="2"/>
      <c r="H103" s="2"/>
      <c r="I103" s="2"/>
      <c r="J103" s="2"/>
      <c r="K103" s="2"/>
      <c r="L103" s="53" t="s">
        <v>105</v>
      </c>
      <c r="M103" s="48" t="s">
        <v>111</v>
      </c>
      <c r="N103" s="55"/>
      <c r="O103" s="54"/>
      <c r="P103" s="54"/>
      <c r="Q103" s="54"/>
      <c r="R103" s="55"/>
      <c r="S103" s="55"/>
      <c r="T103" s="54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12" t="s">
        <v>53</v>
      </c>
      <c r="C104" s="12" t="s">
        <v>54</v>
      </c>
      <c r="D104" s="12" t="s">
        <v>55</v>
      </c>
      <c r="E104" s="12" t="s">
        <v>56</v>
      </c>
      <c r="F104" s="2"/>
      <c r="G104" s="2"/>
      <c r="H104" s="2"/>
      <c r="I104" s="2"/>
      <c r="J104" s="38" t="s">
        <v>107</v>
      </c>
      <c r="K104" s="38" t="s">
        <v>108</v>
      </c>
      <c r="L104" s="56" t="s">
        <v>109</v>
      </c>
      <c r="M104" s="9">
        <f>IF(M103="No",0,TRUNC(IF(M105="No",0,(IF(B117="Shoot Block",M119,N119)+J105+K105))/3) + TRUNC(IF(M106="No",0,(IF(B138="Shoot Block",M140,N140)+J106+K106))/3) + TRUNC(IF(M107="No",0,(IF(B159="Shoot Block",M161,N161)+J107+K107))/3) + TRUNC(IF(M108="No",0,(IF(B180="Shoot Block",M182,N182)+J108+K108))/3))</f>
        <v>49</v>
      </c>
      <c r="N104" s="55"/>
      <c r="O104" s="40" t="s">
        <v>129</v>
      </c>
      <c r="P104" s="2"/>
      <c r="Q104" s="2"/>
      <c r="R104" s="2"/>
      <c r="S104" s="38"/>
      <c r="T104" s="54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2" t="str">
        <f t="array" ref="B105">INDEX('鏡'!AQ:AQ,MATCH(A88&amp;B88&amp;C88,'鏡'!BE:BE,0))</f>
        <v/>
      </c>
      <c r="C105" s="22" t="str">
        <f t="array" ref="C105">INDEX('鏡'!AR:AR,MATCH(A88&amp;B88&amp;C88,'鏡'!BE:BE,0))</f>
        <v>God Hand W(\山(Earth))[50TP]</v>
      </c>
      <c r="D105" s="22" t="str">
        <f t="array" ref="D105">INDEX('鏡'!AS:AS,MATCH(A88&amp;B88&amp;C88,'鏡'!BE:BE,0))</f>
        <v/>
      </c>
      <c r="E105" s="9" t="str">
        <f t="array" ref="E105">INDEX('鏡'!AT:AT,MATCH(A88&amp;B88&amp;C88,'鏡'!BE:BE,0))</f>
        <v/>
      </c>
      <c r="F105" s="2"/>
      <c r="G105" s="2"/>
      <c r="H105" s="2"/>
      <c r="I105" s="2"/>
      <c r="J105" s="2">
        <f>VLOOKUP(N99,'Calc Table'!A32:F36,MATCH(SUBSTITUTE(SUBSTITUTE(SUBSTITUTE(SUBSTITUTE(SUBSTITUTE(SUBSTITUTE(SUBSTITUTE(B121,"(",""),")",""),"T",""),"風",""),"火",""),"山",""),"林",""),'Calc Table'!B31:F31,0)+1,FALSE)</f>
        <v>0</v>
      </c>
      <c r="K105" s="13">
        <f>VLOOKUP(O99,'Calc Table'!A32:F36,MATCH(VLOOKUP(IF(B117="Shoot Block",E124,E120),'他鏡'!C2:J472,8,FALSE),'Calc Table'!B31:F31,0)+1,FALSE)</f>
        <v>-10</v>
      </c>
      <c r="L105" s="53" t="s">
        <v>110</v>
      </c>
      <c r="M105" s="48" t="s">
        <v>106</v>
      </c>
      <c r="N105" s="55"/>
      <c r="O105" s="2"/>
      <c r="P105" s="57" t="str">
        <f>N97&amp;" using "&amp;O97</f>
        <v>Matsukaze Tenma using Joker Rains (Armed)</v>
      </c>
      <c r="Q105" s="58" t="s">
        <v>112</v>
      </c>
      <c r="R105" s="59" t="str">
        <f>S97&amp;" using "&amp;T97</f>
        <v>Genou(Genda Koujirou) using Mugen No Kabe</v>
      </c>
      <c r="S105" s="38"/>
      <c r="T105" s="54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8"/>
      <c r="C106" s="28"/>
      <c r="D106" s="28"/>
      <c r="E106" s="2"/>
      <c r="F106" s="2"/>
      <c r="G106" s="2"/>
      <c r="H106" s="2"/>
      <c r="I106" s="2"/>
      <c r="J106" s="2">
        <f>VLOOKUP(N99,'Calc Table'!A32:F36,MATCH(SUBSTITUTE(SUBSTITUTE(SUBSTITUTE(SUBSTITUTE(SUBSTITUTE(SUBSTITUTE(SUBSTITUTE(B142,"(",""),")",""),"T",""),"風",""),"火",""),"山",""),"林",""),'Calc Table'!B31:F31,0)+1,FALSE)</f>
        <v>-10</v>
      </c>
      <c r="K106" s="13">
        <f>VLOOKUP(O99,'Calc Table'!A32:F36,MATCH(VLOOKUP(IF(B138="Shoot Block",E145,E141),'他鏡'!C2:J472,8,FALSE),'Calc Table'!B31:F31,0)+1,FALSE)</f>
        <v>0</v>
      </c>
      <c r="L106" s="53" t="s">
        <v>113</v>
      </c>
      <c r="M106" s="48" t="s">
        <v>111</v>
      </c>
      <c r="N106" s="55"/>
      <c r="O106" s="60" t="s">
        <v>114</v>
      </c>
      <c r="P106" s="4" t="s">
        <v>115</v>
      </c>
      <c r="Q106" s="43"/>
      <c r="R106" s="8" t="s">
        <v>115</v>
      </c>
      <c r="S106" s="50" t="s">
        <v>116</v>
      </c>
      <c r="T106" s="54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8"/>
      <c r="C107" s="28"/>
      <c r="D107" s="28"/>
      <c r="E107" s="2"/>
      <c r="F107" s="2"/>
      <c r="G107" s="2"/>
      <c r="H107" s="2"/>
      <c r="I107" s="2"/>
      <c r="J107" s="2">
        <f>VLOOKUP(N99,'Calc Table'!A32:F36,MATCH(SUBSTITUTE(SUBSTITUTE(SUBSTITUTE(SUBSTITUTE(SUBSTITUTE(SUBSTITUTE(SUBSTITUTE(B163,"(",""),")",""),"T",""),"風",""),"火",""),"山",""),"林",""),'Calc Table'!B31:F31,0)+1,FALSE)</f>
        <v>0</v>
      </c>
      <c r="K107" s="13">
        <f>VLOOKUP(O99,'Calc Table'!A32:F36,MATCH(VLOOKUP(IF(B159="Shoot Block",E166,E162),'他鏡'!C2:J472,8,FALSE),'Calc Table'!B31:F31,0)+1,FALSE)</f>
        <v>10</v>
      </c>
      <c r="L107" s="53" t="s">
        <v>117</v>
      </c>
      <c r="M107" s="48" t="s">
        <v>106</v>
      </c>
      <c r="N107" s="55"/>
      <c r="O107" s="2"/>
      <c r="P107" s="61">
        <f>L101+M92+M101+O223-M30</f>
        <v>321.5</v>
      </c>
      <c r="Q107" s="62" t="s">
        <v>135</v>
      </c>
      <c r="R107" s="63">
        <f>R101+S101+T101+U101+V101+W101</f>
        <v>215</v>
      </c>
      <c r="S107" s="38"/>
      <c r="T107" s="54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8"/>
      <c r="C108" s="28"/>
      <c r="D108" s="28"/>
      <c r="E108" s="2"/>
      <c r="F108" s="2"/>
      <c r="G108" s="2"/>
      <c r="H108" s="2"/>
      <c r="I108" s="2"/>
      <c r="J108" s="2">
        <f>VLOOKUP(N99,'Calc Table'!A32:F36,MATCH(SUBSTITUTE(SUBSTITUTE(SUBSTITUTE(SUBSTITUTE(SUBSTITUTE(SUBSTITUTE(SUBSTITUTE(B184,"(",""),")",""),"T",""),"風",""),"火",""),"山",""),"林",""),'Calc Table'!B31:F31,0)+1,FALSE)</f>
        <v>10</v>
      </c>
      <c r="K108" s="13">
        <f>VLOOKUP(O99,'Calc Table'!A32:F36,MATCH(VLOOKUP(IF(B180="Shoot Block",E187,E183),'他鏡'!C2:J472,8,FALSE),'Calc Table'!B31:F31,0)+1,FALSE)</f>
        <v>-10</v>
      </c>
      <c r="L108" s="53" t="s">
        <v>118</v>
      </c>
      <c r="M108" s="48" t="s">
        <v>106</v>
      </c>
      <c r="N108" s="55"/>
      <c r="O108" s="2"/>
      <c r="P108" s="4" t="s">
        <v>119</v>
      </c>
      <c r="Q108" s="43"/>
      <c r="R108" s="4" t="s">
        <v>119</v>
      </c>
      <c r="S108" s="38"/>
      <c r="T108" s="54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8"/>
      <c r="C109" s="28"/>
      <c r="D109" s="28"/>
      <c r="E109" s="2"/>
      <c r="F109" s="2"/>
      <c r="G109" s="2"/>
      <c r="H109" s="2"/>
      <c r="I109" s="2"/>
      <c r="J109" s="2"/>
      <c r="K109" s="2"/>
      <c r="L109" s="2"/>
      <c r="M109" s="2"/>
      <c r="N109" s="55"/>
      <c r="O109" s="2"/>
      <c r="P109" s="9">
        <f>L101+M94+19-0-M30</f>
        <v>333.125</v>
      </c>
      <c r="Q109" s="65" t="str">
        <f>IF(P109&gt;R109,"GOAL","NO GOAL")</f>
        <v>GOAL</v>
      </c>
      <c r="R109" s="25">
        <f>R101+S101+T101+U101+19+20</f>
        <v>219</v>
      </c>
      <c r="S109" s="38"/>
      <c r="T109" s="54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8"/>
      <c r="C110" s="28"/>
      <c r="D110" s="28"/>
      <c r="E110" s="2"/>
      <c r="F110" s="2"/>
      <c r="G110" s="2"/>
      <c r="H110" s="2"/>
      <c r="I110" s="2"/>
      <c r="J110" s="2"/>
      <c r="K110" s="2"/>
      <c r="L110" s="2"/>
      <c r="M110" s="2"/>
      <c r="N110" s="55"/>
      <c r="O110" s="2"/>
      <c r="P110" s="4" t="s">
        <v>120</v>
      </c>
      <c r="Q110" s="43"/>
      <c r="R110" s="46" t="s">
        <v>120</v>
      </c>
      <c r="S110" s="38"/>
      <c r="T110" s="54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8"/>
      <c r="C111" s="28"/>
      <c r="D111" s="28"/>
      <c r="E111" s="2"/>
      <c r="F111" s="2"/>
      <c r="G111" s="2"/>
      <c r="H111" s="2"/>
      <c r="I111" s="2"/>
      <c r="J111" s="2"/>
      <c r="K111" s="2"/>
      <c r="L111" s="2"/>
      <c r="M111" s="2"/>
      <c r="N111" s="55"/>
      <c r="O111" s="2"/>
      <c r="P111" s="9">
        <f>L101+M96+0+N76-M30</f>
        <v>305.828125</v>
      </c>
      <c r="Q111" s="65" t="str">
        <f>IF(P111&gt;R111,"GOAL","NO GOAL")</f>
        <v>GOAL</v>
      </c>
      <c r="R111" s="25">
        <f>R101+S101+T101+U101+0+0</f>
        <v>180</v>
      </c>
      <c r="S111" s="38"/>
      <c r="T111" s="54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8"/>
      <c r="C112" s="28"/>
      <c r="D112" s="28"/>
      <c r="E112" s="2"/>
      <c r="F112" s="2"/>
      <c r="G112" s="2"/>
      <c r="H112" s="2"/>
      <c r="I112" s="2"/>
      <c r="J112" s="2"/>
      <c r="K112" s="2"/>
      <c r="L112" s="2"/>
      <c r="M112" s="2"/>
      <c r="N112" s="55"/>
      <c r="O112" s="2"/>
      <c r="P112" s="2"/>
      <c r="Q112" s="2"/>
      <c r="R112" s="2"/>
      <c r="S112" s="38"/>
      <c r="T112" s="54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8"/>
      <c r="C113" s="28"/>
      <c r="D113" s="28"/>
      <c r="E113" s="2"/>
      <c r="F113" s="2"/>
      <c r="G113" s="2"/>
      <c r="H113" s="2"/>
      <c r="I113" s="2"/>
      <c r="J113" s="2"/>
      <c r="K113" s="2"/>
      <c r="L113" s="2"/>
      <c r="M113" s="2"/>
      <c r="N113" s="54"/>
      <c r="O113" s="54"/>
      <c r="P113" s="54"/>
      <c r="Q113" s="54"/>
      <c r="R113" s="54"/>
      <c r="S113" s="54"/>
      <c r="T113" s="54"/>
      <c r="U113" s="2"/>
      <c r="V113" s="2"/>
      <c r="W113" s="2"/>
      <c r="X113" s="2"/>
      <c r="Y113" s="2"/>
      <c r="Z113" s="2"/>
      <c r="AA113" s="2"/>
      <c r="AB113" s="2"/>
    </row>
    <row r="114">
      <c r="A114" s="71" t="s">
        <v>136</v>
      </c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  <c r="AB114" s="73"/>
    </row>
    <row r="115">
      <c r="A115" s="74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  <c r="AA115" s="75"/>
      <c r="AB115" s="76"/>
    </row>
    <row r="116">
      <c r="A116" s="77"/>
      <c r="B116" s="78"/>
      <c r="C116" s="78"/>
      <c r="D116" s="78"/>
      <c r="E116" s="77"/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77"/>
      <c r="AB116" s="77"/>
    </row>
    <row r="117">
      <c r="A117" s="79" t="s">
        <v>110</v>
      </c>
      <c r="B117" s="48" t="s">
        <v>137</v>
      </c>
      <c r="C117" s="3" t="str">
        <f>A119&amp;B119&amp;C119</f>
        <v>HakuryuuZeroN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4" t="s">
        <v>2</v>
      </c>
      <c r="B118" s="4" t="s">
        <v>3</v>
      </c>
      <c r="C118" s="4" t="s">
        <v>4</v>
      </c>
      <c r="D118" s="5" t="s">
        <v>5</v>
      </c>
      <c r="E118" s="5" t="s">
        <v>6</v>
      </c>
      <c r="F118" s="5" t="s">
        <v>7</v>
      </c>
      <c r="G118" s="6" t="str">
        <f>IF(G125&lt;=8,"Legal","Illegal")</f>
        <v>Illegal</v>
      </c>
      <c r="H118" s="4" t="s">
        <v>8</v>
      </c>
      <c r="I118" s="2"/>
      <c r="J118" s="2"/>
      <c r="K118" s="2"/>
      <c r="L118" s="53" t="s">
        <v>110</v>
      </c>
      <c r="M118" s="8" t="s">
        <v>138</v>
      </c>
      <c r="N118" s="8" t="s">
        <v>139</v>
      </c>
      <c r="O118" s="2"/>
      <c r="P118" s="2"/>
      <c r="Q118" s="2"/>
      <c r="R118" s="2"/>
      <c r="S118" s="38" t="s">
        <v>140</v>
      </c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7" t="s">
        <v>141</v>
      </c>
      <c r="B119" s="7" t="s">
        <v>142</v>
      </c>
      <c r="C119" s="7" t="s">
        <v>11</v>
      </c>
      <c r="D119" s="8" t="s">
        <v>12</v>
      </c>
      <c r="E119" s="8" t="s">
        <v>12</v>
      </c>
      <c r="F119" s="4" t="s">
        <v>13</v>
      </c>
      <c r="G119" s="7">
        <v>8.0</v>
      </c>
      <c r="H119" s="4" t="s">
        <v>13</v>
      </c>
      <c r="I119" s="9" t="str">
        <f>VLOOKUP(J119,'Calc Table'!Y2:Z13,2,FALSE)</f>
        <v>SSS+</v>
      </c>
      <c r="J119" s="9">
        <f>IFERROR(__xludf.DUMMYFUNCTION("SPLIT( LOWER(B122) , ""abcdefghijklmnopqrstuvwxyz ()+"" ) + VLOOKUP(G119,'Calc Table'!X21:Y29,2,FALSE)"),150.0)</f>
        <v>150</v>
      </c>
      <c r="K119" s="2"/>
      <c r="L119" s="2"/>
      <c r="M119" s="9">
        <f>TRUNC(((J121/2) + VLOOKUP(E124,'他鏡'!C389:J472,6,FALSE) + M122),0)</f>
        <v>131</v>
      </c>
      <c r="N119" s="9">
        <f>TRUNC(L122,0)</f>
        <v>181</v>
      </c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6" t="s">
        <v>14</v>
      </c>
      <c r="B120" s="10" t="str">
        <f>VLOOKUP(A119,'鏡'!G1:BD362,50,FALSE)</f>
        <v>Zero</v>
      </c>
      <c r="C120" s="10" t="str">
        <f>VLOOKUP(A119,'鏡'!G1:BD362,23,FALSE)</f>
        <v>N</v>
      </c>
      <c r="D120" s="19" t="s">
        <v>15</v>
      </c>
      <c r="E120" s="36" t="s">
        <v>143</v>
      </c>
      <c r="F120" s="4" t="s">
        <v>17</v>
      </c>
      <c r="G120" s="7">
        <v>0.0</v>
      </c>
      <c r="H120" s="4" t="s">
        <v>17</v>
      </c>
      <c r="I120" s="9" t="str">
        <f>VLOOKUP(J120,'Calc Table'!Y2:Z13,2,FALSE)</f>
        <v>S</v>
      </c>
      <c r="J120" s="9">
        <f>IFERROR(__xludf.DUMMYFUNCTION("SPLIT( LOWER(B123) , ""abcdefghijklmnopqrstuvwxyz ()+"" ) + VLOOKUP(G120,'Calc Table'!X21:Y29,2,FALSE)"),100.0)</f>
        <v>100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8" t="s">
        <v>18</v>
      </c>
      <c r="B121" s="9" t="str">
        <f t="array" ref="B121">INDEX('鏡'!I:I,MATCH(A119&amp;B119&amp;C119,'鏡'!BE:BE,0))</f>
        <v>風(Wind)T</v>
      </c>
      <c r="C121" s="12" t="s">
        <v>4</v>
      </c>
      <c r="D121" s="8" t="s">
        <v>19</v>
      </c>
      <c r="E121" s="8" t="s">
        <v>19</v>
      </c>
      <c r="F121" s="4" t="s">
        <v>20</v>
      </c>
      <c r="G121" s="7">
        <v>0.0</v>
      </c>
      <c r="H121" s="4" t="s">
        <v>20</v>
      </c>
      <c r="I121" s="9" t="str">
        <f>VLOOKUP(J121,'Calc Table'!Y2:Z13,2,FALSE)</f>
        <v>B+</v>
      </c>
      <c r="J121" s="9">
        <f>IFERROR(__xludf.DUMMYFUNCTION("SPLIT( LOWER(B124) , ""abcdefghijklmnopqrstuvwxyz ()+"" ) + VLOOKUP(G121,'Calc Table'!X21:Y29,2,FALSE)"),70.0)</f>
        <v>70</v>
      </c>
      <c r="K121" s="2"/>
      <c r="L121" s="8" t="s">
        <v>144</v>
      </c>
      <c r="M121" s="4" t="s">
        <v>95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4" t="s">
        <v>13</v>
      </c>
      <c r="B122" s="15" t="str">
        <f t="array" ref="B122">INDEX('鏡'!M:M,MATCH(A119&amp;B119&amp;C119,'鏡'!BE:BE,0))</f>
        <v>S+(110)</v>
      </c>
      <c r="C122" s="15" t="str">
        <f t="array" ref="C122">INDEX('鏡'!AC:AC,MATCH(A119&amp;B119&amp;C119,'鏡'!BE:BE,0))</f>
        <v>N</v>
      </c>
      <c r="D122" s="11" t="s">
        <v>75</v>
      </c>
      <c r="E122" s="7" t="s">
        <v>76</v>
      </c>
      <c r="F122" s="4" t="s">
        <v>23</v>
      </c>
      <c r="G122" s="7">
        <v>0.0</v>
      </c>
      <c r="H122" s="4" t="s">
        <v>23</v>
      </c>
      <c r="I122" s="9" t="str">
        <f>VLOOKUP(J122,'Calc Table'!Y2:Z13,2,FALSE)</f>
        <v>B+</v>
      </c>
      <c r="J122" s="9">
        <f>IFERROR(__xludf.DUMMYFUNCTION("SPLIT( LOWER(B125) , ""abcdefghijklmnopqrstuvwxyz ()+"" ) + VLOOKUP(G122,'Calc Table'!X21:Y29,2,FALSE)"),70.0)</f>
        <v>70</v>
      </c>
      <c r="K122" s="2"/>
      <c r="L122" s="9">
        <f>(J119/2) + VLOOKUP(E120,'他鏡'!C2:J242,6,FALSE) + M122</f>
        <v>181</v>
      </c>
      <c r="M122" s="48">
        <v>6.0</v>
      </c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4" t="s">
        <v>17</v>
      </c>
      <c r="B123" s="15" t="str">
        <f t="array" ref="B123">INDEX('鏡'!O:O,MATCH(A119&amp;B119&amp;C119,'鏡'!BE:BE,0))</f>
        <v>S(100)</v>
      </c>
      <c r="C123" s="2"/>
      <c r="D123" s="8" t="s">
        <v>24</v>
      </c>
      <c r="E123" s="8" t="s">
        <v>24</v>
      </c>
      <c r="F123" s="4" t="s">
        <v>25</v>
      </c>
      <c r="G123" s="7">
        <v>0.0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4" t="s">
        <v>20</v>
      </c>
      <c r="B124" s="15" t="str">
        <f t="array" ref="B124">INDEX('鏡'!S:S,MATCH(A119&amp;B119&amp;C119,'鏡'!BE:BE,0))</f>
        <v>B+(70)</v>
      </c>
      <c r="C124" s="2"/>
      <c r="D124" s="11" t="s">
        <v>79</v>
      </c>
      <c r="E124" s="7" t="s">
        <v>145</v>
      </c>
      <c r="F124" s="4" t="s">
        <v>28</v>
      </c>
      <c r="G124" s="7">
        <v>2.0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4" t="s">
        <v>23</v>
      </c>
      <c r="B125" s="15" t="str">
        <f t="array" ref="B125">INDEX('鏡'!W:W,MATCH(A119&amp;B119&amp;C119,'鏡'!BE:BE,0))</f>
        <v>B+(70)</v>
      </c>
      <c r="C125" s="2"/>
      <c r="D125" s="8" t="s">
        <v>29</v>
      </c>
      <c r="E125" s="8" t="s">
        <v>29</v>
      </c>
      <c r="F125" s="4" t="s">
        <v>30</v>
      </c>
      <c r="G125" s="17">
        <f>SUM(G119:G124)</f>
        <v>10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2" t="s">
        <v>7</v>
      </c>
      <c r="B126" s="18" t="str">
        <f t="array" ref="B126">INDEX('鏡'!AB:AB,MATCH(A119&amp;B119&amp;C119,'鏡'!BE:BE,0))</f>
        <v>Kick+2/Body+2</v>
      </c>
      <c r="C126" s="2"/>
      <c r="D126" s="19" t="s">
        <v>31</v>
      </c>
      <c r="E126" s="16" t="s">
        <v>81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2" t="s">
        <v>33</v>
      </c>
      <c r="B127" s="15" t="str">
        <f t="array" ref="B127">INDEX('鏡'!X:X,MATCH(A119&amp;B119&amp;C119,'鏡'!BE:BE,0))</f>
        <v>C(16:40)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2" t="s">
        <v>34</v>
      </c>
      <c r="B128" s="20">
        <f t="array" ref="B128">INDEX('鏡'!K:K,MATCH(A119&amp;B119&amp;C119,'鏡'!BE:BE,0))</f>
        <v>180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2" t="s">
        <v>35</v>
      </c>
      <c r="B129" s="12" t="s">
        <v>36</v>
      </c>
      <c r="C129" s="12" t="s">
        <v>37</v>
      </c>
      <c r="D129" s="12" t="s">
        <v>38</v>
      </c>
      <c r="E129" s="12" t="s">
        <v>39</v>
      </c>
      <c r="F129" s="2"/>
      <c r="G129" s="2"/>
      <c r="H129" s="2"/>
      <c r="I129" s="2"/>
      <c r="J129" s="21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2" t="str">
        <f t="array" ref="A130">INDEX('鏡'!AD:AD,MATCH(A119&amp;B119&amp;C119,'鏡'!BE:BE,0))</f>
        <v>Zero Magnum(\無(Void)){Coop2}[40TP]/
Great Blaster(\無(Void)){Coop2}[40TP]/
Fire TornadoTC(\火(Fire)){Coop3}[40TP]</v>
      </c>
      <c r="B130" s="22" t="str">
        <f t="array" ref="B130">INDEX('鏡'!AE:AE,MATCH(A119&amp;B119&amp;C119,'鏡'!BE:BE,0))</f>
        <v>White Breath(\Keshin)(\風(Wind))[80TP]/
Sword Excalibur(\Keshin)(\無(Void)){Coop2}[50TP]/
Dragon Blaster(\Armed)(\風(Wind))[70TP]/
Great Bluster(\Armed)(\無(Void)){Coop2}[60TP]/
Fire TornadoTC(\Armed)(\火(Fire)){Coop3}[50TP]</v>
      </c>
      <c r="C130" s="23" t="str">
        <f t="array" ref="C130">INDEX('鏡'!AF:AF,MATCH(A119&amp;B119&amp;C119,'鏡'!BE:BE,0))</f>
        <v>White Hurricane(\風(Wind))(\Block)[50TP]/
Dragon Blaster(\風(Wind))(\Chain)[50TP]</v>
      </c>
      <c r="D130" s="22" t="str">
        <f t="array" ref="D130">INDEX('鏡'!AG:AG,MATCH(A119&amp;B119&amp;C119,'鏡'!BE:BE,0))</f>
        <v/>
      </c>
      <c r="E130" s="22" t="str">
        <f t="array" ref="E130">INDEX('鏡'!AH:AH,MATCH(A119&amp;B119&amp;C119,'鏡'!BE:BE,0))</f>
        <v/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12" t="s">
        <v>40</v>
      </c>
      <c r="C131" s="12" t="s">
        <v>41</v>
      </c>
      <c r="D131" s="12" t="s">
        <v>42</v>
      </c>
      <c r="E131" s="12" t="s">
        <v>43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2" t="str">
        <f t="array" ref="B132">INDEX('鏡'!AI:AI,MATCH(A119&amp;B119&amp;C119,'鏡'!BE:BE,0))</f>
        <v/>
      </c>
      <c r="C132" s="22" t="str">
        <f t="array" ref="C132">INDEX('鏡'!AJ:AJ,MATCH(A119&amp;B119&amp;C119,'鏡'!BE:BE,0))</f>
        <v>Sprint Warp(\無(Void))[50TP]</v>
      </c>
      <c r="D132" s="22" t="str">
        <f t="array" ref="D132">INDEX('鏡'!AK:AK,MATCH(A119&amp;B119&amp;C119,'鏡'!BE:BE,0))</f>
        <v/>
      </c>
      <c r="E132" s="22" t="str">
        <f t="array" ref="E132">INDEX('鏡'!AL:AL,MATCH(A119&amp;B119&amp;C119,'鏡'!BE:BE,0))</f>
        <v/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12" t="s">
        <v>44</v>
      </c>
      <c r="C133" s="12" t="s">
        <v>45</v>
      </c>
      <c r="D133" s="12" t="s">
        <v>46</v>
      </c>
      <c r="E133" s="12" t="s">
        <v>47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2" t="str">
        <f t="array" ref="B134">INDEX('鏡'!AM:AM,MATCH(A119&amp;B119&amp;C119,'鏡'!BE:BE,0))</f>
        <v/>
      </c>
      <c r="C134" s="22" t="str">
        <f t="array" ref="C134">INDEX('鏡'!AN:AN,MATCH(A119&amp;B119&amp;C119,'鏡'!BE:BE,0))</f>
        <v/>
      </c>
      <c r="D134" s="22" t="str">
        <f t="array" ref="D134">INDEX('鏡'!AO:AO,MATCH(A119&amp;B119&amp;C119,'鏡'!BE:BE,0))</f>
        <v/>
      </c>
      <c r="E134" s="22" t="str">
        <f t="array" ref="E134">INDEX('鏡'!AP:AP,MATCH(A119&amp;B119&amp;C119,'鏡'!BE:BE,0))</f>
        <v/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12" t="s">
        <v>53</v>
      </c>
      <c r="C135" s="12" t="s">
        <v>54</v>
      </c>
      <c r="D135" s="12" t="s">
        <v>55</v>
      </c>
      <c r="E135" s="12" t="s">
        <v>56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2" t="str">
        <f t="array" ref="B136">INDEX('鏡'!AQ:AQ,MATCH(A119&amp;B119&amp;C119,'鏡'!BE:BE,0))</f>
        <v/>
      </c>
      <c r="C136" s="22" t="str">
        <f t="array" ref="C136">INDEX('鏡'!AR:AR,MATCH(A119&amp;B119&amp;C119,'鏡'!BE:BE,0))</f>
        <v/>
      </c>
      <c r="D136" s="22" t="str">
        <f t="array" ref="D136">INDEX('鏡'!AS:AS,MATCH(A119&amp;B119&amp;C119,'鏡'!BE:BE,0))</f>
        <v/>
      </c>
      <c r="E136" s="9" t="str">
        <f t="array" ref="E136">INDEX('鏡'!AT:AT,MATCH(A119&amp;B119&amp;C119,'鏡'!BE:BE,0))</f>
        <v/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8"/>
      <c r="C137" s="28"/>
      <c r="D137" s="28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79" t="s">
        <v>113</v>
      </c>
      <c r="B138" s="48" t="s">
        <v>137</v>
      </c>
      <c r="C138" s="3" t="str">
        <f>A140&amp;B140&amp;C140</f>
        <v>Amagi DaichiShinsei RaimonN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4" t="s">
        <v>2</v>
      </c>
      <c r="B139" s="4" t="s">
        <v>3</v>
      </c>
      <c r="C139" s="4" t="s">
        <v>4</v>
      </c>
      <c r="D139" s="5" t="s">
        <v>5</v>
      </c>
      <c r="E139" s="5" t="s">
        <v>6</v>
      </c>
      <c r="F139" s="5" t="s">
        <v>7</v>
      </c>
      <c r="G139" s="6" t="str">
        <f>IF(G146&lt;=8,"Legal","Illegal")</f>
        <v>Legal</v>
      </c>
      <c r="H139" s="4" t="s">
        <v>8</v>
      </c>
      <c r="I139" s="2"/>
      <c r="J139" s="2"/>
      <c r="K139" s="2"/>
      <c r="L139" s="53" t="s">
        <v>113</v>
      </c>
      <c r="M139" s="8" t="s">
        <v>138</v>
      </c>
      <c r="N139" s="8" t="s">
        <v>139</v>
      </c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7" t="s">
        <v>146</v>
      </c>
      <c r="B140" s="7" t="s">
        <v>86</v>
      </c>
      <c r="C140" s="7" t="s">
        <v>11</v>
      </c>
      <c r="D140" s="8" t="s">
        <v>12</v>
      </c>
      <c r="E140" s="8" t="s">
        <v>12</v>
      </c>
      <c r="F140" s="4" t="s">
        <v>13</v>
      </c>
      <c r="G140" s="7">
        <v>0.0</v>
      </c>
      <c r="H140" s="4" t="s">
        <v>13</v>
      </c>
      <c r="I140" s="9" t="str">
        <f>VLOOKUP(J140,'Calc Table'!Y2:Z13,2,FALSE)</f>
        <v>B+</v>
      </c>
      <c r="J140" s="9">
        <f>IFERROR(__xludf.DUMMYFUNCTION("SPLIT( LOWER(B143) , ""abcdefghijklmnopqrstuvwxyz ()+"" ) + VLOOKUP(G140,'Calc Table'!X21:Y29,2,FALSE)"),70.0)</f>
        <v>70</v>
      </c>
      <c r="K140" s="2"/>
      <c r="L140" s="2"/>
      <c r="M140" s="9">
        <f>TRUNC(((J142/2) + VLOOKUP(E145,'他鏡'!C389:J472,6,FALSE) + M143),0)</f>
        <v>157</v>
      </c>
      <c r="N140" s="9">
        <f>TRUNC(L143,0)</f>
        <v>157</v>
      </c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6" t="s">
        <v>14</v>
      </c>
      <c r="B141" s="10" t="str">
        <f>VLOOKUP(A140,'鏡'!G1:BD362,50,FALSE)</f>
        <v>Shinsei Raimon</v>
      </c>
      <c r="C141" s="10" t="str">
        <f>VLOOKUP(A140,'鏡'!G1:BD362,23,FALSE)</f>
        <v>N</v>
      </c>
      <c r="D141" s="11" t="s">
        <v>91</v>
      </c>
      <c r="E141" s="7" t="s">
        <v>147</v>
      </c>
      <c r="F141" s="4" t="s">
        <v>17</v>
      </c>
      <c r="G141" s="7">
        <v>0.0</v>
      </c>
      <c r="H141" s="4" t="s">
        <v>17</v>
      </c>
      <c r="I141" s="9" t="str">
        <f>VLOOKUP(J141,'Calc Table'!Y2:Z13,2,FALSE)</f>
        <v>A</v>
      </c>
      <c r="J141" s="9">
        <f>IFERROR(__xludf.DUMMYFUNCTION("SPLIT( LOWER(B144) , ""abcdefghijklmnopqrstuvwxyz ()+"" ) + VLOOKUP(G141,'Calc Table'!X21:Y29,2,FALSE)"),80.0)</f>
        <v>80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8" t="s">
        <v>18</v>
      </c>
      <c r="B142" s="9" t="str">
        <f t="array" ref="B142">INDEX('鏡'!I:I,MATCH(A140&amp;B140&amp;C140,'鏡'!BE:BE,0))</f>
        <v>山(Earth)T</v>
      </c>
      <c r="C142" s="12" t="s">
        <v>4</v>
      </c>
      <c r="D142" s="8" t="s">
        <v>19</v>
      </c>
      <c r="E142" s="8" t="s">
        <v>19</v>
      </c>
      <c r="F142" s="4" t="s">
        <v>20</v>
      </c>
      <c r="G142" s="7">
        <v>2.0</v>
      </c>
      <c r="H142" s="4" t="s">
        <v>20</v>
      </c>
      <c r="I142" s="9" t="str">
        <f>VLOOKUP(J142,'Calc Table'!Y2:Z13,2,FALSE)</f>
        <v>S+</v>
      </c>
      <c r="J142" s="9">
        <f>IFERROR(__xludf.DUMMYFUNCTION("SPLIT( LOWER(B145) , ""abcdefghijklmnopqrstuvwxyz ()+"" ) + VLOOKUP(G142,'Calc Table'!X21:Y29,2,FALSE)"),110.0)</f>
        <v>110</v>
      </c>
      <c r="K142" s="2"/>
      <c r="L142" s="8" t="s">
        <v>144</v>
      </c>
      <c r="M142" s="4" t="s">
        <v>95</v>
      </c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4" t="s">
        <v>13</v>
      </c>
      <c r="B143" s="15" t="str">
        <f t="array" ref="B143">INDEX('鏡'!M:M,MATCH(A140&amp;B140&amp;C140,'鏡'!BE:BE,0))</f>
        <v>B+(70)</v>
      </c>
      <c r="C143" s="15" t="str">
        <f t="array" ref="C143">INDEX('鏡'!AC:AC,MATCH(A140&amp;B140&amp;C140,'鏡'!BE:BE,0))</f>
        <v>N</v>
      </c>
      <c r="D143" s="19" t="s">
        <v>64</v>
      </c>
      <c r="E143" s="16" t="s">
        <v>65</v>
      </c>
      <c r="F143" s="4" t="s">
        <v>23</v>
      </c>
      <c r="G143" s="7">
        <v>0.0</v>
      </c>
      <c r="H143" s="4" t="s">
        <v>23</v>
      </c>
      <c r="I143" s="9" t="str">
        <f>VLOOKUP(J143,'Calc Table'!Y2:Z13,2,FALSE)</f>
        <v>B+</v>
      </c>
      <c r="J143" s="9">
        <f>IFERROR(__xludf.DUMMYFUNCTION("SPLIT( LOWER(B146) , ""abcdefghijklmnopqrstuvwxyz ()+"" ) + VLOOKUP(G143,'Calc Table'!X21:Y29,2,FALSE)"),70.0)</f>
        <v>70</v>
      </c>
      <c r="K143" s="2"/>
      <c r="L143" s="9">
        <f>(J140/2) + VLOOKUP(E141,'他鏡'!C2:J242,6,FALSE) + M143</f>
        <v>157</v>
      </c>
      <c r="M143" s="48">
        <v>2.0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4" t="s">
        <v>17</v>
      </c>
      <c r="B144" s="15" t="str">
        <f t="array" ref="B144">INDEX('鏡'!O:O,MATCH(A140&amp;B140&amp;C140,'鏡'!BE:BE,0))</f>
        <v>A(80)</v>
      </c>
      <c r="C144" s="2"/>
      <c r="D144" s="8" t="s">
        <v>24</v>
      </c>
      <c r="E144" s="8" t="s">
        <v>24</v>
      </c>
      <c r="F144" s="4" t="s">
        <v>25</v>
      </c>
      <c r="G144" s="7">
        <v>0.0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4" t="s">
        <v>20</v>
      </c>
      <c r="B145" s="15" t="str">
        <f t="array" ref="B145">INDEX('鏡'!S:S,MATCH(A140&amp;B140&amp;C140,'鏡'!BE:BE,0))</f>
        <v>S(100)</v>
      </c>
      <c r="C145" s="2"/>
      <c r="D145" s="11" t="s">
        <v>66</v>
      </c>
      <c r="E145" s="7" t="s">
        <v>104</v>
      </c>
      <c r="F145" s="4" t="s">
        <v>28</v>
      </c>
      <c r="G145" s="7">
        <v>2.0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4" t="s">
        <v>23</v>
      </c>
      <c r="B146" s="15" t="str">
        <f t="array" ref="B146">INDEX('鏡'!W:W,MATCH(A140&amp;B140&amp;C140,'鏡'!BE:BE,0))</f>
        <v>B+(70)</v>
      </c>
      <c r="C146" s="2"/>
      <c r="D146" s="8" t="s">
        <v>29</v>
      </c>
      <c r="E146" s="8" t="s">
        <v>29</v>
      </c>
      <c r="F146" s="4" t="s">
        <v>30</v>
      </c>
      <c r="G146" s="17">
        <f>SUM(G140:G145)</f>
        <v>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2" t="s">
        <v>7</v>
      </c>
      <c r="B147" s="18" t="str">
        <f t="array" ref="B147">INDEX('鏡'!AB:AB,MATCH(A140&amp;B140&amp;C140,'鏡'!BE:BE,0))</f>
        <v>Guard+2/Catch+2</v>
      </c>
      <c r="C147" s="2"/>
      <c r="D147" s="19" t="s">
        <v>68</v>
      </c>
      <c r="E147" s="16" t="s">
        <v>69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2" t="s">
        <v>33</v>
      </c>
      <c r="B148" s="15" t="str">
        <f t="array" ref="B148">INDEX('鏡'!X:X,MATCH(A140&amp;B140&amp;C140,'鏡'!BE:BE,0))</f>
        <v>B(8:20)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2" t="s">
        <v>34</v>
      </c>
      <c r="B149" s="20">
        <f t="array" ref="B149">INDEX('鏡'!K:K,MATCH(A140&amp;B140&amp;C140,'鏡'!BE:BE,0))</f>
        <v>160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2" t="s">
        <v>35</v>
      </c>
      <c r="B150" s="12" t="s">
        <v>36</v>
      </c>
      <c r="C150" s="12" t="s">
        <v>37</v>
      </c>
      <c r="D150" s="12" t="s">
        <v>38</v>
      </c>
      <c r="E150" s="12" t="s">
        <v>39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2" t="str">
        <f t="array" ref="A151">INDEX('鏡'!AD:AD,MATCH(A140&amp;B140&amp;C140,'鏡'!BE:BE,0))</f>
        <v/>
      </c>
      <c r="B151" s="22" t="str">
        <f t="array" ref="B151">INDEX('鏡'!AE:AE,MATCH(A140&amp;B140&amp;C140,'鏡'!BE:BE,0))</f>
        <v/>
      </c>
      <c r="C151" s="23" t="str">
        <f t="array" ref="C151">INDEX('鏡'!AF:AF,MATCH(A140&amp;B140&amp;C140,'鏡'!BE:BE,0))</f>
        <v/>
      </c>
      <c r="D151" s="22" t="str">
        <f t="array" ref="D151">INDEX('鏡'!AG:AG,MATCH(A140&amp;B140&amp;C140,'鏡'!BE:BE,0))</f>
        <v/>
      </c>
      <c r="E151" s="22" t="str">
        <f t="array" ref="E151">INDEX('鏡'!AH:AH,MATCH(A140&amp;B140&amp;C140,'鏡'!BE:BE,0))</f>
        <v/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12" t="s">
        <v>40</v>
      </c>
      <c r="C152" s="12" t="s">
        <v>41</v>
      </c>
      <c r="D152" s="12" t="s">
        <v>42</v>
      </c>
      <c r="E152" s="12" t="s">
        <v>43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2" t="str">
        <f t="array" ref="B153">INDEX('鏡'!AI:AI,MATCH(A140&amp;B140&amp;C140,'鏡'!BE:BE,0))</f>
        <v/>
      </c>
      <c r="C153" s="22" t="str">
        <f t="array" ref="C153">INDEX('鏡'!AJ:AJ,MATCH(A140&amp;B140&amp;C140,'鏡'!BE:BE,0))</f>
        <v/>
      </c>
      <c r="D153" s="22" t="str">
        <f t="array" ref="D153">INDEX('鏡'!AK:AK,MATCH(A140&amp;B140&amp;C140,'鏡'!BE:BE,0))</f>
        <v/>
      </c>
      <c r="E153" s="22" t="str">
        <f t="array" ref="E153">INDEX('鏡'!AL:AL,MATCH(A140&amp;B140&amp;C140,'鏡'!BE:BE,0))</f>
        <v/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12" t="s">
        <v>44</v>
      </c>
      <c r="C154" s="12" t="s">
        <v>45</v>
      </c>
      <c r="D154" s="12" t="s">
        <v>46</v>
      </c>
      <c r="E154" s="12" t="s">
        <v>47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2" t="str">
        <f t="array" ref="B155">INDEX('鏡'!AM:AM,MATCH(A140&amp;B140&amp;C140,'鏡'!BE:BE,0))</f>
        <v/>
      </c>
      <c r="C155" s="22" t="str">
        <f t="array" ref="C155">INDEX('鏡'!AN:AN,MATCH(A140&amp;B140&amp;C140,'鏡'!BE:BE,0))</f>
        <v>Atlantis Wall(\山(Earth))(\Block)[60TP]</v>
      </c>
      <c r="D155" s="22" t="str">
        <f t="array" ref="D155">INDEX('鏡'!AO:AO,MATCH(A140&amp;B140&amp;C140,'鏡'!BE:BE,0))</f>
        <v/>
      </c>
      <c r="E155" s="22" t="str">
        <f t="array" ref="E155">INDEX('鏡'!AP:AP,MATCH(A140&amp;B140&amp;C140,'鏡'!BE:BE,0))</f>
        <v>Viva ! Banri No Choujou(\山(Earth))(\Block)[50TP]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12" t="s">
        <v>53</v>
      </c>
      <c r="C156" s="12" t="s">
        <v>54</v>
      </c>
      <c r="D156" s="12" t="s">
        <v>55</v>
      </c>
      <c r="E156" s="12" t="s">
        <v>56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2" t="str">
        <f t="array" ref="B157">INDEX('鏡'!AQ:AQ,MATCH(A140&amp;B140&amp;C140,'鏡'!BE:BE,0))</f>
        <v/>
      </c>
      <c r="C157" s="22" t="str">
        <f t="array" ref="C157">INDEX('鏡'!AR:AR,MATCH(A140&amp;B140&amp;C140,'鏡'!BE:BE,0))</f>
        <v/>
      </c>
      <c r="D157" s="22" t="str">
        <f t="array" ref="D157">INDEX('鏡'!AS:AS,MATCH(A140&amp;B140&amp;C140,'鏡'!BE:BE,0))</f>
        <v/>
      </c>
      <c r="E157" s="9" t="str">
        <f t="array" ref="E157">INDEX('鏡'!AT:AT,MATCH(A140&amp;B140&amp;C140,'鏡'!BE:BE,0))</f>
        <v/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8"/>
      <c r="C158" s="28"/>
      <c r="D158" s="28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79" t="s">
        <v>117</v>
      </c>
      <c r="B159" s="48" t="s">
        <v>137</v>
      </c>
      <c r="C159" s="3" t="str">
        <f>A161&amp;B161&amp;C161</f>
        <v>Gouenji ShuuyaRaimon Chu(First)N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4" t="s">
        <v>2</v>
      </c>
      <c r="B160" s="4" t="s">
        <v>3</v>
      </c>
      <c r="C160" s="4" t="s">
        <v>4</v>
      </c>
      <c r="D160" s="5" t="s">
        <v>5</v>
      </c>
      <c r="E160" s="5" t="s">
        <v>6</v>
      </c>
      <c r="F160" s="5" t="s">
        <v>7</v>
      </c>
      <c r="G160" s="6" t="str">
        <f>IF(G167&lt;=8,"Legal","Illegal")</f>
        <v>Legal</v>
      </c>
      <c r="H160" s="4" t="s">
        <v>8</v>
      </c>
      <c r="I160" s="2"/>
      <c r="J160" s="2"/>
      <c r="K160" s="2"/>
      <c r="L160" s="53" t="s">
        <v>117</v>
      </c>
      <c r="M160" s="8" t="s">
        <v>138</v>
      </c>
      <c r="N160" s="8" t="s">
        <v>139</v>
      </c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7" t="s">
        <v>125</v>
      </c>
      <c r="B161" s="7" t="s">
        <v>126</v>
      </c>
      <c r="C161" s="7" t="s">
        <v>11</v>
      </c>
      <c r="D161" s="8" t="s">
        <v>12</v>
      </c>
      <c r="E161" s="8" t="s">
        <v>12</v>
      </c>
      <c r="F161" s="4" t="s">
        <v>13</v>
      </c>
      <c r="G161" s="7">
        <v>0.0</v>
      </c>
      <c r="H161" s="4" t="s">
        <v>13</v>
      </c>
      <c r="I161" s="9" t="str">
        <f>VLOOKUP(J161,'Calc Table'!Y2:Z13,2,FALSE)</f>
        <v>A+</v>
      </c>
      <c r="J161" s="9">
        <f>IFERROR(__xludf.DUMMYFUNCTION("SPLIT( LOWER(B164) , ""abcdefghijklmnopqrstuvwxyz ()+"" ) + VLOOKUP(G161,'Calc Table'!X21:Y29,2,FALSE)"),90.0)</f>
        <v>90</v>
      </c>
      <c r="K161" s="2"/>
      <c r="L161" s="2"/>
      <c r="M161" s="9">
        <f>TRUNC(((J163/2) + VLOOKUP(E166,'他鏡'!C389:J472,6,FALSE) + M164),0)</f>
        <v>114</v>
      </c>
      <c r="N161" s="9">
        <f>TRUNC(L164,0)</f>
        <v>159</v>
      </c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6" t="s">
        <v>14</v>
      </c>
      <c r="B162" s="10" t="str">
        <f>VLOOKUP(A161,'鏡'!G157:BD518,50,FALSE)</f>
        <v>Raimon Chu(First)</v>
      </c>
      <c r="C162" s="10" t="str">
        <f>VLOOKUP(A161,'鏡'!G157:BD518,23,FALSE)</f>
        <v>N</v>
      </c>
      <c r="D162" s="19" t="s">
        <v>15</v>
      </c>
      <c r="E162" s="7" t="s">
        <v>127</v>
      </c>
      <c r="F162" s="4" t="s">
        <v>17</v>
      </c>
      <c r="G162" s="7">
        <v>0.0</v>
      </c>
      <c r="H162" s="4" t="s">
        <v>17</v>
      </c>
      <c r="I162" s="9" t="str">
        <f>VLOOKUP(J162,'Calc Table'!Y2:Z13,2,FALSE)</f>
        <v>A+</v>
      </c>
      <c r="J162" s="9">
        <f>IFERROR(__xludf.DUMMYFUNCTION("SPLIT( LOWER(B165) , ""abcdefghijklmnopqrstuvwxyz ()+"" ) + VLOOKUP(G162,'Calc Table'!X21:Y29,2,FALSE)"),90.0)</f>
        <v>90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8" t="s">
        <v>18</v>
      </c>
      <c r="B163" s="9" t="str">
        <f t="array" ref="B163">INDEX('鏡'!I:I,MATCH(A161&amp;B161&amp;C161,'鏡'!BE:BE,0))</f>
        <v>火(FIre)T</v>
      </c>
      <c r="C163" s="12" t="s">
        <v>4</v>
      </c>
      <c r="D163" s="8" t="s">
        <v>19</v>
      </c>
      <c r="E163" s="8" t="s">
        <v>19</v>
      </c>
      <c r="F163" s="4" t="s">
        <v>20</v>
      </c>
      <c r="G163" s="7">
        <v>2.0</v>
      </c>
      <c r="H163" s="4" t="s">
        <v>20</v>
      </c>
      <c r="I163" s="9" t="str">
        <f>VLOOKUP(J163,'Calc Table'!Y2:Z13,2,FALSE)</f>
        <v>A</v>
      </c>
      <c r="J163" s="9">
        <f>IFERROR(__xludf.DUMMYFUNCTION("SPLIT( LOWER(B166) , ""abcdefghijklmnopqrstuvwxyz ()+"" ) + VLOOKUP(G163,'Calc Table'!X21:Y29,2,FALSE)"),80.0)</f>
        <v>80</v>
      </c>
      <c r="K163" s="2"/>
      <c r="L163" s="8" t="s">
        <v>144</v>
      </c>
      <c r="M163" s="4" t="s">
        <v>95</v>
      </c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4" t="s">
        <v>13</v>
      </c>
      <c r="B164" s="15" t="str">
        <f t="array" ref="B164">INDEX('鏡'!M:M,MATCH(A161&amp;B161&amp;C161,'鏡'!BE:BE,0))</f>
        <v>A+(90)</v>
      </c>
      <c r="C164" s="15" t="str">
        <f t="array" ref="C164">INDEX('鏡'!AC:AC,MATCH(A161&amp;B161&amp;C161,'鏡'!BE:BE,0))</f>
        <v>N</v>
      </c>
      <c r="D164" s="11" t="s">
        <v>128</v>
      </c>
      <c r="E164" s="7" t="s">
        <v>78</v>
      </c>
      <c r="F164" s="4" t="s">
        <v>23</v>
      </c>
      <c r="G164" s="7">
        <v>0.0</v>
      </c>
      <c r="H164" s="4" t="s">
        <v>23</v>
      </c>
      <c r="I164" s="9" t="str">
        <f>VLOOKUP(J164,'Calc Table'!Y2:Z13,2,FALSE)</f>
        <v>C+</v>
      </c>
      <c r="J164" s="9">
        <f>IFERROR(__xludf.DUMMYFUNCTION("SPLIT( LOWER(B167) , ""abcdefghijklmnopqrstuvwxyz ()+"" ) + VLOOKUP(G164,'Calc Table'!X21:Y29,2,FALSE)"),50.0)</f>
        <v>50</v>
      </c>
      <c r="K164" s="2"/>
      <c r="L164" s="9">
        <f>(J161/2) + VLOOKUP(E162,'他鏡'!C2:J242,6,FALSE) + M164</f>
        <v>159</v>
      </c>
      <c r="M164" s="48">
        <v>4.0</v>
      </c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4" t="s">
        <v>17</v>
      </c>
      <c r="B165" s="15" t="str">
        <f t="array" ref="B165">INDEX('鏡'!O:O,MATCH(A161&amp;B161&amp;C161,'鏡'!BE:BE,0))</f>
        <v>A+(90)</v>
      </c>
      <c r="C165" s="2"/>
      <c r="D165" s="8" t="s">
        <v>24</v>
      </c>
      <c r="E165" s="8" t="s">
        <v>24</v>
      </c>
      <c r="F165" s="4" t="s">
        <v>25</v>
      </c>
      <c r="G165" s="7">
        <v>0.0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4" t="s">
        <v>20</v>
      </c>
      <c r="B166" s="15" t="str">
        <f t="array" ref="B166">INDEX('鏡'!S:S,MATCH(A161&amp;B161&amp;C161,'鏡'!BE:BE,0))</f>
        <v>B+(70)</v>
      </c>
      <c r="C166" s="2"/>
      <c r="D166" s="11" t="s">
        <v>26</v>
      </c>
      <c r="E166" s="16" t="s">
        <v>27</v>
      </c>
      <c r="F166" s="4" t="s">
        <v>28</v>
      </c>
      <c r="G166" s="7">
        <v>2.0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4" t="s">
        <v>23</v>
      </c>
      <c r="B167" s="15" t="str">
        <f t="array" ref="B167">INDEX('鏡'!W:W,MATCH(A161&amp;B161&amp;C161,'鏡'!BE:BE,0))</f>
        <v>C+(50)</v>
      </c>
      <c r="C167" s="2"/>
      <c r="D167" s="8" t="s">
        <v>29</v>
      </c>
      <c r="E167" s="8" t="s">
        <v>29</v>
      </c>
      <c r="F167" s="4" t="s">
        <v>30</v>
      </c>
      <c r="G167" s="17">
        <f>SUM(G161:G166)</f>
        <v>4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2" t="s">
        <v>7</v>
      </c>
      <c r="B168" s="18" t="str">
        <f t="array" ref="B168">INDEX('鏡'!AB:AB,MATCH(A161&amp;B161&amp;C161,'鏡'!BE:BE,0))</f>
        <v>Kick+2/Body+2</v>
      </c>
      <c r="C168" s="2"/>
      <c r="D168" s="19" t="s">
        <v>31</v>
      </c>
      <c r="E168" s="16" t="s">
        <v>32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2" t="s">
        <v>33</v>
      </c>
      <c r="B169" s="15" t="str">
        <f t="array" ref="B169">INDEX('鏡'!X:X,MATCH(A161&amp;B161&amp;C161,'鏡'!BE:BE,0))</f>
        <v>S(4:10)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2" t="s">
        <v>34</v>
      </c>
      <c r="B170" s="20">
        <f t="array" ref="B170">INDEX('鏡'!K:K,MATCH(A161&amp;B161&amp;C161,'鏡'!BE:BE,0))</f>
        <v>170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2" t="s">
        <v>35</v>
      </c>
      <c r="B171" s="12" t="s">
        <v>36</v>
      </c>
      <c r="C171" s="12" t="s">
        <v>37</v>
      </c>
      <c r="D171" s="12" t="s">
        <v>38</v>
      </c>
      <c r="E171" s="12" t="s">
        <v>39</v>
      </c>
      <c r="F171" s="2"/>
      <c r="G171" s="2"/>
      <c r="H171" s="2"/>
      <c r="I171" s="2"/>
      <c r="J171" s="21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2" t="str">
        <f t="array" ref="A172">INDEX('鏡'!AD:AD,MATCH(A161&amp;B161&amp;C161,'鏡'!BE:BE,0))</f>
        <v>Dragon Tornado(\火(Fire)){Coop2}[30TP]/
Megane Crash(\山(Earth)){Coop2}[20TP]/
Inazuma 1gou(\風(Wind)){Coop2}[30TP]/
Inazuma Otoshi(\風(Wind)){Coop2}[30TP]/
Honoo No Kazamidori(\火(Fire))(\Long){Coop2}[30TP]/
Twin Boost F(\火(Fire)){Coop2}[40TP]/
Cross Fire(\火(Fire)){Coop2}[40TP]/
Tiger Storm(\火(Fire)){Coop2}[40TP]/
Grand Fire(\火(Fire))(\Long){Coop3}[30TP]/
Prime Legend(\風(Wind)){Coop2}[40TP]/
Fire TornadoDD(\火(Fire)){Coop2}[40TP]</v>
      </c>
      <c r="B172" s="22" t="str">
        <f t="array" ref="B172">INDEX('鏡'!AE:AE,MATCH(A161&amp;B161&amp;C161,'鏡'!BE:BE,0))</f>
        <v/>
      </c>
      <c r="C172" s="23" t="str">
        <f t="array" ref="C172">INDEX('鏡'!AF:AF,MATCH(A161&amp;B161&amp;C161,'鏡'!BE:BE,0))</f>
        <v>Bakunetsu Screw(\火(Fire))(\Chain)[50TP]/
Maximum Fire(\火(Fire))(\Chain)[50TP]/</v>
      </c>
      <c r="D172" s="22" t="str">
        <f t="array" ref="D172">INDEX('鏡'!AG:AG,MATCH(A161&amp;B161&amp;C161,'鏡'!BE:BE,0))</f>
        <v>Fire tornado Kai(\火(Fire))(\Chain)[30TP]/
Bakunetsu Storm(\火(Fire))[40TP]/</v>
      </c>
      <c r="E172" s="22" t="str">
        <f t="array" ref="E172">INDEX('鏡'!AH:AH,MATCH(A161&amp;B161&amp;C161,'鏡'!BE:BE,0))</f>
        <v>Fire Tornado(\火(Fire))(\Chain)[20TP]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12" t="s">
        <v>40</v>
      </c>
      <c r="C173" s="12" t="s">
        <v>41</v>
      </c>
      <c r="D173" s="12" t="s">
        <v>42</v>
      </c>
      <c r="E173" s="12" t="s">
        <v>43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2" t="str">
        <f t="array" ref="B174">INDEX('鏡'!AI:AI,MATCH(A161&amp;B161&amp;C161,'鏡'!BE:BE,0))</f>
        <v/>
      </c>
      <c r="C174" s="22" t="str">
        <f t="array" ref="C174">INDEX('鏡'!AJ:AJ,MATCH(A161&amp;B161&amp;C161,'鏡'!BE:BE,0))</f>
        <v>Round Spark(\火(Fire))[40TP]</v>
      </c>
      <c r="D174" s="22" t="str">
        <f t="array" ref="D174">INDEX('鏡'!AK:AK,MATCH(A161&amp;B161&amp;C161,'鏡'!BE:BE,0))</f>
        <v/>
      </c>
      <c r="E174" s="22" t="str">
        <f t="array" ref="E174">INDEX('鏡'!AL:AL,MATCH(A161&amp;B161&amp;C161,'鏡'!BE:BE,0))</f>
        <v/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12" t="s">
        <v>44</v>
      </c>
      <c r="C175" s="12" t="s">
        <v>45</v>
      </c>
      <c r="D175" s="12" t="s">
        <v>46</v>
      </c>
      <c r="E175" s="12" t="s">
        <v>47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2" t="str">
        <f t="array" ref="B176">INDEX('鏡'!AM:AM,MATCH(A161&amp;B161&amp;C161,'鏡'!BE:BE,0))</f>
        <v/>
      </c>
      <c r="C176" s="22" t="str">
        <f t="array" ref="C176">INDEX('鏡'!AN:AN,MATCH(A161&amp;B161&amp;C161,'鏡'!BE:BE,0))</f>
        <v/>
      </c>
      <c r="D176" s="22" t="str">
        <f t="array" ref="D176">INDEX('鏡'!AO:AO,MATCH(A161&amp;B161&amp;C161,'鏡'!BE:BE,0))</f>
        <v/>
      </c>
      <c r="E176" s="22" t="str">
        <f t="array" ref="E176">INDEX('鏡'!AP:AP,MATCH(A161&amp;B161&amp;C161,'鏡'!BE:BE,0))</f>
        <v/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12" t="s">
        <v>53</v>
      </c>
      <c r="C177" s="12" t="s">
        <v>54</v>
      </c>
      <c r="D177" s="12" t="s">
        <v>55</v>
      </c>
      <c r="E177" s="12" t="s">
        <v>56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2" t="str">
        <f t="array" ref="B178">INDEX('鏡'!AQ:AQ,MATCH(A161&amp;B161&amp;C161,'鏡'!BE:BE,0))</f>
        <v/>
      </c>
      <c r="C178" s="22" t="str">
        <f t="array" ref="C178">INDEX('鏡'!AR:AR,MATCH(A161&amp;B161&amp;C161,'鏡'!BE:BE,0))</f>
        <v/>
      </c>
      <c r="D178" s="22" t="str">
        <f t="array" ref="D178">INDEX('鏡'!AS:AS,MATCH(A161&amp;B161&amp;C161,'鏡'!BE:BE,0))</f>
        <v/>
      </c>
      <c r="E178" s="9" t="str">
        <f t="array" ref="E178">INDEX('鏡'!AT:AT,MATCH(A161&amp;B161&amp;C161,'鏡'!BE:BE,0))</f>
        <v/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8"/>
      <c r="C179" s="28"/>
      <c r="D179" s="28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79" t="s">
        <v>118</v>
      </c>
      <c r="B180" s="48" t="s">
        <v>137</v>
      </c>
      <c r="C180" s="3" t="str">
        <f>A182&amp;B182&amp;C182</f>
        <v>Kirino RanmaruShinsei RaimonY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4" t="s">
        <v>2</v>
      </c>
      <c r="B181" s="4" t="s">
        <v>3</v>
      </c>
      <c r="C181" s="4" t="s">
        <v>4</v>
      </c>
      <c r="D181" s="5" t="s">
        <v>5</v>
      </c>
      <c r="E181" s="5" t="s">
        <v>6</v>
      </c>
      <c r="F181" s="5" t="s">
        <v>7</v>
      </c>
      <c r="G181" s="6" t="str">
        <f>IF(G188&lt;=8,"Legal","Illegal")</f>
        <v>Illegal</v>
      </c>
      <c r="H181" s="4" t="s">
        <v>8</v>
      </c>
      <c r="I181" s="2"/>
      <c r="J181" s="2"/>
      <c r="K181" s="2"/>
      <c r="L181" s="53" t="s">
        <v>118</v>
      </c>
      <c r="M181" s="8" t="s">
        <v>138</v>
      </c>
      <c r="N181" s="8" t="s">
        <v>139</v>
      </c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7" t="s">
        <v>148</v>
      </c>
      <c r="B182" s="7" t="s">
        <v>86</v>
      </c>
      <c r="C182" s="7" t="s">
        <v>87</v>
      </c>
      <c r="D182" s="8" t="s">
        <v>12</v>
      </c>
      <c r="E182" s="8" t="s">
        <v>12</v>
      </c>
      <c r="F182" s="4" t="s">
        <v>13</v>
      </c>
      <c r="G182" s="7">
        <v>8.0</v>
      </c>
      <c r="H182" s="4" t="s">
        <v>13</v>
      </c>
      <c r="I182" s="9" t="str">
        <f>VLOOKUP(J182,'Calc Table'!Y2:Z13,2,FALSE)</f>
        <v>S+</v>
      </c>
      <c r="J182" s="9">
        <f>IFERROR(__xludf.DUMMYFUNCTION("SPLIT( LOWER(B185) , ""abcdefghijklmnopqrstuvwxyz ()+"" ) + VLOOKUP(G182,'Calc Table'!X21:Y29,2,FALSE)"),110.0)</f>
        <v>110</v>
      </c>
      <c r="K182" s="2"/>
      <c r="L182" s="2"/>
      <c r="M182" s="9">
        <f>TRUNC(((J184/2) + VLOOKUP(E187,'他鏡'!C389:J472,6,FALSE) + M185),0)</f>
        <v>175</v>
      </c>
      <c r="N182" s="9">
        <f>TRUNC(L185,0)</f>
        <v>215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6" t="s">
        <v>14</v>
      </c>
      <c r="B183" s="10" t="str">
        <f>VLOOKUP(A182,'鏡'!G1:BD362,50,FALSE)</f>
        <v>Shinsei Raimon</v>
      </c>
      <c r="C183" s="10" t="str">
        <f>VLOOKUP(A182,'鏡'!G1:BD362,23,FALSE)</f>
        <v>Y</v>
      </c>
      <c r="D183" s="11" t="s">
        <v>15</v>
      </c>
      <c r="E183" s="7" t="s">
        <v>74</v>
      </c>
      <c r="F183" s="4" t="s">
        <v>17</v>
      </c>
      <c r="G183" s="7">
        <v>0.0</v>
      </c>
      <c r="H183" s="4" t="s">
        <v>17</v>
      </c>
      <c r="I183" s="9" t="str">
        <f>VLOOKUP(J183,'Calc Table'!Y2:Z13,2,FALSE)</f>
        <v>A</v>
      </c>
      <c r="J183" s="9">
        <f>IFERROR(__xludf.DUMMYFUNCTION("SPLIT( LOWER(B186) , ""abcdefghijklmnopqrstuvwxyz ()+"" ) + VLOOKUP(G183,'Calc Table'!X21:Y29,2,FALSE)"),80.0)</f>
        <v>80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8" t="s">
        <v>18</v>
      </c>
      <c r="B184" s="9" t="str">
        <f t="array" ref="B184">INDEX('鏡'!I:I,MATCH(A182&amp;B182&amp;C182,'鏡'!BE:BE,0))</f>
        <v>林(Wood)T</v>
      </c>
      <c r="C184" s="12" t="s">
        <v>4</v>
      </c>
      <c r="D184" s="8" t="s">
        <v>19</v>
      </c>
      <c r="E184" s="8" t="s">
        <v>19</v>
      </c>
      <c r="F184" s="4" t="s">
        <v>20</v>
      </c>
      <c r="G184" s="7">
        <v>8.0</v>
      </c>
      <c r="H184" s="4" t="s">
        <v>20</v>
      </c>
      <c r="I184" s="9" t="str">
        <f>VLOOKUP(J184,'Calc Table'!Y2:Z13,2,FALSE)</f>
        <v>SS+</v>
      </c>
      <c r="J184" s="9">
        <f>IFERROR(__xludf.DUMMYFUNCTION("SPLIT( LOWER(B187) , ""abcdefghijklmnopqrstuvwxyz ()+"" ) + VLOOKUP(G184,'Calc Table'!X21:Y29,2,FALSE)"),130.0)</f>
        <v>130</v>
      </c>
      <c r="K184" s="2"/>
      <c r="L184" s="8" t="s">
        <v>144</v>
      </c>
      <c r="M184" s="4" t="s">
        <v>95</v>
      </c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4" t="s">
        <v>13</v>
      </c>
      <c r="B185" s="15" t="str">
        <f t="array" ref="B185">INDEX('鏡'!M:M,MATCH(A182&amp;B182&amp;C182,'鏡'!BE:BE,0))</f>
        <v>B+(70)</v>
      </c>
      <c r="C185" s="15" t="str">
        <f t="array" ref="C185">INDEX('鏡'!AC:AC,MATCH(C180,'鏡'!BE:BE,0))</f>
        <v>Y</v>
      </c>
      <c r="D185" s="11" t="s">
        <v>132</v>
      </c>
      <c r="E185" s="16" t="s">
        <v>65</v>
      </c>
      <c r="F185" s="4" t="s">
        <v>23</v>
      </c>
      <c r="G185" s="7">
        <v>0.0</v>
      </c>
      <c r="H185" s="4" t="s">
        <v>23</v>
      </c>
      <c r="I185" s="9" t="str">
        <f>VLOOKUP(J185,'Calc Table'!Y2:Z13,2,FALSE)</f>
        <v>B+</v>
      </c>
      <c r="J185" s="9">
        <f>IFERROR(__xludf.DUMMYFUNCTION("SPLIT( LOWER(B188) , ""abcdefghijklmnopqrstuvwxyz ()+"" ) + VLOOKUP(G185,'Calc Table'!X21:Y29,2,FALSE)"),70.0)</f>
        <v>70</v>
      </c>
      <c r="K185" s="2"/>
      <c r="L185" s="9">
        <f>(J182/2) + VLOOKUP(E183,'他鏡'!C2:J242,6,FALSE) + M185</f>
        <v>215</v>
      </c>
      <c r="M185" s="48">
        <v>10.0</v>
      </c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4" t="s">
        <v>17</v>
      </c>
      <c r="B186" s="15" t="str">
        <f t="array" ref="B186">INDEX('鏡'!O:O,MATCH(A182&amp;B182&amp;C182,'鏡'!BE:BE,0))</f>
        <v>A(80)</v>
      </c>
      <c r="C186" s="2"/>
      <c r="D186" s="8" t="s">
        <v>24</v>
      </c>
      <c r="E186" s="8" t="s">
        <v>24</v>
      </c>
      <c r="F186" s="4" t="s">
        <v>25</v>
      </c>
      <c r="G186" s="7">
        <v>0.0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4" t="s">
        <v>20</v>
      </c>
      <c r="B187" s="15" t="str">
        <f t="array" ref="B187">INDEX('鏡'!S:S,MATCH(A182&amp;B182&amp;C182,'鏡'!BE:BE,0))</f>
        <v>A+(90)</v>
      </c>
      <c r="C187" s="2"/>
      <c r="D187" s="11" t="s">
        <v>133</v>
      </c>
      <c r="E187" s="7" t="s">
        <v>104</v>
      </c>
      <c r="F187" s="4" t="s">
        <v>28</v>
      </c>
      <c r="G187" s="7">
        <v>2.0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4" t="s">
        <v>23</v>
      </c>
      <c r="B188" s="15" t="str">
        <f t="array" ref="B188">INDEX('鏡'!W:W,MATCH(A182&amp;B182&amp;C182,'鏡'!BE:BE,0))</f>
        <v>B+(70)</v>
      </c>
      <c r="C188" s="2"/>
      <c r="D188" s="8" t="s">
        <v>29</v>
      </c>
      <c r="E188" s="8" t="s">
        <v>29</v>
      </c>
      <c r="F188" s="4" t="s">
        <v>30</v>
      </c>
      <c r="G188" s="17">
        <f>SUM(G182:G187)</f>
        <v>18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2" t="s">
        <v>7</v>
      </c>
      <c r="B189" s="18" t="str">
        <f t="array" ref="B189">INDEX('鏡'!AB:AB,MATCH(A182&amp;B182&amp;C182,'鏡'!BE:BE,0))</f>
        <v>Guard+4</v>
      </c>
      <c r="C189" s="2"/>
      <c r="D189" s="11" t="s">
        <v>134</v>
      </c>
      <c r="E189" s="16" t="s">
        <v>69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2" t="s">
        <v>33</v>
      </c>
      <c r="B190" s="15" t="str">
        <f t="array" ref="B190">INDEX('鏡'!X:X,MATCH(A182&amp;B182&amp;C182,'鏡'!BE:BE,0))</f>
        <v>C(16:40)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2" t="s">
        <v>34</v>
      </c>
      <c r="B191" s="20">
        <f t="array" ref="B191">INDEX('鏡'!K:K,MATCH(A182&amp;B182&amp;C182,'鏡'!BE:BE,0))</f>
        <v>180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2" t="s">
        <v>35</v>
      </c>
      <c r="B192" s="12" t="s">
        <v>36</v>
      </c>
      <c r="C192" s="12" t="s">
        <v>37</v>
      </c>
      <c r="D192" s="12" t="s">
        <v>38</v>
      </c>
      <c r="E192" s="12" t="s">
        <v>39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2" t="str">
        <f t="array" ref="A193">INDEX('鏡'!AD:AD,MATCH(A182&amp;B182&amp;C182,'鏡'!BE:BE,0))</f>
        <v/>
      </c>
      <c r="B193" s="22" t="str">
        <f t="array" ref="B193">INDEX('鏡'!AE:AE,MATCH(A182&amp;B182&amp;C182,'鏡'!BE:BE,0))</f>
        <v/>
      </c>
      <c r="C193" s="23" t="str">
        <f t="array" ref="C193">INDEX('鏡'!AF:AF,MATCH(A182&amp;B182&amp;C182,'鏡'!BE:BE,0))</f>
        <v/>
      </c>
      <c r="D193" s="22" t="str">
        <f t="array" ref="D193">INDEX('鏡'!AG:AG,MATCH(A182&amp;B182&amp;C182,'鏡'!BE:BE,0))</f>
        <v/>
      </c>
      <c r="E193" s="22" t="str">
        <f t="array" ref="E193">INDEX('鏡'!AH:AH,MATCH(A182&amp;B182&amp;C182,'鏡'!BE:BE,0))</f>
        <v/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12" t="s">
        <v>40</v>
      </c>
      <c r="C194" s="12" t="s">
        <v>41</v>
      </c>
      <c r="D194" s="12" t="s">
        <v>42</v>
      </c>
      <c r="E194" s="12" t="s">
        <v>43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2" t="str">
        <f t="array" ref="B195">INDEX('鏡'!AI:AI,MATCH(A182&amp;B182&amp;C182,'鏡'!BE:BE,0))</f>
        <v/>
      </c>
      <c r="C195" s="22" t="str">
        <f t="array" ref="C195">INDEX('鏡'!AJ:AJ,MATCH(A182&amp;B182&amp;C182,'鏡'!BE:BE,0))</f>
        <v>Melody Wave(\林(Wood))[50TP]</v>
      </c>
      <c r="D195" s="22" t="str">
        <f t="array" ref="D195">INDEX('鏡'!AK:AK,MATCH(A182&amp;B182&amp;C182,'鏡'!BE:BE,0))</f>
        <v/>
      </c>
      <c r="E195" s="22" t="str">
        <f t="array" ref="E195">INDEX('鏡'!AL:AL,MATCH(A182&amp;B182&amp;C182,'鏡'!BE:BE,0))</f>
        <v/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12" t="s">
        <v>44</v>
      </c>
      <c r="C196" s="12" t="s">
        <v>45</v>
      </c>
      <c r="D196" s="12" t="s">
        <v>46</v>
      </c>
      <c r="E196" s="12" t="s">
        <v>47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2" t="str">
        <f t="array" ref="B197">INDEX('鏡'!AM:AM,MATCH(A182&amp;B182&amp;C182,'鏡'!BE:BE,0))</f>
        <v>Valkyrie Flag(\Keshin)(\林(Wood))[70TP]/
Deep Mist(\Armed)(\林(Wood))(\Block)[70TP]</v>
      </c>
      <c r="C197" s="22" t="str">
        <f t="array" ref="C197">INDEX('鏡'!AN:AN,MATCH(A182&amp;B182&amp;C182,'鏡'!BE:BE,0))</f>
        <v>Deep Mist(\林(Wood))(\Block)[60TP]</v>
      </c>
      <c r="D197" s="22" t="str">
        <f t="array" ref="D197">INDEX('鏡'!AO:AO,MATCH(A182&amp;B182&amp;C182,'鏡'!BE:BE,0))</f>
        <v>The Mist(\林(Wood))[40TP]</v>
      </c>
      <c r="E197" s="22" t="str">
        <f t="array" ref="E197">INDEX('鏡'!AP:AP,MATCH(A182&amp;B182&amp;C182,'鏡'!BE:BE,0))</f>
        <v/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12" t="s">
        <v>53</v>
      </c>
      <c r="C198" s="12" t="s">
        <v>54</v>
      </c>
      <c r="D198" s="12" t="s">
        <v>55</v>
      </c>
      <c r="E198" s="12" t="s">
        <v>56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2" t="str">
        <f t="array" ref="B199">INDEX('鏡'!AQ:AQ,MATCH(A182&amp;B182&amp;C182,'鏡'!BE:BE,0))</f>
        <v/>
      </c>
      <c r="C199" s="22" t="str">
        <f t="array" ref="C199">INDEX('鏡'!AR:AR,MATCH(A182&amp;B182&amp;C182,'鏡'!BE:BE,0))</f>
        <v/>
      </c>
      <c r="D199" s="22" t="str">
        <f t="array" ref="D199">INDEX('鏡'!AS:AS,MATCH(A182&amp;B182&amp;C182,'鏡'!BE:BE,0))</f>
        <v/>
      </c>
      <c r="E199" s="9" t="str">
        <f t="array" ref="E199">INDEX('鏡'!AT:AT,MATCH(A182&amp;B182&amp;C182,'鏡'!BE:BE,0))</f>
        <v/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71" t="s">
        <v>149</v>
      </c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  <c r="AB200" s="73"/>
    </row>
    <row r="201">
      <c r="A201" s="74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  <c r="AA201" s="75"/>
      <c r="AB201" s="76"/>
    </row>
    <row r="202">
      <c r="A202" s="34" t="s">
        <v>150</v>
      </c>
      <c r="B202" s="48">
        <v>1.0</v>
      </c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35" t="s">
        <v>23</v>
      </c>
      <c r="S202" s="3" t="s">
        <v>1</v>
      </c>
      <c r="T202" s="3" t="str">
        <f>R204&amp;S204&amp;T204</f>
        <v>Senguuji YamatoFifth SectorN</v>
      </c>
      <c r="U202" s="3" t="s">
        <v>1</v>
      </c>
      <c r="V202" s="3"/>
      <c r="W202" s="2"/>
      <c r="X202" s="2"/>
      <c r="Y202" s="2"/>
      <c r="Z202" s="2"/>
      <c r="AA202" s="2"/>
      <c r="AB202" s="2"/>
    </row>
    <row r="203">
      <c r="A203" s="4" t="s">
        <v>2</v>
      </c>
      <c r="B203" s="4" t="s">
        <v>3</v>
      </c>
      <c r="C203" s="4" t="s">
        <v>4</v>
      </c>
      <c r="D203" s="8" t="s">
        <v>12</v>
      </c>
      <c r="E203" s="8" t="s">
        <v>144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4" t="s">
        <v>2</v>
      </c>
      <c r="S203" s="4" t="s">
        <v>3</v>
      </c>
      <c r="T203" s="4" t="s">
        <v>4</v>
      </c>
      <c r="U203" s="5" t="s">
        <v>5</v>
      </c>
      <c r="V203" s="5" t="s">
        <v>6</v>
      </c>
      <c r="W203" s="5" t="s">
        <v>7</v>
      </c>
      <c r="X203" s="6" t="str">
        <f>IF(X210&lt;=8,"Legal","Illegal")</f>
        <v>Legal</v>
      </c>
      <c r="Y203" s="4" t="s">
        <v>8</v>
      </c>
      <c r="Z203" s="2"/>
      <c r="AA203" s="2"/>
      <c r="AB203" s="2"/>
    </row>
    <row r="204">
      <c r="A204" s="23" t="str">
        <f>IF(B202=1,A119,IF(B202=2,A140,IF(B202=3,A161,IF(B202=4,A182))))</f>
        <v>Hakuryuu</v>
      </c>
      <c r="B204" s="80" t="str">
        <f>IF(B202=1,B119,IF(B202=2,B140,IF(B202=3,B161,IF(B202=4,B182))))</f>
        <v>Zero</v>
      </c>
      <c r="C204" s="80" t="str">
        <f>IF(B202=1,C119,IF(B202=2,C140,IF(B202=3,C161,IF(B202=4,C182))))</f>
        <v>N</v>
      </c>
      <c r="D204" s="80" t="str">
        <f>IF(B202=1,E120,IF(B202=2,E141,IF(B202=3,E162,IF(B202=4,E183))))</f>
        <v>White Hurricane</v>
      </c>
      <c r="E204" s="9">
        <f>IF(B202=1,L122-M122,IF(B202=2,L143-M143,IF(B202=3,L164-M164,IF(B202=4,L185-M185))))</f>
        <v>175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7" t="s">
        <v>151</v>
      </c>
      <c r="S204" s="7" t="s">
        <v>152</v>
      </c>
      <c r="T204" s="7" t="s">
        <v>11</v>
      </c>
      <c r="U204" s="8" t="s">
        <v>12</v>
      </c>
      <c r="V204" s="8" t="s">
        <v>12</v>
      </c>
      <c r="W204" s="4" t="s">
        <v>13</v>
      </c>
      <c r="X204" s="7">
        <v>0.0</v>
      </c>
      <c r="Y204" s="4" t="s">
        <v>13</v>
      </c>
      <c r="Z204" s="9" t="str">
        <f>VLOOKUP(AA204,'Calc Table'!Y2:Z13,2,FALSE)</f>
        <v>A</v>
      </c>
      <c r="AA204" s="9">
        <f>IFERROR(__xludf.DUMMYFUNCTION("SPLIT( LOWER(S207) , ""abcdefghijklmnopqrstuvwxyz ()+"" ) + VLOOKUP(X204,'Calc Table'!X21:Y29,2,FALSE)"),80.0)</f>
        <v>80</v>
      </c>
      <c r="AB204" s="2"/>
    </row>
    <row r="205">
      <c r="A205" s="8" t="s">
        <v>18</v>
      </c>
      <c r="B205" s="9" t="str">
        <f t="array" ref="B205">INDEX('鏡'!I:I,MATCH(A204&amp;B204&amp;C204,'鏡'!BE:BE,0))</f>
        <v>風(Wind)T</v>
      </c>
      <c r="C205" s="4" t="s">
        <v>8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6" t="s">
        <v>14</v>
      </c>
      <c r="S205" s="10" t="str">
        <f>VLOOKUP(R204,'鏡'!G1:BD362,50,FALSE)</f>
        <v>Fifth Sector</v>
      </c>
      <c r="T205" s="10" t="str">
        <f>VLOOKUP(R204,'鏡'!G1:BD362,23,FALSE)</f>
        <v>N</v>
      </c>
      <c r="U205" s="11" t="s">
        <v>73</v>
      </c>
      <c r="V205" s="16" t="s">
        <v>74</v>
      </c>
      <c r="W205" s="4" t="s">
        <v>17</v>
      </c>
      <c r="X205" s="7">
        <v>0.0</v>
      </c>
      <c r="Y205" s="4" t="s">
        <v>17</v>
      </c>
      <c r="Z205" s="9" t="str">
        <f>VLOOKUP(AA205,'Calc Table'!Y2:Z13,2,FALSE)</f>
        <v>A</v>
      </c>
      <c r="AA205" s="9">
        <f>IFERROR(__xludf.DUMMYFUNCTION("SPLIT( LOWER(S208) , ""abcdefghijklmnopqrstuvwxyz ()+"" ) + VLOOKUP(X205,'Calc Table'!X21:Y29,2,FALSE)"),80.0)</f>
        <v>80</v>
      </c>
      <c r="AB205" s="2"/>
    </row>
    <row r="206">
      <c r="A206" s="14" t="s">
        <v>13</v>
      </c>
      <c r="B206" s="15" t="str">
        <f t="array" ref="B206">INDEX('鏡'!M:M,MATCH(A204&amp;B204&amp;C204,'鏡'!BE:BE,0))</f>
        <v>S+(110)</v>
      </c>
      <c r="C206" s="4" t="s">
        <v>13</v>
      </c>
      <c r="D206" s="9" t="str">
        <f>IF(B202=1,I119,IF(B202=2,I140,IF(B202=3,I161,IF(B202=4,I182))))</f>
        <v>SSS+</v>
      </c>
      <c r="E206" s="9">
        <f>IF(B202=1,J119,IF(B202=2,J140,IF(B202=3,J161,IF(B202=4,J182))))</f>
        <v>150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8" t="s">
        <v>18</v>
      </c>
      <c r="S206" s="9" t="str">
        <f t="array" ref="S206">INDEX('鏡'!I:I,MATCH(T202,'鏡'!BE:BE,0))</f>
        <v>火(FIre)T</v>
      </c>
      <c r="T206" s="12" t="s">
        <v>4</v>
      </c>
      <c r="U206" s="8" t="s">
        <v>19</v>
      </c>
      <c r="V206" s="8" t="s">
        <v>19</v>
      </c>
      <c r="W206" s="4" t="s">
        <v>20</v>
      </c>
      <c r="X206" s="7">
        <v>0.0</v>
      </c>
      <c r="Y206" s="4" t="s">
        <v>20</v>
      </c>
      <c r="Z206" s="9" t="str">
        <f>VLOOKUP(AA206,'Calc Table'!Y2:Z13,2,FALSE)</f>
        <v>A+</v>
      </c>
      <c r="AA206" s="9">
        <f>IFERROR(__xludf.DUMMYFUNCTION("SPLIT( LOWER(S209) , ""abcdefghijklmnopqrstuvwxyz ()+"" ) + VLOOKUP(X206,'Calc Table'!X21:Y29,2,FALSE)"),90.0)</f>
        <v>90</v>
      </c>
      <c r="AB206" s="2"/>
    </row>
    <row r="207">
      <c r="A207" s="14" t="s">
        <v>17</v>
      </c>
      <c r="B207" s="15" t="str">
        <f t="array" ref="B207">INDEX('鏡'!O:O,MATCH(A204&amp;B204&amp;C204,'鏡'!BE:BE,0))</f>
        <v>S(100)</v>
      </c>
      <c r="C207" s="4" t="s">
        <v>17</v>
      </c>
      <c r="D207" s="9" t="str">
        <f>IF(B202=1,I120,IF(B202=2,I141,IF(B202=3,I162,IF(B202=4,I183))))</f>
        <v>S</v>
      </c>
      <c r="E207" s="9">
        <f>IF(B202=1,J120,IF(B202=2,J141,IF(B202=3,J162,IF(B202=4,J183))))</f>
        <v>100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14" t="s">
        <v>13</v>
      </c>
      <c r="S207" s="15" t="str">
        <f t="array" ref="S207">INDEX('鏡'!M:M,MATCH(T202,'鏡'!BE:BE,0))</f>
        <v>A(80)</v>
      </c>
      <c r="T207" s="15" t="str">
        <f t="array" ref="T207">INDEX('鏡'!AC:AC,MATCH(T202,'鏡'!BE:BE,0))</f>
        <v>N</v>
      </c>
      <c r="U207" s="11" t="s">
        <v>77</v>
      </c>
      <c r="V207" s="7" t="s">
        <v>78</v>
      </c>
      <c r="W207" s="4" t="s">
        <v>23</v>
      </c>
      <c r="X207" s="7">
        <v>8.0</v>
      </c>
      <c r="Y207" s="4" t="s">
        <v>23</v>
      </c>
      <c r="Z207" s="9" t="str">
        <f>VLOOKUP(AA207,'Calc Table'!Y2:Z13,2,FALSE)</f>
        <v>SSS+</v>
      </c>
      <c r="AA207" s="9">
        <f>IFERROR(__xludf.DUMMYFUNCTION("SPLIT( LOWER(S210) , ""abcdefghijklmnopqrstuvwxyz ()+"" ) + VLOOKUP(X207,'Calc Table'!X21:Y29,2,FALSE)"),150.0)</f>
        <v>150</v>
      </c>
      <c r="AB207" s="2"/>
    </row>
    <row r="208">
      <c r="A208" s="14" t="s">
        <v>20</v>
      </c>
      <c r="B208" s="15" t="str">
        <f t="array" ref="B208">INDEX('鏡'!S:S,MATCH(A204&amp;B204&amp;C204,'鏡'!BE:BE,0))</f>
        <v>B+(70)</v>
      </c>
      <c r="C208" s="4" t="s">
        <v>20</v>
      </c>
      <c r="D208" s="9" t="str">
        <f>IF(B202=1,I121,IF(B202=2,I142,IF(B202=3,I163,IF(B202=4,I184))))</f>
        <v>B+</v>
      </c>
      <c r="E208" s="9">
        <f>IF(B202=1,J121,IF(B202=2,J142,IF(B202=3,J163,IF(B202=4,J184))))</f>
        <v>70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14" t="s">
        <v>17</v>
      </c>
      <c r="S208" s="15" t="str">
        <f t="array" ref="S208">INDEX('鏡'!O:O,MATCH(T202,'鏡'!BE:BE,0))</f>
        <v>A(80)</v>
      </c>
      <c r="T208" s="2"/>
      <c r="U208" s="8" t="s">
        <v>24</v>
      </c>
      <c r="V208" s="8" t="s">
        <v>24</v>
      </c>
      <c r="W208" s="4" t="s">
        <v>25</v>
      </c>
      <c r="X208" s="7">
        <v>0.0</v>
      </c>
      <c r="Y208" s="2"/>
      <c r="Z208" s="2"/>
      <c r="AA208" s="2"/>
      <c r="AB208" s="2"/>
    </row>
    <row r="209">
      <c r="A209" s="14" t="s">
        <v>23</v>
      </c>
      <c r="B209" s="15" t="str">
        <f t="array" ref="B209">INDEX('鏡'!W:W,MATCH(A204&amp;B204&amp;C204,'鏡'!BE:BE,0))</f>
        <v>B+(70)</v>
      </c>
      <c r="C209" s="4" t="s">
        <v>23</v>
      </c>
      <c r="D209" s="9" t="str">
        <f>IF(B202=1,I122,IF(B202=2,I143,IF(B202=3,I164,IF(B202=4,I185))))</f>
        <v>B+</v>
      </c>
      <c r="E209" s="9">
        <f>IF(B202=1,J122,IF(B202=2,J143,IF(B202=3,J164,IF(B202=4,J185))))</f>
        <v>70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14" t="s">
        <v>20</v>
      </c>
      <c r="S209" s="15" t="str">
        <f t="array" ref="S209">INDEX('鏡'!S:S,MATCH(T202,'鏡'!BE:BE,0))</f>
        <v>A+(90)</v>
      </c>
      <c r="T209" s="2"/>
      <c r="U209" s="11" t="s">
        <v>80</v>
      </c>
      <c r="V209" s="16" t="s">
        <v>27</v>
      </c>
      <c r="W209" s="4" t="s">
        <v>28</v>
      </c>
      <c r="X209" s="7">
        <v>0.0</v>
      </c>
      <c r="Y209" s="2"/>
      <c r="Z209" s="2"/>
      <c r="AA209" s="2"/>
      <c r="AB209" s="2"/>
    </row>
    <row r="210">
      <c r="A210" s="12" t="s">
        <v>7</v>
      </c>
      <c r="B210" s="18" t="str">
        <f t="array" ref="B210">INDEX('鏡'!AB:AB,MATCH(A204&amp;B204&amp;C204,'鏡'!BE:BE,0))</f>
        <v>Kick+2/Body+2</v>
      </c>
      <c r="C210" s="2"/>
      <c r="D210" s="81"/>
      <c r="E210" s="81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14" t="s">
        <v>23</v>
      </c>
      <c r="S210" s="15" t="str">
        <f t="array" ref="S210">INDEX('鏡'!W:W,MATCH(T202,'鏡'!BE:BE,0))</f>
        <v>S+(110)</v>
      </c>
      <c r="T210" s="2"/>
      <c r="U210" s="8" t="s">
        <v>29</v>
      </c>
      <c r="V210" s="8" t="s">
        <v>29</v>
      </c>
      <c r="W210" s="4" t="s">
        <v>30</v>
      </c>
      <c r="X210" s="17">
        <f>SUM(X204:X209)</f>
        <v>8</v>
      </c>
      <c r="Y210" s="2"/>
      <c r="Z210" s="2"/>
      <c r="AA210" s="2"/>
      <c r="AB210" s="2"/>
    </row>
    <row r="211">
      <c r="A211" s="12" t="s">
        <v>33</v>
      </c>
      <c r="B211" s="15" t="str">
        <f t="array" ref="B211">INDEX('鏡'!X:X,MATCH(A204&amp;B204&amp;C204,'鏡'!BE:BE,0))</f>
        <v>C(16:40)</v>
      </c>
      <c r="C211" s="2"/>
      <c r="D211" s="2"/>
      <c r="E211" s="81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12" t="s">
        <v>7</v>
      </c>
      <c r="S211" s="18" t="str">
        <f t="array" ref="S211">INDEX('鏡'!AB:AB,MATCH(T202,'鏡'!BE:BE,0))</f>
        <v>Kick+2/Catch+2</v>
      </c>
      <c r="T211" s="2"/>
      <c r="U211" s="11" t="s">
        <v>82</v>
      </c>
      <c r="V211" s="7" t="s">
        <v>153</v>
      </c>
      <c r="W211" s="2"/>
      <c r="X211" s="2"/>
      <c r="Y211" s="2"/>
      <c r="Z211" s="2"/>
      <c r="AA211" s="2"/>
      <c r="AB211" s="2"/>
    </row>
    <row r="212">
      <c r="A212" s="12" t="s">
        <v>34</v>
      </c>
      <c r="B212" s="20">
        <f t="array" ref="B212">INDEX('鏡'!K:K,MATCH(A204&amp;B204&amp;C204,'鏡'!BE:BE,0))</f>
        <v>180</v>
      </c>
      <c r="C212" s="2"/>
      <c r="D212" s="81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12" t="s">
        <v>33</v>
      </c>
      <c r="S212" s="37" t="str">
        <f t="array" ref="S212">INDEX('鏡'!X:X,MATCH(T202,'鏡'!BE:BE,0))</f>
        <v>A(5:40)</v>
      </c>
      <c r="T212" s="2"/>
      <c r="U212" s="2"/>
      <c r="V212" s="2"/>
      <c r="W212" s="2"/>
      <c r="X212" s="2"/>
      <c r="Y212" s="2"/>
      <c r="Z212" s="38"/>
      <c r="AA212" s="38"/>
      <c r="AB212" s="2"/>
    </row>
    <row r="213">
      <c r="A213" s="81"/>
      <c r="B213" s="81"/>
      <c r="C213" s="28"/>
      <c r="D213" s="81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12" t="s">
        <v>34</v>
      </c>
      <c r="S213" s="20">
        <f t="array" ref="S213">INDEX('鏡'!K:K,MATCH(T202,'鏡'!BE:BE,0))</f>
        <v>180</v>
      </c>
      <c r="T213" s="2"/>
      <c r="U213" s="2"/>
      <c r="V213" s="2"/>
      <c r="W213" s="2"/>
      <c r="X213" s="2"/>
      <c r="Y213" s="2"/>
      <c r="Z213" s="38"/>
      <c r="AA213" s="38"/>
      <c r="AB213" s="2"/>
    </row>
    <row r="214">
      <c r="A214" s="81"/>
      <c r="B214" s="2"/>
      <c r="C214" s="81"/>
      <c r="D214" s="81"/>
      <c r="E214" s="81"/>
      <c r="F214" s="2"/>
      <c r="G214" s="2"/>
      <c r="H214" s="2"/>
      <c r="I214" s="2"/>
      <c r="J214" s="21"/>
      <c r="K214" s="2"/>
      <c r="L214" s="2"/>
      <c r="M214" s="2"/>
      <c r="N214" s="2"/>
      <c r="O214" s="2"/>
      <c r="P214" s="2"/>
      <c r="Q214" s="2"/>
      <c r="R214" s="12" t="s">
        <v>35</v>
      </c>
      <c r="S214" s="12" t="s">
        <v>36</v>
      </c>
      <c r="T214" s="12" t="s">
        <v>37</v>
      </c>
      <c r="U214" s="12" t="s">
        <v>38</v>
      </c>
      <c r="V214" s="12" t="s">
        <v>39</v>
      </c>
      <c r="W214" s="2"/>
      <c r="X214" s="2"/>
      <c r="Y214" s="2"/>
      <c r="Z214" s="38"/>
      <c r="AA214" s="38"/>
      <c r="AB214" s="2"/>
    </row>
    <row r="215">
      <c r="A215" s="28"/>
      <c r="B215" s="28"/>
      <c r="C215" s="13"/>
      <c r="D215" s="81"/>
      <c r="E215" s="28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2" t="str">
        <f t="array" ref="R215">INDEX('鏡'!AD:AD,MATCH(T202,'鏡'!BE:BE,0))</f>
        <v/>
      </c>
      <c r="S215" s="22" t="str">
        <f t="array" ref="S215">INDEX('鏡'!AE:AE,MATCH(T202,'鏡'!BE:BE,0))</f>
        <v/>
      </c>
      <c r="T215" s="23" t="str">
        <f t="array" ref="T215">INDEX('鏡'!AF:AF,MATCH(T202,'鏡'!BE:BE,0))</f>
        <v>Thousand Arrow(\無(Void))[60TP]</v>
      </c>
      <c r="U215" s="22" t="str">
        <f t="array" ref="U215">INDEX('鏡'!AG:AG,MATCH(T202,'鏡'!BE:BE,0))</f>
        <v/>
      </c>
      <c r="V215" s="22" t="str">
        <f t="array" ref="V215">INDEX('鏡'!AH:AH,MATCH(T202,'鏡'!BE:BE,0))</f>
        <v/>
      </c>
      <c r="W215" s="2"/>
      <c r="X215" s="2"/>
      <c r="Y215" s="2"/>
      <c r="Z215" s="38"/>
      <c r="AA215" s="38"/>
      <c r="AB215" s="38"/>
    </row>
    <row r="216">
      <c r="A216" s="2"/>
      <c r="B216" s="81"/>
      <c r="C216" s="81"/>
      <c r="D216" s="81"/>
      <c r="E216" s="81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39"/>
      <c r="R216" s="39"/>
      <c r="S216" s="12" t="s">
        <v>40</v>
      </c>
      <c r="T216" s="12" t="s">
        <v>41</v>
      </c>
      <c r="U216" s="12" t="s">
        <v>42</v>
      </c>
      <c r="V216" s="12" t="s">
        <v>43</v>
      </c>
      <c r="W216" s="2"/>
      <c r="X216" s="2"/>
      <c r="Y216" s="2"/>
      <c r="Z216" s="38"/>
      <c r="AA216" s="38"/>
      <c r="AB216" s="38"/>
    </row>
    <row r="217">
      <c r="A217" s="2"/>
      <c r="B217" s="28"/>
      <c r="C217" s="28"/>
      <c r="D217" s="81"/>
      <c r="E217" s="28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39"/>
      <c r="R217" s="39"/>
      <c r="S217" s="22" t="str">
        <f t="array" ref="S217">INDEX('鏡'!AI:AI,MATCH(T202,'鏡'!BE:BE,0))</f>
        <v/>
      </c>
      <c r="T217" s="22" t="str">
        <f t="array" ref="T217">INDEX('鏡'!AJ:AJ,MATCH(T202,'鏡'!BE:BE,0))</f>
        <v/>
      </c>
      <c r="U217" s="22" t="str">
        <f t="array" ref="U217">INDEX('鏡'!AK:AK,MATCH(T202,'鏡'!BE:BE,0))</f>
        <v/>
      </c>
      <c r="V217" s="22" t="str">
        <f t="array" ref="V217">INDEX('鏡'!AL:AL,MATCH(T202,'鏡'!BE:BE,0))</f>
        <v/>
      </c>
      <c r="W217" s="2"/>
      <c r="X217" s="2"/>
      <c r="Y217" s="2"/>
      <c r="Z217" s="38"/>
      <c r="AA217" s="38"/>
      <c r="AB217" s="38"/>
    </row>
    <row r="218">
      <c r="A218" s="2"/>
      <c r="B218" s="81"/>
      <c r="C218" s="81"/>
      <c r="D218" s="81"/>
      <c r="E218" s="81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39"/>
      <c r="R218" s="39"/>
      <c r="S218" s="12" t="s">
        <v>44</v>
      </c>
      <c r="T218" s="12" t="s">
        <v>45</v>
      </c>
      <c r="U218" s="12" t="s">
        <v>46</v>
      </c>
      <c r="V218" s="12" t="s">
        <v>47</v>
      </c>
      <c r="W218" s="2"/>
      <c r="X218" s="2"/>
      <c r="Y218" s="2"/>
      <c r="Z218" s="38"/>
      <c r="AA218" s="38"/>
      <c r="AB218" s="38"/>
    </row>
    <row r="219">
      <c r="A219" s="2"/>
      <c r="B219" s="28"/>
      <c r="C219" s="28"/>
      <c r="D219" s="28"/>
      <c r="E219" s="28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39"/>
      <c r="R219" s="39"/>
      <c r="S219" s="22" t="str">
        <f t="array" ref="S219">INDEX('鏡'!AM:AM,MATCH(T202,'鏡'!BE:BE,0))</f>
        <v/>
      </c>
      <c r="T219" s="22" t="str">
        <f t="array" ref="T219">INDEX('鏡'!AN:AN,MATCH(T202,'鏡'!BE:BE,0))</f>
        <v/>
      </c>
      <c r="U219" s="22" t="str">
        <f t="array" ref="U219">INDEX('鏡'!AO:AO,MATCH(T202,'鏡'!BE:BE,0))</f>
        <v/>
      </c>
      <c r="V219" s="22" t="str">
        <f t="array" ref="V219">INDEX('鏡'!AP:AP,MATCH(T202,'鏡'!BE:BE,0))</f>
        <v/>
      </c>
      <c r="W219" s="2"/>
      <c r="X219" s="2"/>
      <c r="Y219" s="2"/>
      <c r="Z219" s="38"/>
      <c r="AA219" s="38"/>
      <c r="AB219" s="38"/>
    </row>
    <row r="220">
      <c r="A220" s="2"/>
      <c r="B220" s="81"/>
      <c r="C220" s="81"/>
      <c r="D220" s="81"/>
      <c r="E220" s="81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9"/>
      <c r="R220" s="39"/>
      <c r="S220" s="12" t="s">
        <v>53</v>
      </c>
      <c r="T220" s="12" t="s">
        <v>54</v>
      </c>
      <c r="U220" s="12" t="s">
        <v>55</v>
      </c>
      <c r="V220" s="12" t="s">
        <v>56</v>
      </c>
      <c r="W220" s="2"/>
      <c r="X220" s="2"/>
      <c r="Y220" s="2"/>
      <c r="Z220" s="38"/>
      <c r="AA220" s="38"/>
      <c r="AB220" s="38"/>
    </row>
    <row r="221">
      <c r="A221" s="2"/>
      <c r="B221" s="28"/>
      <c r="C221" s="28"/>
      <c r="D221" s="28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9"/>
      <c r="R221" s="39"/>
      <c r="S221" s="22" t="str">
        <f t="array" ref="S221">INDEX('鏡'!AQ:AQ,MATCH(T202,'鏡'!BE:BE,0))</f>
        <v>King Fire(\Keshin)(\火(Fire))[60TP]</v>
      </c>
      <c r="T221" s="22" t="str">
        <f t="array" ref="T221">INDEX('鏡'!AR:AR,MATCH(T202,'鏡'!BE:BE,0))</f>
        <v>Gravity Point(\林(Wood))[50TP]</v>
      </c>
      <c r="U221" s="22" t="str">
        <f t="array" ref="U221">INDEX('鏡'!AS:AS,MATCH(T202,'鏡'!BE:BE,0))</f>
        <v>Shoot Break(\火(Fire))[30TP]</v>
      </c>
      <c r="V221" s="9" t="str">
        <f t="array" ref="V221">INDEX('鏡'!AT:AT,MATCH(T202,'鏡'!BE:BE,0))</f>
        <v/>
      </c>
      <c r="W221" s="2"/>
      <c r="X221" s="2"/>
      <c r="Y221" s="2"/>
      <c r="Z221" s="38"/>
      <c r="AA221" s="38"/>
      <c r="AB221" s="38"/>
    </row>
    <row r="222">
      <c r="A222" s="2"/>
      <c r="B222" s="28"/>
      <c r="C222" s="28"/>
      <c r="D222" s="28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38"/>
      <c r="AA222" s="38"/>
      <c r="AB222" s="38"/>
    </row>
    <row r="223">
      <c r="A223" s="2"/>
      <c r="B223" s="28"/>
      <c r="C223" s="28"/>
      <c r="D223" s="28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38"/>
      <c r="Z223" s="38"/>
      <c r="AA223" s="38"/>
      <c r="AB223" s="38"/>
    </row>
    <row r="224">
      <c r="A224" s="2"/>
      <c r="B224" s="28"/>
      <c r="C224" s="28"/>
      <c r="D224" s="28"/>
      <c r="E224" s="2"/>
      <c r="F224" s="2"/>
      <c r="G224" s="2"/>
      <c r="H224" s="2"/>
      <c r="I224" s="2"/>
      <c r="J224" s="2"/>
      <c r="K224" s="2"/>
      <c r="L224" s="40" t="s">
        <v>137</v>
      </c>
      <c r="M224" s="25" t="str">
        <f>A204</f>
        <v>Hakuryuu</v>
      </c>
      <c r="N224" s="9" t="str">
        <f>D204</f>
        <v>White Hurricane</v>
      </c>
      <c r="O224" s="2"/>
      <c r="P224" s="2"/>
      <c r="Q224" s="41"/>
      <c r="R224" s="42" t="s">
        <v>23</v>
      </c>
      <c r="S224" s="22" t="str">
        <f>R204</f>
        <v>Senguuji Yamato</v>
      </c>
      <c r="T224" s="22" t="str">
        <f>V211</f>
        <v>Great The Hand</v>
      </c>
      <c r="U224" s="28"/>
      <c r="V224" s="2"/>
      <c r="W224" s="2"/>
      <c r="X224" s="2"/>
      <c r="Y224" s="38"/>
      <c r="Z224" s="38"/>
      <c r="AA224" s="38"/>
      <c r="AB224" s="38"/>
    </row>
    <row r="225">
      <c r="A225" s="2"/>
      <c r="B225" s="28"/>
      <c r="C225" s="28"/>
      <c r="D225" s="28"/>
      <c r="E225" s="2"/>
      <c r="F225" s="2"/>
      <c r="G225" s="2"/>
      <c r="H225" s="2"/>
      <c r="I225" s="2"/>
      <c r="J225" s="2"/>
      <c r="K225" s="2"/>
      <c r="L225" s="8" t="s">
        <v>144</v>
      </c>
      <c r="M225" s="4" t="s">
        <v>52</v>
      </c>
      <c r="N225" s="4" t="s">
        <v>90</v>
      </c>
      <c r="O225" s="4" t="s">
        <v>95</v>
      </c>
      <c r="P225" s="8" t="s">
        <v>97</v>
      </c>
      <c r="Q225" s="43"/>
      <c r="R225" s="2"/>
      <c r="S225" s="4" t="s">
        <v>52</v>
      </c>
      <c r="T225" s="4" t="s">
        <v>90</v>
      </c>
      <c r="U225" s="2"/>
      <c r="V225" s="2"/>
      <c r="W225" s="2"/>
      <c r="X225" s="44"/>
      <c r="Y225" s="38"/>
      <c r="Z225" s="38"/>
      <c r="AA225" s="38"/>
      <c r="AB225" s="38"/>
    </row>
    <row r="226">
      <c r="A226" s="2"/>
      <c r="B226" s="28"/>
      <c r="C226" s="28"/>
      <c r="D226" s="28"/>
      <c r="E226" s="2"/>
      <c r="F226" s="2"/>
      <c r="G226" s="2"/>
      <c r="H226" s="2"/>
      <c r="I226" s="2"/>
      <c r="J226" s="2"/>
      <c r="K226" s="2"/>
      <c r="L226" s="9">
        <f>E204</f>
        <v>175</v>
      </c>
      <c r="M226" s="9" t="str">
        <f>SUBSTITUTE(SUBSTITUTE(SUBSTITUTE(SUBSTITUTE(SUBSTITUTE(SUBSTITUTE(SUBSTITUTE(B205,"(",""),")",""),"T",""),"風",""),"火",""),"山",""),"林","")</f>
        <v>Wind</v>
      </c>
      <c r="N226" s="9" t="str">
        <f>VLOOKUP(N224,'他鏡'!C2:J442,8,FALSE)</f>
        <v>Wind</v>
      </c>
      <c r="O226" s="48">
        <v>0.0</v>
      </c>
      <c r="P226" s="49">
        <v>0.0</v>
      </c>
      <c r="Q226" s="43"/>
      <c r="R226" s="2"/>
      <c r="S226" s="9" t="str">
        <f>SUBSTITUTE(SUBSTITUTE(SUBSTITUTE(SUBSTITUTE(SUBSTITUTE(SUBSTITUTE(SUBSTITUTE(S206,"(",""),")",""),"T",""),"風",""),"火",""),"山",""),"林","")</f>
        <v>FIre</v>
      </c>
      <c r="T226" s="9" t="str">
        <f>VLOOKUP(V211,'他鏡'!C320:J387,8,FALSE)</f>
        <v>Earth</v>
      </c>
      <c r="U226" s="2"/>
      <c r="V226" s="2"/>
      <c r="W226" s="2"/>
      <c r="X226" s="45"/>
      <c r="Y226" s="38"/>
      <c r="Z226" s="38"/>
      <c r="AA226" s="38"/>
      <c r="AB226" s="38"/>
    </row>
    <row r="227">
      <c r="A227" s="2"/>
      <c r="B227" s="28"/>
      <c r="C227" s="28"/>
      <c r="D227" s="28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43"/>
      <c r="R227" s="46" t="s">
        <v>98</v>
      </c>
      <c r="S227" s="4" t="s">
        <v>99</v>
      </c>
      <c r="T227" s="46" t="s">
        <v>100</v>
      </c>
      <c r="U227" s="46" t="s">
        <v>101</v>
      </c>
      <c r="V227" s="46" t="s">
        <v>102</v>
      </c>
      <c r="W227" s="46" t="s">
        <v>103</v>
      </c>
      <c r="X227" s="38"/>
      <c r="Y227" s="38"/>
      <c r="Z227" s="38"/>
      <c r="AA227" s="38"/>
      <c r="AB227" s="38"/>
    </row>
    <row r="228">
      <c r="A228" s="2"/>
      <c r="B228" s="28"/>
      <c r="C228" s="28"/>
      <c r="D228" s="28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43"/>
      <c r="R228" s="50">
        <f>AA207 /2</f>
        <v>75</v>
      </c>
      <c r="S228" s="51">
        <f>VLOOKUP(T224,'他鏡'!C320:J387,6,FALSE)</f>
        <v>120</v>
      </c>
      <c r="T228" s="52">
        <f>VLOOKUP(M226,'Calc Table'!A32:F36,MATCH(S226,'Calc Table'!B31:F31,0)+1,FALSE)</f>
        <v>0</v>
      </c>
      <c r="U228" s="30">
        <f>VLOOKUP(N226,'Calc Table'!A32:F36,MATCH(T226,'Calc Table'!B31:F31,0)+1,FALSE)</f>
        <v>-10</v>
      </c>
      <c r="V228" s="48">
        <v>19.0</v>
      </c>
      <c r="W228" s="48">
        <v>20.0</v>
      </c>
      <c r="X228" s="38"/>
      <c r="Y228" s="38"/>
      <c r="Z228" s="38"/>
      <c r="AA228" s="38"/>
      <c r="AB228" s="38"/>
    </row>
    <row r="229">
      <c r="A229" s="2"/>
      <c r="B229" s="28"/>
      <c r="C229" s="28"/>
      <c r="D229" s="28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38"/>
      <c r="Q229" s="2"/>
      <c r="R229" s="2"/>
      <c r="S229" s="2"/>
      <c r="T229" s="2"/>
      <c r="U229" s="2"/>
      <c r="V229" s="2"/>
      <c r="W229" s="2"/>
      <c r="X229" s="38"/>
      <c r="Y229" s="38"/>
      <c r="Z229" s="38"/>
      <c r="AA229" s="38"/>
      <c r="AB229" s="38"/>
    </row>
    <row r="230">
      <c r="A230" s="2"/>
      <c r="B230" s="28"/>
      <c r="C230" s="28"/>
      <c r="D230" s="28"/>
      <c r="E230" s="2"/>
      <c r="F230" s="2"/>
      <c r="G230" s="2"/>
      <c r="H230" s="2"/>
      <c r="I230" s="2"/>
      <c r="J230" s="2"/>
      <c r="K230" s="2"/>
      <c r="L230" s="53" t="s">
        <v>105</v>
      </c>
      <c r="M230" s="48" t="s">
        <v>106</v>
      </c>
      <c r="N230" s="54"/>
      <c r="O230" s="54"/>
      <c r="P230" s="54"/>
      <c r="Q230" s="54"/>
      <c r="R230" s="55"/>
      <c r="S230" s="55"/>
      <c r="T230" s="54"/>
      <c r="U230" s="2"/>
      <c r="V230" s="38"/>
      <c r="W230" s="38"/>
      <c r="X230" s="38"/>
      <c r="Y230" s="38"/>
      <c r="Z230" s="38"/>
      <c r="AA230" s="38"/>
      <c r="AB230" s="38"/>
    </row>
    <row r="231">
      <c r="A231" s="2"/>
      <c r="B231" s="28"/>
      <c r="C231" s="28"/>
      <c r="D231" s="28"/>
      <c r="E231" s="2"/>
      <c r="F231" s="2"/>
      <c r="G231" s="2"/>
      <c r="H231" s="2"/>
      <c r="I231" s="2"/>
      <c r="J231" s="2"/>
      <c r="K231" s="2"/>
      <c r="L231" s="56" t="s">
        <v>109</v>
      </c>
      <c r="M231" s="9">
        <f>IF(M230="No",0,TRUNC(IF(M232="No",0,(IF(B117="Shoot Block",M119,N119)+J232+K232))/3) + TRUNC(IF(M233="No",0,(IF(B138="Shoot Block",M140,N140)+J233+K233))/3) + TRUNC(IF(M234="No",0,(IF(B159="Shoot Block",M161,N161)+J234+K234))/3) + TRUNC(IF(M235="No",0,(IF(B180="Shoot Block",M182,N182)+J235+K235))/3))</f>
        <v>0</v>
      </c>
      <c r="N231" s="54"/>
      <c r="O231" s="40" t="s">
        <v>70</v>
      </c>
      <c r="P231" s="2"/>
      <c r="Q231" s="2"/>
      <c r="R231" s="2"/>
      <c r="S231" s="38"/>
      <c r="T231" s="54"/>
      <c r="U231" s="2"/>
      <c r="V231" s="38"/>
      <c r="W231" s="38"/>
      <c r="X231" s="38"/>
      <c r="Y231" s="38"/>
      <c r="Z231" s="38"/>
      <c r="AA231" s="38"/>
      <c r="AB231" s="38"/>
    </row>
    <row r="232">
      <c r="A232" s="2"/>
      <c r="B232" s="28"/>
      <c r="C232" s="28"/>
      <c r="D232" s="28"/>
      <c r="E232" s="2"/>
      <c r="F232" s="2"/>
      <c r="G232" s="2"/>
      <c r="H232" s="2"/>
      <c r="I232" s="2"/>
      <c r="J232" s="13">
        <f>VLOOKUP(M226,'Calc Table'!A32:F36,MATCH(SUBSTITUTE(SUBSTITUTE(SUBSTITUTE(SUBSTITUTE(SUBSTITUTE(SUBSTITUTE(SUBSTITUTE(B121,"(",""),")",""),"T",""),"風",""),"火",""),"山",""),"林",""),'Calc Table'!B31:F31,0)+1,FALSE)</f>
        <v>0</v>
      </c>
      <c r="K232" s="69">
        <f>VLOOKUP(N226,'Calc Table'!A32:F36,MATCH(VLOOKUP(IF(B117="Shoot Block",E124,E120),'他鏡'!C2:J472,8,FALSE),'Calc Table'!B31:F31,0)+1,FALSE)</f>
        <v>0</v>
      </c>
      <c r="L232" s="53" t="s">
        <v>110</v>
      </c>
      <c r="M232" s="48" t="s">
        <v>106</v>
      </c>
      <c r="N232" s="54"/>
      <c r="O232" s="2"/>
      <c r="P232" s="57" t="str">
        <f>M224&amp;" using "&amp;N224</f>
        <v>Hakuryuu using White Hurricane</v>
      </c>
      <c r="Q232" s="58" t="s">
        <v>112</v>
      </c>
      <c r="R232" s="59" t="str">
        <f>R204&amp;" using "&amp;V211</f>
        <v>Senguuji Yamato using Great The Hand</v>
      </c>
      <c r="S232" s="38"/>
      <c r="T232" s="54"/>
      <c r="U232" s="2"/>
      <c r="V232" s="38"/>
      <c r="W232" s="38"/>
      <c r="X232" s="38"/>
      <c r="Y232" s="38"/>
      <c r="Z232" s="38"/>
      <c r="AA232" s="38"/>
      <c r="AB232" s="38"/>
    </row>
    <row r="233">
      <c r="A233" s="2"/>
      <c r="B233" s="28"/>
      <c r="C233" s="28"/>
      <c r="D233" s="28"/>
      <c r="E233" s="2"/>
      <c r="F233" s="2"/>
      <c r="G233" s="2"/>
      <c r="H233" s="2"/>
      <c r="I233" s="2"/>
      <c r="J233" s="2">
        <f>VLOOKUP(M226,'Calc Table'!A32:F36,MATCH(SUBSTITUTE(SUBSTITUTE(SUBSTITUTE(SUBSTITUTE(SUBSTITUTE(SUBSTITUTE(SUBSTITUTE(B142,"(",""),")",""),"T",""),"風",""),"火",""),"山",""),"林",""),'Calc Table'!B31:F31,0)+1,FALSE)</f>
        <v>-10</v>
      </c>
      <c r="K233" s="13">
        <f>VLOOKUP(N226,'Calc Table'!A32:F36,MATCH(VLOOKUP(IF(B138="Shoot Block",E145,E141),'他鏡'!C2:J472,8,FALSE),'Calc Table'!B31:F31,0)+1,FALSE)</f>
        <v>-10</v>
      </c>
      <c r="L233" s="53" t="s">
        <v>113</v>
      </c>
      <c r="M233" s="48" t="s">
        <v>106</v>
      </c>
      <c r="N233" s="54"/>
      <c r="O233" s="60" t="s">
        <v>114</v>
      </c>
      <c r="P233" s="4" t="s">
        <v>115</v>
      </c>
      <c r="Q233" s="43"/>
      <c r="R233" s="8" t="s">
        <v>115</v>
      </c>
      <c r="S233" s="50" t="s">
        <v>116</v>
      </c>
      <c r="T233" s="55"/>
      <c r="U233" s="38"/>
      <c r="V233" s="38"/>
      <c r="W233" s="38"/>
      <c r="X233" s="38"/>
      <c r="Y233" s="38"/>
      <c r="Z233" s="38"/>
      <c r="AA233" s="38"/>
      <c r="AB233" s="38"/>
    </row>
    <row r="234">
      <c r="A234" s="2"/>
      <c r="B234" s="28"/>
      <c r="C234" s="28"/>
      <c r="D234" s="28"/>
      <c r="E234" s="2"/>
      <c r="F234" s="2"/>
      <c r="G234" s="2"/>
      <c r="H234" s="2"/>
      <c r="I234" s="2"/>
      <c r="J234" s="13">
        <f>VLOOKUP(M226,'Calc Table'!A32:F36,MATCH(SUBSTITUTE(SUBSTITUTE(SUBSTITUTE(SUBSTITUTE(SUBSTITUTE(SUBSTITUTE(SUBSTITUTE(B163,"(",""),")",""),"T",""),"風",""),"火",""),"山",""),"林",""),'Calc Table'!B31:F31,0)+1,FALSE)</f>
        <v>0</v>
      </c>
      <c r="K234" s="13">
        <f>VLOOKUP(N226,'Calc Table'!A32:F36,MATCH(VLOOKUP(IF(B159="Shoot Block",E166,E162),'他鏡'!C2:J472,8,FALSE),'Calc Table'!B31:F31,0)+1,FALSE)</f>
        <v>0</v>
      </c>
      <c r="L234" s="53" t="s">
        <v>117</v>
      </c>
      <c r="M234" s="48" t="s">
        <v>106</v>
      </c>
      <c r="N234" s="54"/>
      <c r="O234" s="2"/>
      <c r="P234" s="63">
        <f>L226+O226+P226-M231</f>
        <v>175</v>
      </c>
      <c r="Q234" s="62" t="str">
        <f>IF(P234&gt;R234,"GOAL","NO GOAL")</f>
        <v>NO GOAL</v>
      </c>
      <c r="R234" s="63">
        <f>R228+S228+T228+U228+V228+W228</f>
        <v>224</v>
      </c>
      <c r="S234" s="38"/>
      <c r="T234" s="55"/>
      <c r="U234" s="38"/>
      <c r="V234" s="38"/>
      <c r="W234" s="38"/>
      <c r="X234" s="38"/>
      <c r="Y234" s="38"/>
      <c r="Z234" s="38"/>
      <c r="AA234" s="38"/>
      <c r="AB234" s="38"/>
    </row>
    <row r="235">
      <c r="A235" s="2"/>
      <c r="B235" s="28"/>
      <c r="C235" s="28"/>
      <c r="D235" s="28"/>
      <c r="E235" s="2"/>
      <c r="F235" s="2"/>
      <c r="G235" s="2"/>
      <c r="H235" s="2"/>
      <c r="I235" s="2"/>
      <c r="J235" s="13">
        <f>VLOOKUP(M226,'Calc Table'!A32:F36,MATCH(SUBSTITUTE(SUBSTITUTE(SUBSTITUTE(SUBSTITUTE(SUBSTITUTE(SUBSTITUTE(SUBSTITUTE(B184,"(",""),")",""),"T",""),"風",""),"火",""),"山",""),"林",""),'Calc Table'!B31:F31,0)+1,FALSE)</f>
        <v>10</v>
      </c>
      <c r="K235" s="13">
        <f>VLOOKUP(N226,'Calc Table'!A32:F36,MATCH(VLOOKUP(IF(B180="Shoot Block",E187,E183),'他鏡'!C2:J472,8,FALSE),'Calc Table'!B31:F31,0)+1,FALSE)</f>
        <v>0</v>
      </c>
      <c r="L235" s="53" t="s">
        <v>118</v>
      </c>
      <c r="M235" s="48" t="s">
        <v>111</v>
      </c>
      <c r="N235" s="54"/>
      <c r="O235" s="2"/>
      <c r="P235" s="4" t="s">
        <v>119</v>
      </c>
      <c r="Q235" s="43"/>
      <c r="R235" s="4" t="s">
        <v>119</v>
      </c>
      <c r="S235" s="38"/>
      <c r="T235" s="55"/>
      <c r="U235" s="38"/>
      <c r="V235" s="38"/>
      <c r="W235" s="38"/>
      <c r="X235" s="38"/>
      <c r="Y235" s="38"/>
      <c r="Z235" s="38"/>
      <c r="AA235" s="38"/>
      <c r="AB235" s="38"/>
    </row>
    <row r="236">
      <c r="A236" s="2"/>
      <c r="B236" s="28"/>
      <c r="C236" s="28"/>
      <c r="D236" s="28"/>
      <c r="E236" s="2"/>
      <c r="F236" s="2"/>
      <c r="G236" s="2"/>
      <c r="H236" s="2"/>
      <c r="I236" s="2"/>
      <c r="J236" s="2"/>
      <c r="K236" s="2"/>
      <c r="L236" s="2"/>
      <c r="M236" s="2"/>
      <c r="N236" s="54"/>
      <c r="O236" s="2"/>
      <c r="P236" s="9">
        <f>L226+0+19-M231</f>
        <v>194</v>
      </c>
      <c r="Q236" s="64" t="str">
        <f>IF(P236&gt;R236,"GOAL","NO GOAL")</f>
        <v>NO GOAL</v>
      </c>
      <c r="R236" s="25">
        <f>R228+S228+T228+U228+19+20</f>
        <v>224</v>
      </c>
      <c r="S236" s="38"/>
      <c r="T236" s="55"/>
      <c r="U236" s="38"/>
      <c r="V236" s="38"/>
      <c r="W236" s="38"/>
      <c r="X236" s="38"/>
      <c r="Y236" s="38"/>
      <c r="Z236" s="38"/>
      <c r="AA236" s="38"/>
      <c r="AB236" s="38"/>
    </row>
    <row r="237">
      <c r="A237" s="2"/>
      <c r="B237" s="28"/>
      <c r="C237" s="28"/>
      <c r="D237" s="28"/>
      <c r="E237" s="2"/>
      <c r="F237" s="2"/>
      <c r="G237" s="2"/>
      <c r="H237" s="2"/>
      <c r="I237" s="2"/>
      <c r="J237" s="2"/>
      <c r="K237" s="2"/>
      <c r="L237" s="2"/>
      <c r="M237" s="2"/>
      <c r="N237" s="54"/>
      <c r="O237" s="2"/>
      <c r="P237" s="4" t="s">
        <v>120</v>
      </c>
      <c r="Q237" s="43"/>
      <c r="R237" s="46" t="s">
        <v>120</v>
      </c>
      <c r="S237" s="38"/>
      <c r="T237" s="55"/>
      <c r="U237" s="38"/>
      <c r="V237" s="38"/>
      <c r="W237" s="38"/>
      <c r="X237" s="38"/>
      <c r="Y237" s="38"/>
      <c r="Z237" s="38"/>
      <c r="AA237" s="38"/>
      <c r="AB237" s="38"/>
    </row>
    <row r="238">
      <c r="A238" s="2"/>
      <c r="B238" s="28"/>
      <c r="C238" s="28"/>
      <c r="D238" s="28"/>
      <c r="E238" s="2"/>
      <c r="F238" s="2"/>
      <c r="G238" s="2"/>
      <c r="H238" s="2"/>
      <c r="I238" s="2"/>
      <c r="J238" s="2"/>
      <c r="K238" s="2"/>
      <c r="L238" s="2"/>
      <c r="M238" s="2"/>
      <c r="N238" s="54"/>
      <c r="O238" s="2"/>
      <c r="P238" s="9">
        <f>L226+0+0-M231</f>
        <v>175</v>
      </c>
      <c r="Q238" s="65" t="str">
        <f>IF(P238&gt;R238,"GOAL","NO GOAL")</f>
        <v>NO GOAL</v>
      </c>
      <c r="R238" s="25">
        <f>R228+S228+T228+U228+0+0</f>
        <v>185</v>
      </c>
      <c r="S238" s="38"/>
      <c r="T238" s="55"/>
      <c r="U238" s="38"/>
      <c r="V238" s="38"/>
      <c r="W238" s="38"/>
      <c r="X238" s="38"/>
      <c r="Y238" s="38"/>
      <c r="Z238" s="38"/>
      <c r="AA238" s="38"/>
      <c r="AB238" s="38"/>
    </row>
    <row r="239">
      <c r="A239" s="2"/>
      <c r="B239" s="28"/>
      <c r="C239" s="28"/>
      <c r="D239" s="28"/>
      <c r="E239" s="2"/>
      <c r="F239" s="2"/>
      <c r="G239" s="2"/>
      <c r="H239" s="2"/>
      <c r="I239" s="2"/>
      <c r="J239" s="2"/>
      <c r="K239" s="2"/>
      <c r="L239" s="2"/>
      <c r="M239" s="2"/>
      <c r="N239" s="54"/>
      <c r="O239" s="54"/>
      <c r="P239" s="54"/>
      <c r="Q239" s="54"/>
      <c r="R239" s="54"/>
      <c r="S239" s="55"/>
      <c r="T239" s="55"/>
      <c r="U239" s="38"/>
      <c r="V239" s="38"/>
      <c r="W239" s="38"/>
      <c r="X239" s="38"/>
      <c r="Y239" s="38"/>
      <c r="Z239" s="38"/>
      <c r="AA239" s="38"/>
      <c r="AB239" s="38"/>
    </row>
    <row r="240">
      <c r="A240" s="2"/>
      <c r="B240" s="28"/>
      <c r="C240" s="28"/>
      <c r="D240" s="28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</row>
    <row r="241">
      <c r="A241" s="34" t="s">
        <v>84</v>
      </c>
      <c r="B241" s="3" t="s">
        <v>1</v>
      </c>
      <c r="C241" s="3" t="str">
        <f>A243&amp;B243&amp;C243</f>
        <v>GanmaProtocol OmegaN</v>
      </c>
      <c r="D241" s="2"/>
      <c r="E241" s="2"/>
      <c r="F241" s="2"/>
      <c r="G241" s="2"/>
      <c r="H241" s="2"/>
      <c r="I241" s="2"/>
      <c r="J241" s="2"/>
      <c r="K241" s="2"/>
      <c r="L241" s="40" t="s">
        <v>84</v>
      </c>
      <c r="M241" s="2"/>
      <c r="N241" s="38"/>
      <c r="O241" s="3"/>
      <c r="P241" s="3"/>
      <c r="Q241" s="2"/>
      <c r="R241" s="38"/>
      <c r="S241" s="2"/>
      <c r="T241" s="2"/>
      <c r="U241" s="2"/>
      <c r="V241" s="2"/>
      <c r="W241" s="2"/>
      <c r="X241" s="2"/>
      <c r="Y241" s="38"/>
      <c r="Z241" s="38"/>
      <c r="AA241" s="38"/>
      <c r="AB241" s="38"/>
    </row>
    <row r="242">
      <c r="A242" s="4" t="s">
        <v>2</v>
      </c>
      <c r="B242" s="4" t="s">
        <v>3</v>
      </c>
      <c r="C242" s="4" t="s">
        <v>4</v>
      </c>
      <c r="D242" s="5" t="s">
        <v>5</v>
      </c>
      <c r="E242" s="5" t="s">
        <v>6</v>
      </c>
      <c r="F242" s="5" t="s">
        <v>7</v>
      </c>
      <c r="G242" s="6" t="str">
        <f>IF(G249&lt;=8,"Legal","Illegal")</f>
        <v>Legal</v>
      </c>
      <c r="H242" s="4" t="s">
        <v>8</v>
      </c>
      <c r="I242" s="2"/>
      <c r="J242" s="2"/>
      <c r="K242" s="2"/>
      <c r="L242" s="8" t="s">
        <v>121</v>
      </c>
      <c r="M242" s="63" t="s">
        <v>122</v>
      </c>
      <c r="N242" s="38"/>
      <c r="O242" s="2"/>
      <c r="P242" s="2"/>
      <c r="Q242" s="2"/>
      <c r="R242" s="38"/>
      <c r="S242" s="2"/>
      <c r="T242" s="2"/>
      <c r="U242" s="2"/>
      <c r="V242" s="2"/>
      <c r="W242" s="2"/>
      <c r="X242" s="2"/>
      <c r="Y242" s="38"/>
      <c r="Z242" s="38"/>
      <c r="AA242" s="38"/>
      <c r="AB242" s="38"/>
    </row>
    <row r="243">
      <c r="A243" s="7" t="s">
        <v>154</v>
      </c>
      <c r="B243" s="7" t="s">
        <v>155</v>
      </c>
      <c r="C243" s="7" t="s">
        <v>11</v>
      </c>
      <c r="D243" s="8" t="s">
        <v>12</v>
      </c>
      <c r="E243" s="8" t="s">
        <v>12</v>
      </c>
      <c r="F243" s="4" t="s">
        <v>13</v>
      </c>
      <c r="G243" s="7">
        <v>0.0</v>
      </c>
      <c r="H243" s="4" t="s">
        <v>13</v>
      </c>
      <c r="I243" s="9" t="str">
        <f>VLOOKUP(J243,'Calc Table'!Y2:Z13,2,FALSE)</f>
        <v>S+</v>
      </c>
      <c r="J243" s="9">
        <f>IFERROR(__xludf.DUMMYFUNCTION("SPLIT( LOWER(B246) , ""abcdefghijklmnopqrstuvwxyz ()+"" ) + VLOOKUP(G243,'Calc Table'!X21:Y29,2,FALSE)"),110.0)</f>
        <v>110</v>
      </c>
      <c r="K243" s="2"/>
      <c r="L243" s="2"/>
      <c r="M243" s="25">
        <f>(25/100)*P234+10</f>
        <v>53.75</v>
      </c>
      <c r="N243" s="38"/>
      <c r="O243" s="2"/>
      <c r="P243" s="3"/>
      <c r="Q243" s="2"/>
      <c r="R243" s="38"/>
      <c r="S243" s="2"/>
      <c r="T243" s="2"/>
      <c r="U243" s="2"/>
      <c r="V243" s="2"/>
      <c r="W243" s="2"/>
      <c r="X243" s="2"/>
      <c r="Y243" s="2"/>
      <c r="Z243" s="2"/>
      <c r="AA243" s="38"/>
      <c r="AB243" s="38"/>
    </row>
    <row r="244">
      <c r="A244" s="6" t="s">
        <v>14</v>
      </c>
      <c r="B244" s="10" t="str">
        <f>VLOOKUP(A243,'鏡'!G1:BD362,50,FALSE)</f>
        <v>Protocol Omega</v>
      </c>
      <c r="C244" s="10" t="str">
        <f>VLOOKUP(A243,'鏡'!G1:BD362,23,FALSE)</f>
        <v>N</v>
      </c>
      <c r="D244" s="11" t="s">
        <v>91</v>
      </c>
      <c r="E244" s="7" t="s">
        <v>156</v>
      </c>
      <c r="F244" s="4" t="s">
        <v>17</v>
      </c>
      <c r="G244" s="7">
        <v>0.0</v>
      </c>
      <c r="H244" s="4" t="s">
        <v>17</v>
      </c>
      <c r="I244" s="9" t="str">
        <f>VLOOKUP(J244,'Calc Table'!Y2:Z13,2,FALSE)</f>
        <v>S</v>
      </c>
      <c r="J244" s="9">
        <f>IFERROR(__xludf.DUMMYFUNCTION("SPLIT( LOWER(B247) , ""abcdefghijklmnopqrstuvwxyz ()+"" ) + VLOOKUP(G244,'Calc Table'!X21:Y29,2,FALSE)"),100.0)</f>
        <v>100</v>
      </c>
      <c r="K244" s="2"/>
      <c r="L244" s="38"/>
      <c r="M244" s="4" t="s">
        <v>119</v>
      </c>
      <c r="N244" s="38"/>
      <c r="O244" s="2"/>
      <c r="P244" s="66"/>
      <c r="Q244" s="2"/>
      <c r="R244" s="38"/>
      <c r="S244" s="2"/>
      <c r="T244" s="2"/>
      <c r="U244" s="2"/>
      <c r="V244" s="2"/>
      <c r="W244" s="2"/>
      <c r="X244" s="2"/>
      <c r="Y244" s="2"/>
      <c r="Z244" s="2"/>
      <c r="AA244" s="38"/>
      <c r="AB244" s="38"/>
    </row>
    <row r="245">
      <c r="A245" s="8" t="s">
        <v>18</v>
      </c>
      <c r="B245" s="9" t="str">
        <f t="array" ref="B245">INDEX('鏡'!I:I,MATCH(A243&amp;B243&amp;C243,'鏡'!BE:BE,0))</f>
        <v>林(Wood)T</v>
      </c>
      <c r="C245" s="12" t="s">
        <v>4</v>
      </c>
      <c r="D245" s="8" t="s">
        <v>19</v>
      </c>
      <c r="E245" s="8" t="s">
        <v>19</v>
      </c>
      <c r="F245" s="4" t="s">
        <v>20</v>
      </c>
      <c r="G245" s="7">
        <v>2.0</v>
      </c>
      <c r="H245" s="4" t="s">
        <v>20</v>
      </c>
      <c r="I245" s="9" t="str">
        <f>VLOOKUP(J245,'Calc Table'!Y2:Z13,2,FALSE)</f>
        <v>S</v>
      </c>
      <c r="J245" s="9">
        <f>IFERROR(__xludf.DUMMYFUNCTION("SPLIT( LOWER(B248) , ""abcdefghijklmnopqrstuvwxyz ()+"" ) + VLOOKUP(G245,'Calc Table'!X21:Y29,2,FALSE)"),100.0)</f>
        <v>100</v>
      </c>
      <c r="K245" s="2"/>
      <c r="L245" s="13"/>
      <c r="M245" s="9">
        <f>(25/100)*P236+10</f>
        <v>58.5</v>
      </c>
      <c r="N245" s="3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38"/>
      <c r="AB245" s="38"/>
    </row>
    <row r="246">
      <c r="A246" s="14" t="s">
        <v>13</v>
      </c>
      <c r="B246" s="15" t="str">
        <f t="array" ref="B246">INDEX('鏡'!M:M,MATCH(A243&amp;B243&amp;C243,'鏡'!BE:BE,0))</f>
        <v>S+(110)</v>
      </c>
      <c r="C246" s="15" t="str">
        <f t="array" ref="C246">INDEX('鏡'!AC:AC,MATCH(A243&amp;B243&amp;C243,'鏡'!BE:BE,0))</f>
        <v>N</v>
      </c>
      <c r="D246" s="19" t="s">
        <v>64</v>
      </c>
      <c r="E246" s="16" t="s">
        <v>65</v>
      </c>
      <c r="F246" s="4" t="s">
        <v>23</v>
      </c>
      <c r="G246" s="7">
        <v>0.0</v>
      </c>
      <c r="H246" s="4" t="s">
        <v>23</v>
      </c>
      <c r="I246" s="9" t="str">
        <f>VLOOKUP(J246,'Calc Table'!Y2:Z13,2,FALSE)</f>
        <v>A+</v>
      </c>
      <c r="J246" s="9">
        <f>IFERROR(__xludf.DUMMYFUNCTION("SPLIT( LOWER(B249) , ""abcdefghijklmnopqrstuvwxyz ()+"" ) + VLOOKUP(G246,'Calc Table'!X21:Y29,2,FALSE)"),90.0)</f>
        <v>90</v>
      </c>
      <c r="K246" s="2"/>
      <c r="L246" s="2"/>
      <c r="M246" s="4" t="s">
        <v>120</v>
      </c>
      <c r="N246" s="3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38"/>
      <c r="AB246" s="38"/>
    </row>
    <row r="247">
      <c r="A247" s="14" t="s">
        <v>17</v>
      </c>
      <c r="B247" s="15" t="str">
        <f t="array" ref="B247">INDEX('鏡'!O:O,MATCH(A243&amp;B243&amp;C243,'鏡'!BE:BE,0))</f>
        <v>S(100)</v>
      </c>
      <c r="C247" s="2"/>
      <c r="D247" s="8" t="s">
        <v>24</v>
      </c>
      <c r="E247" s="8" t="s">
        <v>24</v>
      </c>
      <c r="F247" s="4" t="s">
        <v>25</v>
      </c>
      <c r="G247" s="7">
        <v>0.0</v>
      </c>
      <c r="H247" s="2"/>
      <c r="I247" s="2"/>
      <c r="J247" s="2"/>
      <c r="K247" s="2"/>
      <c r="L247" s="2"/>
      <c r="M247" s="9">
        <f>(25/100)*P238+10</f>
        <v>53.75</v>
      </c>
      <c r="N247" s="38"/>
      <c r="O247" s="2"/>
      <c r="P247" s="67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38"/>
      <c r="AB247" s="38"/>
    </row>
    <row r="248">
      <c r="A248" s="14" t="s">
        <v>20</v>
      </c>
      <c r="B248" s="15" t="str">
        <f t="array" ref="B248">INDEX('鏡'!S:S,MATCH(A243&amp;B243&amp;C243,'鏡'!BE:BE,0))</f>
        <v>A+(90)</v>
      </c>
      <c r="C248" s="2"/>
      <c r="D248" s="11" t="s">
        <v>66</v>
      </c>
      <c r="E248" s="7" t="s">
        <v>104</v>
      </c>
      <c r="F248" s="4" t="s">
        <v>28</v>
      </c>
      <c r="G248" s="7">
        <v>2.0</v>
      </c>
      <c r="H248" s="2"/>
      <c r="I248" s="2"/>
      <c r="J248" s="2"/>
      <c r="K248" s="2"/>
      <c r="L248" s="38"/>
      <c r="M248" s="2"/>
      <c r="N248" s="25" t="str">
        <f>A243</f>
        <v>Ganma</v>
      </c>
      <c r="O248" s="9" t="str">
        <f>E244</f>
        <v>Gamma Strike (Armed)</v>
      </c>
      <c r="P248" s="2"/>
      <c r="Q248" s="41"/>
      <c r="R248" s="42" t="s">
        <v>23</v>
      </c>
      <c r="S248" s="22" t="str">
        <f>R204</f>
        <v>Senguuji Yamato</v>
      </c>
      <c r="T248" s="22" t="str">
        <f>V211</f>
        <v>Great The Hand</v>
      </c>
      <c r="U248" s="28"/>
      <c r="V248" s="2"/>
      <c r="W248" s="2"/>
      <c r="X248" s="2"/>
      <c r="Y248" s="2"/>
      <c r="Z248" s="2"/>
      <c r="AA248" s="2"/>
      <c r="AB248" s="2"/>
    </row>
    <row r="249">
      <c r="A249" s="14" t="s">
        <v>23</v>
      </c>
      <c r="B249" s="15" t="str">
        <f t="array" ref="B249">INDEX('鏡'!W:W,MATCH(A243&amp;B243&amp;C243,'鏡'!BE:BE,0))</f>
        <v>A+(90)</v>
      </c>
      <c r="C249" s="2"/>
      <c r="D249" s="8" t="s">
        <v>29</v>
      </c>
      <c r="E249" s="8" t="s">
        <v>29</v>
      </c>
      <c r="F249" s="4" t="s">
        <v>30</v>
      </c>
      <c r="G249" s="17">
        <f>SUM(G243:G248)</f>
        <v>4</v>
      </c>
      <c r="H249" s="2"/>
      <c r="I249" s="2"/>
      <c r="J249" s="2"/>
      <c r="K249" s="2"/>
      <c r="L249" s="8" t="s">
        <v>88</v>
      </c>
      <c r="M249" s="8" t="s">
        <v>89</v>
      </c>
      <c r="N249" s="4" t="s">
        <v>52</v>
      </c>
      <c r="O249" s="4" t="s">
        <v>90</v>
      </c>
      <c r="P249" s="2"/>
      <c r="Q249" s="43"/>
      <c r="R249" s="2"/>
      <c r="S249" s="4" t="s">
        <v>52</v>
      </c>
      <c r="T249" s="4" t="s">
        <v>90</v>
      </c>
      <c r="U249" s="2"/>
      <c r="V249" s="2"/>
      <c r="W249" s="2"/>
      <c r="X249" s="44"/>
      <c r="Y249" s="2"/>
      <c r="Z249" s="2"/>
      <c r="AA249" s="2"/>
      <c r="AB249" s="2"/>
    </row>
    <row r="250">
      <c r="A250" s="12" t="s">
        <v>7</v>
      </c>
      <c r="B250" s="18" t="str">
        <f t="array" ref="B250">INDEX('鏡'!AB:AB,MATCH(A243&amp;B243&amp;C243,'鏡'!BE:BE,0))</f>
        <v>Body+2/Guard+2</v>
      </c>
      <c r="C250" s="2"/>
      <c r="D250" s="19" t="s">
        <v>68</v>
      </c>
      <c r="E250" s="16" t="s">
        <v>69</v>
      </c>
      <c r="F250" s="2"/>
      <c r="G250" s="2"/>
      <c r="H250" s="2"/>
      <c r="I250" s="2"/>
      <c r="J250" s="2"/>
      <c r="K250" s="2"/>
      <c r="L250" s="9">
        <f>VLOOKUP(E244,'他鏡'!C2:J242,6,FALSE)</f>
        <v>150</v>
      </c>
      <c r="M250" s="25">
        <f>J243 /2</f>
        <v>55</v>
      </c>
      <c r="N250" s="9" t="str">
        <f>SUBSTITUTE(SUBSTITUTE(SUBSTITUTE(SUBSTITUTE(SUBSTITUTE(SUBSTITUTE(SUBSTITUTE(B245,"(",""),")",""),"T",""),"風",""),"火",""),"山",""),"林","")</f>
        <v>Wood</v>
      </c>
      <c r="O250" s="9" t="str">
        <f>VLOOKUP(E244,'他鏡'!C2:J442,8,FALSE)</f>
        <v>Wood</v>
      </c>
      <c r="P250" s="2"/>
      <c r="Q250" s="43"/>
      <c r="R250" s="2"/>
      <c r="S250" s="9" t="str">
        <f>SUBSTITUTE(SUBSTITUTE(SUBSTITUTE(SUBSTITUTE(SUBSTITUTE(SUBSTITUTE(SUBSTITUTE(S206,"(",""),")",""),"T",""),"風",""),"火",""),"山",""),"林","")</f>
        <v>FIre</v>
      </c>
      <c r="T250" s="9" t="str">
        <f>VLOOKUP(V211,'他鏡'!C320:J387,8,FALSE)</f>
        <v>Earth</v>
      </c>
      <c r="U250" s="2"/>
      <c r="V250" s="2"/>
      <c r="W250" s="2"/>
      <c r="X250" s="45"/>
      <c r="Y250" s="2"/>
      <c r="Z250" s="2"/>
      <c r="AA250" s="2"/>
      <c r="AB250" s="2"/>
    </row>
    <row r="251">
      <c r="A251" s="12" t="s">
        <v>33</v>
      </c>
      <c r="B251" s="15" t="str">
        <f t="array" ref="B251">INDEX('鏡'!X:X,MATCH(A243&amp;B243&amp;C243,'鏡'!BE:BE,0))</f>
        <v>B(8:20)</v>
      </c>
      <c r="C251" s="2"/>
      <c r="D251" s="2"/>
      <c r="E251" s="2"/>
      <c r="F251" s="2"/>
      <c r="G251" s="2"/>
      <c r="H251" s="2"/>
      <c r="I251" s="2"/>
      <c r="J251" s="2"/>
      <c r="K251" s="2"/>
      <c r="L251" s="8" t="s">
        <v>93</v>
      </c>
      <c r="M251" s="4" t="s">
        <v>95</v>
      </c>
      <c r="N251" s="4" t="s">
        <v>97</v>
      </c>
      <c r="O251" s="8" t="s">
        <v>123</v>
      </c>
      <c r="P251" s="2"/>
      <c r="Q251" s="43"/>
      <c r="R251" s="46" t="s">
        <v>98</v>
      </c>
      <c r="S251" s="4" t="s">
        <v>99</v>
      </c>
      <c r="T251" s="46" t="s">
        <v>100</v>
      </c>
      <c r="U251" s="46" t="s">
        <v>101</v>
      </c>
      <c r="V251" s="46" t="s">
        <v>102</v>
      </c>
      <c r="W251" s="46" t="s">
        <v>103</v>
      </c>
      <c r="X251" s="38"/>
      <c r="Y251" s="2"/>
      <c r="Z251" s="2"/>
      <c r="AA251" s="2"/>
      <c r="AB251" s="2"/>
    </row>
    <row r="252">
      <c r="A252" s="12" t="s">
        <v>34</v>
      </c>
      <c r="B252" s="20">
        <f t="array" ref="B252">INDEX('鏡'!K:K,MATCH(A243&amp;B243&amp;C243,'鏡'!BE:BE,0))</f>
        <v>190</v>
      </c>
      <c r="C252" s="2"/>
      <c r="D252" s="2"/>
      <c r="E252" s="2"/>
      <c r="F252" s="2"/>
      <c r="G252" s="2"/>
      <c r="H252" s="2"/>
      <c r="I252" s="2"/>
      <c r="J252" s="2"/>
      <c r="K252" s="2"/>
      <c r="L252" s="47">
        <f>M250 + L250</f>
        <v>205</v>
      </c>
      <c r="M252" s="48">
        <v>5.0</v>
      </c>
      <c r="N252" s="49">
        <v>0.0</v>
      </c>
      <c r="O252" s="68" t="str">
        <f>IF(N253=TRUE,"LEGAL","ILLEGAL")</f>
        <v>LEGAL</v>
      </c>
      <c r="P252" s="2"/>
      <c r="Q252" s="43"/>
      <c r="R252" s="50">
        <f>AA207 /2</f>
        <v>75</v>
      </c>
      <c r="S252" s="51">
        <f>VLOOKUP(T224,'他鏡'!C320:J387,6,FALSE)</f>
        <v>120</v>
      </c>
      <c r="T252" s="52">
        <f>VLOOKUP(N250,'Calc Table'!A32:F36,MATCH(S226,'Calc Table'!B31:F31,0)+1,FALSE)</f>
        <v>10</v>
      </c>
      <c r="U252" s="30">
        <f>VLOOKUP(O250,'Calc Table'!A32:F36,MATCH(T226,'Calc Table'!B31:F31,0)+1,FALSE)</f>
        <v>0</v>
      </c>
      <c r="V252" s="48">
        <v>19.0</v>
      </c>
      <c r="W252" s="48">
        <v>10.0</v>
      </c>
      <c r="X252" s="38"/>
      <c r="Y252" s="2"/>
      <c r="Z252" s="2"/>
      <c r="AA252" s="2"/>
      <c r="AB252" s="2"/>
    </row>
    <row r="253">
      <c r="A253" s="12" t="s">
        <v>35</v>
      </c>
      <c r="B253" s="12" t="s">
        <v>36</v>
      </c>
      <c r="C253" s="12" t="s">
        <v>37</v>
      </c>
      <c r="D253" s="12" t="s">
        <v>38</v>
      </c>
      <c r="E253" s="12" t="s">
        <v>39</v>
      </c>
      <c r="F253" s="2"/>
      <c r="G253" s="2"/>
      <c r="H253" s="2"/>
      <c r="I253" s="2"/>
      <c r="J253" s="2"/>
      <c r="K253" s="2"/>
      <c r="L253" s="2"/>
      <c r="M253" s="2"/>
      <c r="N253" s="2" t="b">
        <f>N252&gt;=O223</f>
        <v>1</v>
      </c>
      <c r="O253" s="2"/>
      <c r="P253" s="2"/>
      <c r="Q253" s="2"/>
      <c r="R253" s="2"/>
      <c r="S253" s="2"/>
      <c r="T253" s="2"/>
      <c r="U253" s="2"/>
      <c r="V253" s="2"/>
      <c r="W253" s="2"/>
      <c r="X253" s="38"/>
      <c r="Y253" s="2"/>
      <c r="Z253" s="2"/>
      <c r="AA253" s="2"/>
      <c r="AB253" s="2"/>
    </row>
    <row r="254">
      <c r="A254" s="22" t="str">
        <f t="array" ref="A254">INDEX('鏡'!AD:AD,MATCH(A243&amp;B243&amp;C243,'鏡'!BE:BE,0))</f>
        <v>Omega Attack(\無(Void)){Coop3}[40TP]</v>
      </c>
      <c r="B254" s="22" t="str">
        <f t="array" ref="B254">INDEX('鏡'!AE:AE,MATCH(A243&amp;B243&amp;C243,'鏡'!BE:BE,0))</f>
        <v>Ganma Strike[Shoot Command 13](\Armed)(\林(Wood))[70TP]</v>
      </c>
      <c r="C254" s="23" t="str">
        <f t="array" ref="C254">INDEX('鏡'!AF:AF,MATCH(A243&amp;B243&amp;C243,'鏡'!BE:BE,0))</f>
        <v>Ganma Strike[Shoot Command 13](\林(Wood))[50TP]</v>
      </c>
      <c r="D254" s="22" t="str">
        <f t="array" ref="D254">INDEX('鏡'!AG:AG,MATCH(A243&amp;B243&amp;C243,'鏡'!BE:BE,0))</f>
        <v/>
      </c>
      <c r="E254" s="22" t="str">
        <f t="array" ref="E254">INDEX('鏡'!AH:AH,MATCH(A243&amp;B243&amp;C243,'鏡'!BE:BE,0))</f>
        <v/>
      </c>
      <c r="F254" s="2"/>
      <c r="G254" s="2"/>
      <c r="H254" s="2"/>
      <c r="I254" s="2"/>
      <c r="J254" s="2"/>
      <c r="K254" s="2"/>
      <c r="L254" s="53" t="s">
        <v>105</v>
      </c>
      <c r="M254" s="48" t="s">
        <v>111</v>
      </c>
      <c r="N254" s="55"/>
      <c r="O254" s="54"/>
      <c r="P254" s="54"/>
      <c r="Q254" s="54"/>
      <c r="R254" s="55"/>
      <c r="S254" s="55"/>
      <c r="T254" s="54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12" t="s">
        <v>40</v>
      </c>
      <c r="C255" s="12" t="s">
        <v>41</v>
      </c>
      <c r="D255" s="12" t="s">
        <v>42</v>
      </c>
      <c r="E255" s="12" t="s">
        <v>43</v>
      </c>
      <c r="F255" s="2"/>
      <c r="G255" s="2"/>
      <c r="H255" s="2"/>
      <c r="I255" s="2"/>
      <c r="J255" s="2"/>
      <c r="K255" s="2"/>
      <c r="L255" s="56" t="s">
        <v>109</v>
      </c>
      <c r="M255" s="9">
        <f>IF(M254="No",0,TRUNC(IF(M256="No",0,(IF(B117="Shoot Block",M119,N119)+J256+K256))/3) + TRUNC(IF(M257="No",0,(IF(B138="Shoot Block",M140,N140)+J257+K257))/3) + TRUNC(IF(M258="No",0,(IF(B159="Shoot Block",M161,N161)+J258+K258))/3) + TRUNC(IF(M259="No",0,(IF(B180="Shoot Block",M182,N182)+J259+K259))/3))</f>
        <v>180</v>
      </c>
      <c r="N255" s="55"/>
      <c r="O255" s="40" t="s">
        <v>84</v>
      </c>
      <c r="P255" s="2"/>
      <c r="Q255" s="2"/>
      <c r="R255" s="2"/>
      <c r="S255" s="38"/>
      <c r="T255" s="54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2" t="str">
        <f t="array" ref="B256">INDEX('鏡'!AI:AI,MATCH(A243&amp;B243&amp;C243,'鏡'!BE:BE,0))</f>
        <v/>
      </c>
      <c r="C256" s="22" t="str">
        <f t="array" ref="C256">INDEX('鏡'!AJ:AJ,MATCH(A243&amp;B243&amp;C243,'鏡'!BE:BE,0))</f>
        <v/>
      </c>
      <c r="D256" s="22" t="str">
        <f t="array" ref="D256">INDEX('鏡'!AK:AK,MATCH(A243&amp;B243&amp;C243,'鏡'!BE:BE,0))</f>
        <v/>
      </c>
      <c r="E256" s="22" t="str">
        <f t="array" ref="E256">INDEX('鏡'!AL:AL,MATCH(A243&amp;B243&amp;C243,'鏡'!BE:BE,0))</f>
        <v/>
      </c>
      <c r="F256" s="2"/>
      <c r="G256" s="2"/>
      <c r="H256" s="2"/>
      <c r="I256" s="2"/>
      <c r="J256" s="2">
        <f>VLOOKUP(N250,'Calc Table'!A32:F36,MATCH(SUBSTITUTE(SUBSTITUTE(SUBSTITUTE(SUBSTITUTE(SUBSTITUTE(SUBSTITUTE(SUBSTITUTE(B121,"(",""),")",""),"T",""),"風",""),"火",""),"山",""),"林",""),'Calc Table'!B31:F31,0)+1,FALSE)</f>
        <v>-10</v>
      </c>
      <c r="K256" s="2">
        <f>VLOOKUP(O250,'Calc Table'!A32:F36,MATCH(VLOOKUP(IF(B117="Shoot Block",E124,E120),'他鏡'!C2:J472,8,FALSE),'Calc Table'!B31:F31,0)+1,FALSE)</f>
        <v>-10</v>
      </c>
      <c r="L256" s="53" t="s">
        <v>110</v>
      </c>
      <c r="M256" s="48" t="s">
        <v>111</v>
      </c>
      <c r="N256" s="55"/>
      <c r="O256" s="2"/>
      <c r="P256" s="57" t="str">
        <f>N248&amp;" using "&amp;O248</f>
        <v>Ganma using Gamma Strike (Armed)</v>
      </c>
      <c r="Q256" s="58" t="s">
        <v>112</v>
      </c>
      <c r="R256" s="59" t="str">
        <f>S248&amp;" using "&amp;T248</f>
        <v>Senguuji Yamato using Great The Hand</v>
      </c>
      <c r="S256" s="38"/>
      <c r="T256" s="54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12" t="s">
        <v>44</v>
      </c>
      <c r="C257" s="12" t="s">
        <v>45</v>
      </c>
      <c r="D257" s="12" t="s">
        <v>46</v>
      </c>
      <c r="E257" s="12" t="s">
        <v>47</v>
      </c>
      <c r="F257" s="2"/>
      <c r="G257" s="2"/>
      <c r="H257" s="2"/>
      <c r="I257" s="2"/>
      <c r="J257" s="13">
        <f>VLOOKUP(N250,'Calc Table'!A32:F36,MATCH(SUBSTITUTE(SUBSTITUTE(SUBSTITUTE(SUBSTITUTE(SUBSTITUTE(SUBSTITUTE(SUBSTITUTE(B142,"(",""),")",""),"T",""),"風",""),"火",""),"山",""),"林",""),'Calc Table'!B31:F31,0)+1,FALSE)</f>
        <v>0</v>
      </c>
      <c r="K257" s="69">
        <f>VLOOKUP(O250,'Calc Table'!A32:F36,MATCH(VLOOKUP(IF(B138="Shoot Block",E145,E141),'他鏡'!C2:J472,8,FALSE),'Calc Table'!B31:F31,0)+1,FALSE)</f>
        <v>0</v>
      </c>
      <c r="L257" s="53" t="s">
        <v>113</v>
      </c>
      <c r="M257" s="48" t="s">
        <v>106</v>
      </c>
      <c r="N257" s="55"/>
      <c r="O257" s="60" t="s">
        <v>114</v>
      </c>
      <c r="P257" s="4" t="s">
        <v>115</v>
      </c>
      <c r="Q257" s="43"/>
      <c r="R257" s="8" t="s">
        <v>115</v>
      </c>
      <c r="S257" s="50" t="s">
        <v>116</v>
      </c>
      <c r="T257" s="54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2" t="str">
        <f t="array" ref="B258">INDEX('鏡'!AM:AM,MATCH(A243&amp;B243&amp;C243,'鏡'!BE:BE,0))</f>
        <v/>
      </c>
      <c r="C258" s="22" t="str">
        <f t="array" ref="C258">INDEX('鏡'!AN:AN,MATCH(A243&amp;B243&amp;C243,'鏡'!BE:BE,0))</f>
        <v/>
      </c>
      <c r="D258" s="22" t="str">
        <f t="array" ref="D258">INDEX('鏡'!AO:AO,MATCH(A243&amp;B243&amp;C243,'鏡'!BE:BE,0))</f>
        <v/>
      </c>
      <c r="E258" s="22" t="str">
        <f t="array" ref="E258">INDEX('鏡'!AP:AP,MATCH(A243&amp;B243&amp;C243,'鏡'!BE:BE,0))</f>
        <v/>
      </c>
      <c r="F258" s="2"/>
      <c r="G258" s="2"/>
      <c r="H258" s="2"/>
      <c r="I258" s="2"/>
      <c r="J258" s="13">
        <f>VLOOKUP(N250,'Calc Table'!A32:F36,MATCH(SUBSTITUTE(SUBSTITUTE(SUBSTITUTE(SUBSTITUTE(SUBSTITUTE(SUBSTITUTE(SUBSTITUTE(B163,"(",""),")",""),"T",""),"風",""),"火",""),"山",""),"林",""),'Calc Table'!B31:F31,0)+1,FALSE)</f>
        <v>10</v>
      </c>
      <c r="K258" s="13">
        <f>VLOOKUP(O250,'Calc Table'!A32:F36,MATCH(VLOOKUP(IF(B159="Shoot Block",E166,E162),'他鏡'!C2:J472,8,FALSE),'Calc Table'!B31:F31,0)+1,FALSE)</f>
        <v>10</v>
      </c>
      <c r="L258" s="53" t="s">
        <v>117</v>
      </c>
      <c r="M258" s="48" t="s">
        <v>111</v>
      </c>
      <c r="N258" s="55"/>
      <c r="O258" s="2"/>
      <c r="P258" s="61">
        <f>L252+M243+M252+N252-M255</f>
        <v>83.75</v>
      </c>
      <c r="Q258" s="65" t="str">
        <f>IF(P258&gt;R258,"GOAL","NO GOAL")</f>
        <v>NO GOAL</v>
      </c>
      <c r="R258" s="63">
        <f>R252+S252+T252+U252+V252+W252</f>
        <v>234</v>
      </c>
      <c r="S258" s="38"/>
      <c r="T258" s="54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12" t="s">
        <v>53</v>
      </c>
      <c r="C259" s="12" t="s">
        <v>54</v>
      </c>
      <c r="D259" s="12" t="s">
        <v>55</v>
      </c>
      <c r="E259" s="12" t="s">
        <v>56</v>
      </c>
      <c r="F259" s="2"/>
      <c r="G259" s="2"/>
      <c r="H259" s="2"/>
      <c r="I259" s="2"/>
      <c r="J259" s="13">
        <f>VLOOKUP(N250,'Calc Table'!A32:F36,MATCH(SUBSTITUTE(SUBSTITUTE(SUBSTITUTE(SUBSTITUTE(SUBSTITUTE(SUBSTITUTE(SUBSTITUTE(B184,"(",""),")",""),"T",""),"風",""),"火",""),"山",""),"林",""),'Calc Table'!B31:F31,0)+1,FALSE)</f>
        <v>0</v>
      </c>
      <c r="K259" s="2">
        <f>VLOOKUP(O250,'Calc Table'!A32:F36,MATCH(VLOOKUP(IF(B180="Shoot Block",E187,E183),'他鏡'!C2:J472,8,FALSE),'Calc Table'!B31:F31,0)+1,FALSE)</f>
        <v>-10</v>
      </c>
      <c r="L259" s="53" t="s">
        <v>118</v>
      </c>
      <c r="M259" s="48" t="s">
        <v>111</v>
      </c>
      <c r="N259" s="55"/>
      <c r="O259" s="2"/>
      <c r="P259" s="4" t="s">
        <v>119</v>
      </c>
      <c r="Q259" s="43"/>
      <c r="R259" s="4" t="s">
        <v>119</v>
      </c>
      <c r="S259" s="38"/>
      <c r="T259" s="54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2" t="str">
        <f t="array" ref="B260">INDEX('鏡'!AQ:AQ,MATCH(A243&amp;B243&amp;C243,'鏡'!BE:BE,0))</f>
        <v/>
      </c>
      <c r="C260" s="22" t="str">
        <f t="array" ref="C260">INDEX('鏡'!AR:AR,MATCH(A243&amp;B243&amp;C243,'鏡'!BE:BE,0))</f>
        <v/>
      </c>
      <c r="D260" s="22" t="str">
        <f t="array" ref="D260">INDEX('鏡'!AS:AS,MATCH(A243&amp;B243&amp;C243,'鏡'!BE:BE,0))</f>
        <v/>
      </c>
      <c r="E260" s="9" t="str">
        <f t="array" ref="E260">INDEX('鏡'!AT:AT,MATCH(A243&amp;B243&amp;C243,'鏡'!BE:BE,0))</f>
        <v/>
      </c>
      <c r="F260" s="2"/>
      <c r="G260" s="2"/>
      <c r="H260" s="2"/>
      <c r="I260" s="2"/>
      <c r="J260" s="2"/>
      <c r="K260" s="2"/>
      <c r="L260" s="2"/>
      <c r="M260" s="2"/>
      <c r="N260" s="55"/>
      <c r="O260" s="2"/>
      <c r="P260" s="9">
        <f>L252+M245+19-0-M255</f>
        <v>102.5</v>
      </c>
      <c r="Q260" s="65" t="str">
        <f>IF(P260&gt;R260,"GOAL","NO GOAL")</f>
        <v>NO GOAL</v>
      </c>
      <c r="R260" s="25">
        <f>R252+S252+T252+U252+19+20</f>
        <v>244</v>
      </c>
      <c r="S260" s="38"/>
      <c r="T260" s="54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8"/>
      <c r="C261" s="28"/>
      <c r="D261" s="28"/>
      <c r="E261" s="2"/>
      <c r="F261" s="2"/>
      <c r="G261" s="2"/>
      <c r="H261" s="2"/>
      <c r="I261" s="2"/>
      <c r="J261" s="2"/>
      <c r="K261" s="3"/>
      <c r="L261" s="38"/>
      <c r="M261" s="38"/>
      <c r="N261" s="55"/>
      <c r="O261" s="2"/>
      <c r="P261" s="4" t="s">
        <v>120</v>
      </c>
      <c r="Q261" s="43"/>
      <c r="R261" s="46" t="s">
        <v>120</v>
      </c>
      <c r="S261" s="38"/>
      <c r="T261" s="54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54"/>
      <c r="O262" s="2"/>
      <c r="P262" s="9">
        <f>L252+M247+0+0-M255</f>
        <v>78.75</v>
      </c>
      <c r="Q262" s="65" t="str">
        <f>IF(P262&gt;R262,"GOAL","NO GOAL")</f>
        <v>NO GOAL</v>
      </c>
      <c r="R262" s="25">
        <f>R252+S252+T252+U252+0+0</f>
        <v>205</v>
      </c>
      <c r="S262" s="38"/>
      <c r="T262" s="54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54"/>
      <c r="O263" s="2"/>
      <c r="P263" s="2"/>
      <c r="Q263" s="2"/>
      <c r="R263" s="2"/>
      <c r="S263" s="38"/>
      <c r="T263" s="54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54"/>
      <c r="O264" s="54"/>
      <c r="P264" s="54"/>
      <c r="Q264" s="54"/>
      <c r="R264" s="54"/>
      <c r="S264" s="54"/>
      <c r="T264" s="54"/>
      <c r="U264" s="2"/>
      <c r="V264" s="2"/>
      <c r="W264" s="2"/>
      <c r="X264" s="2"/>
      <c r="Y264" s="2"/>
      <c r="Z264" s="2"/>
      <c r="AA264" s="2"/>
      <c r="AB264" s="2"/>
    </row>
    <row r="265">
      <c r="A265" s="82"/>
      <c r="B265" s="82"/>
      <c r="C265" s="82"/>
      <c r="D265" s="82"/>
      <c r="E265" s="82"/>
      <c r="F265" s="82"/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  <c r="T265" s="82"/>
      <c r="U265" s="82"/>
      <c r="V265" s="82"/>
      <c r="W265" s="82"/>
      <c r="X265" s="82"/>
      <c r="Y265" s="82"/>
      <c r="Z265" s="82"/>
      <c r="AA265" s="82"/>
      <c r="AB265" s="82"/>
    </row>
    <row r="266">
      <c r="A266" s="34" t="s">
        <v>124</v>
      </c>
      <c r="B266" s="3" t="s">
        <v>1</v>
      </c>
      <c r="C266" s="3" t="str">
        <f>A268&amp;B268&amp;C268</f>
        <v>Fei RuneTenmasY</v>
      </c>
      <c r="D266" s="2"/>
      <c r="E266" s="2"/>
      <c r="F266" s="2"/>
      <c r="G266" s="2"/>
      <c r="H266" s="2"/>
      <c r="I266" s="2"/>
      <c r="J266" s="2"/>
      <c r="K266" s="2"/>
      <c r="L266" s="40" t="s">
        <v>124</v>
      </c>
      <c r="M266" s="2"/>
      <c r="N266" s="38"/>
      <c r="O266" s="3"/>
      <c r="P266" s="3"/>
      <c r="Q266" s="2"/>
      <c r="R266" s="38"/>
      <c r="S266" s="2"/>
      <c r="T266" s="2"/>
      <c r="U266" s="2"/>
      <c r="V266" s="2"/>
      <c r="W266" s="2"/>
      <c r="X266" s="2"/>
      <c r="Y266" s="38"/>
      <c r="Z266" s="38"/>
      <c r="AA266" s="38"/>
      <c r="AB266" s="82"/>
    </row>
    <row r="267">
      <c r="A267" s="4" t="s">
        <v>2</v>
      </c>
      <c r="B267" s="4" t="s">
        <v>3</v>
      </c>
      <c r="C267" s="4" t="s">
        <v>4</v>
      </c>
      <c r="D267" s="5" t="s">
        <v>5</v>
      </c>
      <c r="E267" s="5" t="s">
        <v>6</v>
      </c>
      <c r="F267" s="5" t="s">
        <v>7</v>
      </c>
      <c r="G267" s="6" t="str">
        <f>IF(G274&lt;=8,"Legal","Illegal")</f>
        <v>Legal</v>
      </c>
      <c r="H267" s="4" t="s">
        <v>8</v>
      </c>
      <c r="I267" s="2"/>
      <c r="J267" s="2"/>
      <c r="K267" s="2"/>
      <c r="L267" s="8" t="s">
        <v>121</v>
      </c>
      <c r="M267" s="63" t="s">
        <v>122</v>
      </c>
      <c r="N267" s="38"/>
      <c r="O267" s="2"/>
      <c r="P267" s="2"/>
      <c r="Q267" s="2"/>
      <c r="R267" s="38"/>
      <c r="S267" s="2"/>
      <c r="T267" s="2"/>
      <c r="U267" s="2"/>
      <c r="V267" s="2"/>
      <c r="W267" s="2"/>
      <c r="X267" s="2"/>
      <c r="Y267" s="38"/>
      <c r="Z267" s="38"/>
      <c r="AA267" s="38"/>
      <c r="AB267" s="82"/>
    </row>
    <row r="268">
      <c r="A268" s="7" t="s">
        <v>157</v>
      </c>
      <c r="B268" s="7" t="s">
        <v>158</v>
      </c>
      <c r="C268" s="7" t="s">
        <v>87</v>
      </c>
      <c r="D268" s="8" t="s">
        <v>12</v>
      </c>
      <c r="E268" s="8" t="s">
        <v>12</v>
      </c>
      <c r="F268" s="4" t="s">
        <v>13</v>
      </c>
      <c r="G268" s="7">
        <v>0.0</v>
      </c>
      <c r="H268" s="4" t="s">
        <v>13</v>
      </c>
      <c r="I268" s="9" t="str">
        <f>VLOOKUP(J268,'Calc Table'!Y2:Z13,2,FALSE)</f>
        <v>S</v>
      </c>
      <c r="J268" s="9">
        <f>IFERROR(__xludf.DUMMYFUNCTION("SPLIT( LOWER(B271) , ""abcdefghijklmnopqrstuvwxyz ()+"" ) + VLOOKUP(G268,'Calc Table'!X21:Y29,2,FALSE)"),100.0)</f>
        <v>100</v>
      </c>
      <c r="K268" s="2"/>
      <c r="L268" s="2"/>
      <c r="M268" s="25">
        <f>(25/100)*P258+10</f>
        <v>30.9375</v>
      </c>
      <c r="N268" s="38"/>
      <c r="O268" s="2"/>
      <c r="P268" s="3"/>
      <c r="Q268" s="2"/>
      <c r="R268" s="38"/>
      <c r="S268" s="2"/>
      <c r="T268" s="2"/>
      <c r="U268" s="2"/>
      <c r="V268" s="2"/>
      <c r="W268" s="2"/>
      <c r="X268" s="2"/>
      <c r="Y268" s="2"/>
      <c r="Z268" s="2"/>
      <c r="AA268" s="38"/>
      <c r="AB268" s="82"/>
    </row>
    <row r="269">
      <c r="A269" s="6" t="s">
        <v>14</v>
      </c>
      <c r="B269" s="10" t="str">
        <f>VLOOKUP(A268,'鏡'!G1:BD362,50,FALSE)</f>
        <v>Tenmas</v>
      </c>
      <c r="C269" s="10" t="str">
        <f>VLOOKUP(A268,'鏡'!G1:BD362,23,FALSE)</f>
        <v>Y</v>
      </c>
      <c r="D269" s="11" t="s">
        <v>91</v>
      </c>
      <c r="E269" s="7" t="s">
        <v>159</v>
      </c>
      <c r="F269" s="4" t="s">
        <v>17</v>
      </c>
      <c r="G269" s="7">
        <v>0.0</v>
      </c>
      <c r="H269" s="4" t="s">
        <v>17</v>
      </c>
      <c r="I269" s="9" t="str">
        <f>VLOOKUP(J269,'Calc Table'!Y2:Z13,2,FALSE)</f>
        <v>A+</v>
      </c>
      <c r="J269" s="9">
        <f>IFERROR(__xludf.DUMMYFUNCTION("SPLIT( LOWER(B272) , ""abcdefghijklmnopqrstuvwxyz ()+"" ) + VLOOKUP(G269,'Calc Table'!X21:Y29,2,FALSE)"),90.0)</f>
        <v>90</v>
      </c>
      <c r="K269" s="2"/>
      <c r="L269" s="38"/>
      <c r="M269" s="8" t="s">
        <v>119</v>
      </c>
      <c r="N269" s="38"/>
      <c r="O269" s="2"/>
      <c r="P269" s="66"/>
      <c r="Q269" s="2"/>
      <c r="R269" s="38"/>
      <c r="S269" s="2"/>
      <c r="T269" s="2"/>
      <c r="U269" s="2"/>
      <c r="V269" s="2"/>
      <c r="W269" s="2"/>
      <c r="X269" s="2"/>
      <c r="Y269" s="2"/>
      <c r="Z269" s="2"/>
      <c r="AA269" s="38"/>
      <c r="AB269" s="82"/>
    </row>
    <row r="270">
      <c r="A270" s="8" t="s">
        <v>18</v>
      </c>
      <c r="B270" s="9" t="str">
        <f t="array" ref="B270">INDEX('鏡'!I:I,MATCH(A268&amp;B268&amp;C268,'鏡'!BE:BE,0))</f>
        <v>林(Wood)T</v>
      </c>
      <c r="C270" s="12" t="s">
        <v>4</v>
      </c>
      <c r="D270" s="8" t="s">
        <v>19</v>
      </c>
      <c r="E270" s="8" t="s">
        <v>19</v>
      </c>
      <c r="F270" s="4" t="s">
        <v>20</v>
      </c>
      <c r="G270" s="7">
        <v>2.0</v>
      </c>
      <c r="H270" s="4" t="s">
        <v>20</v>
      </c>
      <c r="I270" s="9" t="str">
        <f>VLOOKUP(J270,'Calc Table'!Y2:Z13,2,FALSE)</f>
        <v>A</v>
      </c>
      <c r="J270" s="9">
        <f>IFERROR(__xludf.DUMMYFUNCTION("SPLIT( LOWER(B273) , ""abcdefghijklmnopqrstuvwxyz ()+"" ) + VLOOKUP(G270,'Calc Table'!X21:Y29,2,FALSE)"),80.0)</f>
        <v>80</v>
      </c>
      <c r="K270" s="2"/>
      <c r="L270" s="13"/>
      <c r="M270" s="9">
        <f>(25/100)*P260+10</f>
        <v>35.625</v>
      </c>
      <c r="N270" s="3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38"/>
      <c r="AB270" s="82"/>
    </row>
    <row r="271">
      <c r="A271" s="14" t="s">
        <v>13</v>
      </c>
      <c r="B271" s="15" t="str">
        <f t="array" ref="B271">INDEX('鏡'!M:M,MATCH(A268&amp;B268&amp;C268,'鏡'!BE:BE,0))</f>
        <v>S(100)</v>
      </c>
      <c r="C271" s="15" t="str">
        <f t="array" ref="C271">INDEX('鏡'!AC:AC,MATCH(A268&amp;B268&amp;C268,'鏡'!BE:BE,0))</f>
        <v>Y</v>
      </c>
      <c r="D271" s="19" t="s">
        <v>64</v>
      </c>
      <c r="E271" s="16" t="s">
        <v>65</v>
      </c>
      <c r="F271" s="4" t="s">
        <v>23</v>
      </c>
      <c r="G271" s="7">
        <v>0.0</v>
      </c>
      <c r="H271" s="4" t="s">
        <v>23</v>
      </c>
      <c r="I271" s="9" t="str">
        <f>VLOOKUP(J271,'Calc Table'!Y2:Z13,2,FALSE)</f>
        <v>A+</v>
      </c>
      <c r="J271" s="9">
        <f>IFERROR(__xludf.DUMMYFUNCTION("SPLIT( LOWER(B274) , ""abcdefghijklmnopqrstuvwxyz ()+"" ) + VLOOKUP(G271,'Calc Table'!X21:Y29,2,FALSE)"),90.0)</f>
        <v>90</v>
      </c>
      <c r="K271" s="2"/>
      <c r="L271" s="2"/>
      <c r="M271" s="8" t="s">
        <v>120</v>
      </c>
      <c r="N271" s="3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38"/>
      <c r="AB271" s="82"/>
    </row>
    <row r="272">
      <c r="A272" s="14" t="s">
        <v>17</v>
      </c>
      <c r="B272" s="15" t="str">
        <f t="array" ref="B272">INDEX('鏡'!O:O,MATCH(A268&amp;B268&amp;C268,'鏡'!BE:BE,0))</f>
        <v>A+(90)</v>
      </c>
      <c r="C272" s="2"/>
      <c r="D272" s="8" t="s">
        <v>24</v>
      </c>
      <c r="E272" s="8" t="s">
        <v>24</v>
      </c>
      <c r="F272" s="4" t="s">
        <v>25</v>
      </c>
      <c r="G272" s="7">
        <v>0.0</v>
      </c>
      <c r="H272" s="2"/>
      <c r="I272" s="2"/>
      <c r="J272" s="2"/>
      <c r="K272" s="2"/>
      <c r="L272" s="2"/>
      <c r="M272" s="9">
        <f>(25/100)*P262+10</f>
        <v>29.6875</v>
      </c>
      <c r="N272" s="38"/>
      <c r="O272" s="2"/>
      <c r="P272" s="67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38"/>
      <c r="AB272" s="82"/>
    </row>
    <row r="273">
      <c r="A273" s="14" t="s">
        <v>20</v>
      </c>
      <c r="B273" s="15" t="str">
        <f t="array" ref="B273">INDEX('鏡'!S:S,MATCH(A268&amp;B268&amp;C268,'鏡'!BE:BE,0))</f>
        <v>B+(70)</v>
      </c>
      <c r="C273" s="2"/>
      <c r="D273" s="11" t="s">
        <v>66</v>
      </c>
      <c r="E273" s="7" t="s">
        <v>104</v>
      </c>
      <c r="F273" s="4" t="s">
        <v>28</v>
      </c>
      <c r="G273" s="7">
        <v>2.0</v>
      </c>
      <c r="H273" s="2"/>
      <c r="I273" s="2"/>
      <c r="J273" s="2"/>
      <c r="K273" s="2"/>
      <c r="L273" s="38"/>
      <c r="M273" s="2"/>
      <c r="N273" s="25" t="str">
        <f>A268</f>
        <v>Fei Rune</v>
      </c>
      <c r="O273" s="9" t="str">
        <f>E269</f>
        <v>Extreme Rabbit (Armed)</v>
      </c>
      <c r="P273" s="2"/>
      <c r="Q273" s="41"/>
      <c r="R273" s="42" t="s">
        <v>23</v>
      </c>
      <c r="S273" s="22" t="str">
        <f>R204</f>
        <v>Senguuji Yamato</v>
      </c>
      <c r="T273" s="22" t="str">
        <f>V211</f>
        <v>Great The Hand</v>
      </c>
      <c r="U273" s="28"/>
      <c r="V273" s="2"/>
      <c r="W273" s="2"/>
      <c r="X273" s="2"/>
      <c r="Y273" s="2"/>
      <c r="Z273" s="2"/>
      <c r="AA273" s="2"/>
      <c r="AB273" s="82"/>
    </row>
    <row r="274">
      <c r="A274" s="14" t="s">
        <v>23</v>
      </c>
      <c r="B274" s="15" t="str">
        <f t="array" ref="B274">INDEX('鏡'!W:W,MATCH(A268&amp;B268&amp;C268,'鏡'!BE:BE,0))</f>
        <v>A+(90)</v>
      </c>
      <c r="C274" s="2"/>
      <c r="D274" s="8" t="s">
        <v>29</v>
      </c>
      <c r="E274" s="8" t="s">
        <v>29</v>
      </c>
      <c r="F274" s="4" t="s">
        <v>30</v>
      </c>
      <c r="G274" s="17">
        <f>SUM(G268:G273)</f>
        <v>4</v>
      </c>
      <c r="H274" s="2"/>
      <c r="I274" s="2"/>
      <c r="J274" s="2"/>
      <c r="K274" s="2"/>
      <c r="L274" s="8" t="s">
        <v>88</v>
      </c>
      <c r="M274" s="8" t="s">
        <v>89</v>
      </c>
      <c r="N274" s="4" t="s">
        <v>52</v>
      </c>
      <c r="O274" s="4" t="s">
        <v>90</v>
      </c>
      <c r="P274" s="2"/>
      <c r="Q274" s="43"/>
      <c r="R274" s="2"/>
      <c r="S274" s="4" t="s">
        <v>52</v>
      </c>
      <c r="T274" s="4" t="s">
        <v>90</v>
      </c>
      <c r="U274" s="2"/>
      <c r="V274" s="2"/>
      <c r="W274" s="2"/>
      <c r="X274" s="44"/>
      <c r="Y274" s="2"/>
      <c r="Z274" s="2"/>
      <c r="AA274" s="2"/>
      <c r="AB274" s="82"/>
    </row>
    <row r="275">
      <c r="A275" s="12" t="s">
        <v>7</v>
      </c>
      <c r="B275" s="18" t="str">
        <f t="array" ref="B275">INDEX('鏡'!AB:AB,MATCH(A268&amp;B268&amp;C268,'鏡'!BE:BE,0))</f>
        <v>Kick+2/Speed+2</v>
      </c>
      <c r="C275" s="2"/>
      <c r="D275" s="19" t="s">
        <v>68</v>
      </c>
      <c r="E275" s="16" t="s">
        <v>69</v>
      </c>
      <c r="F275" s="2"/>
      <c r="G275" s="2"/>
      <c r="H275" s="2"/>
      <c r="I275" s="2"/>
      <c r="J275" s="2"/>
      <c r="K275" s="2"/>
      <c r="L275" s="9">
        <f>VLOOKUP(E269,'他鏡'!C2:J242,6,FALSE)</f>
        <v>150</v>
      </c>
      <c r="M275" s="25">
        <f>J268 /2</f>
        <v>50</v>
      </c>
      <c r="N275" s="9" t="str">
        <f>SUBSTITUTE(SUBSTITUTE(SUBSTITUTE(SUBSTITUTE(SUBSTITUTE(SUBSTITUTE(SUBSTITUTE(B270,"(",""),")",""),"T",""),"風",""),"火",""),"山",""),"林","")</f>
        <v>Wood</v>
      </c>
      <c r="O275" s="9" t="str">
        <f>VLOOKUP(E269,'他鏡'!C2:J442,8,FALSE)</f>
        <v>Earth</v>
      </c>
      <c r="P275" s="2"/>
      <c r="Q275" s="43"/>
      <c r="R275" s="2"/>
      <c r="S275" s="9" t="str">
        <f>SUBSTITUTE(SUBSTITUTE(SUBSTITUTE(SUBSTITUTE(SUBSTITUTE(SUBSTITUTE(SUBSTITUTE(S206,"(",""),")",""),"T",""),"風",""),"火",""),"山",""),"林","")</f>
        <v>FIre</v>
      </c>
      <c r="T275" s="9" t="str">
        <f>VLOOKUP(V211,'他鏡'!C320:J387,8,FALSE)</f>
        <v>Earth</v>
      </c>
      <c r="U275" s="2"/>
      <c r="V275" s="2"/>
      <c r="W275" s="2"/>
      <c r="X275" s="45"/>
      <c r="Y275" s="2"/>
      <c r="Z275" s="2"/>
      <c r="AA275" s="2"/>
      <c r="AB275" s="82"/>
    </row>
    <row r="276">
      <c r="A276" s="12" t="s">
        <v>33</v>
      </c>
      <c r="B276" s="15" t="str">
        <f t="array" ref="B276">INDEX('鏡'!X:X,MATCH(A268&amp;B268&amp;C268,'鏡'!BE:BE,0))</f>
        <v>B(8:20)</v>
      </c>
      <c r="C276" s="2"/>
      <c r="D276" s="2"/>
      <c r="E276" s="2"/>
      <c r="F276" s="2"/>
      <c r="G276" s="2"/>
      <c r="H276" s="2"/>
      <c r="I276" s="2"/>
      <c r="J276" s="2"/>
      <c r="K276" s="2"/>
      <c r="L276" s="8" t="s">
        <v>93</v>
      </c>
      <c r="M276" s="4" t="s">
        <v>95</v>
      </c>
      <c r="N276" s="4" t="s">
        <v>97</v>
      </c>
      <c r="O276" s="8" t="s">
        <v>123</v>
      </c>
      <c r="P276" s="2"/>
      <c r="Q276" s="43"/>
      <c r="R276" s="46" t="s">
        <v>98</v>
      </c>
      <c r="S276" s="4" t="s">
        <v>99</v>
      </c>
      <c r="T276" s="46" t="s">
        <v>100</v>
      </c>
      <c r="U276" s="46" t="s">
        <v>101</v>
      </c>
      <c r="V276" s="46" t="s">
        <v>102</v>
      </c>
      <c r="W276" s="46" t="s">
        <v>103</v>
      </c>
      <c r="X276" s="38"/>
      <c r="Y276" s="2"/>
      <c r="Z276" s="2"/>
      <c r="AA276" s="2"/>
      <c r="AB276" s="82"/>
    </row>
    <row r="277">
      <c r="A277" s="12" t="s">
        <v>34</v>
      </c>
      <c r="B277" s="20">
        <f t="array" ref="B277">INDEX('鏡'!K:K,MATCH(A268&amp;B268&amp;C268,'鏡'!BE:BE,0))</f>
        <v>170</v>
      </c>
      <c r="C277" s="2"/>
      <c r="D277" s="2"/>
      <c r="E277" s="2"/>
      <c r="F277" s="2"/>
      <c r="G277" s="2"/>
      <c r="H277" s="2"/>
      <c r="I277" s="2"/>
      <c r="J277" s="2"/>
      <c r="K277" s="2"/>
      <c r="L277" s="47">
        <f>M275 + L275</f>
        <v>200</v>
      </c>
      <c r="M277" s="48">
        <v>5.0</v>
      </c>
      <c r="N277" s="49">
        <v>0.0</v>
      </c>
      <c r="O277" s="68" t="str">
        <f>IF(N278=TRUE,"LEGAL","ILLEGAL")</f>
        <v>LEGAL</v>
      </c>
      <c r="P277" s="2"/>
      <c r="Q277" s="43"/>
      <c r="R277" s="50">
        <f>AA207 /2</f>
        <v>75</v>
      </c>
      <c r="S277" s="51">
        <f>VLOOKUP(T224,'他鏡'!C320:J387,6,FALSE)</f>
        <v>120</v>
      </c>
      <c r="T277" s="52">
        <f>VLOOKUP(N275,'Calc Table'!A32:F36,MATCH(S226,'Calc Table'!B31:F31,0)+1,FALSE)</f>
        <v>10</v>
      </c>
      <c r="U277" s="30">
        <f>VLOOKUP(O275,'Calc Table'!A32:F36,MATCH(T226,'Calc Table'!B31:F31,0)+1,FALSE)</f>
        <v>0</v>
      </c>
      <c r="V277" s="48">
        <v>19.0</v>
      </c>
      <c r="W277" s="48">
        <v>10.0</v>
      </c>
      <c r="X277" s="38"/>
      <c r="Y277" s="2"/>
      <c r="Z277" s="2"/>
      <c r="AA277" s="2"/>
      <c r="AB277" s="82"/>
    </row>
    <row r="278">
      <c r="A278" s="12" t="s">
        <v>35</v>
      </c>
      <c r="B278" s="12" t="s">
        <v>36</v>
      </c>
      <c r="C278" s="12" t="s">
        <v>37</v>
      </c>
      <c r="D278" s="12" t="s">
        <v>38</v>
      </c>
      <c r="E278" s="12" t="s">
        <v>39</v>
      </c>
      <c r="F278" s="2"/>
      <c r="G278" s="2"/>
      <c r="H278" s="2"/>
      <c r="I278" s="2"/>
      <c r="J278" s="2"/>
      <c r="K278" s="2"/>
      <c r="L278" s="2"/>
      <c r="M278" s="2"/>
      <c r="N278" s="2" t="b">
        <f>N277&gt;=N252</f>
        <v>1</v>
      </c>
      <c r="O278" s="2"/>
      <c r="P278" s="2"/>
      <c r="Q278" s="2"/>
      <c r="R278" s="2"/>
      <c r="S278" s="2"/>
      <c r="T278" s="2"/>
      <c r="U278" s="2"/>
      <c r="V278" s="2"/>
      <c r="W278" s="2"/>
      <c r="X278" s="38"/>
      <c r="Y278" s="2"/>
      <c r="Z278" s="2"/>
      <c r="AA278" s="2"/>
      <c r="AB278" s="82"/>
    </row>
    <row r="279" ht="28.5" customHeight="1">
      <c r="A279" s="22" t="str">
        <f t="array" ref="A279">INDEX('鏡'!AD:AD,MATCH(A268&amp;B268&amp;C268,'鏡'!BE:BE,0))</f>
        <v>Extreme Rabbit(\山(Earth)){Coop2}[40TP]</v>
      </c>
      <c r="B279" s="22" t="str">
        <f t="array" ref="B279">INDEX('鏡'!AE:AE,MATCH(A268&amp;B268&amp;C268,'鏡'!BE:BE,0))</f>
        <v>Extreme Rabbit(\Armed)(\山(Earth)){Coop2}[60TP]
Bouncer Rabbit(\Armed))(\林(Wood))[80TP]</v>
      </c>
      <c r="C279" s="23" t="str">
        <f t="array" ref="C279">INDEX('鏡'!AF:AF,MATCH(A268&amp;B268&amp;C268,'鏡'!BE:BE,0))</f>
        <v/>
      </c>
      <c r="D279" s="22" t="str">
        <f t="array" ref="D279">INDEX('鏡'!AG:AG,MATCH(A268&amp;B268&amp;C268,'鏡'!BE:BE,0))</f>
        <v/>
      </c>
      <c r="E279" s="22" t="str">
        <f t="array" ref="E279">INDEX('鏡'!AH:AH,MATCH(A268&amp;B268&amp;C268,'鏡'!BE:BE,0))</f>
        <v>Bouncer Rabbit(\林(Wood))[30TP]</v>
      </c>
      <c r="F279" s="2"/>
      <c r="G279" s="2"/>
      <c r="H279" s="2"/>
      <c r="I279" s="2"/>
      <c r="J279" s="2"/>
      <c r="K279" s="2"/>
      <c r="L279" s="53" t="s">
        <v>105</v>
      </c>
      <c r="M279" s="48" t="s">
        <v>111</v>
      </c>
      <c r="N279" s="55"/>
      <c r="O279" s="54"/>
      <c r="P279" s="54"/>
      <c r="Q279" s="54"/>
      <c r="R279" s="55"/>
      <c r="S279" s="55"/>
      <c r="T279" s="54"/>
      <c r="U279" s="2"/>
      <c r="V279" s="2"/>
      <c r="W279" s="2"/>
      <c r="X279" s="2"/>
      <c r="Y279" s="2"/>
      <c r="Z279" s="2"/>
      <c r="AA279" s="2"/>
      <c r="AB279" s="82"/>
    </row>
    <row r="280">
      <c r="A280" s="2"/>
      <c r="B280" s="12" t="s">
        <v>40</v>
      </c>
      <c r="C280" s="12" t="s">
        <v>41</v>
      </c>
      <c r="D280" s="12" t="s">
        <v>42</v>
      </c>
      <c r="E280" s="12" t="s">
        <v>43</v>
      </c>
      <c r="F280" s="2"/>
      <c r="G280" s="2"/>
      <c r="H280" s="2"/>
      <c r="I280" s="2"/>
      <c r="J280" s="2"/>
      <c r="K280" s="2"/>
      <c r="L280" s="56" t="s">
        <v>109</v>
      </c>
      <c r="M280" s="9">
        <f>IF(M279="No",0,TRUNC(IF(M281="No",0,(IF(B117="Shoot Block",M119,N119)+J281+K281))/3) + TRUNC(IF(M282="No",0,(IF(B138="Shoot Block",M140,N140)+J282+K282))/3) + TRUNC(IF(M283="No",0,(IF(B159="Shoot Block",M161,N161)+J283+K283))/3) + TRUNC(IF(M284="No",0,(IF(B180="Shoot Block",M182,N182)+J284+K284))/3))</f>
        <v>128</v>
      </c>
      <c r="N280" s="55"/>
      <c r="O280" s="40" t="s">
        <v>84</v>
      </c>
      <c r="P280" s="2"/>
      <c r="Q280" s="2"/>
      <c r="R280" s="2"/>
      <c r="S280" s="38"/>
      <c r="T280" s="54"/>
      <c r="U280" s="2"/>
      <c r="V280" s="2"/>
      <c r="W280" s="2"/>
      <c r="X280" s="2"/>
      <c r="Y280" s="2"/>
      <c r="Z280" s="2"/>
      <c r="AA280" s="2"/>
      <c r="AB280" s="82"/>
    </row>
    <row r="281">
      <c r="A281" s="2"/>
      <c r="B281" s="22" t="str">
        <f t="array" ref="B281">INDEX('鏡'!AI:AI,MATCH(A268&amp;B268&amp;C268,'鏡'!BE:BE,0))</f>
        <v/>
      </c>
      <c r="C281" s="22" t="str">
        <f t="array" ref="C281">INDEX('鏡'!AJ:AJ,MATCH(A268&amp;B268&amp;C268,'鏡'!BE:BE,0))</f>
        <v>Sky Walk(\山(Earth))[50TP]</v>
      </c>
      <c r="D281" s="22" t="str">
        <f t="array" ref="D281">INDEX('鏡'!AK:AK,MATCH(A268&amp;B268&amp;C268,'鏡'!BE:BE,0))</f>
        <v/>
      </c>
      <c r="E281" s="22" t="str">
        <f t="array" ref="E281">INDEX('鏡'!AL:AL,MATCH(A268&amp;B268&amp;C268,'鏡'!BE:BE,0))</f>
        <v/>
      </c>
      <c r="F281" s="2"/>
      <c r="G281" s="2"/>
      <c r="H281" s="2"/>
      <c r="I281" s="2"/>
      <c r="J281" s="2">
        <f>VLOOKUP(N275,'Calc Table'!A32:F36,MATCH(SUBSTITUTE(SUBSTITUTE(SUBSTITUTE(SUBSTITUTE(SUBSTITUTE(SUBSTITUTE(SUBSTITUTE(B121,"(",""),")",""),"T",""),"風",""),"火",""),"山",""),"林",""),'Calc Table'!B31:F31,0)+1,FALSE)</f>
        <v>-10</v>
      </c>
      <c r="K281" s="2">
        <f>VLOOKUP(O275,'Calc Table'!A32:F36,MATCH(VLOOKUP(IF(B117="Shoot Block",E124,E120),'他鏡'!C2:J472,8,FALSE),'Calc Table'!B31:F31,0)+1,FALSE)</f>
        <v>10</v>
      </c>
      <c r="L281" s="53" t="s">
        <v>110</v>
      </c>
      <c r="M281" s="48" t="s">
        <v>106</v>
      </c>
      <c r="N281" s="55"/>
      <c r="O281" s="2"/>
      <c r="P281" s="57" t="str">
        <f>N273&amp;" using "&amp;O273</f>
        <v>Fei Rune using Extreme Rabbit (Armed)</v>
      </c>
      <c r="Q281" s="58" t="s">
        <v>112</v>
      </c>
      <c r="R281" s="59" t="str">
        <f>S273&amp;" using "&amp;T273</f>
        <v>Senguuji Yamato using Great The Hand</v>
      </c>
      <c r="S281" s="38"/>
      <c r="T281" s="54"/>
      <c r="U281" s="2"/>
      <c r="V281" s="2"/>
      <c r="W281" s="2"/>
      <c r="X281" s="2"/>
      <c r="Y281" s="2"/>
      <c r="Z281" s="2"/>
      <c r="AA281" s="2"/>
      <c r="AB281" s="82"/>
    </row>
    <row r="282">
      <c r="A282" s="2"/>
      <c r="B282" s="12" t="s">
        <v>44</v>
      </c>
      <c r="C282" s="12" t="s">
        <v>45</v>
      </c>
      <c r="D282" s="12" t="s">
        <v>46</v>
      </c>
      <c r="E282" s="12" t="s">
        <v>47</v>
      </c>
      <c r="F282" s="2"/>
      <c r="G282" s="2"/>
      <c r="H282" s="2"/>
      <c r="I282" s="2"/>
      <c r="J282" s="13">
        <f>VLOOKUP(N275,'Calc Table'!A32:F36,MATCH(SUBSTITUTE(SUBSTITUTE(SUBSTITUTE(SUBSTITUTE(SUBSTITUTE(SUBSTITUTE(SUBSTITUTE(B142,"(",""),")",""),"T",""),"風",""),"火",""),"山",""),"林",""),'Calc Table'!B31:F31,0)+1,FALSE)</f>
        <v>0</v>
      </c>
      <c r="K282" s="3">
        <f>VLOOKUP(O275,'Calc Table'!A32:F36,MATCH(VLOOKUP(IF(B138="Shoot Block",E145,E141),'他鏡'!C2:J472,8,FALSE),'Calc Table'!B31:F31,0)+1,FALSE)</f>
        <v>0</v>
      </c>
      <c r="L282" s="53" t="s">
        <v>113</v>
      </c>
      <c r="M282" s="48" t="s">
        <v>106</v>
      </c>
      <c r="N282" s="55"/>
      <c r="O282" s="60" t="s">
        <v>114</v>
      </c>
      <c r="P282" s="4" t="s">
        <v>115</v>
      </c>
      <c r="Q282" s="43"/>
      <c r="R282" s="8" t="s">
        <v>115</v>
      </c>
      <c r="S282" s="50" t="s">
        <v>116</v>
      </c>
      <c r="T282" s="54"/>
      <c r="U282" s="2"/>
      <c r="V282" s="2"/>
      <c r="W282" s="2"/>
      <c r="X282" s="2"/>
      <c r="Y282" s="2"/>
      <c r="Z282" s="2"/>
      <c r="AA282" s="2"/>
      <c r="AB282" s="82"/>
    </row>
    <row r="283">
      <c r="A283" s="2"/>
      <c r="B283" s="22" t="str">
        <f t="array" ref="B283">INDEX('鏡'!AM:AM,MATCH(A268&amp;B268&amp;C268,'鏡'!BE:BE,0))</f>
        <v/>
      </c>
      <c r="C283" s="22" t="str">
        <f t="array" ref="C283">INDEX('鏡'!AN:AN,MATCH(A268&amp;B268&amp;C268,'鏡'!BE:BE,0))</f>
        <v>Air Bullet(\風(Wind))(\Block)[60TP]</v>
      </c>
      <c r="D283" s="22" t="str">
        <f t="array" ref="D283">INDEX('鏡'!AO:AO,MATCH(A268&amp;B268&amp;C268,'鏡'!BE:BE,0))</f>
        <v/>
      </c>
      <c r="E283" s="22" t="str">
        <f t="array" ref="E283">INDEX('鏡'!AP:AP,MATCH(A268&amp;B268&amp;C268,'鏡'!BE:BE,0))</f>
        <v/>
      </c>
      <c r="F283" s="2"/>
      <c r="G283" s="2"/>
      <c r="H283" s="2"/>
      <c r="I283" s="2"/>
      <c r="J283" s="13">
        <f>VLOOKUP(N275,'Calc Table'!A32:F36,MATCH(SUBSTITUTE(SUBSTITUTE(SUBSTITUTE(SUBSTITUTE(SUBSTITUTE(SUBSTITUTE(SUBSTITUTE(B163,"(",""),")",""),"T",""),"風",""),"火",""),"山",""),"林",""),'Calc Table'!B31:F31,0)+1,FALSE)</f>
        <v>10</v>
      </c>
      <c r="K283" s="13">
        <f>VLOOKUP(O275,'Calc Table'!A32:F36,MATCH(VLOOKUP(IF(B159="Shoot Block",E166,E162),'他鏡'!C2:J472,8,FALSE),'Calc Table'!B31:F31,0)+1,FALSE)</f>
        <v>-10</v>
      </c>
      <c r="L283" s="53" t="s">
        <v>117</v>
      </c>
      <c r="M283" s="48" t="s">
        <v>111</v>
      </c>
      <c r="N283" s="55"/>
      <c r="O283" s="2"/>
      <c r="P283" s="61">
        <f>L277+M268+M277+N277-M280</f>
        <v>107.9375</v>
      </c>
      <c r="Q283" s="65" t="str">
        <f>IF(P283&gt;R283,"GOAL","NO GOAL")</f>
        <v>NO GOAL</v>
      </c>
      <c r="R283" s="63">
        <f>R277+S277+T277+U277+V277+W277</f>
        <v>234</v>
      </c>
      <c r="S283" s="38"/>
      <c r="T283" s="54"/>
      <c r="U283" s="2"/>
      <c r="V283" s="2"/>
      <c r="W283" s="2"/>
      <c r="X283" s="2"/>
      <c r="Y283" s="2"/>
      <c r="Z283" s="2"/>
      <c r="AA283" s="2"/>
      <c r="AB283" s="82"/>
    </row>
    <row r="284">
      <c r="A284" s="2"/>
      <c r="B284" s="12" t="s">
        <v>53</v>
      </c>
      <c r="C284" s="12" t="s">
        <v>54</v>
      </c>
      <c r="D284" s="12" t="s">
        <v>55</v>
      </c>
      <c r="E284" s="12" t="s">
        <v>56</v>
      </c>
      <c r="F284" s="2"/>
      <c r="G284" s="2"/>
      <c r="H284" s="2"/>
      <c r="I284" s="2"/>
      <c r="J284" s="13">
        <f>VLOOKUP(N275,'Calc Table'!A32:F36,MATCH(SUBSTITUTE(SUBSTITUTE(SUBSTITUTE(SUBSTITUTE(SUBSTITUTE(SUBSTITUTE(SUBSTITUTE(B184,"(",""),")",""),"T",""),"風",""),"火",""),"山",""),"林",""),'Calc Table'!B31:F31,0)+1,FALSE)</f>
        <v>0</v>
      </c>
      <c r="K284" s="13">
        <f>VLOOKUP(O275,'Calc Table'!A32:F36,MATCH(VLOOKUP(IF(B180="Shoot Block",E187,E183),'他鏡'!C2:J472,8,FALSE),'Calc Table'!B31:F31,0)+1,FALSE)</f>
        <v>10</v>
      </c>
      <c r="L284" s="53" t="s">
        <v>118</v>
      </c>
      <c r="M284" s="48" t="s">
        <v>111</v>
      </c>
      <c r="N284" s="55"/>
      <c r="O284" s="2"/>
      <c r="P284" s="4" t="s">
        <v>119</v>
      </c>
      <c r="Q284" s="43"/>
      <c r="R284" s="4" t="s">
        <v>119</v>
      </c>
      <c r="S284" s="38"/>
      <c r="T284" s="54"/>
      <c r="U284" s="2"/>
      <c r="V284" s="2"/>
      <c r="W284" s="2"/>
      <c r="X284" s="2"/>
      <c r="Y284" s="2"/>
      <c r="Z284" s="2"/>
      <c r="AA284" s="2"/>
      <c r="AB284" s="82"/>
    </row>
    <row r="285">
      <c r="A285" s="2"/>
      <c r="B285" s="22" t="str">
        <f t="array" ref="B285">INDEX('鏡'!AQ:AQ,MATCH(A268&amp;B268&amp;C268,'鏡'!BE:BE,0))</f>
        <v/>
      </c>
      <c r="C285" s="22" t="str">
        <f t="array" ref="C285">INDEX('鏡'!AR:AR,MATCH(A268&amp;B268&amp;C268,'鏡'!BE:BE,0))</f>
        <v/>
      </c>
      <c r="D285" s="22" t="str">
        <f t="array" ref="D285">INDEX('鏡'!AS:AS,MATCH(A268&amp;B268&amp;C268,'鏡'!BE:BE,0))</f>
        <v/>
      </c>
      <c r="E285" s="9" t="str">
        <f t="array" ref="E285">INDEX('鏡'!AT:AT,MATCH(A268&amp;B268&amp;C268,'鏡'!BE:BE,0))</f>
        <v/>
      </c>
      <c r="F285" s="2"/>
      <c r="G285" s="2"/>
      <c r="H285" s="2"/>
      <c r="I285" s="2"/>
      <c r="J285" s="2"/>
      <c r="K285" s="2"/>
      <c r="L285" s="2"/>
      <c r="M285" s="2"/>
      <c r="N285" s="55"/>
      <c r="O285" s="2"/>
      <c r="P285" s="9">
        <f>L277+M270+19-0-M280</f>
        <v>126.625</v>
      </c>
      <c r="Q285" s="65" t="str">
        <f>IF(P285&gt;R285,"GOAL","NO GOAL")</f>
        <v>NO GOAL</v>
      </c>
      <c r="R285" s="25">
        <f>R277+S277+T277+U277+19+20</f>
        <v>244</v>
      </c>
      <c r="S285" s="38"/>
      <c r="T285" s="54"/>
      <c r="U285" s="2"/>
      <c r="V285" s="2"/>
      <c r="W285" s="2"/>
      <c r="X285" s="2"/>
      <c r="Y285" s="2"/>
      <c r="Z285" s="2"/>
      <c r="AA285" s="2"/>
      <c r="AB285" s="82"/>
    </row>
    <row r="286">
      <c r="A286" s="2"/>
      <c r="B286" s="28"/>
      <c r="C286" s="28"/>
      <c r="D286" s="28"/>
      <c r="E286" s="2"/>
      <c r="F286" s="2"/>
      <c r="G286" s="2"/>
      <c r="H286" s="2"/>
      <c r="I286" s="2"/>
      <c r="J286" s="2"/>
      <c r="K286" s="3"/>
      <c r="L286" s="38"/>
      <c r="M286" s="38"/>
      <c r="N286" s="55"/>
      <c r="O286" s="2"/>
      <c r="P286" s="4" t="s">
        <v>120</v>
      </c>
      <c r="Q286" s="43"/>
      <c r="R286" s="46" t="s">
        <v>120</v>
      </c>
      <c r="S286" s="38"/>
      <c r="T286" s="54"/>
      <c r="U286" s="2"/>
      <c r="V286" s="2"/>
      <c r="W286" s="2"/>
      <c r="X286" s="2"/>
      <c r="Y286" s="2"/>
      <c r="Z286" s="2"/>
      <c r="AA286" s="2"/>
      <c r="AB286" s="8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54"/>
      <c r="O287" s="2"/>
      <c r="P287" s="9">
        <f>L277+M272+0+0-M280</f>
        <v>101.6875</v>
      </c>
      <c r="Q287" s="65" t="str">
        <f>IF(P287&gt;R287,"GOAL","NO GOAL")</f>
        <v>NO GOAL</v>
      </c>
      <c r="R287" s="25">
        <f>R277+S277+T277+U277+0+0</f>
        <v>205</v>
      </c>
      <c r="S287" s="38"/>
      <c r="T287" s="54"/>
      <c r="U287" s="2"/>
      <c r="V287" s="2"/>
      <c r="W287" s="2"/>
      <c r="X287" s="2"/>
      <c r="Y287" s="2"/>
      <c r="Z287" s="2"/>
      <c r="AA287" s="2"/>
      <c r="AB287" s="8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54"/>
      <c r="O288" s="2"/>
      <c r="P288" s="2"/>
      <c r="Q288" s="2"/>
      <c r="R288" s="2"/>
      <c r="S288" s="38"/>
      <c r="T288" s="54"/>
      <c r="U288" s="2"/>
      <c r="V288" s="2"/>
      <c r="W288" s="2"/>
      <c r="X288" s="2"/>
      <c r="Y288" s="2"/>
      <c r="Z288" s="2"/>
      <c r="AA288" s="2"/>
      <c r="AB288" s="8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54"/>
      <c r="O289" s="54"/>
      <c r="P289" s="54"/>
      <c r="Q289" s="54"/>
      <c r="R289" s="54"/>
      <c r="S289" s="54"/>
      <c r="T289" s="54"/>
      <c r="U289" s="2"/>
      <c r="V289" s="2"/>
      <c r="W289" s="2"/>
      <c r="X289" s="2"/>
      <c r="Y289" s="2"/>
      <c r="Z289" s="2"/>
      <c r="AA289" s="2"/>
      <c r="AB289" s="82"/>
    </row>
    <row r="290">
      <c r="A290" s="82"/>
      <c r="B290" s="82"/>
      <c r="C290" s="82"/>
      <c r="D290" s="82"/>
      <c r="E290" s="82"/>
      <c r="F290" s="82"/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  <c r="T290" s="82"/>
      <c r="U290" s="82"/>
      <c r="V290" s="82"/>
      <c r="W290" s="82"/>
      <c r="X290" s="82"/>
      <c r="Y290" s="82"/>
      <c r="Z290" s="82"/>
      <c r="AA290" s="82"/>
      <c r="AB290" s="82"/>
    </row>
    <row r="291">
      <c r="A291" s="34" t="s">
        <v>129</v>
      </c>
      <c r="B291" s="3" t="s">
        <v>1</v>
      </c>
      <c r="C291" s="3" t="str">
        <f>A293&amp;B293&amp;C293</f>
        <v>Guel(Gyueeru)Dark AngelN</v>
      </c>
      <c r="D291" s="2"/>
      <c r="E291" s="2"/>
      <c r="F291" s="2"/>
      <c r="G291" s="2"/>
      <c r="H291" s="2"/>
      <c r="I291" s="2"/>
      <c r="J291" s="2"/>
      <c r="K291" s="2"/>
      <c r="L291" s="40" t="s">
        <v>129</v>
      </c>
      <c r="M291" s="2"/>
      <c r="N291" s="38"/>
      <c r="O291" s="3"/>
      <c r="P291" s="3"/>
      <c r="Q291" s="2"/>
      <c r="R291" s="38"/>
      <c r="S291" s="2"/>
      <c r="T291" s="2"/>
      <c r="U291" s="2"/>
      <c r="V291" s="2"/>
      <c r="W291" s="2"/>
      <c r="X291" s="2"/>
      <c r="Y291" s="38"/>
      <c r="Z291" s="38"/>
      <c r="AA291" s="38"/>
      <c r="AB291" s="82"/>
    </row>
    <row r="292">
      <c r="A292" s="4" t="s">
        <v>2</v>
      </c>
      <c r="B292" s="4" t="s">
        <v>3</v>
      </c>
      <c r="C292" s="4" t="s">
        <v>4</v>
      </c>
      <c r="D292" s="5" t="s">
        <v>5</v>
      </c>
      <c r="E292" s="5" t="s">
        <v>6</v>
      </c>
      <c r="F292" s="5" t="s">
        <v>7</v>
      </c>
      <c r="G292" s="6" t="str">
        <f>IF(G299&lt;=8,"Legal","Illegal")</f>
        <v>Illegal</v>
      </c>
      <c r="H292" s="4" t="s">
        <v>8</v>
      </c>
      <c r="I292" s="2"/>
      <c r="J292" s="2"/>
      <c r="K292" s="2"/>
      <c r="L292" s="8" t="s">
        <v>121</v>
      </c>
      <c r="M292" s="63" t="s">
        <v>122</v>
      </c>
      <c r="N292" s="38"/>
      <c r="O292" s="2"/>
      <c r="P292" s="2"/>
      <c r="Q292" s="2"/>
      <c r="R292" s="38"/>
      <c r="S292" s="2"/>
      <c r="T292" s="2"/>
      <c r="U292" s="2"/>
      <c r="V292" s="2"/>
      <c r="W292" s="2"/>
      <c r="X292" s="2"/>
      <c r="Y292" s="38"/>
      <c r="Z292" s="38"/>
      <c r="AA292" s="38"/>
      <c r="AB292" s="82"/>
    </row>
    <row r="293">
      <c r="A293" s="7" t="s">
        <v>160</v>
      </c>
      <c r="B293" s="7" t="s">
        <v>161</v>
      </c>
      <c r="C293" s="7" t="s">
        <v>11</v>
      </c>
      <c r="D293" s="8" t="s">
        <v>12</v>
      </c>
      <c r="E293" s="8" t="s">
        <v>12</v>
      </c>
      <c r="F293" s="4" t="s">
        <v>13</v>
      </c>
      <c r="G293" s="7">
        <v>0.0</v>
      </c>
      <c r="H293" s="4" t="s">
        <v>13</v>
      </c>
      <c r="I293" s="9" t="str">
        <f>VLOOKUP(J293,'Calc Table'!Y2:Z13,2,FALSE)</f>
        <v>A+</v>
      </c>
      <c r="J293" s="9">
        <f>IFERROR(__xludf.DUMMYFUNCTION("SPLIT( LOWER(B296) , ""abcdefghijklmnopqrstuvwxyz ()+"" ) + VLOOKUP(G293,'Calc Table'!X21:Y29,2,FALSE)"),90.0)</f>
        <v>90</v>
      </c>
      <c r="K293" s="2"/>
      <c r="L293" s="2"/>
      <c r="M293" s="25">
        <f>(25/100)*P283+10</f>
        <v>36.984375</v>
      </c>
      <c r="N293" s="38"/>
      <c r="O293" s="2"/>
      <c r="P293" s="3"/>
      <c r="Q293" s="2"/>
      <c r="R293" s="38"/>
      <c r="S293" s="2"/>
      <c r="T293" s="2"/>
      <c r="U293" s="2"/>
      <c r="V293" s="2"/>
      <c r="W293" s="2"/>
      <c r="X293" s="2"/>
      <c r="Y293" s="2"/>
      <c r="Z293" s="2"/>
      <c r="AA293" s="38"/>
      <c r="AB293" s="82"/>
    </row>
    <row r="294">
      <c r="A294" s="6" t="s">
        <v>14</v>
      </c>
      <c r="B294" s="10" t="str">
        <f>VLOOKUP(A293,'鏡'!G1:BD362,50,FALSE)</f>
        <v>Dark Angel</v>
      </c>
      <c r="C294" s="10" t="str">
        <f>VLOOKUP(A293,'鏡'!G1:BD362,23,FALSE)</f>
        <v>N</v>
      </c>
      <c r="D294" s="11" t="s">
        <v>91</v>
      </c>
      <c r="E294" s="7" t="s">
        <v>162</v>
      </c>
      <c r="F294" s="4" t="s">
        <v>17</v>
      </c>
      <c r="G294" s="7">
        <v>0.0</v>
      </c>
      <c r="H294" s="4" t="s">
        <v>17</v>
      </c>
      <c r="I294" s="9" t="str">
        <f>VLOOKUP(J294,'Calc Table'!Y2:Z13,2,FALSE)</f>
        <v>A</v>
      </c>
      <c r="J294" s="9">
        <f>IFERROR(__xludf.DUMMYFUNCTION("SPLIT( LOWER(B297) , ""abcdefghijklmnopqrstuvwxyz ()+"" ) + VLOOKUP(G294,'Calc Table'!X21:Y29,2,FALSE)"),80.0)</f>
        <v>80</v>
      </c>
      <c r="K294" s="2"/>
      <c r="L294" s="38"/>
      <c r="M294" s="4" t="s">
        <v>119</v>
      </c>
      <c r="N294" s="38"/>
      <c r="O294" s="2"/>
      <c r="P294" s="66"/>
      <c r="Q294" s="2"/>
      <c r="R294" s="38"/>
      <c r="S294" s="2"/>
      <c r="T294" s="2"/>
      <c r="U294" s="2"/>
      <c r="V294" s="2"/>
      <c r="W294" s="2"/>
      <c r="X294" s="2"/>
      <c r="Y294" s="2"/>
      <c r="Z294" s="2"/>
      <c r="AA294" s="38"/>
      <c r="AB294" s="82"/>
    </row>
    <row r="295">
      <c r="A295" s="8" t="s">
        <v>18</v>
      </c>
      <c r="B295" s="9" t="str">
        <f t="array" ref="B295">INDEX('鏡'!I:I,MATCH(A293&amp;B293&amp;C293,'鏡'!BE:BE,0))</f>
        <v>風(Wind)T</v>
      </c>
      <c r="C295" s="12" t="s">
        <v>4</v>
      </c>
      <c r="D295" s="8" t="s">
        <v>19</v>
      </c>
      <c r="E295" s="8" t="s">
        <v>19</v>
      </c>
      <c r="F295" s="4" t="s">
        <v>20</v>
      </c>
      <c r="G295" s="7">
        <v>8.0</v>
      </c>
      <c r="H295" s="4" t="s">
        <v>20</v>
      </c>
      <c r="I295" s="9" t="str">
        <f>VLOOKUP(J295,'Calc Table'!Y2:Z13,2,FALSE)</f>
        <v>SS</v>
      </c>
      <c r="J295" s="9">
        <f>IFERROR(__xludf.DUMMYFUNCTION("SPLIT( LOWER(B298) , ""abcdefghijklmnopqrstuvwxyz ()+"" ) + VLOOKUP(G295,'Calc Table'!X21:Y29,2,FALSE)"),120.0)</f>
        <v>120</v>
      </c>
      <c r="K295" s="2"/>
      <c r="L295" s="13"/>
      <c r="M295" s="9">
        <f>(25/100)*P285+10</f>
        <v>41.65625</v>
      </c>
      <c r="N295" s="3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38"/>
      <c r="AB295" s="82"/>
    </row>
    <row r="296">
      <c r="A296" s="14" t="s">
        <v>13</v>
      </c>
      <c r="B296" s="15" t="str">
        <f t="array" ref="B296">INDEX('鏡'!M:M,MATCH(A293&amp;B293&amp;C293,'鏡'!BE:BE,0))</f>
        <v>A+(90)</v>
      </c>
      <c r="C296" s="15" t="str">
        <f t="array" ref="C296">INDEX('鏡'!AC:AC,MATCH(A293&amp;B293&amp;C293,'鏡'!BE:BE,0))</f>
        <v>N</v>
      </c>
      <c r="D296" s="19" t="s">
        <v>64</v>
      </c>
      <c r="E296" s="16" t="s">
        <v>65</v>
      </c>
      <c r="F296" s="4" t="s">
        <v>23</v>
      </c>
      <c r="G296" s="7">
        <v>0.0</v>
      </c>
      <c r="H296" s="4" t="s">
        <v>23</v>
      </c>
      <c r="I296" s="9" t="str">
        <f>VLOOKUP(J296,'Calc Table'!Y2:Z13,2,FALSE)</f>
        <v>A</v>
      </c>
      <c r="J296" s="9">
        <f>IFERROR(__xludf.DUMMYFUNCTION("SPLIT( LOWER(B299) , ""abcdefghijklmnopqrstuvwxyz ()+"" ) + VLOOKUP(G296,'Calc Table'!X21:Y29,2,FALSE)"),80.0)</f>
        <v>80</v>
      </c>
      <c r="K296" s="2"/>
      <c r="L296" s="2"/>
      <c r="M296" s="4" t="s">
        <v>120</v>
      </c>
      <c r="N296" s="3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38"/>
      <c r="AB296" s="82"/>
    </row>
    <row r="297">
      <c r="A297" s="14" t="s">
        <v>17</v>
      </c>
      <c r="B297" s="15" t="str">
        <f t="array" ref="B297">INDEX('鏡'!O:O,MATCH(A293&amp;B293&amp;C293,'鏡'!BE:BE,0))</f>
        <v>A(80)</v>
      </c>
      <c r="C297" s="2"/>
      <c r="D297" s="8" t="s">
        <v>24</v>
      </c>
      <c r="E297" s="8" t="s">
        <v>24</v>
      </c>
      <c r="F297" s="4" t="s">
        <v>25</v>
      </c>
      <c r="G297" s="7">
        <v>0.0</v>
      </c>
      <c r="H297" s="2"/>
      <c r="I297" s="2"/>
      <c r="J297" s="2"/>
      <c r="K297" s="2"/>
      <c r="L297" s="2"/>
      <c r="M297" s="9">
        <f>(25/100)*P287+10</f>
        <v>35.421875</v>
      </c>
      <c r="N297" s="38"/>
      <c r="O297" s="2"/>
      <c r="P297" s="67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38"/>
      <c r="AB297" s="82"/>
    </row>
    <row r="298">
      <c r="A298" s="14" t="s">
        <v>20</v>
      </c>
      <c r="B298" s="15" t="str">
        <f t="array" ref="B298">INDEX('鏡'!S:S,MATCH(A293&amp;B293&amp;C293,'鏡'!BE:BE,0))</f>
        <v>A(80)</v>
      </c>
      <c r="C298" s="2"/>
      <c r="D298" s="11" t="s">
        <v>66</v>
      </c>
      <c r="E298" s="7" t="s">
        <v>104</v>
      </c>
      <c r="F298" s="4" t="s">
        <v>28</v>
      </c>
      <c r="G298" s="7">
        <v>2.0</v>
      </c>
      <c r="H298" s="2"/>
      <c r="I298" s="2"/>
      <c r="J298" s="2"/>
      <c r="K298" s="2"/>
      <c r="L298" s="38"/>
      <c r="M298" s="2"/>
      <c r="N298" s="25" t="str">
        <f>A293</f>
        <v>Guel(Gyueeru)</v>
      </c>
      <c r="O298" s="9" t="str">
        <f>E294</f>
        <v>Heaven Drive</v>
      </c>
      <c r="P298" s="2"/>
      <c r="Q298" s="41"/>
      <c r="R298" s="42" t="s">
        <v>23</v>
      </c>
      <c r="S298" s="22" t="str">
        <f>R204</f>
        <v>Senguuji Yamato</v>
      </c>
      <c r="T298" s="22" t="str">
        <f>V211</f>
        <v>Great The Hand</v>
      </c>
      <c r="U298" s="28"/>
      <c r="V298" s="2"/>
      <c r="W298" s="2"/>
      <c r="X298" s="2"/>
      <c r="Y298" s="2"/>
      <c r="Z298" s="2"/>
      <c r="AA298" s="2"/>
      <c r="AB298" s="82"/>
    </row>
    <row r="299">
      <c r="A299" s="14" t="s">
        <v>23</v>
      </c>
      <c r="B299" s="15" t="str">
        <f t="array" ref="B299">INDEX('鏡'!W:W,MATCH(A293&amp;B293&amp;C293,'鏡'!BE:BE,0))</f>
        <v>A(80)</v>
      </c>
      <c r="C299" s="2"/>
      <c r="D299" s="8" t="s">
        <v>29</v>
      </c>
      <c r="E299" s="8" t="s">
        <v>29</v>
      </c>
      <c r="F299" s="4" t="s">
        <v>30</v>
      </c>
      <c r="G299" s="17">
        <f>SUM(G293:G298)</f>
        <v>10</v>
      </c>
      <c r="H299" s="2"/>
      <c r="I299" s="2"/>
      <c r="J299" s="2"/>
      <c r="K299" s="2"/>
      <c r="L299" s="8" t="s">
        <v>88</v>
      </c>
      <c r="M299" s="8" t="s">
        <v>89</v>
      </c>
      <c r="N299" s="4" t="s">
        <v>52</v>
      </c>
      <c r="O299" s="4" t="s">
        <v>90</v>
      </c>
      <c r="P299" s="2"/>
      <c r="Q299" s="43"/>
      <c r="R299" s="2"/>
      <c r="S299" s="4" t="s">
        <v>52</v>
      </c>
      <c r="T299" s="4" t="s">
        <v>90</v>
      </c>
      <c r="U299" s="2"/>
      <c r="V299" s="2"/>
      <c r="W299" s="2"/>
      <c r="X299" s="44"/>
      <c r="Y299" s="2"/>
      <c r="Z299" s="2"/>
      <c r="AA299" s="2"/>
      <c r="AB299" s="82"/>
    </row>
    <row r="300">
      <c r="A300" s="12" t="s">
        <v>7</v>
      </c>
      <c r="B300" s="18" t="str">
        <f t="array" ref="B300">INDEX('鏡'!AB:AB,MATCH(A293&amp;B293&amp;C293,'鏡'!BE:BE,0))</f>
        <v>Control+4</v>
      </c>
      <c r="C300" s="2"/>
      <c r="D300" s="19" t="s">
        <v>68</v>
      </c>
      <c r="E300" s="16" t="s">
        <v>69</v>
      </c>
      <c r="F300" s="2"/>
      <c r="G300" s="2"/>
      <c r="H300" s="2"/>
      <c r="I300" s="2"/>
      <c r="J300" s="2"/>
      <c r="K300" s="2"/>
      <c r="L300" s="9">
        <f>VLOOKUP(E294,'他鏡'!C2:J242,6,FALSE)</f>
        <v>100</v>
      </c>
      <c r="M300" s="25">
        <f>J293 /2</f>
        <v>45</v>
      </c>
      <c r="N300" s="9" t="str">
        <f>SUBSTITUTE(SUBSTITUTE(SUBSTITUTE(SUBSTITUTE(SUBSTITUTE(SUBSTITUTE(SUBSTITUTE(B295,"(",""),")",""),"T",""),"風",""),"火",""),"山",""),"林","")</f>
        <v>Wind</v>
      </c>
      <c r="O300" s="9" t="str">
        <f>VLOOKUP(E294,'他鏡'!C2:J442,8,FALSE)</f>
        <v>Earth</v>
      </c>
      <c r="P300" s="2"/>
      <c r="Q300" s="43"/>
      <c r="R300" s="2"/>
      <c r="S300" s="9" t="str">
        <f>SUBSTITUTE(SUBSTITUTE(SUBSTITUTE(SUBSTITUTE(SUBSTITUTE(SUBSTITUTE(SUBSTITUTE(S206,"(",""),")",""),"T",""),"風",""),"火",""),"山",""),"林","")</f>
        <v>FIre</v>
      </c>
      <c r="T300" s="9" t="str">
        <f>VLOOKUP(V211,'他鏡'!C320:J387,8,FALSE)</f>
        <v>Earth</v>
      </c>
      <c r="U300" s="2"/>
      <c r="V300" s="2"/>
      <c r="W300" s="2"/>
      <c r="X300" s="45"/>
      <c r="Y300" s="2"/>
      <c r="Z300" s="2"/>
      <c r="AA300" s="2"/>
      <c r="AB300" s="82"/>
    </row>
    <row r="301">
      <c r="A301" s="12" t="s">
        <v>33</v>
      </c>
      <c r="B301" s="15" t="str">
        <f t="array" ref="B301">INDEX('鏡'!X:X,MATCH(A293&amp;B293&amp;C293,'鏡'!BE:BE,0))</f>
        <v>B(8:20)</v>
      </c>
      <c r="C301" s="2"/>
      <c r="D301" s="2"/>
      <c r="E301" s="2"/>
      <c r="F301" s="2"/>
      <c r="G301" s="2"/>
      <c r="H301" s="2"/>
      <c r="I301" s="2"/>
      <c r="J301" s="2"/>
      <c r="K301" s="2"/>
      <c r="L301" s="8" t="s">
        <v>93</v>
      </c>
      <c r="M301" s="4" t="s">
        <v>95</v>
      </c>
      <c r="N301" s="4" t="s">
        <v>97</v>
      </c>
      <c r="O301" s="8" t="s">
        <v>123</v>
      </c>
      <c r="P301" s="2"/>
      <c r="Q301" s="43"/>
      <c r="R301" s="46" t="s">
        <v>98</v>
      </c>
      <c r="S301" s="4" t="s">
        <v>99</v>
      </c>
      <c r="T301" s="46" t="s">
        <v>100</v>
      </c>
      <c r="U301" s="46" t="s">
        <v>101</v>
      </c>
      <c r="V301" s="46" t="s">
        <v>102</v>
      </c>
      <c r="W301" s="46" t="s">
        <v>103</v>
      </c>
      <c r="X301" s="38"/>
      <c r="Y301" s="2"/>
      <c r="Z301" s="2"/>
      <c r="AA301" s="2"/>
      <c r="AB301" s="82"/>
    </row>
    <row r="302">
      <c r="A302" s="12" t="s">
        <v>34</v>
      </c>
      <c r="B302" s="20">
        <f t="array" ref="B302">INDEX('鏡'!K:K,MATCH(A293&amp;B293&amp;C293,'鏡'!BE:BE,0))</f>
        <v>170</v>
      </c>
      <c r="C302" s="2"/>
      <c r="D302" s="2"/>
      <c r="E302" s="2"/>
      <c r="F302" s="2"/>
      <c r="G302" s="2"/>
      <c r="H302" s="2"/>
      <c r="I302" s="2"/>
      <c r="J302" s="2"/>
      <c r="K302" s="2"/>
      <c r="L302" s="47">
        <f>M300 + L300</f>
        <v>145</v>
      </c>
      <c r="M302" s="48">
        <v>5.0</v>
      </c>
      <c r="N302" s="49">
        <v>0.0</v>
      </c>
      <c r="O302" s="68" t="str">
        <f>IF(N303=TRUE,"LEGAL","ILLEGAL")</f>
        <v>LEGAL</v>
      </c>
      <c r="P302" s="2"/>
      <c r="Q302" s="43"/>
      <c r="R302" s="50">
        <f>AA207 /2</f>
        <v>75</v>
      </c>
      <c r="S302" s="51">
        <f>VLOOKUP(T224,'他鏡'!C320:J387,6,FALSE)</f>
        <v>120</v>
      </c>
      <c r="T302" s="52">
        <f>VLOOKUP(N300,'Calc Table'!A32:F36,MATCH(S226,'Calc Table'!B31:F31,0)+1,FALSE)</f>
        <v>0</v>
      </c>
      <c r="U302" s="30">
        <f>VLOOKUP(O300,'Calc Table'!A32:F36,MATCH(T226,'Calc Table'!B31:F31,0)+1,FALSE)</f>
        <v>0</v>
      </c>
      <c r="V302" s="48">
        <v>19.0</v>
      </c>
      <c r="W302" s="48">
        <v>10.0</v>
      </c>
      <c r="X302" s="38"/>
      <c r="Y302" s="2"/>
      <c r="Z302" s="2"/>
      <c r="AA302" s="2"/>
      <c r="AB302" s="82"/>
    </row>
    <row r="303">
      <c r="A303" s="12" t="s">
        <v>35</v>
      </c>
      <c r="B303" s="12" t="s">
        <v>36</v>
      </c>
      <c r="C303" s="12" t="s">
        <v>37</v>
      </c>
      <c r="D303" s="12" t="s">
        <v>38</v>
      </c>
      <c r="E303" s="12" t="s">
        <v>39</v>
      </c>
      <c r="F303" s="2"/>
      <c r="G303" s="2"/>
      <c r="H303" s="2"/>
      <c r="I303" s="2"/>
      <c r="J303" s="2"/>
      <c r="K303" s="2"/>
      <c r="L303" s="2"/>
      <c r="M303" s="2"/>
      <c r="N303" s="2" t="b">
        <f>N302&gt;=N277</f>
        <v>1</v>
      </c>
      <c r="O303" s="2"/>
      <c r="P303" s="2"/>
      <c r="Q303" s="2"/>
      <c r="R303" s="2"/>
      <c r="S303" s="2"/>
      <c r="T303" s="2"/>
      <c r="U303" s="2"/>
      <c r="V303" s="2"/>
      <c r="W303" s="2"/>
      <c r="X303" s="38"/>
      <c r="Y303" s="2"/>
      <c r="Z303" s="2"/>
      <c r="AA303" s="2"/>
      <c r="AB303" s="82"/>
    </row>
    <row r="304">
      <c r="A304" s="22" t="str">
        <f t="array" ref="A304">INDEX('鏡'!AD:AD,MATCH(A293&amp;B293&amp;C293,'鏡'!BE:BE,0))</f>
        <v/>
      </c>
      <c r="B304" s="22" t="str">
        <f t="array" ref="B304">INDEX('鏡'!AE:AE,MATCH(A293&amp;B293&amp;C293,'鏡'!BE:BE,0))</f>
        <v/>
      </c>
      <c r="C304" s="23" t="str">
        <f t="array" ref="C304">INDEX('鏡'!AF:AF,MATCH(A293&amp;B293&amp;C293,'鏡'!BE:BE,0))</f>
        <v>Heaven Drive(\山(Earth))(\Long)[60TP]</v>
      </c>
      <c r="D304" s="22" t="str">
        <f t="array" ref="D304">INDEX('鏡'!AG:AG,MATCH(A293&amp;B293&amp;C293,'鏡'!BE:BE,0))</f>
        <v/>
      </c>
      <c r="E304" s="22" t="str">
        <f t="array" ref="E304">INDEX('鏡'!AH:AH,MATCH(A293&amp;B293&amp;C293,'鏡'!BE:BE,0))</f>
        <v/>
      </c>
      <c r="F304" s="2"/>
      <c r="G304" s="2"/>
      <c r="H304" s="2"/>
      <c r="I304" s="2"/>
      <c r="J304" s="2"/>
      <c r="K304" s="2"/>
      <c r="L304" s="53" t="s">
        <v>105</v>
      </c>
      <c r="M304" s="48" t="s">
        <v>111</v>
      </c>
      <c r="N304" s="55"/>
      <c r="O304" s="54"/>
      <c r="P304" s="54"/>
      <c r="Q304" s="54"/>
      <c r="R304" s="55"/>
      <c r="S304" s="55"/>
      <c r="T304" s="54"/>
      <c r="U304" s="2"/>
      <c r="V304" s="2"/>
      <c r="W304" s="2"/>
      <c r="X304" s="2"/>
      <c r="Y304" s="2"/>
      <c r="Z304" s="2"/>
      <c r="AA304" s="2"/>
      <c r="AB304" s="82"/>
    </row>
    <row r="305">
      <c r="A305" s="2"/>
      <c r="B305" s="12" t="s">
        <v>40</v>
      </c>
      <c r="C305" s="12" t="s">
        <v>41</v>
      </c>
      <c r="D305" s="12" t="s">
        <v>42</v>
      </c>
      <c r="E305" s="12" t="s">
        <v>43</v>
      </c>
      <c r="F305" s="2"/>
      <c r="G305" s="2"/>
      <c r="H305" s="2"/>
      <c r="I305" s="2"/>
      <c r="J305" s="2"/>
      <c r="K305" s="2"/>
      <c r="L305" s="56" t="s">
        <v>109</v>
      </c>
      <c r="M305" s="9">
        <f>IF(M304="No",0,TRUNC(IF(M306="No",0,(IF(B117="Shoot Block",M119,N119)+J306+K306))/3) + TRUNC(IF(M307="No",0,(IF(B138="Shoot Block",M140,N140)+J307+K307))/3) + TRUNC(IF(M308="No",0,(IF(B159="Shoot Block",M161,N161)+J308+K308))/3) + TRUNC(IF(M309="No",0,(IF(B180="Shoot Block",M182,N182)+J309+K309))/3))</f>
        <v>190</v>
      </c>
      <c r="N305" s="55"/>
      <c r="O305" s="40" t="s">
        <v>84</v>
      </c>
      <c r="P305" s="2"/>
      <c r="Q305" s="2"/>
      <c r="R305" s="2"/>
      <c r="S305" s="38"/>
      <c r="T305" s="54"/>
      <c r="U305" s="2"/>
      <c r="V305" s="2"/>
      <c r="W305" s="2"/>
      <c r="X305" s="2"/>
      <c r="Y305" s="2"/>
      <c r="Z305" s="2"/>
      <c r="AA305" s="2"/>
      <c r="AB305" s="82"/>
    </row>
    <row r="306">
      <c r="A306" s="2"/>
      <c r="B306" s="22" t="str">
        <f t="array" ref="B306">INDEX('鏡'!AI:AI,MATCH(A293&amp;B293&amp;C293,'鏡'!BE:BE,0))</f>
        <v/>
      </c>
      <c r="C306" s="22" t="str">
        <f t="array" ref="C306">INDEX('鏡'!AJ:AJ,MATCH(A293&amp;B293&amp;C293,'鏡'!BE:BE,0))</f>
        <v>Angel Ball(\風(Wind))[40TP]</v>
      </c>
      <c r="D306" s="22" t="str">
        <f t="array" ref="D306">INDEX('鏡'!AK:AK,MATCH(A293&amp;B293&amp;C293,'鏡'!BE:BE,0))</f>
        <v/>
      </c>
      <c r="E306" s="22" t="str">
        <f t="array" ref="E306">INDEX('鏡'!AL:AL,MATCH(A293&amp;B293&amp;C293,'鏡'!BE:BE,0))</f>
        <v/>
      </c>
      <c r="F306" s="2"/>
      <c r="G306" s="2"/>
      <c r="H306" s="2"/>
      <c r="I306" s="2"/>
      <c r="J306" s="2">
        <f>VLOOKUP(N300,'Calc Table'!A32:F36,MATCH(SUBSTITUTE(SUBSTITUTE(SUBSTITUTE(SUBSTITUTE(SUBSTITUTE(SUBSTITUTE(SUBSTITUTE(B121,"(",""),")",""),"T",""),"風",""),"火",""),"山",""),"林",""),'Calc Table'!B31:F31,0)+1,FALSE)</f>
        <v>0</v>
      </c>
      <c r="K306" s="13">
        <f>VLOOKUP(O300,'Calc Table'!A32:F36,MATCH(VLOOKUP(IF(B117="Shoot Block",E124,E120),'他鏡'!C2:J472,8,FALSE),'Calc Table'!B31:F31,0)+1,FALSE)</f>
        <v>10</v>
      </c>
      <c r="L306" s="53" t="s">
        <v>110</v>
      </c>
      <c r="M306" s="48" t="s">
        <v>111</v>
      </c>
      <c r="N306" s="55"/>
      <c r="O306" s="2"/>
      <c r="P306" s="57" t="str">
        <f>N298&amp;" using "&amp;O298</f>
        <v>Guel(Gyueeru) using Heaven Drive</v>
      </c>
      <c r="Q306" s="58" t="s">
        <v>112</v>
      </c>
      <c r="R306" s="59" t="str">
        <f>S298&amp;" using "&amp;T298</f>
        <v>Senguuji Yamato using Great The Hand</v>
      </c>
      <c r="S306" s="38"/>
      <c r="T306" s="54"/>
      <c r="U306" s="2"/>
      <c r="V306" s="2"/>
      <c r="W306" s="2"/>
      <c r="X306" s="2"/>
      <c r="Y306" s="2"/>
      <c r="Z306" s="2"/>
      <c r="AA306" s="2"/>
      <c r="AB306" s="82"/>
    </row>
    <row r="307">
      <c r="A307" s="2"/>
      <c r="B307" s="12" t="s">
        <v>44</v>
      </c>
      <c r="C307" s="12" t="s">
        <v>45</v>
      </c>
      <c r="D307" s="12" t="s">
        <v>46</v>
      </c>
      <c r="E307" s="12" t="s">
        <v>47</v>
      </c>
      <c r="F307" s="2"/>
      <c r="G307" s="2"/>
      <c r="H307" s="2"/>
      <c r="I307" s="2"/>
      <c r="J307" s="2">
        <f>VLOOKUP(N300,'Calc Table'!A32:F36,MATCH(SUBSTITUTE(SUBSTITUTE(SUBSTITUTE(SUBSTITUTE(SUBSTITUTE(SUBSTITUTE(SUBSTITUTE(B142,"(",""),")",""),"T",""),"風",""),"火",""),"山",""),"林",""),'Calc Table'!B31:F31,0)+1,FALSE)</f>
        <v>-10</v>
      </c>
      <c r="K307" s="3">
        <f>VLOOKUP(O300,'Calc Table'!A32:F36,MATCH(VLOOKUP(IF(B138="Shoot Block",E145,E141),'他鏡'!C2:J472,8,FALSE),'Calc Table'!B31:F31,0)+1,FALSE)</f>
        <v>0</v>
      </c>
      <c r="L307" s="53" t="s">
        <v>113</v>
      </c>
      <c r="M307" s="48" t="s">
        <v>106</v>
      </c>
      <c r="N307" s="55"/>
      <c r="O307" s="60" t="s">
        <v>114</v>
      </c>
      <c r="P307" s="4" t="s">
        <v>115</v>
      </c>
      <c r="Q307" s="43"/>
      <c r="R307" s="8" t="s">
        <v>115</v>
      </c>
      <c r="S307" s="50" t="s">
        <v>116</v>
      </c>
      <c r="T307" s="54"/>
      <c r="U307" s="2"/>
      <c r="V307" s="2"/>
      <c r="W307" s="2"/>
      <c r="X307" s="2"/>
      <c r="Y307" s="2"/>
      <c r="Z307" s="2"/>
      <c r="AA307" s="2"/>
      <c r="AB307" s="82"/>
    </row>
    <row r="308">
      <c r="A308" s="2"/>
      <c r="B308" s="22" t="str">
        <f t="array" ref="B308">INDEX('鏡'!AM:AM,MATCH(A293&amp;B293&amp;C293,'鏡'!BE:BE,0))</f>
        <v/>
      </c>
      <c r="C308" s="22" t="str">
        <f t="array" ref="C308">INDEX('鏡'!AN:AN,MATCH(A293&amp;B293&amp;C293,'鏡'!BE:BE,0))</f>
        <v/>
      </c>
      <c r="D308" s="22" t="str">
        <f t="array" ref="D308">INDEX('鏡'!AO:AO,MATCH(A293&amp;B293&amp;C293,'鏡'!BE:BE,0))</f>
        <v/>
      </c>
      <c r="E308" s="22" t="str">
        <f t="array" ref="E308">INDEX('鏡'!AP:AP,MATCH(A293&amp;B293&amp;C293,'鏡'!BE:BE,0))</f>
        <v/>
      </c>
      <c r="F308" s="2"/>
      <c r="G308" s="2"/>
      <c r="H308" s="2"/>
      <c r="I308" s="2"/>
      <c r="J308" s="13">
        <f>VLOOKUP(N300,'Calc Table'!A32:F36,MATCH(SUBSTITUTE(SUBSTITUTE(SUBSTITUTE(SUBSTITUTE(SUBSTITUTE(SUBSTITUTE(SUBSTITUTE(B163,"(",""),")",""),"T",""),"風",""),"火",""),"山",""),"林",""),'Calc Table'!B31:F31,0)+1,FALSE)</f>
        <v>0</v>
      </c>
      <c r="K308" s="13">
        <f>VLOOKUP(O300,'Calc Table'!A32:F36,MATCH(VLOOKUP(IF(B159="Shoot Block",E166,E162),'他鏡'!C2:J472,8,FALSE),'Calc Table'!B31:F31,0)+1,FALSE)</f>
        <v>-10</v>
      </c>
      <c r="L308" s="53" t="s">
        <v>117</v>
      </c>
      <c r="M308" s="48" t="s">
        <v>111</v>
      </c>
      <c r="N308" s="55"/>
      <c r="O308" s="2"/>
      <c r="P308" s="61">
        <f>L302+M293+M302+N302-M305</f>
        <v>-3.015625</v>
      </c>
      <c r="Q308" s="65" t="str">
        <f>IF(P308&gt;R308,"GOAL","NO GOAL")</f>
        <v>NO GOAL</v>
      </c>
      <c r="R308" s="63">
        <f>R302+S302+T302+U302+V302+W302</f>
        <v>224</v>
      </c>
      <c r="S308" s="38"/>
      <c r="T308" s="54"/>
      <c r="U308" s="2"/>
      <c r="V308" s="2"/>
      <c r="W308" s="2"/>
      <c r="X308" s="2"/>
      <c r="Y308" s="2"/>
      <c r="Z308" s="2"/>
      <c r="AA308" s="2"/>
      <c r="AB308" s="82"/>
    </row>
    <row r="309">
      <c r="A309" s="2"/>
      <c r="B309" s="12" t="s">
        <v>53</v>
      </c>
      <c r="C309" s="12" t="s">
        <v>54</v>
      </c>
      <c r="D309" s="12" t="s">
        <v>55</v>
      </c>
      <c r="E309" s="12" t="s">
        <v>56</v>
      </c>
      <c r="F309" s="2"/>
      <c r="G309" s="2"/>
      <c r="H309" s="2"/>
      <c r="I309" s="2"/>
      <c r="J309" s="2">
        <f>VLOOKUP(N300,'Calc Table'!A32:F36,MATCH(SUBSTITUTE(SUBSTITUTE(SUBSTITUTE(SUBSTITUTE(SUBSTITUTE(SUBSTITUTE(SUBSTITUTE(B184,"(",""),")",""),"T",""),"風",""),"火",""),"山",""),"林",""),'Calc Table'!B31:F31,0)+1,FALSE)</f>
        <v>10</v>
      </c>
      <c r="K309" s="13">
        <f>VLOOKUP(O300,'Calc Table'!A32:F36,MATCH(VLOOKUP(IF(B180="Shoot Block",E187,E183),'他鏡'!C2:J472,8,FALSE),'Calc Table'!B31:F31,0)+1,FALSE)</f>
        <v>10</v>
      </c>
      <c r="L309" s="53" t="s">
        <v>118</v>
      </c>
      <c r="M309" s="48" t="s">
        <v>111</v>
      </c>
      <c r="N309" s="55"/>
      <c r="O309" s="2"/>
      <c r="P309" s="4" t="s">
        <v>119</v>
      </c>
      <c r="Q309" s="43"/>
      <c r="R309" s="4" t="s">
        <v>119</v>
      </c>
      <c r="S309" s="38"/>
      <c r="T309" s="54"/>
      <c r="U309" s="2"/>
      <c r="V309" s="2"/>
      <c r="W309" s="2"/>
      <c r="X309" s="2"/>
      <c r="Y309" s="2"/>
      <c r="Z309" s="2"/>
      <c r="AA309" s="2"/>
      <c r="AB309" s="82"/>
    </row>
    <row r="310">
      <c r="A310" s="2"/>
      <c r="B310" s="22" t="str">
        <f t="array" ref="B310">INDEX('鏡'!AQ:AQ,MATCH(A293&amp;B293&amp;C293,'鏡'!BE:BE,0))</f>
        <v/>
      </c>
      <c r="C310" s="22" t="str">
        <f t="array" ref="C310">INDEX('鏡'!AR:AR,MATCH(A293&amp;B293&amp;C293,'鏡'!BE:BE,0))</f>
        <v/>
      </c>
      <c r="D310" s="22" t="str">
        <f t="array" ref="D310">INDEX('鏡'!AS:AS,MATCH(A293&amp;B293&amp;C293,'鏡'!BE:BE,0))</f>
        <v/>
      </c>
      <c r="E310" s="9" t="str">
        <f t="array" ref="E310">INDEX('鏡'!AT:AT,MATCH(A293&amp;B293&amp;C293,'鏡'!BE:BE,0))</f>
        <v/>
      </c>
      <c r="F310" s="2"/>
      <c r="G310" s="2"/>
      <c r="H310" s="2"/>
      <c r="I310" s="2"/>
      <c r="J310" s="2"/>
      <c r="K310" s="2"/>
      <c r="L310" s="2"/>
      <c r="M310" s="2"/>
      <c r="N310" s="55"/>
      <c r="O310" s="2"/>
      <c r="P310" s="9">
        <f>L302+M295+19-0-M305</f>
        <v>15.65625</v>
      </c>
      <c r="Q310" s="65" t="str">
        <f>IF(P310&gt;R310,"GOAL","NO GOAL")</f>
        <v>NO GOAL</v>
      </c>
      <c r="R310" s="25">
        <f>R302+S302+T302+U302+19+20</f>
        <v>234</v>
      </c>
      <c r="S310" s="38"/>
      <c r="T310" s="54"/>
      <c r="U310" s="2"/>
      <c r="V310" s="2"/>
      <c r="W310" s="2"/>
      <c r="X310" s="2"/>
      <c r="Y310" s="2"/>
      <c r="Z310" s="2"/>
      <c r="AA310" s="2"/>
      <c r="AB310" s="82"/>
    </row>
    <row r="311">
      <c r="A311" s="2"/>
      <c r="B311" s="28"/>
      <c r="C311" s="28"/>
      <c r="D311" s="28"/>
      <c r="E311" s="2"/>
      <c r="F311" s="2"/>
      <c r="G311" s="2"/>
      <c r="H311" s="2"/>
      <c r="I311" s="2"/>
      <c r="J311" s="2"/>
      <c r="K311" s="3"/>
      <c r="L311" s="38"/>
      <c r="M311" s="38"/>
      <c r="N311" s="55"/>
      <c r="O311" s="2"/>
      <c r="P311" s="4" t="s">
        <v>120</v>
      </c>
      <c r="Q311" s="43"/>
      <c r="R311" s="46" t="s">
        <v>120</v>
      </c>
      <c r="S311" s="38"/>
      <c r="T311" s="54"/>
      <c r="U311" s="2"/>
      <c r="V311" s="2"/>
      <c r="W311" s="2"/>
      <c r="X311" s="2"/>
      <c r="Y311" s="2"/>
      <c r="Z311" s="2"/>
      <c r="AA311" s="2"/>
      <c r="AB311" s="8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54"/>
      <c r="O312" s="2"/>
      <c r="P312" s="9">
        <f>L302+M297+0+0-M305</f>
        <v>-9.578125</v>
      </c>
      <c r="Q312" s="65" t="str">
        <f>IF(P312&gt;R312,"GOAL","NO GOAL")</f>
        <v>NO GOAL</v>
      </c>
      <c r="R312" s="25">
        <f>R302+S302+T302+U302+0+0</f>
        <v>195</v>
      </c>
      <c r="S312" s="38"/>
      <c r="T312" s="54"/>
      <c r="U312" s="2"/>
      <c r="V312" s="2"/>
      <c r="W312" s="2"/>
      <c r="X312" s="2"/>
      <c r="Y312" s="2"/>
      <c r="Z312" s="2"/>
      <c r="AA312" s="2"/>
      <c r="AB312" s="8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54"/>
      <c r="O313" s="2"/>
      <c r="P313" s="2"/>
      <c r="Q313" s="2"/>
      <c r="R313" s="2"/>
      <c r="S313" s="38"/>
      <c r="T313" s="54"/>
      <c r="U313" s="2"/>
      <c r="V313" s="2"/>
      <c r="W313" s="2"/>
      <c r="X313" s="2"/>
      <c r="Y313" s="2"/>
      <c r="Z313" s="2"/>
      <c r="AA313" s="2"/>
      <c r="AB313" s="82"/>
    </row>
    <row r="314">
      <c r="A314" s="2"/>
      <c r="B314" s="2"/>
      <c r="C314" s="2"/>
      <c r="D314" s="2"/>
      <c r="E314" s="2"/>
      <c r="F314" s="2"/>
      <c r="G314" s="38"/>
      <c r="H314" s="2"/>
      <c r="I314" s="2"/>
      <c r="J314" s="2"/>
      <c r="K314" s="2"/>
      <c r="L314" s="2"/>
      <c r="M314" s="2"/>
      <c r="N314" s="54"/>
      <c r="O314" s="54"/>
      <c r="P314" s="54"/>
      <c r="Q314" s="54"/>
      <c r="R314" s="54"/>
      <c r="S314" s="54"/>
      <c r="T314" s="54"/>
      <c r="U314" s="2"/>
      <c r="V314" s="2"/>
      <c r="W314" s="2"/>
      <c r="X314" s="2"/>
      <c r="Y314" s="2"/>
      <c r="Z314" s="2"/>
      <c r="AA314" s="2"/>
      <c r="AB314" s="82"/>
    </row>
  </sheetData>
  <mergeCells count="2">
    <mergeCell ref="A114:AB115"/>
    <mergeCell ref="A200:AB201"/>
  </mergeCells>
  <conditionalFormatting sqref="G9 X9 G30 X30 G73 G94 G125 G146 G167 G188 G210 X210 X231 G249 G274 G299">
    <cfRule type="cellIs" dxfId="0" priority="1" operator="greaterThan">
      <formula>8</formula>
    </cfRule>
  </conditionalFormatting>
  <conditionalFormatting sqref="G9 X9 G30 X30 G73 G94 G125 G146 G167 G188 G210 X210 X231 G249 G274 G299">
    <cfRule type="cellIs" dxfId="1" priority="2" operator="lessThanOrEqual">
      <formula>8</formula>
    </cfRule>
  </conditionalFormatting>
  <conditionalFormatting sqref="B14 S14 B78 B130 B172 B215 S215">
    <cfRule type="expression" dxfId="2" priority="3">
      <formula>ISNA(B14)</formula>
    </cfRule>
  </conditionalFormatting>
  <conditionalFormatting sqref="A1:AB314">
    <cfRule type="expression" dxfId="0" priority="4">
      <formula>ISNA(A1)</formula>
    </cfRule>
  </conditionalFormatting>
  <conditionalFormatting sqref="M56 M257 M282 M307">
    <cfRule type="cellIs" dxfId="3" priority="5" operator="greaterThan">
      <formula>0</formula>
    </cfRule>
  </conditionalFormatting>
  <conditionalFormatting sqref="M56 M257 M282 M307">
    <cfRule type="cellIs" dxfId="4" priority="6" operator="lessThan">
      <formula>0</formula>
    </cfRule>
  </conditionalFormatting>
  <conditionalFormatting sqref="M56 M257 M282 M307">
    <cfRule type="cellIs" dxfId="7" priority="7" operator="equal">
      <formula>0</formula>
    </cfRule>
  </conditionalFormatting>
  <conditionalFormatting sqref="O51 O76 O101 O252 O277 O302">
    <cfRule type="cellIs" dxfId="9" priority="8" operator="equal">
      <formula>"LEGAL"</formula>
    </cfRule>
  </conditionalFormatting>
  <conditionalFormatting sqref="O51 O76 O101 O252 O277 O302">
    <cfRule type="cellIs" dxfId="0" priority="9" operator="equal">
      <formula>"ILLEGAL"</formula>
    </cfRule>
  </conditionalFormatting>
  <conditionalFormatting sqref="Q33 Q35 Q37 Q57 Q59 Q61 Q82 Q84 Q86 Q107 Q109 Q111 Q234 Q236 Q238 Q258 Q260 Q262 Q283 Q285 Q287 Q308 Q310 Q312">
    <cfRule type="cellIs" dxfId="10" priority="10" operator="equal">
      <formula>"GOAL"</formula>
    </cfRule>
  </conditionalFormatting>
  <conditionalFormatting sqref="Q33 Q35 Q37 Q57 Q59 Q61 Q82 Q84 Q86 Q107 Q109 Q111 Q234 Q236 Q238 Q258 Q260 Q262 Q283 Q285 Q287 Q308 Q310 Q312">
    <cfRule type="cellIs" dxfId="11" priority="11" operator="equal">
      <formula>"NO GOAL"</formula>
    </cfRule>
  </conditionalFormatting>
  <conditionalFormatting sqref="Q45 Q246 Q271 Q296">
    <cfRule type="notContainsBlanks" dxfId="6" priority="12">
      <formula>LEN(TRIM(Q45))&gt;0</formula>
    </cfRule>
  </conditionalFormatting>
  <conditionalFormatting sqref="M119">
    <cfRule type="expression" dxfId="12" priority="13">
      <formula>B117="Shoot Block"</formula>
    </cfRule>
  </conditionalFormatting>
  <conditionalFormatting sqref="M140">
    <cfRule type="expression" dxfId="13" priority="14">
      <formula>B138="Shoot Block"</formula>
    </cfRule>
  </conditionalFormatting>
  <conditionalFormatting sqref="M161">
    <cfRule type="expression" dxfId="12" priority="15">
      <formula>B159="Shoot Block"</formula>
    </cfRule>
  </conditionalFormatting>
  <conditionalFormatting sqref="M182">
    <cfRule type="expression" dxfId="12" priority="16">
      <formula>B180="Shoot Block"</formula>
    </cfRule>
  </conditionalFormatting>
  <conditionalFormatting sqref="N119">
    <cfRule type="expression" dxfId="13" priority="17">
      <formula>B117="B Shoot"</formula>
    </cfRule>
  </conditionalFormatting>
  <conditionalFormatting sqref="N140">
    <cfRule type="expression" dxfId="13" priority="18">
      <formula>B138="B Shoot"</formula>
    </cfRule>
  </conditionalFormatting>
  <conditionalFormatting sqref="N161">
    <cfRule type="expression" dxfId="13" priority="19">
      <formula>B159="B Shoot"</formula>
    </cfRule>
  </conditionalFormatting>
  <conditionalFormatting sqref="N182">
    <cfRule type="expression" dxfId="12" priority="20">
      <formula>B180="B Shoot"</formula>
    </cfRule>
  </conditionalFormatting>
  <dataValidations>
    <dataValidation type="list" allowBlank="1" showErrorMessage="1" sqref="G3:G8 X3:X8 G119:G124 G140:G145 G161:G166 G182:G187 X204:X209 G243:G248 G268:G273 G293:G298">
      <formula1>"0,2,4,6,8"</formula1>
    </dataValidation>
    <dataValidation type="list" allowBlank="1" showErrorMessage="1" sqref="N27 V27 M51 V51 M76 V76 M101 V101 M122 M143 M164 M185 O226 V228 M252 V252 M277 V277 M302 V302">
      <formula1>"0,1,2,3,4,5,6,7,8,9,10,11,12,13,14,15,16,17,18,19"</formula1>
    </dataValidation>
    <dataValidation type="decimal" allowBlank="1" showDropDown="1" showErrorMessage="1" sqref="P27 P43 N51 N76 P226 P244 N252 P269 N277 P294 N302">
      <formula1>0.0</formula1>
      <formula2>-112.0</formula2>
    </dataValidation>
    <dataValidation type="list" allowBlank="1" sqref="D29 D145 D248 D273 D298">
      <formula1>$B$39:$E$39</formula1>
    </dataValidation>
    <dataValidation type="list" allowBlank="1" showErrorMessage="1" sqref="U6 U207">
      <formula1>$S$16:$V$16</formula1>
    </dataValidation>
    <dataValidation type="list" allowBlank="1" showErrorMessage="1" sqref="B202">
      <formula1>"1,2,3,4"</formula1>
    </dataValidation>
    <dataValidation type="list" allowBlank="1" showErrorMessage="1" sqref="E10 V10 E31 E74 E95 E126 E147 E168 E189 V211 E250 E275 E300">
      <formula1>'他鏡'!$Q$320:$Q$388</formula1>
    </dataValidation>
    <dataValidation type="list" allowBlank="1" showErrorMessage="1" sqref="O27">
      <formula1>"0,20,40"</formula1>
    </dataValidation>
    <dataValidation type="list" allowBlank="1" showErrorMessage="1" sqref="E4 V4 E25 E68 E89 E120 E141 E162 E183 V205 E244 E269 E294">
      <formula1>'他鏡'!$C$2:$C$242</formula1>
    </dataValidation>
    <dataValidation type="list" allowBlank="1" sqref="W27 W51 W76 W101 W228 W252 W277 W302">
      <formula1>"0,10,11,12,13,14,15,16,17,18,19,20"</formula1>
    </dataValidation>
    <dataValidation type="list" allowBlank="1" showErrorMessage="1" sqref="D91 D185">
      <formula1>$B$101:$E$101</formula1>
    </dataValidation>
    <dataValidation type="list" allowBlank="1" showErrorMessage="1" sqref="B117 B138 B159 B180">
      <formula1>"Shoot Block,B Shoot"</formula1>
    </dataValidation>
    <dataValidation type="list" allowBlank="1" showErrorMessage="1" sqref="D4 D68 D120 D162">
      <formula1>$A$14:$E$14</formula1>
    </dataValidation>
    <dataValidation type="list" allowBlank="1" showErrorMessage="1" sqref="D6 D70 D122 D164">
      <formula1>$B$16:$E$16</formula1>
    </dataValidation>
    <dataValidation type="list" allowBlank="1" showErrorMessage="1" sqref="D89 D183">
      <formula1>$A$99:$E$99</formula1>
    </dataValidation>
    <dataValidation type="list" allowBlank="1" sqref="D93 D187">
      <formula1>$B$103:$E$103</formula1>
    </dataValidation>
    <dataValidation type="list" allowBlank="1" showErrorMessage="1" sqref="B3 S3 B24 B67 B88 B119 B140 B161 B182 S204 B243 B268 B293">
      <formula1>'鏡'!$BD:$BD</formula1>
    </dataValidation>
    <dataValidation type="list" allowBlank="1" showErrorMessage="1" sqref="D95 D189">
      <formula1>$B$105:$E$105</formula1>
    </dataValidation>
    <dataValidation type="list" allowBlank="1" sqref="M27">
      <formula1>"0,1,2,3,4,5,6,7,8,9,10,11,12,13,14,15,16,17,18,19,20"</formula1>
    </dataValidation>
    <dataValidation type="list" allowBlank="1" showErrorMessage="1" sqref="C3 T3 C24 C67 C88 C119 C140 C161 C182 T204 C243 C268 C293">
      <formula1>'鏡'!$AC$2:$AC$372</formula1>
    </dataValidation>
    <dataValidation type="list" allowBlank="1" showErrorMessage="1" sqref="M29 M31:M34 M53 M55:M58 M78 M80:M83 M103 M105:M108 M230 M232:M235 M254 M256:M259 M279 M281:M284 M304 M306:M309">
      <formula1>"No,Yes"</formula1>
    </dataValidation>
    <dataValidation type="list" allowBlank="1" showErrorMessage="1" sqref="U10 U211">
      <formula1>$S$20:$V$20</formula1>
    </dataValidation>
    <dataValidation type="list" allowBlank="1" showErrorMessage="1" sqref="U4 U205">
      <formula1>$R$14:$V$14</formula1>
    </dataValidation>
    <dataValidation type="list" allowBlank="1" showErrorMessage="1" sqref="E6 V6 E27 E70 E91 E122 E143 E164 E185 V207 E246 E271 E296">
      <formula1>'他鏡'!$C$244:$C$318</formula1>
    </dataValidation>
    <dataValidation type="list" allowBlank="1" sqref="U8 U209">
      <formula1>$S$18:$V$18</formula1>
    </dataValidation>
    <dataValidation type="list" allowBlank="1" showErrorMessage="1" sqref="D27 D143 D246 D271 D296">
      <formula1>$B$37:$E$37</formula1>
    </dataValidation>
    <dataValidation type="list" allowBlank="1" sqref="D8 D72 D124 D166">
      <formula1>$B$18:$E$18</formula1>
    </dataValidation>
    <dataValidation type="list" allowBlank="1" showErrorMessage="1" sqref="E8 V8 E29 E72 E93 E124 E145 E166 E187 V209 E248 E273 E298">
      <formula1>'他鏡'!$C$389:$C$472</formula1>
    </dataValidation>
    <dataValidation type="list" allowBlank="1" showErrorMessage="1" sqref="D25 D141 D244 D269 D294">
      <formula1>$A$35:$E$35</formula1>
    </dataValidation>
    <dataValidation type="list" allowBlank="1" sqref="A3 R3 A24 A67 A88 A119 A140 A161 A182 R204 A243 A268 A293">
      <formula1>'鏡'!$G:$G</formula1>
    </dataValidation>
    <dataValidation type="list" allowBlank="1" showErrorMessage="1" sqref="D10 D31 D74 D126 D147 D168 D250 D275 D300">
      <formula1>$B$20:$E$20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25"/>
    <col customWidth="1" min="5" max="5" width="17.38"/>
    <col customWidth="1" min="17" max="17" width="30.75"/>
  </cols>
  <sheetData>
    <row r="1">
      <c r="A1" s="83" t="s">
        <v>163</v>
      </c>
      <c r="B1" s="83" t="s">
        <v>18</v>
      </c>
      <c r="C1" s="83" t="s">
        <v>164</v>
      </c>
      <c r="D1" s="83" t="s">
        <v>165</v>
      </c>
      <c r="E1" s="83" t="s">
        <v>166</v>
      </c>
      <c r="F1" s="83" t="s">
        <v>167</v>
      </c>
      <c r="G1" s="83" t="s">
        <v>168</v>
      </c>
      <c r="H1" s="83" t="s">
        <v>169</v>
      </c>
      <c r="I1" s="83" t="s">
        <v>34</v>
      </c>
      <c r="J1" s="83" t="s">
        <v>170</v>
      </c>
      <c r="K1" s="83" t="s">
        <v>171</v>
      </c>
      <c r="L1" s="83" t="s">
        <v>172</v>
      </c>
      <c r="M1" s="2" t="s">
        <v>173</v>
      </c>
      <c r="N1" s="2"/>
      <c r="O1" s="2"/>
      <c r="P1" s="83" t="s">
        <v>18</v>
      </c>
      <c r="Q1" s="83" t="s">
        <v>164</v>
      </c>
      <c r="R1" s="83" t="s">
        <v>165</v>
      </c>
      <c r="S1" s="83" t="s">
        <v>166</v>
      </c>
      <c r="T1" s="83" t="s">
        <v>167</v>
      </c>
      <c r="U1" s="83" t="s">
        <v>168</v>
      </c>
      <c r="V1" s="83" t="s">
        <v>169</v>
      </c>
      <c r="W1" s="83" t="s">
        <v>34</v>
      </c>
      <c r="X1" s="83" t="s">
        <v>170</v>
      </c>
      <c r="Y1" s="83" t="s">
        <v>172</v>
      </c>
      <c r="Z1" s="83" t="s">
        <v>173</v>
      </c>
    </row>
    <row r="2">
      <c r="A2" s="83" t="s">
        <v>174</v>
      </c>
      <c r="B2" s="83" t="s">
        <v>70</v>
      </c>
      <c r="C2" s="83" t="s">
        <v>175</v>
      </c>
      <c r="D2" s="83" t="s">
        <v>176</v>
      </c>
      <c r="E2" s="83" t="s">
        <v>177</v>
      </c>
      <c r="F2" s="83">
        <v>110.0</v>
      </c>
      <c r="G2" s="83">
        <v>120.0</v>
      </c>
      <c r="H2" s="83">
        <v>160.0</v>
      </c>
      <c r="I2" s="83">
        <v>50.0</v>
      </c>
      <c r="J2" s="83" t="s">
        <v>178</v>
      </c>
      <c r="K2" s="83" t="s">
        <v>179</v>
      </c>
      <c r="L2" s="83" t="s">
        <v>180</v>
      </c>
      <c r="M2" s="2">
        <v>384.0</v>
      </c>
      <c r="N2" s="2"/>
      <c r="O2" s="2"/>
      <c r="P2" s="83" t="s">
        <v>70</v>
      </c>
      <c r="Q2" s="83" t="s">
        <v>175</v>
      </c>
      <c r="R2" s="83" t="s">
        <v>176</v>
      </c>
      <c r="S2" s="83" t="s">
        <v>177</v>
      </c>
      <c r="T2" s="83">
        <v>110.0</v>
      </c>
      <c r="U2" s="83">
        <v>120.0</v>
      </c>
      <c r="V2" s="83">
        <v>160.0</v>
      </c>
      <c r="W2" s="83">
        <v>50.0</v>
      </c>
      <c r="X2" s="83" t="s">
        <v>178</v>
      </c>
      <c r="Y2" s="83" t="s">
        <v>180</v>
      </c>
      <c r="Z2" s="83">
        <v>384.0</v>
      </c>
    </row>
    <row r="3">
      <c r="A3" s="83" t="s">
        <v>181</v>
      </c>
      <c r="B3" s="83" t="s">
        <v>70</v>
      </c>
      <c r="C3" s="83" t="s">
        <v>175</v>
      </c>
      <c r="D3" s="83" t="s">
        <v>176</v>
      </c>
      <c r="E3" s="83" t="s">
        <v>177</v>
      </c>
      <c r="F3" s="83">
        <v>110.0</v>
      </c>
      <c r="G3" s="83">
        <v>120.0</v>
      </c>
      <c r="H3" s="83">
        <v>160.0</v>
      </c>
      <c r="I3" s="83">
        <v>50.0</v>
      </c>
      <c r="J3" s="83" t="s">
        <v>178</v>
      </c>
      <c r="K3" s="83" t="s">
        <v>179</v>
      </c>
      <c r="L3" s="83" t="s">
        <v>180</v>
      </c>
      <c r="M3" s="2">
        <v>385.0</v>
      </c>
      <c r="N3" s="2"/>
      <c r="O3" s="2"/>
      <c r="P3" s="83" t="s">
        <v>70</v>
      </c>
      <c r="Q3" s="83" t="s">
        <v>175</v>
      </c>
      <c r="R3" s="83" t="s">
        <v>176</v>
      </c>
      <c r="S3" s="83" t="s">
        <v>177</v>
      </c>
      <c r="T3" s="83">
        <v>110.0</v>
      </c>
      <c r="U3" s="83">
        <v>120.0</v>
      </c>
      <c r="V3" s="83">
        <v>160.0</v>
      </c>
      <c r="W3" s="83">
        <v>50.0</v>
      </c>
      <c r="X3" s="83" t="s">
        <v>178</v>
      </c>
      <c r="Y3" s="83" t="s">
        <v>180</v>
      </c>
      <c r="Z3" s="83">
        <v>385.0</v>
      </c>
    </row>
    <row r="4">
      <c r="A4" s="83" t="s">
        <v>182</v>
      </c>
      <c r="B4" s="83" t="s">
        <v>70</v>
      </c>
      <c r="C4" s="83" t="s">
        <v>175</v>
      </c>
      <c r="D4" s="83" t="s">
        <v>176</v>
      </c>
      <c r="E4" s="83" t="s">
        <v>177</v>
      </c>
      <c r="F4" s="83">
        <v>110.0</v>
      </c>
      <c r="G4" s="83">
        <v>120.0</v>
      </c>
      <c r="H4" s="83">
        <v>160.0</v>
      </c>
      <c r="I4" s="83">
        <v>50.0</v>
      </c>
      <c r="J4" s="83" t="s">
        <v>178</v>
      </c>
      <c r="K4" s="83" t="s">
        <v>179</v>
      </c>
      <c r="L4" s="83" t="s">
        <v>180</v>
      </c>
      <c r="M4" s="2">
        <v>386.0</v>
      </c>
      <c r="N4" s="2"/>
      <c r="O4" s="2"/>
      <c r="P4" s="83" t="s">
        <v>70</v>
      </c>
      <c r="Q4" s="83" t="s">
        <v>175</v>
      </c>
      <c r="R4" s="83" t="s">
        <v>176</v>
      </c>
      <c r="S4" s="83" t="s">
        <v>177</v>
      </c>
      <c r="T4" s="83">
        <v>110.0</v>
      </c>
      <c r="U4" s="83">
        <v>120.0</v>
      </c>
      <c r="V4" s="83">
        <v>160.0</v>
      </c>
      <c r="W4" s="83">
        <v>50.0</v>
      </c>
      <c r="X4" s="83" t="s">
        <v>178</v>
      </c>
      <c r="Y4" s="83" t="s">
        <v>180</v>
      </c>
      <c r="Z4" s="83">
        <v>386.0</v>
      </c>
    </row>
    <row r="5">
      <c r="A5" s="83" t="s">
        <v>183</v>
      </c>
      <c r="B5" s="83" t="s">
        <v>70</v>
      </c>
      <c r="C5" s="83" t="s">
        <v>184</v>
      </c>
      <c r="D5" s="83" t="s">
        <v>176</v>
      </c>
      <c r="E5" s="83" t="s">
        <v>177</v>
      </c>
      <c r="F5" s="83">
        <v>110.0</v>
      </c>
      <c r="G5" s="83">
        <v>120.0</v>
      </c>
      <c r="H5" s="83">
        <v>160.0</v>
      </c>
      <c r="I5" s="83">
        <v>50.0</v>
      </c>
      <c r="J5" s="83" t="s">
        <v>185</v>
      </c>
      <c r="K5" s="83" t="s">
        <v>179</v>
      </c>
      <c r="L5" s="83" t="s">
        <v>186</v>
      </c>
      <c r="M5" s="2">
        <v>444.0</v>
      </c>
      <c r="N5" s="2"/>
      <c r="O5" s="2"/>
      <c r="P5" s="83" t="s">
        <v>70</v>
      </c>
      <c r="Q5" s="83" t="s">
        <v>184</v>
      </c>
      <c r="R5" s="83" t="s">
        <v>176</v>
      </c>
      <c r="S5" s="83" t="s">
        <v>177</v>
      </c>
      <c r="T5" s="83">
        <v>110.0</v>
      </c>
      <c r="U5" s="83">
        <v>120.0</v>
      </c>
      <c r="V5" s="83">
        <v>160.0</v>
      </c>
      <c r="W5" s="83">
        <v>50.0</v>
      </c>
      <c r="X5" s="83" t="s">
        <v>185</v>
      </c>
      <c r="Y5" s="83" t="s">
        <v>186</v>
      </c>
      <c r="Z5" s="83">
        <v>444.0</v>
      </c>
    </row>
    <row r="6">
      <c r="A6" s="83" t="s">
        <v>187</v>
      </c>
      <c r="B6" s="83" t="s">
        <v>70</v>
      </c>
      <c r="C6" s="83" t="s">
        <v>184</v>
      </c>
      <c r="D6" s="83" t="s">
        <v>176</v>
      </c>
      <c r="E6" s="83" t="s">
        <v>177</v>
      </c>
      <c r="F6" s="83">
        <v>110.0</v>
      </c>
      <c r="G6" s="83">
        <v>120.0</v>
      </c>
      <c r="H6" s="83">
        <v>160.0</v>
      </c>
      <c r="I6" s="83">
        <v>50.0</v>
      </c>
      <c r="J6" s="83" t="s">
        <v>185</v>
      </c>
      <c r="K6" s="83" t="s">
        <v>179</v>
      </c>
      <c r="L6" s="83" t="s">
        <v>186</v>
      </c>
      <c r="M6" s="2">
        <v>445.0</v>
      </c>
      <c r="N6" s="2"/>
      <c r="O6" s="2"/>
      <c r="P6" s="83" t="s">
        <v>70</v>
      </c>
      <c r="Q6" s="83" t="s">
        <v>184</v>
      </c>
      <c r="R6" s="83" t="s">
        <v>176</v>
      </c>
      <c r="S6" s="83" t="s">
        <v>177</v>
      </c>
      <c r="T6" s="83">
        <v>110.0</v>
      </c>
      <c r="U6" s="83">
        <v>120.0</v>
      </c>
      <c r="V6" s="83">
        <v>160.0</v>
      </c>
      <c r="W6" s="83">
        <v>50.0</v>
      </c>
      <c r="X6" s="83" t="s">
        <v>185</v>
      </c>
      <c r="Y6" s="83" t="s">
        <v>186</v>
      </c>
      <c r="Z6" s="83">
        <v>445.0</v>
      </c>
    </row>
    <row r="7">
      <c r="A7" s="83" t="s">
        <v>188</v>
      </c>
      <c r="B7" s="83" t="s">
        <v>70</v>
      </c>
      <c r="C7" s="83" t="s">
        <v>184</v>
      </c>
      <c r="D7" s="83" t="s">
        <v>176</v>
      </c>
      <c r="E7" s="83" t="s">
        <v>177</v>
      </c>
      <c r="F7" s="83">
        <v>110.0</v>
      </c>
      <c r="G7" s="83">
        <v>120.0</v>
      </c>
      <c r="H7" s="83">
        <v>160.0</v>
      </c>
      <c r="I7" s="83">
        <v>50.0</v>
      </c>
      <c r="J7" s="83" t="s">
        <v>185</v>
      </c>
      <c r="K7" s="83" t="s">
        <v>179</v>
      </c>
      <c r="L7" s="83" t="s">
        <v>186</v>
      </c>
      <c r="M7" s="2">
        <v>446.0</v>
      </c>
      <c r="N7" s="2"/>
      <c r="O7" s="2"/>
      <c r="P7" s="83" t="s">
        <v>70</v>
      </c>
      <c r="Q7" s="83" t="s">
        <v>184</v>
      </c>
      <c r="R7" s="83" t="s">
        <v>176</v>
      </c>
      <c r="S7" s="83" t="s">
        <v>177</v>
      </c>
      <c r="T7" s="83">
        <v>110.0</v>
      </c>
      <c r="U7" s="83">
        <v>120.0</v>
      </c>
      <c r="V7" s="83">
        <v>160.0</v>
      </c>
      <c r="W7" s="83">
        <v>50.0</v>
      </c>
      <c r="X7" s="83" t="s">
        <v>185</v>
      </c>
      <c r="Y7" s="83" t="s">
        <v>186</v>
      </c>
      <c r="Z7" s="83">
        <v>446.0</v>
      </c>
    </row>
    <row r="8">
      <c r="A8" s="83" t="s">
        <v>189</v>
      </c>
      <c r="B8" s="83" t="s">
        <v>70</v>
      </c>
      <c r="C8" s="83" t="s">
        <v>184</v>
      </c>
      <c r="D8" s="83" t="s">
        <v>176</v>
      </c>
      <c r="E8" s="83" t="s">
        <v>177</v>
      </c>
      <c r="F8" s="83">
        <v>110.0</v>
      </c>
      <c r="G8" s="83">
        <v>120.0</v>
      </c>
      <c r="H8" s="83">
        <v>160.0</v>
      </c>
      <c r="I8" s="83">
        <v>50.0</v>
      </c>
      <c r="J8" s="83" t="s">
        <v>185</v>
      </c>
      <c r="K8" s="83" t="s">
        <v>179</v>
      </c>
      <c r="L8" s="83" t="s">
        <v>186</v>
      </c>
      <c r="M8" s="2">
        <v>447.0</v>
      </c>
      <c r="N8" s="2"/>
      <c r="O8" s="2"/>
      <c r="P8" s="83" t="s">
        <v>70</v>
      </c>
      <c r="Q8" s="83" t="s">
        <v>184</v>
      </c>
      <c r="R8" s="83" t="s">
        <v>176</v>
      </c>
      <c r="S8" s="83" t="s">
        <v>177</v>
      </c>
      <c r="T8" s="83">
        <v>110.0</v>
      </c>
      <c r="U8" s="83">
        <v>120.0</v>
      </c>
      <c r="V8" s="83">
        <v>160.0</v>
      </c>
      <c r="W8" s="83">
        <v>50.0</v>
      </c>
      <c r="X8" s="83" t="s">
        <v>185</v>
      </c>
      <c r="Y8" s="83" t="s">
        <v>186</v>
      </c>
      <c r="Z8" s="83">
        <v>447.0</v>
      </c>
    </row>
    <row r="9">
      <c r="A9" s="83" t="s">
        <v>190</v>
      </c>
      <c r="B9" s="83" t="s">
        <v>70</v>
      </c>
      <c r="C9" s="83" t="s">
        <v>184</v>
      </c>
      <c r="D9" s="83" t="s">
        <v>176</v>
      </c>
      <c r="E9" s="83" t="s">
        <v>177</v>
      </c>
      <c r="F9" s="83">
        <v>110.0</v>
      </c>
      <c r="G9" s="83">
        <v>120.0</v>
      </c>
      <c r="H9" s="83">
        <v>160.0</v>
      </c>
      <c r="I9" s="83">
        <v>50.0</v>
      </c>
      <c r="J9" s="83" t="s">
        <v>185</v>
      </c>
      <c r="K9" s="83" t="s">
        <v>179</v>
      </c>
      <c r="L9" s="83" t="s">
        <v>186</v>
      </c>
      <c r="M9" s="2">
        <v>448.0</v>
      </c>
      <c r="N9" s="2"/>
      <c r="O9" s="2"/>
      <c r="P9" s="83" t="s">
        <v>70</v>
      </c>
      <c r="Q9" s="83" t="s">
        <v>184</v>
      </c>
      <c r="R9" s="83" t="s">
        <v>176</v>
      </c>
      <c r="S9" s="83" t="s">
        <v>177</v>
      </c>
      <c r="T9" s="83">
        <v>110.0</v>
      </c>
      <c r="U9" s="83">
        <v>120.0</v>
      </c>
      <c r="V9" s="83">
        <v>160.0</v>
      </c>
      <c r="W9" s="83">
        <v>50.0</v>
      </c>
      <c r="X9" s="83" t="s">
        <v>185</v>
      </c>
      <c r="Y9" s="83" t="s">
        <v>186</v>
      </c>
      <c r="Z9" s="83">
        <v>448.0</v>
      </c>
    </row>
    <row r="10">
      <c r="A10" s="83" t="s">
        <v>191</v>
      </c>
      <c r="B10" s="83" t="s">
        <v>70</v>
      </c>
      <c r="C10" s="83" t="s">
        <v>184</v>
      </c>
      <c r="D10" s="83" t="s">
        <v>176</v>
      </c>
      <c r="E10" s="83" t="s">
        <v>177</v>
      </c>
      <c r="F10" s="83">
        <v>110.0</v>
      </c>
      <c r="G10" s="83">
        <v>120.0</v>
      </c>
      <c r="H10" s="83">
        <v>160.0</v>
      </c>
      <c r="I10" s="83">
        <v>50.0</v>
      </c>
      <c r="J10" s="83" t="s">
        <v>185</v>
      </c>
      <c r="K10" s="83" t="s">
        <v>179</v>
      </c>
      <c r="L10" s="83" t="s">
        <v>186</v>
      </c>
      <c r="M10" s="2">
        <v>449.0</v>
      </c>
      <c r="N10" s="2"/>
      <c r="O10" s="2"/>
      <c r="P10" s="83" t="s">
        <v>70</v>
      </c>
      <c r="Q10" s="83" t="s">
        <v>184</v>
      </c>
      <c r="R10" s="83" t="s">
        <v>176</v>
      </c>
      <c r="S10" s="83" t="s">
        <v>177</v>
      </c>
      <c r="T10" s="83">
        <v>110.0</v>
      </c>
      <c r="U10" s="83">
        <v>120.0</v>
      </c>
      <c r="V10" s="83">
        <v>160.0</v>
      </c>
      <c r="W10" s="83">
        <v>50.0</v>
      </c>
      <c r="X10" s="83" t="s">
        <v>185</v>
      </c>
      <c r="Y10" s="83" t="s">
        <v>186</v>
      </c>
      <c r="Z10" s="83">
        <v>449.0</v>
      </c>
    </row>
    <row r="11">
      <c r="A11" s="83" t="s">
        <v>192</v>
      </c>
      <c r="B11" s="83" t="s">
        <v>70</v>
      </c>
      <c r="C11" s="83" t="s">
        <v>184</v>
      </c>
      <c r="D11" s="83" t="s">
        <v>176</v>
      </c>
      <c r="E11" s="83" t="s">
        <v>177</v>
      </c>
      <c r="F11" s="83">
        <v>110.0</v>
      </c>
      <c r="G11" s="83">
        <v>120.0</v>
      </c>
      <c r="H11" s="83">
        <v>160.0</v>
      </c>
      <c r="I11" s="83">
        <v>50.0</v>
      </c>
      <c r="J11" s="83" t="s">
        <v>185</v>
      </c>
      <c r="K11" s="83" t="s">
        <v>179</v>
      </c>
      <c r="L11" s="83" t="s">
        <v>186</v>
      </c>
      <c r="M11" s="2">
        <v>450.0</v>
      </c>
      <c r="N11" s="2"/>
      <c r="O11" s="2"/>
      <c r="P11" s="83" t="s">
        <v>70</v>
      </c>
      <c r="Q11" s="83" t="s">
        <v>184</v>
      </c>
      <c r="R11" s="83" t="s">
        <v>176</v>
      </c>
      <c r="S11" s="83" t="s">
        <v>177</v>
      </c>
      <c r="T11" s="83">
        <v>110.0</v>
      </c>
      <c r="U11" s="83">
        <v>120.0</v>
      </c>
      <c r="V11" s="83">
        <v>160.0</v>
      </c>
      <c r="W11" s="83">
        <v>50.0</v>
      </c>
      <c r="X11" s="83" t="s">
        <v>185</v>
      </c>
      <c r="Y11" s="83" t="s">
        <v>186</v>
      </c>
      <c r="Z11" s="83">
        <v>450.0</v>
      </c>
    </row>
    <row r="12">
      <c r="A12" s="83" t="s">
        <v>193</v>
      </c>
      <c r="B12" s="83" t="s">
        <v>70</v>
      </c>
      <c r="C12" s="83" t="s">
        <v>184</v>
      </c>
      <c r="D12" s="83" t="s">
        <v>176</v>
      </c>
      <c r="E12" s="83" t="s">
        <v>177</v>
      </c>
      <c r="F12" s="83">
        <v>110.0</v>
      </c>
      <c r="G12" s="83">
        <v>120.0</v>
      </c>
      <c r="H12" s="83">
        <v>160.0</v>
      </c>
      <c r="I12" s="83">
        <v>50.0</v>
      </c>
      <c r="J12" s="83" t="s">
        <v>185</v>
      </c>
      <c r="K12" s="83" t="s">
        <v>179</v>
      </c>
      <c r="L12" s="83" t="s">
        <v>186</v>
      </c>
      <c r="M12" s="2">
        <v>451.0</v>
      </c>
      <c r="N12" s="2"/>
      <c r="O12" s="2"/>
      <c r="P12" s="83" t="s">
        <v>70</v>
      </c>
      <c r="Q12" s="83" t="s">
        <v>184</v>
      </c>
      <c r="R12" s="83" t="s">
        <v>176</v>
      </c>
      <c r="S12" s="83" t="s">
        <v>177</v>
      </c>
      <c r="T12" s="83">
        <v>110.0</v>
      </c>
      <c r="U12" s="83">
        <v>120.0</v>
      </c>
      <c r="V12" s="83">
        <v>160.0</v>
      </c>
      <c r="W12" s="83">
        <v>50.0</v>
      </c>
      <c r="X12" s="83" t="s">
        <v>185</v>
      </c>
      <c r="Y12" s="83" t="s">
        <v>186</v>
      </c>
      <c r="Z12" s="83">
        <v>451.0</v>
      </c>
    </row>
    <row r="13">
      <c r="A13" s="83" t="s">
        <v>194</v>
      </c>
      <c r="B13" s="83" t="s">
        <v>70</v>
      </c>
      <c r="C13" s="83" t="s">
        <v>184</v>
      </c>
      <c r="D13" s="83" t="s">
        <v>176</v>
      </c>
      <c r="E13" s="83" t="s">
        <v>177</v>
      </c>
      <c r="F13" s="83">
        <v>110.0</v>
      </c>
      <c r="G13" s="83">
        <v>120.0</v>
      </c>
      <c r="H13" s="83">
        <v>160.0</v>
      </c>
      <c r="I13" s="83">
        <v>50.0</v>
      </c>
      <c r="J13" s="83" t="s">
        <v>185</v>
      </c>
      <c r="K13" s="83" t="s">
        <v>179</v>
      </c>
      <c r="L13" s="83" t="s">
        <v>186</v>
      </c>
      <c r="M13" s="2">
        <v>452.0</v>
      </c>
      <c r="N13" s="2"/>
      <c r="O13" s="2"/>
      <c r="P13" s="83" t="s">
        <v>70</v>
      </c>
      <c r="Q13" s="83" t="s">
        <v>184</v>
      </c>
      <c r="R13" s="83" t="s">
        <v>176</v>
      </c>
      <c r="S13" s="83" t="s">
        <v>177</v>
      </c>
      <c r="T13" s="83">
        <v>110.0</v>
      </c>
      <c r="U13" s="83">
        <v>120.0</v>
      </c>
      <c r="V13" s="83">
        <v>160.0</v>
      </c>
      <c r="W13" s="83">
        <v>50.0</v>
      </c>
      <c r="X13" s="83" t="s">
        <v>185</v>
      </c>
      <c r="Y13" s="83" t="s">
        <v>186</v>
      </c>
      <c r="Z13" s="83">
        <v>452.0</v>
      </c>
    </row>
    <row r="14">
      <c r="A14" s="83" t="s">
        <v>195</v>
      </c>
      <c r="B14" s="83" t="s">
        <v>70</v>
      </c>
      <c r="C14" s="83" t="s">
        <v>184</v>
      </c>
      <c r="D14" s="83" t="s">
        <v>176</v>
      </c>
      <c r="E14" s="83" t="s">
        <v>177</v>
      </c>
      <c r="F14" s="83">
        <v>110.0</v>
      </c>
      <c r="G14" s="83">
        <v>120.0</v>
      </c>
      <c r="H14" s="83">
        <v>160.0</v>
      </c>
      <c r="I14" s="83">
        <v>50.0</v>
      </c>
      <c r="J14" s="83" t="s">
        <v>185</v>
      </c>
      <c r="K14" s="83" t="s">
        <v>179</v>
      </c>
      <c r="L14" s="83" t="s">
        <v>186</v>
      </c>
      <c r="M14" s="2">
        <v>453.0</v>
      </c>
      <c r="N14" s="2"/>
      <c r="O14" s="2"/>
      <c r="P14" s="83" t="s">
        <v>70</v>
      </c>
      <c r="Q14" s="83" t="s">
        <v>184</v>
      </c>
      <c r="R14" s="83" t="s">
        <v>176</v>
      </c>
      <c r="S14" s="83" t="s">
        <v>177</v>
      </c>
      <c r="T14" s="83">
        <v>110.0</v>
      </c>
      <c r="U14" s="83">
        <v>120.0</v>
      </c>
      <c r="V14" s="83">
        <v>160.0</v>
      </c>
      <c r="W14" s="83">
        <v>50.0</v>
      </c>
      <c r="X14" s="83" t="s">
        <v>185</v>
      </c>
      <c r="Y14" s="83" t="s">
        <v>186</v>
      </c>
      <c r="Z14" s="83">
        <v>453.0</v>
      </c>
    </row>
    <row r="15">
      <c r="A15" s="83" t="s">
        <v>196</v>
      </c>
      <c r="B15" s="83" t="s">
        <v>70</v>
      </c>
      <c r="C15" s="83" t="s">
        <v>184</v>
      </c>
      <c r="D15" s="83" t="s">
        <v>176</v>
      </c>
      <c r="E15" s="83" t="s">
        <v>177</v>
      </c>
      <c r="F15" s="83">
        <v>110.0</v>
      </c>
      <c r="G15" s="83">
        <v>120.0</v>
      </c>
      <c r="H15" s="83">
        <v>160.0</v>
      </c>
      <c r="I15" s="83">
        <v>50.0</v>
      </c>
      <c r="J15" s="83" t="s">
        <v>185</v>
      </c>
      <c r="K15" s="83" t="s">
        <v>179</v>
      </c>
      <c r="L15" s="83" t="s">
        <v>186</v>
      </c>
      <c r="M15" s="2">
        <v>454.0</v>
      </c>
      <c r="N15" s="2"/>
      <c r="O15" s="2"/>
      <c r="P15" s="83" t="s">
        <v>70</v>
      </c>
      <c r="Q15" s="83" t="s">
        <v>184</v>
      </c>
      <c r="R15" s="83" t="s">
        <v>176</v>
      </c>
      <c r="S15" s="83" t="s">
        <v>177</v>
      </c>
      <c r="T15" s="83">
        <v>110.0</v>
      </c>
      <c r="U15" s="83">
        <v>120.0</v>
      </c>
      <c r="V15" s="83">
        <v>160.0</v>
      </c>
      <c r="W15" s="83">
        <v>50.0</v>
      </c>
      <c r="X15" s="83" t="s">
        <v>185</v>
      </c>
      <c r="Y15" s="83" t="s">
        <v>186</v>
      </c>
      <c r="Z15" s="83">
        <v>454.0</v>
      </c>
    </row>
    <row r="16">
      <c r="A16" s="83" t="s">
        <v>197</v>
      </c>
      <c r="B16" s="83" t="s">
        <v>70</v>
      </c>
      <c r="C16" s="83" t="s">
        <v>184</v>
      </c>
      <c r="D16" s="83" t="s">
        <v>176</v>
      </c>
      <c r="E16" s="83" t="s">
        <v>177</v>
      </c>
      <c r="F16" s="83">
        <v>110.0</v>
      </c>
      <c r="G16" s="83">
        <v>120.0</v>
      </c>
      <c r="H16" s="83">
        <v>160.0</v>
      </c>
      <c r="I16" s="83">
        <v>50.0</v>
      </c>
      <c r="J16" s="83" t="s">
        <v>185</v>
      </c>
      <c r="K16" s="83" t="s">
        <v>179</v>
      </c>
      <c r="L16" s="83" t="s">
        <v>186</v>
      </c>
      <c r="M16" s="2">
        <v>455.0</v>
      </c>
      <c r="N16" s="2"/>
      <c r="O16" s="2"/>
      <c r="P16" s="83" t="s">
        <v>70</v>
      </c>
      <c r="Q16" s="83" t="s">
        <v>184</v>
      </c>
      <c r="R16" s="83" t="s">
        <v>176</v>
      </c>
      <c r="S16" s="83" t="s">
        <v>177</v>
      </c>
      <c r="T16" s="83">
        <v>110.0</v>
      </c>
      <c r="U16" s="83">
        <v>120.0</v>
      </c>
      <c r="V16" s="83">
        <v>160.0</v>
      </c>
      <c r="W16" s="83">
        <v>50.0</v>
      </c>
      <c r="X16" s="83" t="s">
        <v>185</v>
      </c>
      <c r="Y16" s="83" t="s">
        <v>186</v>
      </c>
      <c r="Z16" s="83">
        <v>455.0</v>
      </c>
    </row>
    <row r="17">
      <c r="A17" s="83" t="s">
        <v>198</v>
      </c>
      <c r="B17" s="83" t="s">
        <v>70</v>
      </c>
      <c r="C17" s="83" t="s">
        <v>184</v>
      </c>
      <c r="D17" s="83" t="s">
        <v>176</v>
      </c>
      <c r="E17" s="83" t="s">
        <v>177</v>
      </c>
      <c r="F17" s="83">
        <v>110.0</v>
      </c>
      <c r="G17" s="83">
        <v>120.0</v>
      </c>
      <c r="H17" s="83">
        <v>160.0</v>
      </c>
      <c r="I17" s="83">
        <v>50.0</v>
      </c>
      <c r="J17" s="83" t="s">
        <v>185</v>
      </c>
      <c r="K17" s="83" t="s">
        <v>179</v>
      </c>
      <c r="L17" s="83" t="s">
        <v>186</v>
      </c>
      <c r="M17" s="2">
        <v>456.0</v>
      </c>
      <c r="N17" s="2"/>
      <c r="O17" s="2"/>
      <c r="P17" s="83" t="s">
        <v>70</v>
      </c>
      <c r="Q17" s="83" t="s">
        <v>184</v>
      </c>
      <c r="R17" s="83" t="s">
        <v>176</v>
      </c>
      <c r="S17" s="83" t="s">
        <v>177</v>
      </c>
      <c r="T17" s="83">
        <v>110.0</v>
      </c>
      <c r="U17" s="83">
        <v>120.0</v>
      </c>
      <c r="V17" s="83">
        <v>160.0</v>
      </c>
      <c r="W17" s="83">
        <v>50.0</v>
      </c>
      <c r="X17" s="83" t="s">
        <v>185</v>
      </c>
      <c r="Y17" s="83" t="s">
        <v>186</v>
      </c>
      <c r="Z17" s="83">
        <v>456.0</v>
      </c>
    </row>
    <row r="18">
      <c r="A18" s="83" t="s">
        <v>199</v>
      </c>
      <c r="B18" s="83" t="s">
        <v>70</v>
      </c>
      <c r="C18" s="83" t="s">
        <v>184</v>
      </c>
      <c r="D18" s="83" t="s">
        <v>176</v>
      </c>
      <c r="E18" s="83" t="s">
        <v>177</v>
      </c>
      <c r="F18" s="83">
        <v>110.0</v>
      </c>
      <c r="G18" s="83">
        <v>120.0</v>
      </c>
      <c r="H18" s="83">
        <v>160.0</v>
      </c>
      <c r="I18" s="83">
        <v>50.0</v>
      </c>
      <c r="J18" s="83" t="s">
        <v>185</v>
      </c>
      <c r="K18" s="83" t="s">
        <v>179</v>
      </c>
      <c r="L18" s="83" t="s">
        <v>186</v>
      </c>
      <c r="M18" s="2">
        <v>457.0</v>
      </c>
      <c r="N18" s="2"/>
      <c r="O18" s="2"/>
      <c r="P18" s="83" t="s">
        <v>70</v>
      </c>
      <c r="Q18" s="83" t="s">
        <v>184</v>
      </c>
      <c r="R18" s="83" t="s">
        <v>176</v>
      </c>
      <c r="S18" s="83" t="s">
        <v>177</v>
      </c>
      <c r="T18" s="83">
        <v>110.0</v>
      </c>
      <c r="U18" s="83">
        <v>120.0</v>
      </c>
      <c r="V18" s="83">
        <v>160.0</v>
      </c>
      <c r="W18" s="83">
        <v>50.0</v>
      </c>
      <c r="X18" s="83" t="s">
        <v>185</v>
      </c>
      <c r="Y18" s="83" t="s">
        <v>186</v>
      </c>
      <c r="Z18" s="83">
        <v>457.0</v>
      </c>
    </row>
    <row r="19">
      <c r="A19" s="83" t="s">
        <v>200</v>
      </c>
      <c r="B19" s="83" t="s">
        <v>70</v>
      </c>
      <c r="C19" s="83" t="s">
        <v>184</v>
      </c>
      <c r="D19" s="83" t="s">
        <v>176</v>
      </c>
      <c r="E19" s="83" t="s">
        <v>177</v>
      </c>
      <c r="F19" s="83">
        <v>110.0</v>
      </c>
      <c r="G19" s="83">
        <v>120.0</v>
      </c>
      <c r="H19" s="83">
        <v>160.0</v>
      </c>
      <c r="I19" s="83">
        <v>50.0</v>
      </c>
      <c r="J19" s="83" t="s">
        <v>185</v>
      </c>
      <c r="K19" s="83" t="s">
        <v>179</v>
      </c>
      <c r="L19" s="83" t="s">
        <v>186</v>
      </c>
      <c r="M19" s="2">
        <v>458.0</v>
      </c>
      <c r="N19" s="2"/>
      <c r="O19" s="2"/>
      <c r="P19" s="83" t="s">
        <v>70</v>
      </c>
      <c r="Q19" s="83" t="s">
        <v>184</v>
      </c>
      <c r="R19" s="83" t="s">
        <v>176</v>
      </c>
      <c r="S19" s="83" t="s">
        <v>177</v>
      </c>
      <c r="T19" s="83">
        <v>110.0</v>
      </c>
      <c r="U19" s="83">
        <v>120.0</v>
      </c>
      <c r="V19" s="83">
        <v>160.0</v>
      </c>
      <c r="W19" s="83">
        <v>50.0</v>
      </c>
      <c r="X19" s="83" t="s">
        <v>185</v>
      </c>
      <c r="Y19" s="83" t="s">
        <v>186</v>
      </c>
      <c r="Z19" s="83">
        <v>458.0</v>
      </c>
    </row>
    <row r="20">
      <c r="A20" s="83" t="s">
        <v>201</v>
      </c>
      <c r="B20" s="83" t="s">
        <v>70</v>
      </c>
      <c r="C20" s="83" t="s">
        <v>184</v>
      </c>
      <c r="D20" s="83" t="s">
        <v>176</v>
      </c>
      <c r="E20" s="83" t="s">
        <v>177</v>
      </c>
      <c r="F20" s="83">
        <v>110.0</v>
      </c>
      <c r="G20" s="83">
        <v>120.0</v>
      </c>
      <c r="H20" s="83">
        <v>160.0</v>
      </c>
      <c r="I20" s="83">
        <v>50.0</v>
      </c>
      <c r="J20" s="83" t="s">
        <v>185</v>
      </c>
      <c r="K20" s="83" t="s">
        <v>179</v>
      </c>
      <c r="L20" s="83" t="s">
        <v>186</v>
      </c>
      <c r="M20" s="2">
        <v>459.0</v>
      </c>
      <c r="N20" s="2"/>
      <c r="O20" s="2"/>
      <c r="P20" s="83" t="s">
        <v>70</v>
      </c>
      <c r="Q20" s="83" t="s">
        <v>184</v>
      </c>
      <c r="R20" s="83" t="s">
        <v>176</v>
      </c>
      <c r="S20" s="83" t="s">
        <v>177</v>
      </c>
      <c r="T20" s="83">
        <v>110.0</v>
      </c>
      <c r="U20" s="83">
        <v>120.0</v>
      </c>
      <c r="V20" s="83">
        <v>160.0</v>
      </c>
      <c r="W20" s="83">
        <v>50.0</v>
      </c>
      <c r="X20" s="83" t="s">
        <v>185</v>
      </c>
      <c r="Y20" s="83" t="s">
        <v>186</v>
      </c>
      <c r="Z20" s="83">
        <v>459.0</v>
      </c>
    </row>
    <row r="21">
      <c r="A21" s="83" t="s">
        <v>202</v>
      </c>
      <c r="B21" s="83" t="s">
        <v>70</v>
      </c>
      <c r="C21" s="83" t="s">
        <v>184</v>
      </c>
      <c r="D21" s="83" t="s">
        <v>176</v>
      </c>
      <c r="E21" s="83" t="s">
        <v>177</v>
      </c>
      <c r="F21" s="83">
        <v>110.0</v>
      </c>
      <c r="G21" s="83">
        <v>120.0</v>
      </c>
      <c r="H21" s="83">
        <v>160.0</v>
      </c>
      <c r="I21" s="83">
        <v>50.0</v>
      </c>
      <c r="J21" s="83" t="s">
        <v>185</v>
      </c>
      <c r="K21" s="83" t="s">
        <v>179</v>
      </c>
      <c r="L21" s="83" t="s">
        <v>186</v>
      </c>
      <c r="M21" s="2">
        <v>460.0</v>
      </c>
      <c r="N21" s="2"/>
      <c r="O21" s="2"/>
      <c r="P21" s="83" t="s">
        <v>70</v>
      </c>
      <c r="Q21" s="83" t="s">
        <v>184</v>
      </c>
      <c r="R21" s="83" t="s">
        <v>176</v>
      </c>
      <c r="S21" s="83" t="s">
        <v>177</v>
      </c>
      <c r="T21" s="83">
        <v>110.0</v>
      </c>
      <c r="U21" s="83">
        <v>120.0</v>
      </c>
      <c r="V21" s="83">
        <v>160.0</v>
      </c>
      <c r="W21" s="83">
        <v>50.0</v>
      </c>
      <c r="X21" s="83" t="s">
        <v>185</v>
      </c>
      <c r="Y21" s="83" t="s">
        <v>186</v>
      </c>
      <c r="Z21" s="83">
        <v>460.0</v>
      </c>
    </row>
    <row r="22">
      <c r="A22" s="83" t="s">
        <v>203</v>
      </c>
      <c r="B22" s="83" t="s">
        <v>70</v>
      </c>
      <c r="C22" s="83" t="s">
        <v>204</v>
      </c>
      <c r="D22" s="83" t="s">
        <v>176</v>
      </c>
      <c r="E22" s="83" t="s">
        <v>205</v>
      </c>
      <c r="F22" s="83">
        <v>130.0</v>
      </c>
      <c r="G22" s="83">
        <v>140.0</v>
      </c>
      <c r="H22" s="83">
        <v>160.0</v>
      </c>
      <c r="I22" s="83">
        <v>50.0</v>
      </c>
      <c r="J22" s="83" t="s">
        <v>178</v>
      </c>
      <c r="K22" s="83" t="s">
        <v>179</v>
      </c>
      <c r="L22" s="83" t="s">
        <v>206</v>
      </c>
      <c r="M22" s="2">
        <v>293.0</v>
      </c>
      <c r="N22" s="2"/>
      <c r="O22" s="2"/>
      <c r="P22" s="83" t="s">
        <v>70</v>
      </c>
      <c r="Q22" s="83" t="s">
        <v>204</v>
      </c>
      <c r="R22" s="83" t="s">
        <v>176</v>
      </c>
      <c r="S22" s="83" t="s">
        <v>205</v>
      </c>
      <c r="T22" s="83">
        <v>130.0</v>
      </c>
      <c r="U22" s="83">
        <v>140.0</v>
      </c>
      <c r="V22" s="83">
        <v>160.0</v>
      </c>
      <c r="W22" s="83">
        <v>50.0</v>
      </c>
      <c r="X22" s="83" t="s">
        <v>178</v>
      </c>
      <c r="Y22" s="83" t="s">
        <v>206</v>
      </c>
      <c r="Z22" s="83">
        <v>293.0</v>
      </c>
    </row>
    <row r="23">
      <c r="A23" s="83" t="s">
        <v>207</v>
      </c>
      <c r="B23" s="83" t="s">
        <v>70</v>
      </c>
      <c r="C23" s="83" t="s">
        <v>208</v>
      </c>
      <c r="D23" s="83" t="s">
        <v>176</v>
      </c>
      <c r="E23" s="83" t="s">
        <v>209</v>
      </c>
      <c r="F23" s="83">
        <v>130.0</v>
      </c>
      <c r="G23" s="83">
        <v>140.0</v>
      </c>
      <c r="H23" s="83">
        <v>160.0</v>
      </c>
      <c r="I23" s="83">
        <v>50.0</v>
      </c>
      <c r="J23" s="83" t="s">
        <v>185</v>
      </c>
      <c r="K23" s="83" t="s">
        <v>179</v>
      </c>
      <c r="L23" s="83" t="s">
        <v>210</v>
      </c>
      <c r="M23" s="2">
        <v>292.0</v>
      </c>
      <c r="N23" s="2"/>
      <c r="O23" s="2"/>
      <c r="P23" s="83" t="s">
        <v>70</v>
      </c>
      <c r="Q23" s="83" t="s">
        <v>208</v>
      </c>
      <c r="R23" s="83" t="s">
        <v>176</v>
      </c>
      <c r="S23" s="83" t="s">
        <v>209</v>
      </c>
      <c r="T23" s="83">
        <v>130.0</v>
      </c>
      <c r="U23" s="83">
        <v>140.0</v>
      </c>
      <c r="V23" s="83">
        <v>160.0</v>
      </c>
      <c r="W23" s="83">
        <v>50.0</v>
      </c>
      <c r="X23" s="83" t="s">
        <v>185</v>
      </c>
      <c r="Y23" s="83" t="s">
        <v>210</v>
      </c>
      <c r="Z23" s="83">
        <v>292.0</v>
      </c>
    </row>
    <row r="24">
      <c r="A24" s="83" t="s">
        <v>211</v>
      </c>
      <c r="B24" s="83" t="s">
        <v>70</v>
      </c>
      <c r="C24" s="83" t="s">
        <v>212</v>
      </c>
      <c r="D24" s="83" t="s">
        <v>176</v>
      </c>
      <c r="E24" s="83" t="s">
        <v>213</v>
      </c>
      <c r="F24" s="83">
        <v>100.0</v>
      </c>
      <c r="G24" s="83">
        <v>110.0</v>
      </c>
      <c r="H24" s="83">
        <v>150.0</v>
      </c>
      <c r="I24" s="83">
        <v>60.0</v>
      </c>
      <c r="J24" s="83" t="s">
        <v>214</v>
      </c>
      <c r="K24" s="83" t="s">
        <v>179</v>
      </c>
      <c r="L24" s="83" t="s">
        <v>215</v>
      </c>
      <c r="M24" s="2">
        <v>389.0</v>
      </c>
      <c r="N24" s="2"/>
      <c r="O24" s="2"/>
      <c r="P24" s="83" t="s">
        <v>70</v>
      </c>
      <c r="Q24" s="83" t="s">
        <v>212</v>
      </c>
      <c r="R24" s="83" t="s">
        <v>176</v>
      </c>
      <c r="S24" s="83" t="s">
        <v>213</v>
      </c>
      <c r="T24" s="83">
        <v>100.0</v>
      </c>
      <c r="U24" s="83">
        <v>110.0</v>
      </c>
      <c r="V24" s="83">
        <v>150.0</v>
      </c>
      <c r="W24" s="83">
        <v>60.0</v>
      </c>
      <c r="X24" s="83" t="s">
        <v>214</v>
      </c>
      <c r="Y24" s="83" t="s">
        <v>215</v>
      </c>
      <c r="Z24" s="83">
        <v>389.0</v>
      </c>
    </row>
    <row r="25">
      <c r="A25" s="83" t="s">
        <v>216</v>
      </c>
      <c r="B25" s="83" t="s">
        <v>70</v>
      </c>
      <c r="C25" s="83" t="s">
        <v>156</v>
      </c>
      <c r="D25" s="83" t="s">
        <v>176</v>
      </c>
      <c r="E25" s="83" t="s">
        <v>213</v>
      </c>
      <c r="F25" s="83">
        <v>100.0</v>
      </c>
      <c r="G25" s="83">
        <v>110.0</v>
      </c>
      <c r="H25" s="83">
        <v>150.0</v>
      </c>
      <c r="I25" s="83">
        <v>70.0</v>
      </c>
      <c r="J25" s="83" t="s">
        <v>217</v>
      </c>
      <c r="K25" s="83" t="s">
        <v>179</v>
      </c>
      <c r="L25" s="83" t="s">
        <v>218</v>
      </c>
      <c r="M25" s="2">
        <v>392.0</v>
      </c>
      <c r="N25" s="2"/>
      <c r="O25" s="2"/>
      <c r="P25" s="83" t="s">
        <v>70</v>
      </c>
      <c r="Q25" s="83" t="s">
        <v>156</v>
      </c>
      <c r="R25" s="83" t="s">
        <v>176</v>
      </c>
      <c r="S25" s="83" t="s">
        <v>213</v>
      </c>
      <c r="T25" s="83">
        <v>100.0</v>
      </c>
      <c r="U25" s="83">
        <v>110.0</v>
      </c>
      <c r="V25" s="83">
        <v>150.0</v>
      </c>
      <c r="W25" s="83">
        <v>70.0</v>
      </c>
      <c r="X25" s="83" t="s">
        <v>217</v>
      </c>
      <c r="Y25" s="83" t="s">
        <v>218</v>
      </c>
      <c r="Z25" s="83">
        <v>392.0</v>
      </c>
    </row>
    <row r="26">
      <c r="A26" s="83" t="s">
        <v>219</v>
      </c>
      <c r="B26" s="83" t="s">
        <v>70</v>
      </c>
      <c r="C26" s="83" t="s">
        <v>74</v>
      </c>
      <c r="D26" s="83" t="s">
        <v>176</v>
      </c>
      <c r="E26" s="83" t="s">
        <v>213</v>
      </c>
      <c r="F26" s="83">
        <v>100.0</v>
      </c>
      <c r="G26" s="83">
        <v>110.0</v>
      </c>
      <c r="H26" s="83">
        <v>150.0</v>
      </c>
      <c r="I26" s="83">
        <v>70.0</v>
      </c>
      <c r="J26" s="83" t="s">
        <v>220</v>
      </c>
      <c r="K26" s="83" t="s">
        <v>179</v>
      </c>
      <c r="L26" s="83" t="s">
        <v>221</v>
      </c>
      <c r="M26" s="2">
        <v>406.0</v>
      </c>
      <c r="N26" s="2"/>
      <c r="O26" s="2"/>
      <c r="P26" s="83" t="s">
        <v>70</v>
      </c>
      <c r="Q26" s="83" t="s">
        <v>74</v>
      </c>
      <c r="R26" s="83" t="s">
        <v>176</v>
      </c>
      <c r="S26" s="83" t="s">
        <v>213</v>
      </c>
      <c r="T26" s="83">
        <v>100.0</v>
      </c>
      <c r="U26" s="83">
        <v>110.0</v>
      </c>
      <c r="V26" s="83">
        <v>150.0</v>
      </c>
      <c r="W26" s="83">
        <v>70.0</v>
      </c>
      <c r="X26" s="83" t="s">
        <v>220</v>
      </c>
      <c r="Y26" s="83" t="s">
        <v>221</v>
      </c>
      <c r="Z26" s="83">
        <v>406.0</v>
      </c>
    </row>
    <row r="27">
      <c r="A27" s="83" t="s">
        <v>222</v>
      </c>
      <c r="B27" s="83" t="s">
        <v>70</v>
      </c>
      <c r="C27" s="83" t="s">
        <v>223</v>
      </c>
      <c r="D27" s="83" t="s">
        <v>176</v>
      </c>
      <c r="E27" s="83" t="s">
        <v>213</v>
      </c>
      <c r="F27" s="83">
        <v>100.0</v>
      </c>
      <c r="G27" s="83">
        <v>110.0</v>
      </c>
      <c r="H27" s="83">
        <v>150.0</v>
      </c>
      <c r="I27" s="83">
        <v>70.0</v>
      </c>
      <c r="J27" s="83" t="s">
        <v>220</v>
      </c>
      <c r="K27" s="83" t="s">
        <v>179</v>
      </c>
      <c r="L27" s="83" t="s">
        <v>224</v>
      </c>
      <c r="M27" s="2">
        <v>432.0</v>
      </c>
      <c r="N27" s="2"/>
      <c r="O27" s="2"/>
      <c r="P27" s="83" t="s">
        <v>70</v>
      </c>
      <c r="Q27" s="83" t="s">
        <v>223</v>
      </c>
      <c r="R27" s="83" t="s">
        <v>176</v>
      </c>
      <c r="S27" s="83" t="s">
        <v>213</v>
      </c>
      <c r="T27" s="83">
        <v>100.0</v>
      </c>
      <c r="U27" s="83">
        <v>110.0</v>
      </c>
      <c r="V27" s="83">
        <v>150.0</v>
      </c>
      <c r="W27" s="83">
        <v>70.0</v>
      </c>
      <c r="X27" s="83" t="s">
        <v>220</v>
      </c>
      <c r="Y27" s="83" t="s">
        <v>224</v>
      </c>
      <c r="Z27" s="83">
        <v>432.0</v>
      </c>
    </row>
    <row r="28">
      <c r="A28" s="83" t="s">
        <v>225</v>
      </c>
      <c r="B28" s="83" t="s">
        <v>70</v>
      </c>
      <c r="C28" s="83" t="s">
        <v>226</v>
      </c>
      <c r="D28" s="83" t="s">
        <v>176</v>
      </c>
      <c r="E28" s="83" t="s">
        <v>213</v>
      </c>
      <c r="F28" s="83">
        <v>100.0</v>
      </c>
      <c r="G28" s="83">
        <v>110.0</v>
      </c>
      <c r="H28" s="83">
        <v>150.0</v>
      </c>
      <c r="I28" s="83">
        <v>70.0</v>
      </c>
      <c r="J28" s="83" t="s">
        <v>214</v>
      </c>
      <c r="K28" s="83" t="s">
        <v>179</v>
      </c>
      <c r="L28" s="83" t="s">
        <v>227</v>
      </c>
      <c r="M28" s="2">
        <v>422.0</v>
      </c>
      <c r="N28" s="2"/>
      <c r="O28" s="2"/>
      <c r="P28" s="83" t="s">
        <v>70</v>
      </c>
      <c r="Q28" s="83" t="s">
        <v>226</v>
      </c>
      <c r="R28" s="83" t="s">
        <v>176</v>
      </c>
      <c r="S28" s="83" t="s">
        <v>213</v>
      </c>
      <c r="T28" s="83">
        <v>100.0</v>
      </c>
      <c r="U28" s="83">
        <v>110.0</v>
      </c>
      <c r="V28" s="83">
        <v>150.0</v>
      </c>
      <c r="W28" s="83">
        <v>70.0</v>
      </c>
      <c r="X28" s="83" t="s">
        <v>214</v>
      </c>
      <c r="Y28" s="83" t="s">
        <v>227</v>
      </c>
      <c r="Z28" s="83">
        <v>422.0</v>
      </c>
    </row>
    <row r="29">
      <c r="A29" s="83" t="s">
        <v>228</v>
      </c>
      <c r="B29" s="83" t="s">
        <v>70</v>
      </c>
      <c r="C29" s="83" t="s">
        <v>229</v>
      </c>
      <c r="D29" s="83" t="s">
        <v>176</v>
      </c>
      <c r="E29" s="83" t="s">
        <v>213</v>
      </c>
      <c r="F29" s="83">
        <v>100.0</v>
      </c>
      <c r="G29" s="83">
        <v>110.0</v>
      </c>
      <c r="H29" s="83">
        <v>150.0</v>
      </c>
      <c r="I29" s="83">
        <v>80.0</v>
      </c>
      <c r="J29" s="83" t="s">
        <v>217</v>
      </c>
      <c r="K29" s="83" t="s">
        <v>179</v>
      </c>
      <c r="L29" s="83" t="s">
        <v>230</v>
      </c>
      <c r="M29" s="2">
        <v>434.0</v>
      </c>
      <c r="N29" s="2"/>
      <c r="O29" s="2"/>
      <c r="P29" s="83" t="s">
        <v>70</v>
      </c>
      <c r="Q29" s="83" t="s">
        <v>229</v>
      </c>
      <c r="R29" s="83" t="s">
        <v>176</v>
      </c>
      <c r="S29" s="83" t="s">
        <v>213</v>
      </c>
      <c r="T29" s="83">
        <v>100.0</v>
      </c>
      <c r="U29" s="83">
        <v>110.0</v>
      </c>
      <c r="V29" s="83">
        <v>150.0</v>
      </c>
      <c r="W29" s="83">
        <v>80.0</v>
      </c>
      <c r="X29" s="83" t="s">
        <v>217</v>
      </c>
      <c r="Y29" s="83" t="s">
        <v>230</v>
      </c>
      <c r="Z29" s="83">
        <v>434.0</v>
      </c>
    </row>
    <row r="30">
      <c r="A30" s="83" t="s">
        <v>231</v>
      </c>
      <c r="B30" s="83" t="s">
        <v>70</v>
      </c>
      <c r="C30" s="83" t="s">
        <v>232</v>
      </c>
      <c r="D30" s="83" t="s">
        <v>176</v>
      </c>
      <c r="E30" s="83" t="s">
        <v>213</v>
      </c>
      <c r="F30" s="83">
        <v>100.0</v>
      </c>
      <c r="G30" s="83">
        <v>110.0</v>
      </c>
      <c r="H30" s="83">
        <v>150.0</v>
      </c>
      <c r="I30" s="83">
        <v>80.0</v>
      </c>
      <c r="J30" s="83" t="s">
        <v>220</v>
      </c>
      <c r="K30" s="83" t="s">
        <v>179</v>
      </c>
      <c r="L30" s="83" t="s">
        <v>233</v>
      </c>
      <c r="M30" s="2">
        <v>415.0</v>
      </c>
      <c r="N30" s="2"/>
      <c r="O30" s="2"/>
      <c r="P30" s="83" t="s">
        <v>70</v>
      </c>
      <c r="Q30" s="83" t="s">
        <v>232</v>
      </c>
      <c r="R30" s="83" t="s">
        <v>176</v>
      </c>
      <c r="S30" s="83" t="s">
        <v>213</v>
      </c>
      <c r="T30" s="83">
        <v>100.0</v>
      </c>
      <c r="U30" s="83">
        <v>110.0</v>
      </c>
      <c r="V30" s="83">
        <v>150.0</v>
      </c>
      <c r="W30" s="83">
        <v>80.0</v>
      </c>
      <c r="X30" s="83" t="s">
        <v>220</v>
      </c>
      <c r="Y30" s="83" t="s">
        <v>233</v>
      </c>
      <c r="Z30" s="83">
        <v>415.0</v>
      </c>
    </row>
    <row r="31">
      <c r="A31" s="83" t="s">
        <v>234</v>
      </c>
      <c r="B31" s="83" t="s">
        <v>70</v>
      </c>
      <c r="C31" s="83" t="s">
        <v>235</v>
      </c>
      <c r="D31" s="16" t="s">
        <v>176</v>
      </c>
      <c r="E31" s="83" t="s">
        <v>213</v>
      </c>
      <c r="F31" s="83">
        <v>100.0</v>
      </c>
      <c r="G31" s="83">
        <v>110.0</v>
      </c>
      <c r="H31" s="83">
        <v>150.0</v>
      </c>
      <c r="I31" s="83">
        <v>80.0</v>
      </c>
      <c r="J31" s="83" t="s">
        <v>220</v>
      </c>
      <c r="K31" s="83" t="s">
        <v>179</v>
      </c>
      <c r="L31" s="83" t="s">
        <v>236</v>
      </c>
      <c r="M31" s="2">
        <v>468.0</v>
      </c>
      <c r="N31" s="2"/>
      <c r="O31" s="2"/>
      <c r="P31" s="83" t="s">
        <v>70</v>
      </c>
      <c r="Q31" s="83" t="s">
        <v>235</v>
      </c>
      <c r="R31" s="16" t="s">
        <v>176</v>
      </c>
      <c r="S31" s="83" t="s">
        <v>213</v>
      </c>
      <c r="T31" s="83">
        <v>100.0</v>
      </c>
      <c r="U31" s="83">
        <v>110.0</v>
      </c>
      <c r="V31" s="83">
        <v>150.0</v>
      </c>
      <c r="W31" s="83">
        <v>80.0</v>
      </c>
      <c r="X31" s="83" t="s">
        <v>220</v>
      </c>
      <c r="Y31" s="83" t="s">
        <v>236</v>
      </c>
      <c r="Z31" s="83">
        <v>468.0</v>
      </c>
    </row>
    <row r="32">
      <c r="A32" s="83" t="s">
        <v>237</v>
      </c>
      <c r="B32" s="83" t="s">
        <v>70</v>
      </c>
      <c r="C32" s="83" t="s">
        <v>238</v>
      </c>
      <c r="D32" s="83" t="s">
        <v>176</v>
      </c>
      <c r="E32" s="83" t="s">
        <v>213</v>
      </c>
      <c r="F32" s="83">
        <v>100.0</v>
      </c>
      <c r="G32" s="83">
        <v>110.0</v>
      </c>
      <c r="H32" s="83">
        <v>150.0</v>
      </c>
      <c r="I32" s="83">
        <v>80.0</v>
      </c>
      <c r="J32" s="83" t="s">
        <v>185</v>
      </c>
      <c r="K32" s="83" t="s">
        <v>179</v>
      </c>
      <c r="L32" s="83" t="s">
        <v>239</v>
      </c>
      <c r="M32" s="2">
        <v>425.0</v>
      </c>
      <c r="N32" s="2"/>
      <c r="O32" s="2"/>
      <c r="P32" s="83" t="s">
        <v>70</v>
      </c>
      <c r="Q32" s="83" t="s">
        <v>238</v>
      </c>
      <c r="R32" s="83" t="s">
        <v>176</v>
      </c>
      <c r="S32" s="83" t="s">
        <v>213</v>
      </c>
      <c r="T32" s="83">
        <v>100.0</v>
      </c>
      <c r="U32" s="83">
        <v>110.0</v>
      </c>
      <c r="V32" s="83">
        <v>150.0</v>
      </c>
      <c r="W32" s="83">
        <v>80.0</v>
      </c>
      <c r="X32" s="83" t="s">
        <v>185</v>
      </c>
      <c r="Y32" s="83" t="s">
        <v>239</v>
      </c>
      <c r="Z32" s="83">
        <v>425.0</v>
      </c>
    </row>
    <row r="33">
      <c r="A33" s="83" t="s">
        <v>240</v>
      </c>
      <c r="B33" s="83" t="s">
        <v>70</v>
      </c>
      <c r="C33" s="83" t="s">
        <v>238</v>
      </c>
      <c r="D33" s="83" t="s">
        <v>176</v>
      </c>
      <c r="E33" s="83" t="s">
        <v>213</v>
      </c>
      <c r="F33" s="83">
        <v>100.0</v>
      </c>
      <c r="G33" s="83">
        <v>110.0</v>
      </c>
      <c r="H33" s="83">
        <v>150.0</v>
      </c>
      <c r="I33" s="83">
        <v>80.0</v>
      </c>
      <c r="J33" s="83" t="s">
        <v>185</v>
      </c>
      <c r="K33" s="83" t="s">
        <v>179</v>
      </c>
      <c r="L33" s="83" t="s">
        <v>239</v>
      </c>
      <c r="M33" s="2">
        <v>426.0</v>
      </c>
      <c r="N33" s="2"/>
      <c r="O33" s="2"/>
      <c r="P33" s="83" t="s">
        <v>70</v>
      </c>
      <c r="Q33" s="83" t="s">
        <v>238</v>
      </c>
      <c r="R33" s="83" t="s">
        <v>176</v>
      </c>
      <c r="S33" s="83" t="s">
        <v>213</v>
      </c>
      <c r="T33" s="83">
        <v>100.0</v>
      </c>
      <c r="U33" s="83">
        <v>110.0</v>
      </c>
      <c r="V33" s="83">
        <v>150.0</v>
      </c>
      <c r="W33" s="83">
        <v>80.0</v>
      </c>
      <c r="X33" s="83" t="s">
        <v>185</v>
      </c>
      <c r="Y33" s="83" t="s">
        <v>239</v>
      </c>
      <c r="Z33" s="83">
        <v>426.0</v>
      </c>
    </row>
    <row r="34">
      <c r="A34" s="83" t="s">
        <v>241</v>
      </c>
      <c r="B34" s="83" t="s">
        <v>70</v>
      </c>
      <c r="C34" s="83" t="s">
        <v>242</v>
      </c>
      <c r="D34" s="83" t="s">
        <v>176</v>
      </c>
      <c r="E34" s="83" t="s">
        <v>213</v>
      </c>
      <c r="F34" s="83">
        <v>100.0</v>
      </c>
      <c r="G34" s="83">
        <v>110.0</v>
      </c>
      <c r="H34" s="83">
        <v>150.0</v>
      </c>
      <c r="I34" s="83">
        <v>80.0</v>
      </c>
      <c r="J34" s="83" t="s">
        <v>185</v>
      </c>
      <c r="K34" s="83" t="s">
        <v>179</v>
      </c>
      <c r="L34" s="83" t="s">
        <v>243</v>
      </c>
      <c r="M34" s="2">
        <v>473.0</v>
      </c>
      <c r="N34" s="2"/>
      <c r="O34" s="2"/>
      <c r="P34" s="83" t="s">
        <v>70</v>
      </c>
      <c r="Q34" s="83" t="s">
        <v>242</v>
      </c>
      <c r="R34" s="83" t="s">
        <v>176</v>
      </c>
      <c r="S34" s="83" t="s">
        <v>213</v>
      </c>
      <c r="T34" s="83">
        <v>100.0</v>
      </c>
      <c r="U34" s="83">
        <v>110.0</v>
      </c>
      <c r="V34" s="83">
        <v>150.0</v>
      </c>
      <c r="W34" s="83">
        <v>80.0</v>
      </c>
      <c r="X34" s="83" t="s">
        <v>185</v>
      </c>
      <c r="Y34" s="83" t="s">
        <v>243</v>
      </c>
      <c r="Z34" s="83">
        <v>473.0</v>
      </c>
    </row>
    <row r="35">
      <c r="A35" s="83" t="s">
        <v>244</v>
      </c>
      <c r="B35" s="83" t="s">
        <v>70</v>
      </c>
      <c r="C35" s="83" t="s">
        <v>245</v>
      </c>
      <c r="D35" s="83" t="s">
        <v>176</v>
      </c>
      <c r="E35" s="83" t="s">
        <v>213</v>
      </c>
      <c r="F35" s="83">
        <v>100.0</v>
      </c>
      <c r="G35" s="83">
        <v>110.0</v>
      </c>
      <c r="H35" s="83">
        <v>150.0</v>
      </c>
      <c r="I35" s="83">
        <v>80.0</v>
      </c>
      <c r="J35" s="83" t="s">
        <v>214</v>
      </c>
      <c r="K35" s="83" t="s">
        <v>179</v>
      </c>
      <c r="L35" s="83" t="s">
        <v>246</v>
      </c>
      <c r="M35" s="2">
        <v>429.0</v>
      </c>
      <c r="N35" s="2"/>
      <c r="O35" s="2"/>
      <c r="P35" s="83" t="s">
        <v>70</v>
      </c>
      <c r="Q35" s="83" t="s">
        <v>245</v>
      </c>
      <c r="R35" s="83" t="s">
        <v>176</v>
      </c>
      <c r="S35" s="83" t="s">
        <v>213</v>
      </c>
      <c r="T35" s="83">
        <v>100.0</v>
      </c>
      <c r="U35" s="83">
        <v>110.0</v>
      </c>
      <c r="V35" s="83">
        <v>150.0</v>
      </c>
      <c r="W35" s="83">
        <v>80.0</v>
      </c>
      <c r="X35" s="83" t="s">
        <v>214</v>
      </c>
      <c r="Y35" s="83" t="s">
        <v>246</v>
      </c>
      <c r="Z35" s="83">
        <v>429.0</v>
      </c>
    </row>
    <row r="36">
      <c r="A36" s="83" t="s">
        <v>247</v>
      </c>
      <c r="B36" s="83" t="s">
        <v>70</v>
      </c>
      <c r="C36" s="83" t="s">
        <v>248</v>
      </c>
      <c r="D36" s="83" t="s">
        <v>176</v>
      </c>
      <c r="E36" s="83" t="s">
        <v>213</v>
      </c>
      <c r="F36" s="83">
        <v>100.0</v>
      </c>
      <c r="G36" s="83">
        <v>110.0</v>
      </c>
      <c r="H36" s="83">
        <v>150.0</v>
      </c>
      <c r="I36" s="83">
        <v>90.0</v>
      </c>
      <c r="J36" s="83" t="s">
        <v>178</v>
      </c>
      <c r="K36" s="83" t="s">
        <v>249</v>
      </c>
      <c r="L36" s="83" t="s">
        <v>250</v>
      </c>
      <c r="M36" s="2">
        <v>420.0</v>
      </c>
      <c r="N36" s="2"/>
      <c r="O36" s="2"/>
      <c r="P36" s="83" t="s">
        <v>70</v>
      </c>
      <c r="Q36" s="83" t="s">
        <v>248</v>
      </c>
      <c r="R36" s="83" t="s">
        <v>176</v>
      </c>
      <c r="S36" s="83" t="s">
        <v>213</v>
      </c>
      <c r="T36" s="83">
        <v>100.0</v>
      </c>
      <c r="U36" s="83">
        <v>110.0</v>
      </c>
      <c r="V36" s="83">
        <v>150.0</v>
      </c>
      <c r="W36" s="83">
        <v>90.0</v>
      </c>
      <c r="X36" s="83" t="s">
        <v>178</v>
      </c>
      <c r="Y36" s="83" t="s">
        <v>250</v>
      </c>
      <c r="Z36" s="83">
        <v>420.0</v>
      </c>
    </row>
    <row r="37">
      <c r="A37" s="83" t="s">
        <v>251</v>
      </c>
      <c r="B37" s="83" t="s">
        <v>70</v>
      </c>
      <c r="C37" s="83" t="s">
        <v>131</v>
      </c>
      <c r="D37" s="83" t="s">
        <v>176</v>
      </c>
      <c r="E37" s="83" t="s">
        <v>252</v>
      </c>
      <c r="F37" s="83">
        <v>100.0</v>
      </c>
      <c r="G37" s="83">
        <v>110.0</v>
      </c>
      <c r="H37" s="83">
        <v>150.0</v>
      </c>
      <c r="I37" s="83">
        <v>60.0</v>
      </c>
      <c r="J37" s="83" t="s">
        <v>217</v>
      </c>
      <c r="K37" s="83" t="s">
        <v>179</v>
      </c>
      <c r="L37" s="83" t="s">
        <v>253</v>
      </c>
      <c r="M37" s="2">
        <v>411.0</v>
      </c>
      <c r="N37" s="2"/>
      <c r="O37" s="2"/>
      <c r="P37" s="83" t="s">
        <v>70</v>
      </c>
      <c r="Q37" s="83" t="s">
        <v>131</v>
      </c>
      <c r="R37" s="83" t="s">
        <v>176</v>
      </c>
      <c r="S37" s="83" t="s">
        <v>252</v>
      </c>
      <c r="T37" s="83">
        <v>100.0</v>
      </c>
      <c r="U37" s="83">
        <v>110.0</v>
      </c>
      <c r="V37" s="83">
        <v>150.0</v>
      </c>
      <c r="W37" s="83">
        <v>60.0</v>
      </c>
      <c r="X37" s="83" t="s">
        <v>217</v>
      </c>
      <c r="Y37" s="83" t="s">
        <v>253</v>
      </c>
      <c r="Z37" s="83">
        <v>411.0</v>
      </c>
    </row>
    <row r="38">
      <c r="A38" s="83" t="s">
        <v>254</v>
      </c>
      <c r="B38" s="83" t="s">
        <v>70</v>
      </c>
      <c r="C38" s="83" t="s">
        <v>131</v>
      </c>
      <c r="D38" s="83" t="s">
        <v>176</v>
      </c>
      <c r="E38" s="83" t="s">
        <v>252</v>
      </c>
      <c r="F38" s="83">
        <v>100.0</v>
      </c>
      <c r="G38" s="83">
        <v>110.0</v>
      </c>
      <c r="H38" s="83">
        <v>150.0</v>
      </c>
      <c r="I38" s="83">
        <v>60.0</v>
      </c>
      <c r="J38" s="83" t="s">
        <v>217</v>
      </c>
      <c r="K38" s="83" t="s">
        <v>179</v>
      </c>
      <c r="L38" s="83" t="s">
        <v>253</v>
      </c>
      <c r="M38" s="2">
        <v>412.0</v>
      </c>
      <c r="N38" s="2"/>
      <c r="O38" s="2"/>
      <c r="P38" s="83" t="s">
        <v>70</v>
      </c>
      <c r="Q38" s="83" t="s">
        <v>131</v>
      </c>
      <c r="R38" s="83" t="s">
        <v>176</v>
      </c>
      <c r="S38" s="83" t="s">
        <v>252</v>
      </c>
      <c r="T38" s="83">
        <v>100.0</v>
      </c>
      <c r="U38" s="83">
        <v>110.0</v>
      </c>
      <c r="V38" s="83">
        <v>150.0</v>
      </c>
      <c r="W38" s="83">
        <v>60.0</v>
      </c>
      <c r="X38" s="83" t="s">
        <v>217</v>
      </c>
      <c r="Y38" s="83" t="s">
        <v>253</v>
      </c>
      <c r="Z38" s="83">
        <v>412.0</v>
      </c>
    </row>
    <row r="39">
      <c r="A39" s="83" t="s">
        <v>255</v>
      </c>
      <c r="B39" s="83" t="s">
        <v>70</v>
      </c>
      <c r="C39" s="83" t="s">
        <v>256</v>
      </c>
      <c r="D39" s="83" t="s">
        <v>176</v>
      </c>
      <c r="E39" s="83" t="s">
        <v>252</v>
      </c>
      <c r="F39" s="83">
        <v>100.0</v>
      </c>
      <c r="G39" s="83">
        <v>110.0</v>
      </c>
      <c r="H39" s="83">
        <v>150.0</v>
      </c>
      <c r="I39" s="83">
        <v>60.0</v>
      </c>
      <c r="J39" s="83" t="s">
        <v>178</v>
      </c>
      <c r="K39" s="83" t="s">
        <v>179</v>
      </c>
      <c r="L39" s="83" t="s">
        <v>257</v>
      </c>
      <c r="M39" s="2">
        <v>399.0</v>
      </c>
      <c r="N39" s="2"/>
      <c r="O39" s="2"/>
      <c r="P39" s="83" t="s">
        <v>70</v>
      </c>
      <c r="Q39" s="83" t="s">
        <v>256</v>
      </c>
      <c r="R39" s="83" t="s">
        <v>176</v>
      </c>
      <c r="S39" s="83" t="s">
        <v>252</v>
      </c>
      <c r="T39" s="83">
        <v>100.0</v>
      </c>
      <c r="U39" s="83">
        <v>110.0</v>
      </c>
      <c r="V39" s="83">
        <v>150.0</v>
      </c>
      <c r="W39" s="83">
        <v>60.0</v>
      </c>
      <c r="X39" s="83" t="s">
        <v>178</v>
      </c>
      <c r="Y39" s="83" t="s">
        <v>257</v>
      </c>
      <c r="Z39" s="83">
        <v>399.0</v>
      </c>
    </row>
    <row r="40">
      <c r="A40" s="83" t="s">
        <v>258</v>
      </c>
      <c r="B40" s="83" t="s">
        <v>70</v>
      </c>
      <c r="C40" s="83" t="s">
        <v>256</v>
      </c>
      <c r="D40" s="83" t="s">
        <v>176</v>
      </c>
      <c r="E40" s="83" t="s">
        <v>252</v>
      </c>
      <c r="F40" s="83">
        <v>100.0</v>
      </c>
      <c r="G40" s="83">
        <v>110.0</v>
      </c>
      <c r="H40" s="83">
        <v>150.0</v>
      </c>
      <c r="I40" s="83">
        <v>60.0</v>
      </c>
      <c r="J40" s="83" t="s">
        <v>178</v>
      </c>
      <c r="K40" s="83" t="s">
        <v>179</v>
      </c>
      <c r="L40" s="83" t="s">
        <v>257</v>
      </c>
      <c r="M40" s="2">
        <v>400.0</v>
      </c>
      <c r="N40" s="2"/>
      <c r="O40" s="2"/>
      <c r="P40" s="83" t="s">
        <v>70</v>
      </c>
      <c r="Q40" s="83" t="s">
        <v>256</v>
      </c>
      <c r="R40" s="83" t="s">
        <v>176</v>
      </c>
      <c r="S40" s="83" t="s">
        <v>252</v>
      </c>
      <c r="T40" s="83">
        <v>100.0</v>
      </c>
      <c r="U40" s="83">
        <v>110.0</v>
      </c>
      <c r="V40" s="83">
        <v>150.0</v>
      </c>
      <c r="W40" s="83">
        <v>60.0</v>
      </c>
      <c r="X40" s="83" t="s">
        <v>178</v>
      </c>
      <c r="Y40" s="83" t="s">
        <v>257</v>
      </c>
      <c r="Z40" s="83">
        <v>400.0</v>
      </c>
    </row>
    <row r="41">
      <c r="A41" s="83" t="s">
        <v>259</v>
      </c>
      <c r="B41" s="83" t="s">
        <v>70</v>
      </c>
      <c r="C41" s="83" t="s">
        <v>256</v>
      </c>
      <c r="D41" s="83" t="s">
        <v>176</v>
      </c>
      <c r="E41" s="83" t="s">
        <v>252</v>
      </c>
      <c r="F41" s="83">
        <v>100.0</v>
      </c>
      <c r="G41" s="83">
        <v>110.0</v>
      </c>
      <c r="H41" s="83">
        <v>150.0</v>
      </c>
      <c r="I41" s="83">
        <v>60.0</v>
      </c>
      <c r="J41" s="83" t="s">
        <v>178</v>
      </c>
      <c r="K41" s="83" t="s">
        <v>179</v>
      </c>
      <c r="L41" s="83" t="s">
        <v>257</v>
      </c>
      <c r="M41" s="2">
        <v>401.0</v>
      </c>
      <c r="N41" s="2"/>
      <c r="O41" s="2"/>
      <c r="P41" s="83" t="s">
        <v>70</v>
      </c>
      <c r="Q41" s="83" t="s">
        <v>256</v>
      </c>
      <c r="R41" s="83" t="s">
        <v>176</v>
      </c>
      <c r="S41" s="83" t="s">
        <v>252</v>
      </c>
      <c r="T41" s="83">
        <v>100.0</v>
      </c>
      <c r="U41" s="83">
        <v>110.0</v>
      </c>
      <c r="V41" s="83">
        <v>150.0</v>
      </c>
      <c r="W41" s="83">
        <v>60.0</v>
      </c>
      <c r="X41" s="83" t="s">
        <v>178</v>
      </c>
      <c r="Y41" s="83" t="s">
        <v>257</v>
      </c>
      <c r="Z41" s="83">
        <v>401.0</v>
      </c>
    </row>
    <row r="42">
      <c r="A42" s="83" t="s">
        <v>260</v>
      </c>
      <c r="B42" s="83" t="s">
        <v>70</v>
      </c>
      <c r="C42" s="83" t="s">
        <v>256</v>
      </c>
      <c r="D42" s="83" t="s">
        <v>176</v>
      </c>
      <c r="E42" s="83" t="s">
        <v>252</v>
      </c>
      <c r="F42" s="83">
        <v>100.0</v>
      </c>
      <c r="G42" s="83">
        <v>110.0</v>
      </c>
      <c r="H42" s="83">
        <v>150.0</v>
      </c>
      <c r="I42" s="83">
        <v>60.0</v>
      </c>
      <c r="J42" s="83" t="s">
        <v>178</v>
      </c>
      <c r="K42" s="83" t="s">
        <v>179</v>
      </c>
      <c r="L42" s="83" t="s">
        <v>257</v>
      </c>
      <c r="M42" s="2">
        <v>402.0</v>
      </c>
      <c r="N42" s="2"/>
      <c r="O42" s="2"/>
      <c r="P42" s="83" t="s">
        <v>70</v>
      </c>
      <c r="Q42" s="83" t="s">
        <v>256</v>
      </c>
      <c r="R42" s="83" t="s">
        <v>176</v>
      </c>
      <c r="S42" s="83" t="s">
        <v>252</v>
      </c>
      <c r="T42" s="83">
        <v>100.0</v>
      </c>
      <c r="U42" s="83">
        <v>110.0</v>
      </c>
      <c r="V42" s="83">
        <v>150.0</v>
      </c>
      <c r="W42" s="83">
        <v>60.0</v>
      </c>
      <c r="X42" s="83" t="s">
        <v>178</v>
      </c>
      <c r="Y42" s="83" t="s">
        <v>257</v>
      </c>
      <c r="Z42" s="83">
        <v>402.0</v>
      </c>
    </row>
    <row r="43">
      <c r="A43" s="83" t="s">
        <v>261</v>
      </c>
      <c r="B43" s="83" t="s">
        <v>70</v>
      </c>
      <c r="C43" s="83" t="s">
        <v>256</v>
      </c>
      <c r="D43" s="83" t="s">
        <v>176</v>
      </c>
      <c r="E43" s="83" t="s">
        <v>252</v>
      </c>
      <c r="F43" s="83">
        <v>100.0</v>
      </c>
      <c r="G43" s="83">
        <v>110.0</v>
      </c>
      <c r="H43" s="83">
        <v>150.0</v>
      </c>
      <c r="I43" s="83">
        <v>60.0</v>
      </c>
      <c r="J43" s="83" t="s">
        <v>178</v>
      </c>
      <c r="K43" s="83" t="s">
        <v>179</v>
      </c>
      <c r="L43" s="83" t="s">
        <v>257</v>
      </c>
      <c r="M43" s="2">
        <v>403.0</v>
      </c>
      <c r="N43" s="2"/>
      <c r="O43" s="2"/>
      <c r="P43" s="83" t="s">
        <v>70</v>
      </c>
      <c r="Q43" s="83" t="s">
        <v>256</v>
      </c>
      <c r="R43" s="83" t="s">
        <v>176</v>
      </c>
      <c r="S43" s="83" t="s">
        <v>252</v>
      </c>
      <c r="T43" s="83">
        <v>100.0</v>
      </c>
      <c r="U43" s="83">
        <v>110.0</v>
      </c>
      <c r="V43" s="83">
        <v>150.0</v>
      </c>
      <c r="W43" s="83">
        <v>60.0</v>
      </c>
      <c r="X43" s="83" t="s">
        <v>178</v>
      </c>
      <c r="Y43" s="83" t="s">
        <v>257</v>
      </c>
      <c r="Z43" s="83">
        <v>403.0</v>
      </c>
    </row>
    <row r="44">
      <c r="A44" s="83" t="s">
        <v>262</v>
      </c>
      <c r="B44" s="83" t="s">
        <v>70</v>
      </c>
      <c r="C44" s="83" t="s">
        <v>159</v>
      </c>
      <c r="D44" s="83" t="s">
        <v>176</v>
      </c>
      <c r="E44" s="83" t="s">
        <v>252</v>
      </c>
      <c r="F44" s="83">
        <v>100.0</v>
      </c>
      <c r="G44" s="83">
        <v>110.0</v>
      </c>
      <c r="H44" s="83">
        <v>150.0</v>
      </c>
      <c r="I44" s="83">
        <v>60.0</v>
      </c>
      <c r="J44" s="83" t="s">
        <v>214</v>
      </c>
      <c r="K44" s="83" t="s">
        <v>179</v>
      </c>
      <c r="L44" s="83" t="s">
        <v>263</v>
      </c>
      <c r="M44" s="2">
        <v>379.0</v>
      </c>
      <c r="N44" s="2"/>
      <c r="O44" s="2"/>
      <c r="P44" s="83" t="s">
        <v>70</v>
      </c>
      <c r="Q44" s="83" t="s">
        <v>159</v>
      </c>
      <c r="R44" s="83" t="s">
        <v>176</v>
      </c>
      <c r="S44" s="83" t="s">
        <v>252</v>
      </c>
      <c r="T44" s="83">
        <v>100.0</v>
      </c>
      <c r="U44" s="83">
        <v>110.0</v>
      </c>
      <c r="V44" s="83">
        <v>150.0</v>
      </c>
      <c r="W44" s="83">
        <v>60.0</v>
      </c>
      <c r="X44" s="83" t="s">
        <v>214</v>
      </c>
      <c r="Y44" s="83" t="s">
        <v>263</v>
      </c>
      <c r="Z44" s="83">
        <v>379.0</v>
      </c>
    </row>
    <row r="45">
      <c r="A45" s="83" t="s">
        <v>264</v>
      </c>
      <c r="B45" s="83" t="s">
        <v>70</v>
      </c>
      <c r="C45" s="83" t="s">
        <v>159</v>
      </c>
      <c r="D45" s="83" t="s">
        <v>176</v>
      </c>
      <c r="E45" s="83" t="s">
        <v>252</v>
      </c>
      <c r="F45" s="83">
        <v>100.0</v>
      </c>
      <c r="G45" s="83">
        <v>110.0</v>
      </c>
      <c r="H45" s="83">
        <v>150.0</v>
      </c>
      <c r="I45" s="83">
        <v>60.0</v>
      </c>
      <c r="J45" s="83" t="s">
        <v>214</v>
      </c>
      <c r="K45" s="83" t="s">
        <v>179</v>
      </c>
      <c r="L45" s="83" t="s">
        <v>263</v>
      </c>
      <c r="M45" s="2">
        <v>380.0</v>
      </c>
      <c r="N45" s="2"/>
      <c r="O45" s="2"/>
      <c r="P45" s="83" t="s">
        <v>70</v>
      </c>
      <c r="Q45" s="83" t="s">
        <v>159</v>
      </c>
      <c r="R45" s="83" t="s">
        <v>176</v>
      </c>
      <c r="S45" s="83" t="s">
        <v>252</v>
      </c>
      <c r="T45" s="83">
        <v>100.0</v>
      </c>
      <c r="U45" s="83">
        <v>110.0</v>
      </c>
      <c r="V45" s="83">
        <v>150.0</v>
      </c>
      <c r="W45" s="83">
        <v>60.0</v>
      </c>
      <c r="X45" s="83" t="s">
        <v>214</v>
      </c>
      <c r="Y45" s="83" t="s">
        <v>263</v>
      </c>
      <c r="Z45" s="83">
        <v>380.0</v>
      </c>
    </row>
    <row r="46">
      <c r="A46" s="83" t="s">
        <v>265</v>
      </c>
      <c r="B46" s="83" t="s">
        <v>70</v>
      </c>
      <c r="C46" s="83" t="s">
        <v>266</v>
      </c>
      <c r="D46" s="83" t="s">
        <v>176</v>
      </c>
      <c r="E46" s="83" t="s">
        <v>267</v>
      </c>
      <c r="F46" s="83">
        <v>110.0</v>
      </c>
      <c r="G46" s="83">
        <v>120.0</v>
      </c>
      <c r="H46" s="83">
        <v>140.0</v>
      </c>
      <c r="I46" s="83">
        <v>80.0</v>
      </c>
      <c r="J46" s="83" t="s">
        <v>217</v>
      </c>
      <c r="K46" s="83" t="s">
        <v>179</v>
      </c>
      <c r="L46" s="83" t="s">
        <v>268</v>
      </c>
      <c r="M46" s="2">
        <v>328.0</v>
      </c>
      <c r="N46" s="2"/>
      <c r="O46" s="2"/>
      <c r="P46" s="83" t="s">
        <v>70</v>
      </c>
      <c r="Q46" s="83" t="s">
        <v>266</v>
      </c>
      <c r="R46" s="83" t="s">
        <v>176</v>
      </c>
      <c r="S46" s="83" t="s">
        <v>267</v>
      </c>
      <c r="T46" s="83">
        <v>110.0</v>
      </c>
      <c r="U46" s="83">
        <v>120.0</v>
      </c>
      <c r="V46" s="83">
        <v>140.0</v>
      </c>
      <c r="W46" s="83">
        <v>80.0</v>
      </c>
      <c r="X46" s="83" t="s">
        <v>217</v>
      </c>
      <c r="Y46" s="83" t="s">
        <v>268</v>
      </c>
      <c r="Z46" s="83">
        <v>328.0</v>
      </c>
    </row>
    <row r="47">
      <c r="A47" s="83" t="s">
        <v>269</v>
      </c>
      <c r="B47" s="83" t="s">
        <v>70</v>
      </c>
      <c r="C47" s="83" t="s">
        <v>270</v>
      </c>
      <c r="D47" s="83" t="s">
        <v>176</v>
      </c>
      <c r="E47" s="83" t="s">
        <v>267</v>
      </c>
      <c r="F47" s="83">
        <v>110.0</v>
      </c>
      <c r="G47" s="83">
        <v>120.0</v>
      </c>
      <c r="H47" s="83">
        <v>140.0</v>
      </c>
      <c r="I47" s="83">
        <v>80.0</v>
      </c>
      <c r="J47" s="83" t="s">
        <v>217</v>
      </c>
      <c r="K47" s="83" t="s">
        <v>179</v>
      </c>
      <c r="L47" s="83" t="s">
        <v>271</v>
      </c>
      <c r="M47" s="2">
        <v>356.0</v>
      </c>
      <c r="N47" s="2"/>
      <c r="O47" s="2"/>
      <c r="P47" s="83" t="s">
        <v>70</v>
      </c>
      <c r="Q47" s="83" t="s">
        <v>270</v>
      </c>
      <c r="R47" s="83" t="s">
        <v>176</v>
      </c>
      <c r="S47" s="83" t="s">
        <v>267</v>
      </c>
      <c r="T47" s="83">
        <v>110.0</v>
      </c>
      <c r="U47" s="83">
        <v>120.0</v>
      </c>
      <c r="V47" s="83">
        <v>140.0</v>
      </c>
      <c r="W47" s="83">
        <v>80.0</v>
      </c>
      <c r="X47" s="83" t="s">
        <v>217</v>
      </c>
      <c r="Y47" s="83" t="s">
        <v>271</v>
      </c>
      <c r="Z47" s="83">
        <v>356.0</v>
      </c>
    </row>
    <row r="48">
      <c r="A48" s="83" t="s">
        <v>272</v>
      </c>
      <c r="B48" s="83" t="s">
        <v>70</v>
      </c>
      <c r="C48" s="83" t="s">
        <v>273</v>
      </c>
      <c r="D48" s="83" t="s">
        <v>176</v>
      </c>
      <c r="E48" s="83" t="s">
        <v>267</v>
      </c>
      <c r="F48" s="83">
        <v>110.0</v>
      </c>
      <c r="G48" s="83">
        <v>120.0</v>
      </c>
      <c r="H48" s="83">
        <v>140.0</v>
      </c>
      <c r="I48" s="83">
        <v>80.0</v>
      </c>
      <c r="J48" s="83" t="s">
        <v>217</v>
      </c>
      <c r="K48" s="83" t="s">
        <v>179</v>
      </c>
      <c r="L48" s="83" t="s">
        <v>274</v>
      </c>
      <c r="M48" s="2">
        <v>424.0</v>
      </c>
      <c r="N48" s="2"/>
      <c r="O48" s="2"/>
      <c r="P48" s="83" t="s">
        <v>70</v>
      </c>
      <c r="Q48" s="83" t="s">
        <v>273</v>
      </c>
      <c r="R48" s="83" t="s">
        <v>176</v>
      </c>
      <c r="S48" s="83" t="s">
        <v>267</v>
      </c>
      <c r="T48" s="83">
        <v>110.0</v>
      </c>
      <c r="U48" s="83">
        <v>120.0</v>
      </c>
      <c r="V48" s="83">
        <v>140.0</v>
      </c>
      <c r="W48" s="83">
        <v>80.0</v>
      </c>
      <c r="X48" s="83" t="s">
        <v>217</v>
      </c>
      <c r="Y48" s="83" t="s">
        <v>274</v>
      </c>
      <c r="Z48" s="83">
        <v>424.0</v>
      </c>
    </row>
    <row r="49">
      <c r="A49" s="83" t="s">
        <v>275</v>
      </c>
      <c r="B49" s="83" t="s">
        <v>70</v>
      </c>
      <c r="C49" s="83" t="s">
        <v>276</v>
      </c>
      <c r="D49" s="83" t="s">
        <v>176</v>
      </c>
      <c r="E49" s="83" t="s">
        <v>267</v>
      </c>
      <c r="F49" s="83">
        <v>110.0</v>
      </c>
      <c r="G49" s="83">
        <v>120.0</v>
      </c>
      <c r="H49" s="83">
        <v>140.0</v>
      </c>
      <c r="I49" s="83">
        <v>80.0</v>
      </c>
      <c r="J49" s="83" t="s">
        <v>217</v>
      </c>
      <c r="K49" s="83" t="s">
        <v>179</v>
      </c>
      <c r="L49" s="83" t="s">
        <v>277</v>
      </c>
      <c r="M49" s="2">
        <v>467.0</v>
      </c>
      <c r="N49" s="2"/>
      <c r="O49" s="2"/>
      <c r="P49" s="83" t="s">
        <v>70</v>
      </c>
      <c r="Q49" s="83" t="s">
        <v>276</v>
      </c>
      <c r="R49" s="83" t="s">
        <v>176</v>
      </c>
      <c r="S49" s="83" t="s">
        <v>267</v>
      </c>
      <c r="T49" s="83">
        <v>110.0</v>
      </c>
      <c r="U49" s="83">
        <v>120.0</v>
      </c>
      <c r="V49" s="83">
        <v>140.0</v>
      </c>
      <c r="W49" s="83">
        <v>80.0</v>
      </c>
      <c r="X49" s="83" t="s">
        <v>217</v>
      </c>
      <c r="Y49" s="83" t="s">
        <v>277</v>
      </c>
      <c r="Z49" s="83">
        <v>467.0</v>
      </c>
    </row>
    <row r="50">
      <c r="A50" s="83" t="s">
        <v>278</v>
      </c>
      <c r="B50" s="83" t="s">
        <v>70</v>
      </c>
      <c r="C50" s="83" t="s">
        <v>279</v>
      </c>
      <c r="D50" s="83" t="s">
        <v>176</v>
      </c>
      <c r="E50" s="83" t="s">
        <v>267</v>
      </c>
      <c r="F50" s="83">
        <v>110.0</v>
      </c>
      <c r="G50" s="83">
        <v>120.0</v>
      </c>
      <c r="H50" s="83">
        <v>140.0</v>
      </c>
      <c r="I50" s="83">
        <v>80.0</v>
      </c>
      <c r="J50" s="83" t="s">
        <v>220</v>
      </c>
      <c r="K50" s="83" t="s">
        <v>179</v>
      </c>
      <c r="L50" s="83" t="s">
        <v>280</v>
      </c>
      <c r="M50" s="2">
        <v>281.0</v>
      </c>
      <c r="N50" s="2"/>
      <c r="O50" s="2"/>
      <c r="P50" s="83" t="s">
        <v>70</v>
      </c>
      <c r="Q50" s="83" t="s">
        <v>279</v>
      </c>
      <c r="R50" s="83" t="s">
        <v>176</v>
      </c>
      <c r="S50" s="83" t="s">
        <v>267</v>
      </c>
      <c r="T50" s="83">
        <v>110.0</v>
      </c>
      <c r="U50" s="83">
        <v>120.0</v>
      </c>
      <c r="V50" s="83">
        <v>140.0</v>
      </c>
      <c r="W50" s="83">
        <v>80.0</v>
      </c>
      <c r="X50" s="83" t="s">
        <v>220</v>
      </c>
      <c r="Y50" s="83" t="s">
        <v>280</v>
      </c>
      <c r="Z50" s="83">
        <v>281.0</v>
      </c>
    </row>
    <row r="51">
      <c r="A51" s="83" t="s">
        <v>281</v>
      </c>
      <c r="B51" s="83" t="s">
        <v>70</v>
      </c>
      <c r="C51" s="83" t="s">
        <v>282</v>
      </c>
      <c r="D51" s="83" t="s">
        <v>176</v>
      </c>
      <c r="E51" s="83" t="s">
        <v>267</v>
      </c>
      <c r="F51" s="83">
        <v>110.0</v>
      </c>
      <c r="G51" s="83">
        <v>120.0</v>
      </c>
      <c r="H51" s="83">
        <v>140.0</v>
      </c>
      <c r="I51" s="83">
        <v>80.0</v>
      </c>
      <c r="J51" s="83" t="s">
        <v>220</v>
      </c>
      <c r="K51" s="83" t="s">
        <v>179</v>
      </c>
      <c r="L51" s="83" t="s">
        <v>283</v>
      </c>
      <c r="M51" s="2">
        <v>355.0</v>
      </c>
      <c r="N51" s="2"/>
      <c r="O51" s="2"/>
      <c r="P51" s="83" t="s">
        <v>70</v>
      </c>
      <c r="Q51" s="83" t="s">
        <v>282</v>
      </c>
      <c r="R51" s="83" t="s">
        <v>176</v>
      </c>
      <c r="S51" s="83" t="s">
        <v>267</v>
      </c>
      <c r="T51" s="83">
        <v>110.0</v>
      </c>
      <c r="U51" s="83">
        <v>120.0</v>
      </c>
      <c r="V51" s="83">
        <v>140.0</v>
      </c>
      <c r="W51" s="83">
        <v>80.0</v>
      </c>
      <c r="X51" s="83" t="s">
        <v>220</v>
      </c>
      <c r="Y51" s="83" t="s">
        <v>283</v>
      </c>
      <c r="Z51" s="83">
        <v>355.0</v>
      </c>
    </row>
    <row r="52">
      <c r="A52" s="83" t="s">
        <v>284</v>
      </c>
      <c r="B52" s="83" t="s">
        <v>70</v>
      </c>
      <c r="C52" s="83" t="s">
        <v>285</v>
      </c>
      <c r="D52" s="83" t="s">
        <v>176</v>
      </c>
      <c r="E52" s="83" t="s">
        <v>267</v>
      </c>
      <c r="F52" s="83">
        <v>110.0</v>
      </c>
      <c r="G52" s="83">
        <v>120.0</v>
      </c>
      <c r="H52" s="83">
        <v>140.0</v>
      </c>
      <c r="I52" s="83">
        <v>80.0</v>
      </c>
      <c r="J52" s="83" t="s">
        <v>220</v>
      </c>
      <c r="K52" s="83" t="s">
        <v>179</v>
      </c>
      <c r="L52" s="83" t="s">
        <v>286</v>
      </c>
      <c r="M52" s="2">
        <v>376.0</v>
      </c>
      <c r="N52" s="2"/>
      <c r="O52" s="2"/>
      <c r="P52" s="83" t="s">
        <v>70</v>
      </c>
      <c r="Q52" s="83" t="s">
        <v>285</v>
      </c>
      <c r="R52" s="83" t="s">
        <v>176</v>
      </c>
      <c r="S52" s="83" t="s">
        <v>267</v>
      </c>
      <c r="T52" s="83">
        <v>110.0</v>
      </c>
      <c r="U52" s="83">
        <v>120.0</v>
      </c>
      <c r="V52" s="83">
        <v>140.0</v>
      </c>
      <c r="W52" s="83">
        <v>80.0</v>
      </c>
      <c r="X52" s="83" t="s">
        <v>220</v>
      </c>
      <c r="Y52" s="83" t="s">
        <v>286</v>
      </c>
      <c r="Z52" s="83">
        <v>376.0</v>
      </c>
    </row>
    <row r="53">
      <c r="A53" s="83" t="s">
        <v>287</v>
      </c>
      <c r="B53" s="83" t="s">
        <v>70</v>
      </c>
      <c r="C53" s="83" t="s">
        <v>288</v>
      </c>
      <c r="D53" s="83" t="s">
        <v>176</v>
      </c>
      <c r="E53" s="83" t="s">
        <v>267</v>
      </c>
      <c r="F53" s="83">
        <v>110.0</v>
      </c>
      <c r="G53" s="83">
        <v>120.0</v>
      </c>
      <c r="H53" s="83">
        <v>140.0</v>
      </c>
      <c r="I53" s="83">
        <v>80.0</v>
      </c>
      <c r="J53" s="83" t="s">
        <v>220</v>
      </c>
      <c r="K53" s="83" t="s">
        <v>179</v>
      </c>
      <c r="L53" s="83" t="s">
        <v>289</v>
      </c>
      <c r="M53" s="2">
        <v>377.0</v>
      </c>
      <c r="N53" s="2"/>
      <c r="O53" s="2"/>
      <c r="P53" s="83" t="s">
        <v>70</v>
      </c>
      <c r="Q53" s="83" t="s">
        <v>288</v>
      </c>
      <c r="R53" s="83" t="s">
        <v>176</v>
      </c>
      <c r="S53" s="83" t="s">
        <v>267</v>
      </c>
      <c r="T53" s="83">
        <v>110.0</v>
      </c>
      <c r="U53" s="83">
        <v>120.0</v>
      </c>
      <c r="V53" s="83">
        <v>140.0</v>
      </c>
      <c r="W53" s="83">
        <v>80.0</v>
      </c>
      <c r="X53" s="83" t="s">
        <v>220</v>
      </c>
      <c r="Y53" s="83" t="s">
        <v>289</v>
      </c>
      <c r="Z53" s="83">
        <v>377.0</v>
      </c>
    </row>
    <row r="54">
      <c r="A54" s="83" t="s">
        <v>290</v>
      </c>
      <c r="B54" s="83" t="s">
        <v>70</v>
      </c>
      <c r="C54" s="83" t="s">
        <v>291</v>
      </c>
      <c r="D54" s="83" t="s">
        <v>176</v>
      </c>
      <c r="E54" s="83" t="s">
        <v>267</v>
      </c>
      <c r="F54" s="83">
        <v>110.0</v>
      </c>
      <c r="G54" s="83">
        <v>120.0</v>
      </c>
      <c r="H54" s="83">
        <v>140.0</v>
      </c>
      <c r="I54" s="83">
        <v>80.0</v>
      </c>
      <c r="J54" s="83" t="s">
        <v>220</v>
      </c>
      <c r="K54" s="83" t="s">
        <v>179</v>
      </c>
      <c r="L54" s="83" t="s">
        <v>292</v>
      </c>
      <c r="M54" s="2">
        <v>461.0</v>
      </c>
      <c r="N54" s="2"/>
      <c r="O54" s="2"/>
      <c r="P54" s="83" t="s">
        <v>70</v>
      </c>
      <c r="Q54" s="83" t="s">
        <v>291</v>
      </c>
      <c r="R54" s="83" t="s">
        <v>176</v>
      </c>
      <c r="S54" s="83" t="s">
        <v>267</v>
      </c>
      <c r="T54" s="83">
        <v>110.0</v>
      </c>
      <c r="U54" s="83">
        <v>120.0</v>
      </c>
      <c r="V54" s="83">
        <v>140.0</v>
      </c>
      <c r="W54" s="83">
        <v>80.0</v>
      </c>
      <c r="X54" s="83" t="s">
        <v>220</v>
      </c>
      <c r="Y54" s="83" t="s">
        <v>292</v>
      </c>
      <c r="Z54" s="83">
        <v>461.0</v>
      </c>
    </row>
    <row r="55">
      <c r="A55" s="83" t="s">
        <v>293</v>
      </c>
      <c r="B55" s="83" t="s">
        <v>70</v>
      </c>
      <c r="C55" s="83" t="s">
        <v>294</v>
      </c>
      <c r="D55" s="83" t="s">
        <v>176</v>
      </c>
      <c r="E55" s="83" t="s">
        <v>267</v>
      </c>
      <c r="F55" s="83">
        <v>110.0</v>
      </c>
      <c r="G55" s="83">
        <v>120.0</v>
      </c>
      <c r="H55" s="83">
        <v>140.0</v>
      </c>
      <c r="I55" s="83">
        <v>80.0</v>
      </c>
      <c r="J55" s="83" t="s">
        <v>220</v>
      </c>
      <c r="K55" s="83" t="s">
        <v>179</v>
      </c>
      <c r="L55" s="83" t="s">
        <v>295</v>
      </c>
      <c r="M55" s="2">
        <v>466.0</v>
      </c>
      <c r="N55" s="2"/>
      <c r="O55" s="2"/>
      <c r="P55" s="83" t="s">
        <v>70</v>
      </c>
      <c r="Q55" s="83" t="s">
        <v>294</v>
      </c>
      <c r="R55" s="83" t="s">
        <v>176</v>
      </c>
      <c r="S55" s="83" t="s">
        <v>267</v>
      </c>
      <c r="T55" s="83">
        <v>110.0</v>
      </c>
      <c r="U55" s="83">
        <v>120.0</v>
      </c>
      <c r="V55" s="83">
        <v>140.0</v>
      </c>
      <c r="W55" s="83">
        <v>80.0</v>
      </c>
      <c r="X55" s="83" t="s">
        <v>220</v>
      </c>
      <c r="Y55" s="83" t="s">
        <v>295</v>
      </c>
      <c r="Z55" s="83">
        <v>466.0</v>
      </c>
    </row>
    <row r="56">
      <c r="A56" s="83" t="s">
        <v>296</v>
      </c>
      <c r="B56" s="83" t="s">
        <v>70</v>
      </c>
      <c r="C56" s="83" t="s">
        <v>297</v>
      </c>
      <c r="D56" s="83" t="s">
        <v>176</v>
      </c>
      <c r="E56" s="83" t="s">
        <v>267</v>
      </c>
      <c r="F56" s="83">
        <v>110.0</v>
      </c>
      <c r="G56" s="83">
        <v>120.0</v>
      </c>
      <c r="H56" s="83">
        <v>140.0</v>
      </c>
      <c r="I56" s="83">
        <v>80.0</v>
      </c>
      <c r="J56" s="83" t="s">
        <v>185</v>
      </c>
      <c r="K56" s="83" t="s">
        <v>179</v>
      </c>
      <c r="L56" s="83" t="s">
        <v>298</v>
      </c>
      <c r="M56" s="2">
        <v>373.0</v>
      </c>
      <c r="N56" s="2"/>
      <c r="O56" s="2"/>
      <c r="P56" s="83" t="s">
        <v>70</v>
      </c>
      <c r="Q56" s="83" t="s">
        <v>297</v>
      </c>
      <c r="R56" s="83" t="s">
        <v>176</v>
      </c>
      <c r="S56" s="83" t="s">
        <v>267</v>
      </c>
      <c r="T56" s="83">
        <v>110.0</v>
      </c>
      <c r="U56" s="83">
        <v>120.0</v>
      </c>
      <c r="V56" s="83">
        <v>140.0</v>
      </c>
      <c r="W56" s="83">
        <v>80.0</v>
      </c>
      <c r="X56" s="83" t="s">
        <v>185</v>
      </c>
      <c r="Y56" s="83" t="s">
        <v>298</v>
      </c>
      <c r="Z56" s="83">
        <v>373.0</v>
      </c>
    </row>
    <row r="57">
      <c r="A57" s="83" t="s">
        <v>299</v>
      </c>
      <c r="B57" s="83" t="s">
        <v>70</v>
      </c>
      <c r="C57" s="83" t="s">
        <v>300</v>
      </c>
      <c r="D57" s="83" t="s">
        <v>176</v>
      </c>
      <c r="E57" s="83" t="s">
        <v>267</v>
      </c>
      <c r="F57" s="83">
        <v>110.0</v>
      </c>
      <c r="G57" s="83">
        <v>120.0</v>
      </c>
      <c r="H57" s="83">
        <v>140.0</v>
      </c>
      <c r="I57" s="83">
        <v>80.0</v>
      </c>
      <c r="J57" s="83" t="s">
        <v>185</v>
      </c>
      <c r="K57" s="83" t="s">
        <v>179</v>
      </c>
      <c r="L57" s="83" t="s">
        <v>301</v>
      </c>
      <c r="M57" s="2">
        <v>409.0</v>
      </c>
      <c r="N57" s="2"/>
      <c r="O57" s="2"/>
      <c r="P57" s="83" t="s">
        <v>70</v>
      </c>
      <c r="Q57" s="83" t="s">
        <v>300</v>
      </c>
      <c r="R57" s="83" t="s">
        <v>176</v>
      </c>
      <c r="S57" s="83" t="s">
        <v>267</v>
      </c>
      <c r="T57" s="83">
        <v>110.0</v>
      </c>
      <c r="U57" s="83">
        <v>120.0</v>
      </c>
      <c r="V57" s="83">
        <v>140.0</v>
      </c>
      <c r="W57" s="83">
        <v>80.0</v>
      </c>
      <c r="X57" s="83" t="s">
        <v>185</v>
      </c>
      <c r="Y57" s="83" t="s">
        <v>301</v>
      </c>
      <c r="Z57" s="83">
        <v>409.0</v>
      </c>
    </row>
    <row r="58">
      <c r="A58" s="83" t="s">
        <v>302</v>
      </c>
      <c r="B58" s="83" t="s">
        <v>70</v>
      </c>
      <c r="C58" s="83" t="s">
        <v>303</v>
      </c>
      <c r="D58" s="83" t="s">
        <v>176</v>
      </c>
      <c r="E58" s="83" t="s">
        <v>267</v>
      </c>
      <c r="F58" s="83">
        <v>110.0</v>
      </c>
      <c r="G58" s="83">
        <v>120.0</v>
      </c>
      <c r="H58" s="83">
        <v>140.0</v>
      </c>
      <c r="I58" s="83">
        <v>80.0</v>
      </c>
      <c r="J58" s="83" t="s">
        <v>185</v>
      </c>
      <c r="K58" s="83" t="s">
        <v>179</v>
      </c>
      <c r="L58" s="83" t="s">
        <v>304</v>
      </c>
      <c r="M58" s="2">
        <v>435.0</v>
      </c>
      <c r="N58" s="2"/>
      <c r="O58" s="2"/>
      <c r="P58" s="83" t="s">
        <v>70</v>
      </c>
      <c r="Q58" s="83" t="s">
        <v>303</v>
      </c>
      <c r="R58" s="83" t="s">
        <v>176</v>
      </c>
      <c r="S58" s="83" t="s">
        <v>267</v>
      </c>
      <c r="T58" s="83">
        <v>110.0</v>
      </c>
      <c r="U58" s="83">
        <v>120.0</v>
      </c>
      <c r="V58" s="83">
        <v>140.0</v>
      </c>
      <c r="W58" s="83">
        <v>80.0</v>
      </c>
      <c r="X58" s="83" t="s">
        <v>185</v>
      </c>
      <c r="Y58" s="83" t="s">
        <v>304</v>
      </c>
      <c r="Z58" s="83">
        <v>435.0</v>
      </c>
    </row>
    <row r="59">
      <c r="A59" s="83" t="s">
        <v>305</v>
      </c>
      <c r="B59" s="83" t="s">
        <v>70</v>
      </c>
      <c r="C59" s="83" t="s">
        <v>306</v>
      </c>
      <c r="D59" s="83" t="s">
        <v>176</v>
      </c>
      <c r="E59" s="83" t="s">
        <v>267</v>
      </c>
      <c r="F59" s="83">
        <v>110.0</v>
      </c>
      <c r="G59" s="83">
        <v>120.0</v>
      </c>
      <c r="H59" s="83">
        <v>140.0</v>
      </c>
      <c r="I59" s="83">
        <v>80.0</v>
      </c>
      <c r="J59" s="83" t="s">
        <v>214</v>
      </c>
      <c r="K59" s="83" t="s">
        <v>179</v>
      </c>
      <c r="L59" s="83" t="s">
        <v>307</v>
      </c>
      <c r="M59" s="2">
        <v>344.0</v>
      </c>
      <c r="N59" s="2"/>
      <c r="O59" s="2"/>
      <c r="P59" s="83" t="s">
        <v>70</v>
      </c>
      <c r="Q59" s="83" t="s">
        <v>306</v>
      </c>
      <c r="R59" s="83" t="s">
        <v>176</v>
      </c>
      <c r="S59" s="83" t="s">
        <v>267</v>
      </c>
      <c r="T59" s="83">
        <v>110.0</v>
      </c>
      <c r="U59" s="83">
        <v>120.0</v>
      </c>
      <c r="V59" s="83">
        <v>140.0</v>
      </c>
      <c r="W59" s="83">
        <v>80.0</v>
      </c>
      <c r="X59" s="83" t="s">
        <v>214</v>
      </c>
      <c r="Y59" s="83" t="s">
        <v>307</v>
      </c>
      <c r="Z59" s="83">
        <v>344.0</v>
      </c>
    </row>
    <row r="60">
      <c r="A60" s="83" t="s">
        <v>308</v>
      </c>
      <c r="B60" s="83" t="s">
        <v>70</v>
      </c>
      <c r="C60" s="83" t="s">
        <v>309</v>
      </c>
      <c r="D60" s="83" t="s">
        <v>176</v>
      </c>
      <c r="E60" s="83" t="s">
        <v>267</v>
      </c>
      <c r="F60" s="83">
        <v>110.0</v>
      </c>
      <c r="G60" s="83">
        <v>120.0</v>
      </c>
      <c r="H60" s="83">
        <v>140.0</v>
      </c>
      <c r="I60" s="83">
        <v>80.0</v>
      </c>
      <c r="J60" s="83" t="s">
        <v>214</v>
      </c>
      <c r="K60" s="83" t="s">
        <v>179</v>
      </c>
      <c r="L60" s="83" t="s">
        <v>310</v>
      </c>
      <c r="M60" s="2">
        <v>395.0</v>
      </c>
      <c r="N60" s="2"/>
      <c r="O60" s="2"/>
      <c r="P60" s="83" t="s">
        <v>70</v>
      </c>
      <c r="Q60" s="83" t="s">
        <v>309</v>
      </c>
      <c r="R60" s="83" t="s">
        <v>176</v>
      </c>
      <c r="S60" s="83" t="s">
        <v>267</v>
      </c>
      <c r="T60" s="83">
        <v>110.0</v>
      </c>
      <c r="U60" s="83">
        <v>120.0</v>
      </c>
      <c r="V60" s="83">
        <v>140.0</v>
      </c>
      <c r="W60" s="83">
        <v>80.0</v>
      </c>
      <c r="X60" s="83" t="s">
        <v>214</v>
      </c>
      <c r="Y60" s="83" t="s">
        <v>310</v>
      </c>
      <c r="Z60" s="83">
        <v>395.0</v>
      </c>
    </row>
    <row r="61">
      <c r="A61" s="83" t="s">
        <v>311</v>
      </c>
      <c r="B61" s="83" t="s">
        <v>70</v>
      </c>
      <c r="C61" s="83" t="s">
        <v>312</v>
      </c>
      <c r="D61" s="83" t="s">
        <v>176</v>
      </c>
      <c r="E61" s="83" t="s">
        <v>267</v>
      </c>
      <c r="F61" s="83">
        <v>110.0</v>
      </c>
      <c r="G61" s="83">
        <v>120.0</v>
      </c>
      <c r="H61" s="83">
        <v>140.0</v>
      </c>
      <c r="I61" s="83">
        <v>80.0</v>
      </c>
      <c r="J61" s="83" t="s">
        <v>214</v>
      </c>
      <c r="K61" s="83" t="s">
        <v>179</v>
      </c>
      <c r="L61" s="83" t="s">
        <v>313</v>
      </c>
      <c r="M61" s="2">
        <v>469.0</v>
      </c>
      <c r="N61" s="2"/>
      <c r="O61" s="2"/>
      <c r="P61" s="83" t="s">
        <v>70</v>
      </c>
      <c r="Q61" s="83" t="s">
        <v>312</v>
      </c>
      <c r="R61" s="83" t="s">
        <v>176</v>
      </c>
      <c r="S61" s="83" t="s">
        <v>267</v>
      </c>
      <c r="T61" s="83">
        <v>110.0</v>
      </c>
      <c r="U61" s="83">
        <v>120.0</v>
      </c>
      <c r="V61" s="83">
        <v>140.0</v>
      </c>
      <c r="W61" s="83">
        <v>80.0</v>
      </c>
      <c r="X61" s="83" t="s">
        <v>214</v>
      </c>
      <c r="Y61" s="83" t="s">
        <v>313</v>
      </c>
      <c r="Z61" s="83">
        <v>469.0</v>
      </c>
    </row>
    <row r="62">
      <c r="A62" s="83" t="s">
        <v>314</v>
      </c>
      <c r="B62" s="83" t="s">
        <v>70</v>
      </c>
      <c r="C62" s="83" t="s">
        <v>315</v>
      </c>
      <c r="D62" s="83" t="s">
        <v>176</v>
      </c>
      <c r="E62" s="83" t="s">
        <v>267</v>
      </c>
      <c r="F62" s="83">
        <v>110.0</v>
      </c>
      <c r="G62" s="83">
        <v>120.0</v>
      </c>
      <c r="H62" s="83">
        <v>140.0</v>
      </c>
      <c r="I62" s="83">
        <v>80.0</v>
      </c>
      <c r="J62" s="83" t="s">
        <v>214</v>
      </c>
      <c r="K62" s="83" t="s">
        <v>179</v>
      </c>
      <c r="L62" s="83" t="s">
        <v>316</v>
      </c>
      <c r="M62" s="2">
        <v>474.0</v>
      </c>
      <c r="N62" s="2"/>
      <c r="O62" s="2"/>
      <c r="P62" s="83" t="s">
        <v>70</v>
      </c>
      <c r="Q62" s="83" t="s">
        <v>315</v>
      </c>
      <c r="R62" s="83" t="s">
        <v>176</v>
      </c>
      <c r="S62" s="83" t="s">
        <v>267</v>
      </c>
      <c r="T62" s="83">
        <v>110.0</v>
      </c>
      <c r="U62" s="83">
        <v>120.0</v>
      </c>
      <c r="V62" s="83">
        <v>140.0</v>
      </c>
      <c r="W62" s="83">
        <v>80.0</v>
      </c>
      <c r="X62" s="83" t="s">
        <v>214</v>
      </c>
      <c r="Y62" s="83" t="s">
        <v>316</v>
      </c>
      <c r="Z62" s="83">
        <v>474.0</v>
      </c>
    </row>
    <row r="63">
      <c r="A63" s="83" t="s">
        <v>317</v>
      </c>
      <c r="B63" s="83" t="s">
        <v>70</v>
      </c>
      <c r="C63" s="83" t="s">
        <v>318</v>
      </c>
      <c r="D63" s="83" t="s">
        <v>176</v>
      </c>
      <c r="E63" s="83" t="s">
        <v>267</v>
      </c>
      <c r="F63" s="83">
        <v>110.0</v>
      </c>
      <c r="G63" s="83">
        <v>120.0</v>
      </c>
      <c r="H63" s="83">
        <v>140.0</v>
      </c>
      <c r="I63" s="83">
        <v>80.0</v>
      </c>
      <c r="J63" s="83" t="s">
        <v>214</v>
      </c>
      <c r="K63" s="83" t="s">
        <v>179</v>
      </c>
      <c r="L63" s="83" t="s">
        <v>319</v>
      </c>
      <c r="M63" s="2">
        <v>475.0</v>
      </c>
      <c r="N63" s="2"/>
      <c r="O63" s="2"/>
      <c r="P63" s="83" t="s">
        <v>70</v>
      </c>
      <c r="Q63" s="83" t="s">
        <v>318</v>
      </c>
      <c r="R63" s="83" t="s">
        <v>176</v>
      </c>
      <c r="S63" s="83" t="s">
        <v>267</v>
      </c>
      <c r="T63" s="83">
        <v>110.0</v>
      </c>
      <c r="U63" s="83">
        <v>120.0</v>
      </c>
      <c r="V63" s="83">
        <v>140.0</v>
      </c>
      <c r="W63" s="83">
        <v>80.0</v>
      </c>
      <c r="X63" s="83" t="s">
        <v>214</v>
      </c>
      <c r="Y63" s="83" t="s">
        <v>319</v>
      </c>
      <c r="Z63" s="83">
        <v>475.0</v>
      </c>
    </row>
    <row r="64">
      <c r="A64" s="83" t="s">
        <v>320</v>
      </c>
      <c r="B64" s="83" t="s">
        <v>70</v>
      </c>
      <c r="C64" s="83" t="s">
        <v>318</v>
      </c>
      <c r="D64" s="83" t="s">
        <v>176</v>
      </c>
      <c r="E64" s="83" t="s">
        <v>267</v>
      </c>
      <c r="F64" s="83">
        <v>110.0</v>
      </c>
      <c r="G64" s="83">
        <v>120.0</v>
      </c>
      <c r="H64" s="83">
        <v>140.0</v>
      </c>
      <c r="I64" s="83">
        <v>80.0</v>
      </c>
      <c r="J64" s="83" t="s">
        <v>214</v>
      </c>
      <c r="K64" s="83" t="s">
        <v>179</v>
      </c>
      <c r="L64" s="83" t="s">
        <v>319</v>
      </c>
      <c r="M64" s="2">
        <v>476.0</v>
      </c>
      <c r="N64" s="2"/>
      <c r="O64" s="2"/>
      <c r="P64" s="83" t="s">
        <v>70</v>
      </c>
      <c r="Q64" s="83" t="s">
        <v>318</v>
      </c>
      <c r="R64" s="83" t="s">
        <v>176</v>
      </c>
      <c r="S64" s="83" t="s">
        <v>267</v>
      </c>
      <c r="T64" s="83">
        <v>110.0</v>
      </c>
      <c r="U64" s="83">
        <v>120.0</v>
      </c>
      <c r="V64" s="83">
        <v>140.0</v>
      </c>
      <c r="W64" s="83">
        <v>80.0</v>
      </c>
      <c r="X64" s="83" t="s">
        <v>214</v>
      </c>
      <c r="Y64" s="83" t="s">
        <v>319</v>
      </c>
      <c r="Z64" s="83">
        <v>476.0</v>
      </c>
    </row>
    <row r="65">
      <c r="A65" s="83" t="s">
        <v>321</v>
      </c>
      <c r="B65" s="83" t="s">
        <v>70</v>
      </c>
      <c r="C65" s="83" t="s">
        <v>309</v>
      </c>
      <c r="D65" s="83" t="s">
        <v>176</v>
      </c>
      <c r="E65" s="83" t="s">
        <v>267</v>
      </c>
      <c r="F65" s="83">
        <v>110.0</v>
      </c>
      <c r="G65" s="83">
        <v>120.0</v>
      </c>
      <c r="H65" s="83">
        <v>140.0</v>
      </c>
      <c r="I65" s="83">
        <v>80.0</v>
      </c>
      <c r="J65" s="83" t="s">
        <v>214</v>
      </c>
      <c r="K65" s="83" t="s">
        <v>179</v>
      </c>
      <c r="L65" s="83" t="s">
        <v>310</v>
      </c>
      <c r="M65" s="2">
        <v>254.0</v>
      </c>
      <c r="N65" s="2"/>
      <c r="O65" s="2"/>
      <c r="P65" s="83" t="s">
        <v>70</v>
      </c>
      <c r="Q65" s="83" t="s">
        <v>309</v>
      </c>
      <c r="R65" s="83" t="s">
        <v>176</v>
      </c>
      <c r="S65" s="83" t="s">
        <v>267</v>
      </c>
      <c r="T65" s="83">
        <v>110.0</v>
      </c>
      <c r="U65" s="83">
        <v>120.0</v>
      </c>
      <c r="V65" s="83">
        <v>140.0</v>
      </c>
      <c r="W65" s="83">
        <v>80.0</v>
      </c>
      <c r="X65" s="83" t="s">
        <v>214</v>
      </c>
      <c r="Y65" s="83" t="s">
        <v>310</v>
      </c>
      <c r="Z65" s="83">
        <v>254.0</v>
      </c>
    </row>
    <row r="66">
      <c r="A66" s="83" t="s">
        <v>322</v>
      </c>
      <c r="B66" s="83" t="s">
        <v>70</v>
      </c>
      <c r="C66" s="83" t="s">
        <v>323</v>
      </c>
      <c r="D66" s="83" t="s">
        <v>176</v>
      </c>
      <c r="E66" s="83" t="s">
        <v>324</v>
      </c>
      <c r="F66" s="83">
        <v>130.0</v>
      </c>
      <c r="G66" s="83">
        <v>140.0</v>
      </c>
      <c r="H66" s="83">
        <v>140.0</v>
      </c>
      <c r="I66" s="83">
        <v>20.0</v>
      </c>
      <c r="J66" s="83" t="s">
        <v>220</v>
      </c>
      <c r="K66" s="83" t="s">
        <v>179</v>
      </c>
      <c r="L66" s="83" t="s">
        <v>325</v>
      </c>
      <c r="M66" s="2">
        <v>407.0</v>
      </c>
      <c r="N66" s="2"/>
      <c r="O66" s="2"/>
      <c r="P66" s="83" t="s">
        <v>70</v>
      </c>
      <c r="Q66" s="83" t="s">
        <v>323</v>
      </c>
      <c r="R66" s="83" t="s">
        <v>176</v>
      </c>
      <c r="S66" s="83" t="s">
        <v>324</v>
      </c>
      <c r="T66" s="83">
        <v>130.0</v>
      </c>
      <c r="U66" s="83">
        <v>140.0</v>
      </c>
      <c r="V66" s="83">
        <v>140.0</v>
      </c>
      <c r="W66" s="83">
        <v>20.0</v>
      </c>
      <c r="X66" s="83" t="s">
        <v>220</v>
      </c>
      <c r="Y66" s="83" t="s">
        <v>325</v>
      </c>
      <c r="Z66" s="83">
        <v>407.0</v>
      </c>
    </row>
    <row r="67">
      <c r="A67" s="83" t="s">
        <v>326</v>
      </c>
      <c r="B67" s="83" t="s">
        <v>70</v>
      </c>
      <c r="C67" s="83" t="s">
        <v>327</v>
      </c>
      <c r="D67" s="83" t="s">
        <v>176</v>
      </c>
      <c r="E67" s="83" t="s">
        <v>328</v>
      </c>
      <c r="F67" s="83">
        <v>120.0</v>
      </c>
      <c r="G67" s="83">
        <v>130.0</v>
      </c>
      <c r="H67" s="83">
        <v>130.0</v>
      </c>
      <c r="I67" s="83">
        <v>50.0</v>
      </c>
      <c r="J67" s="83" t="s">
        <v>217</v>
      </c>
      <c r="K67" s="83" t="s">
        <v>179</v>
      </c>
      <c r="L67" s="83" t="s">
        <v>329</v>
      </c>
      <c r="M67" s="2">
        <v>471.0</v>
      </c>
      <c r="N67" s="2"/>
      <c r="O67" s="2"/>
      <c r="P67" s="83" t="s">
        <v>70</v>
      </c>
      <c r="Q67" s="83" t="s">
        <v>327</v>
      </c>
      <c r="R67" s="83" t="s">
        <v>176</v>
      </c>
      <c r="S67" s="83" t="s">
        <v>328</v>
      </c>
      <c r="T67" s="83">
        <v>120.0</v>
      </c>
      <c r="U67" s="83">
        <v>130.0</v>
      </c>
      <c r="V67" s="83">
        <v>130.0</v>
      </c>
      <c r="W67" s="83">
        <v>50.0</v>
      </c>
      <c r="X67" s="83" t="s">
        <v>217</v>
      </c>
      <c r="Y67" s="83" t="s">
        <v>329</v>
      </c>
      <c r="Z67" s="83">
        <v>471.0</v>
      </c>
    </row>
    <row r="68">
      <c r="A68" s="83" t="s">
        <v>330</v>
      </c>
      <c r="B68" s="83" t="s">
        <v>70</v>
      </c>
      <c r="C68" s="83" t="s">
        <v>331</v>
      </c>
      <c r="D68" s="83" t="s">
        <v>176</v>
      </c>
      <c r="E68" s="83" t="s">
        <v>328</v>
      </c>
      <c r="F68" s="83">
        <v>120.0</v>
      </c>
      <c r="G68" s="83">
        <v>130.0</v>
      </c>
      <c r="H68" s="83">
        <v>130.0</v>
      </c>
      <c r="I68" s="83">
        <v>50.0</v>
      </c>
      <c r="J68" s="83" t="s">
        <v>217</v>
      </c>
      <c r="K68" s="83" t="s">
        <v>179</v>
      </c>
      <c r="L68" s="83" t="s">
        <v>332</v>
      </c>
      <c r="M68" s="2">
        <v>252.0</v>
      </c>
      <c r="N68" s="2"/>
      <c r="O68" s="2"/>
      <c r="P68" s="83" t="s">
        <v>70</v>
      </c>
      <c r="Q68" s="83" t="s">
        <v>331</v>
      </c>
      <c r="R68" s="83" t="s">
        <v>176</v>
      </c>
      <c r="S68" s="83" t="s">
        <v>328</v>
      </c>
      <c r="T68" s="83">
        <v>120.0</v>
      </c>
      <c r="U68" s="83">
        <v>130.0</v>
      </c>
      <c r="V68" s="83">
        <v>130.0</v>
      </c>
      <c r="W68" s="83">
        <v>50.0</v>
      </c>
      <c r="X68" s="83" t="s">
        <v>217</v>
      </c>
      <c r="Y68" s="83" t="s">
        <v>332</v>
      </c>
      <c r="Z68" s="83">
        <v>252.0</v>
      </c>
    </row>
    <row r="69">
      <c r="A69" s="83" t="s">
        <v>333</v>
      </c>
      <c r="B69" s="83" t="s">
        <v>70</v>
      </c>
      <c r="C69" s="83" t="s">
        <v>334</v>
      </c>
      <c r="D69" s="83" t="s">
        <v>176</v>
      </c>
      <c r="E69" s="83" t="s">
        <v>328</v>
      </c>
      <c r="F69" s="83">
        <v>120.0</v>
      </c>
      <c r="G69" s="83">
        <v>130.0</v>
      </c>
      <c r="H69" s="83">
        <v>130.0</v>
      </c>
      <c r="I69" s="83">
        <v>50.0</v>
      </c>
      <c r="J69" s="83" t="s">
        <v>185</v>
      </c>
      <c r="K69" s="83" t="s">
        <v>179</v>
      </c>
      <c r="L69" s="83" t="s">
        <v>335</v>
      </c>
      <c r="M69" s="2">
        <v>335.0</v>
      </c>
      <c r="N69" s="2"/>
      <c r="O69" s="2"/>
      <c r="P69" s="83" t="s">
        <v>70</v>
      </c>
      <c r="Q69" s="83" t="s">
        <v>334</v>
      </c>
      <c r="R69" s="83" t="s">
        <v>176</v>
      </c>
      <c r="S69" s="83" t="s">
        <v>328</v>
      </c>
      <c r="T69" s="83">
        <v>120.0</v>
      </c>
      <c r="U69" s="83">
        <v>130.0</v>
      </c>
      <c r="V69" s="83">
        <v>130.0</v>
      </c>
      <c r="W69" s="83">
        <v>50.0</v>
      </c>
      <c r="X69" s="83" t="s">
        <v>185</v>
      </c>
      <c r="Y69" s="83" t="s">
        <v>335</v>
      </c>
      <c r="Z69" s="83">
        <v>335.0</v>
      </c>
    </row>
    <row r="70">
      <c r="A70" s="83" t="s">
        <v>336</v>
      </c>
      <c r="B70" s="83" t="s">
        <v>70</v>
      </c>
      <c r="C70" s="83" t="s">
        <v>337</v>
      </c>
      <c r="D70" s="83" t="s">
        <v>176</v>
      </c>
      <c r="E70" s="83" t="s">
        <v>328</v>
      </c>
      <c r="F70" s="83">
        <v>120.0</v>
      </c>
      <c r="G70" s="83">
        <v>130.0</v>
      </c>
      <c r="H70" s="83">
        <v>130.0</v>
      </c>
      <c r="I70" s="83">
        <v>50.0</v>
      </c>
      <c r="J70" s="83" t="s">
        <v>214</v>
      </c>
      <c r="K70" s="83" t="s">
        <v>179</v>
      </c>
      <c r="L70" s="83" t="s">
        <v>338</v>
      </c>
      <c r="M70" s="2">
        <v>279.0</v>
      </c>
      <c r="N70" s="2"/>
      <c r="O70" s="2"/>
      <c r="P70" s="83" t="s">
        <v>70</v>
      </c>
      <c r="Q70" s="83" t="s">
        <v>337</v>
      </c>
      <c r="R70" s="83" t="s">
        <v>176</v>
      </c>
      <c r="S70" s="83" t="s">
        <v>328</v>
      </c>
      <c r="T70" s="83">
        <v>120.0</v>
      </c>
      <c r="U70" s="83">
        <v>130.0</v>
      </c>
      <c r="V70" s="83">
        <v>130.0</v>
      </c>
      <c r="W70" s="83">
        <v>50.0</v>
      </c>
      <c r="X70" s="83" t="s">
        <v>214</v>
      </c>
      <c r="Y70" s="83" t="s">
        <v>338</v>
      </c>
      <c r="Z70" s="83">
        <v>279.0</v>
      </c>
    </row>
    <row r="71">
      <c r="A71" s="83" t="s">
        <v>339</v>
      </c>
      <c r="B71" s="83" t="s">
        <v>70</v>
      </c>
      <c r="C71" s="83" t="s">
        <v>340</v>
      </c>
      <c r="D71" s="83" t="s">
        <v>176</v>
      </c>
      <c r="E71" s="83" t="s">
        <v>328</v>
      </c>
      <c r="F71" s="83">
        <v>120.0</v>
      </c>
      <c r="G71" s="83">
        <v>130.0</v>
      </c>
      <c r="H71" s="83">
        <v>130.0</v>
      </c>
      <c r="I71" s="83">
        <v>50.0</v>
      </c>
      <c r="J71" s="83" t="s">
        <v>214</v>
      </c>
      <c r="K71" s="83" t="s">
        <v>249</v>
      </c>
      <c r="L71" s="83" t="s">
        <v>341</v>
      </c>
      <c r="M71" s="2">
        <v>280.0</v>
      </c>
      <c r="N71" s="2"/>
      <c r="O71" s="2"/>
      <c r="P71" s="83" t="s">
        <v>70</v>
      </c>
      <c r="Q71" s="83" t="s">
        <v>340</v>
      </c>
      <c r="R71" s="83" t="s">
        <v>176</v>
      </c>
      <c r="S71" s="83" t="s">
        <v>328</v>
      </c>
      <c r="T71" s="83">
        <v>120.0</v>
      </c>
      <c r="U71" s="83">
        <v>130.0</v>
      </c>
      <c r="V71" s="83">
        <v>130.0</v>
      </c>
      <c r="W71" s="83">
        <v>50.0</v>
      </c>
      <c r="X71" s="83" t="s">
        <v>214</v>
      </c>
      <c r="Y71" s="83" t="s">
        <v>341</v>
      </c>
      <c r="Z71" s="83">
        <v>280.0</v>
      </c>
    </row>
    <row r="72">
      <c r="A72" s="83" t="s">
        <v>342</v>
      </c>
      <c r="B72" s="83" t="s">
        <v>70</v>
      </c>
      <c r="C72" s="83" t="s">
        <v>343</v>
      </c>
      <c r="D72" s="83" t="s">
        <v>176</v>
      </c>
      <c r="E72" s="83" t="s">
        <v>328</v>
      </c>
      <c r="F72" s="83">
        <v>120.0</v>
      </c>
      <c r="G72" s="83">
        <v>130.0</v>
      </c>
      <c r="H72" s="83">
        <v>130.0</v>
      </c>
      <c r="I72" s="83">
        <v>50.0</v>
      </c>
      <c r="J72" s="83" t="s">
        <v>214</v>
      </c>
      <c r="K72" s="83" t="s">
        <v>179</v>
      </c>
      <c r="L72" s="83" t="s">
        <v>344</v>
      </c>
      <c r="M72" s="2">
        <v>314.0</v>
      </c>
      <c r="N72" s="2"/>
      <c r="O72" s="2"/>
      <c r="P72" s="83" t="s">
        <v>70</v>
      </c>
      <c r="Q72" s="83" t="s">
        <v>343</v>
      </c>
      <c r="R72" s="83" t="s">
        <v>176</v>
      </c>
      <c r="S72" s="83" t="s">
        <v>328</v>
      </c>
      <c r="T72" s="83">
        <v>120.0</v>
      </c>
      <c r="U72" s="83">
        <v>130.0</v>
      </c>
      <c r="V72" s="83">
        <v>130.0</v>
      </c>
      <c r="W72" s="83">
        <v>50.0</v>
      </c>
      <c r="X72" s="83" t="s">
        <v>214</v>
      </c>
      <c r="Y72" s="83" t="s">
        <v>344</v>
      </c>
      <c r="Z72" s="83">
        <v>314.0</v>
      </c>
    </row>
    <row r="73">
      <c r="A73" s="83" t="s">
        <v>345</v>
      </c>
      <c r="B73" s="83" t="s">
        <v>70</v>
      </c>
      <c r="C73" s="83" t="s">
        <v>147</v>
      </c>
      <c r="D73" s="83" t="s">
        <v>346</v>
      </c>
      <c r="E73" s="83" t="s">
        <v>347</v>
      </c>
      <c r="F73" s="83">
        <v>110.0</v>
      </c>
      <c r="G73" s="83">
        <v>120.0</v>
      </c>
      <c r="H73" s="83">
        <v>120.0</v>
      </c>
      <c r="I73" s="83">
        <v>20.0</v>
      </c>
      <c r="J73" s="83" t="s">
        <v>214</v>
      </c>
      <c r="K73" s="83" t="s">
        <v>179</v>
      </c>
      <c r="L73" s="83" t="s">
        <v>348</v>
      </c>
      <c r="M73" s="2">
        <v>397.0</v>
      </c>
      <c r="N73" s="2"/>
      <c r="O73" s="2"/>
      <c r="P73" s="83" t="s">
        <v>70</v>
      </c>
      <c r="Q73" s="83" t="s">
        <v>147</v>
      </c>
      <c r="R73" s="83" t="s">
        <v>346</v>
      </c>
      <c r="S73" s="83" t="s">
        <v>347</v>
      </c>
      <c r="T73" s="83">
        <v>110.0</v>
      </c>
      <c r="U73" s="83">
        <v>120.0</v>
      </c>
      <c r="V73" s="83">
        <v>120.0</v>
      </c>
      <c r="W73" s="83">
        <v>20.0</v>
      </c>
      <c r="X73" s="83" t="s">
        <v>214</v>
      </c>
      <c r="Y73" s="83" t="s">
        <v>348</v>
      </c>
      <c r="Z73" s="83">
        <v>397.0</v>
      </c>
    </row>
    <row r="74">
      <c r="A74" s="83" t="s">
        <v>349</v>
      </c>
      <c r="B74" s="83" t="s">
        <v>70</v>
      </c>
      <c r="C74" s="83" t="s">
        <v>350</v>
      </c>
      <c r="D74" s="83" t="s">
        <v>176</v>
      </c>
      <c r="E74" s="83" t="s">
        <v>328</v>
      </c>
      <c r="F74" s="83">
        <v>110.0</v>
      </c>
      <c r="G74" s="83">
        <v>120.0</v>
      </c>
      <c r="H74" s="83">
        <v>120.0</v>
      </c>
      <c r="I74" s="83">
        <v>40.0</v>
      </c>
      <c r="J74" s="83" t="s">
        <v>217</v>
      </c>
      <c r="K74" s="83" t="s">
        <v>179</v>
      </c>
      <c r="L74" s="83" t="s">
        <v>351</v>
      </c>
      <c r="M74" s="2">
        <v>257.0</v>
      </c>
      <c r="N74" s="2"/>
      <c r="O74" s="2"/>
      <c r="P74" s="83" t="s">
        <v>70</v>
      </c>
      <c r="Q74" s="83" t="s">
        <v>350</v>
      </c>
      <c r="R74" s="83" t="s">
        <v>176</v>
      </c>
      <c r="S74" s="83" t="s">
        <v>328</v>
      </c>
      <c r="T74" s="83">
        <v>110.0</v>
      </c>
      <c r="U74" s="83">
        <v>120.0</v>
      </c>
      <c r="V74" s="83">
        <v>120.0</v>
      </c>
      <c r="W74" s="83">
        <v>40.0</v>
      </c>
      <c r="X74" s="83" t="s">
        <v>217</v>
      </c>
      <c r="Y74" s="83" t="s">
        <v>351</v>
      </c>
      <c r="Z74" s="83">
        <v>257.0</v>
      </c>
    </row>
    <row r="75">
      <c r="A75" s="83" t="s">
        <v>352</v>
      </c>
      <c r="B75" s="83" t="s">
        <v>70</v>
      </c>
      <c r="C75" s="83" t="s">
        <v>353</v>
      </c>
      <c r="D75" s="83" t="s">
        <v>176</v>
      </c>
      <c r="E75" s="83" t="s">
        <v>328</v>
      </c>
      <c r="F75" s="83">
        <v>110.0</v>
      </c>
      <c r="G75" s="83">
        <v>120.0</v>
      </c>
      <c r="H75" s="83">
        <v>120.0</v>
      </c>
      <c r="I75" s="83">
        <v>40.0</v>
      </c>
      <c r="J75" s="83" t="s">
        <v>217</v>
      </c>
      <c r="K75" s="83" t="s">
        <v>179</v>
      </c>
      <c r="L75" s="83" t="s">
        <v>354</v>
      </c>
      <c r="M75" s="2">
        <v>266.0</v>
      </c>
      <c r="N75" s="2"/>
      <c r="O75" s="2"/>
      <c r="P75" s="83" t="s">
        <v>70</v>
      </c>
      <c r="Q75" s="83" t="s">
        <v>353</v>
      </c>
      <c r="R75" s="83" t="s">
        <v>176</v>
      </c>
      <c r="S75" s="83" t="s">
        <v>328</v>
      </c>
      <c r="T75" s="83">
        <v>110.0</v>
      </c>
      <c r="U75" s="83">
        <v>120.0</v>
      </c>
      <c r="V75" s="83">
        <v>120.0</v>
      </c>
      <c r="W75" s="83">
        <v>40.0</v>
      </c>
      <c r="X75" s="83" t="s">
        <v>217</v>
      </c>
      <c r="Y75" s="83" t="s">
        <v>354</v>
      </c>
      <c r="Z75" s="83">
        <v>266.0</v>
      </c>
    </row>
    <row r="76">
      <c r="A76" s="83" t="s">
        <v>355</v>
      </c>
      <c r="B76" s="83" t="s">
        <v>70</v>
      </c>
      <c r="C76" s="83" t="s">
        <v>356</v>
      </c>
      <c r="D76" s="83" t="s">
        <v>176</v>
      </c>
      <c r="E76" s="83" t="s">
        <v>328</v>
      </c>
      <c r="F76" s="83">
        <v>110.0</v>
      </c>
      <c r="G76" s="83">
        <v>120.0</v>
      </c>
      <c r="H76" s="83">
        <v>120.0</v>
      </c>
      <c r="I76" s="83">
        <v>40.0</v>
      </c>
      <c r="J76" s="83" t="s">
        <v>178</v>
      </c>
      <c r="K76" s="83" t="s">
        <v>179</v>
      </c>
      <c r="L76" s="83" t="s">
        <v>357</v>
      </c>
      <c r="M76" s="2">
        <v>383.0</v>
      </c>
      <c r="N76" s="2"/>
      <c r="O76" s="2"/>
      <c r="P76" s="83" t="s">
        <v>70</v>
      </c>
      <c r="Q76" s="83" t="s">
        <v>356</v>
      </c>
      <c r="R76" s="83" t="s">
        <v>176</v>
      </c>
      <c r="S76" s="83" t="s">
        <v>328</v>
      </c>
      <c r="T76" s="83">
        <v>110.0</v>
      </c>
      <c r="U76" s="83">
        <v>120.0</v>
      </c>
      <c r="V76" s="83">
        <v>120.0</v>
      </c>
      <c r="W76" s="83">
        <v>40.0</v>
      </c>
      <c r="X76" s="83" t="s">
        <v>178</v>
      </c>
      <c r="Y76" s="83" t="s">
        <v>357</v>
      </c>
      <c r="Z76" s="83">
        <v>383.0</v>
      </c>
    </row>
    <row r="77">
      <c r="A77" s="83" t="s">
        <v>358</v>
      </c>
      <c r="B77" s="83" t="s">
        <v>70</v>
      </c>
      <c r="C77" s="83" t="s">
        <v>359</v>
      </c>
      <c r="D77" s="83" t="s">
        <v>176</v>
      </c>
      <c r="E77" s="83" t="s">
        <v>328</v>
      </c>
      <c r="F77" s="83">
        <v>110.0</v>
      </c>
      <c r="G77" s="83">
        <v>120.0</v>
      </c>
      <c r="H77" s="83">
        <v>120.0</v>
      </c>
      <c r="I77" s="83">
        <v>40.0</v>
      </c>
      <c r="J77" s="83" t="s">
        <v>185</v>
      </c>
      <c r="K77" s="83" t="s">
        <v>179</v>
      </c>
      <c r="L77" s="83" t="s">
        <v>360</v>
      </c>
      <c r="M77" s="2">
        <v>440.0</v>
      </c>
      <c r="N77" s="2"/>
      <c r="O77" s="2"/>
      <c r="P77" s="83" t="s">
        <v>70</v>
      </c>
      <c r="Q77" s="83" t="s">
        <v>359</v>
      </c>
      <c r="R77" s="83" t="s">
        <v>176</v>
      </c>
      <c r="S77" s="83" t="s">
        <v>328</v>
      </c>
      <c r="T77" s="83">
        <v>110.0</v>
      </c>
      <c r="U77" s="83">
        <v>120.0</v>
      </c>
      <c r="V77" s="83">
        <v>120.0</v>
      </c>
      <c r="W77" s="83">
        <v>40.0</v>
      </c>
      <c r="X77" s="83" t="s">
        <v>185</v>
      </c>
      <c r="Y77" s="83" t="s">
        <v>360</v>
      </c>
      <c r="Z77" s="83">
        <v>440.0</v>
      </c>
    </row>
    <row r="78">
      <c r="A78" s="83" t="s">
        <v>361</v>
      </c>
      <c r="B78" s="83" t="s">
        <v>70</v>
      </c>
      <c r="C78" s="83" t="s">
        <v>359</v>
      </c>
      <c r="D78" s="83" t="s">
        <v>176</v>
      </c>
      <c r="E78" s="83" t="s">
        <v>328</v>
      </c>
      <c r="F78" s="83">
        <v>110.0</v>
      </c>
      <c r="G78" s="83">
        <v>120.0</v>
      </c>
      <c r="H78" s="83">
        <v>120.0</v>
      </c>
      <c r="I78" s="83">
        <v>40.0</v>
      </c>
      <c r="J78" s="83" t="s">
        <v>185</v>
      </c>
      <c r="K78" s="83" t="s">
        <v>179</v>
      </c>
      <c r="L78" s="83" t="s">
        <v>360</v>
      </c>
      <c r="M78" s="2">
        <v>441.0</v>
      </c>
      <c r="N78" s="2"/>
      <c r="O78" s="2"/>
      <c r="P78" s="83" t="s">
        <v>70</v>
      </c>
      <c r="Q78" s="83" t="s">
        <v>359</v>
      </c>
      <c r="R78" s="83" t="s">
        <v>176</v>
      </c>
      <c r="S78" s="83" t="s">
        <v>328</v>
      </c>
      <c r="T78" s="83">
        <v>110.0</v>
      </c>
      <c r="U78" s="83">
        <v>120.0</v>
      </c>
      <c r="V78" s="83">
        <v>120.0</v>
      </c>
      <c r="W78" s="83">
        <v>40.0</v>
      </c>
      <c r="X78" s="83" t="s">
        <v>185</v>
      </c>
      <c r="Y78" s="83" t="s">
        <v>360</v>
      </c>
      <c r="Z78" s="83">
        <v>441.0</v>
      </c>
    </row>
    <row r="79">
      <c r="A79" s="83" t="s">
        <v>362</v>
      </c>
      <c r="B79" s="83" t="s">
        <v>70</v>
      </c>
      <c r="C79" s="83" t="s">
        <v>359</v>
      </c>
      <c r="D79" s="83" t="s">
        <v>176</v>
      </c>
      <c r="E79" s="83" t="s">
        <v>328</v>
      </c>
      <c r="F79" s="83">
        <v>110.0</v>
      </c>
      <c r="G79" s="83">
        <v>120.0</v>
      </c>
      <c r="H79" s="83">
        <v>120.0</v>
      </c>
      <c r="I79" s="83">
        <v>40.0</v>
      </c>
      <c r="J79" s="83" t="s">
        <v>185</v>
      </c>
      <c r="K79" s="83" t="s">
        <v>179</v>
      </c>
      <c r="L79" s="83" t="s">
        <v>360</v>
      </c>
      <c r="M79" s="2">
        <v>442.0</v>
      </c>
      <c r="N79" s="2"/>
      <c r="O79" s="2"/>
      <c r="P79" s="83" t="s">
        <v>70</v>
      </c>
      <c r="Q79" s="83" t="s">
        <v>359</v>
      </c>
      <c r="R79" s="83" t="s">
        <v>176</v>
      </c>
      <c r="S79" s="83" t="s">
        <v>328</v>
      </c>
      <c r="T79" s="83">
        <v>110.0</v>
      </c>
      <c r="U79" s="83">
        <v>120.0</v>
      </c>
      <c r="V79" s="83">
        <v>120.0</v>
      </c>
      <c r="W79" s="83">
        <v>40.0</v>
      </c>
      <c r="X79" s="83" t="s">
        <v>185</v>
      </c>
      <c r="Y79" s="83" t="s">
        <v>360</v>
      </c>
      <c r="Z79" s="83">
        <v>442.0</v>
      </c>
    </row>
    <row r="80">
      <c r="A80" s="83" t="s">
        <v>363</v>
      </c>
      <c r="B80" s="83" t="s">
        <v>70</v>
      </c>
      <c r="C80" s="83" t="s">
        <v>359</v>
      </c>
      <c r="D80" s="83" t="s">
        <v>176</v>
      </c>
      <c r="E80" s="83" t="s">
        <v>328</v>
      </c>
      <c r="F80" s="83">
        <v>110.0</v>
      </c>
      <c r="G80" s="83">
        <v>120.0</v>
      </c>
      <c r="H80" s="83">
        <v>120.0</v>
      </c>
      <c r="I80" s="83">
        <v>40.0</v>
      </c>
      <c r="J80" s="83" t="s">
        <v>185</v>
      </c>
      <c r="K80" s="83" t="s">
        <v>179</v>
      </c>
      <c r="L80" s="83" t="s">
        <v>360</v>
      </c>
      <c r="M80" s="2">
        <v>443.0</v>
      </c>
      <c r="N80" s="2"/>
      <c r="O80" s="2"/>
      <c r="P80" s="83" t="s">
        <v>70</v>
      </c>
      <c r="Q80" s="83" t="s">
        <v>359</v>
      </c>
      <c r="R80" s="83" t="s">
        <v>176</v>
      </c>
      <c r="S80" s="83" t="s">
        <v>328</v>
      </c>
      <c r="T80" s="83">
        <v>110.0</v>
      </c>
      <c r="U80" s="83">
        <v>120.0</v>
      </c>
      <c r="V80" s="83">
        <v>120.0</v>
      </c>
      <c r="W80" s="83">
        <v>40.0</v>
      </c>
      <c r="X80" s="83" t="s">
        <v>185</v>
      </c>
      <c r="Y80" s="83" t="s">
        <v>360</v>
      </c>
      <c r="Z80" s="83">
        <v>443.0</v>
      </c>
    </row>
    <row r="81">
      <c r="A81" s="83" t="s">
        <v>364</v>
      </c>
      <c r="B81" s="83" t="s">
        <v>70</v>
      </c>
      <c r="C81" s="83" t="s">
        <v>365</v>
      </c>
      <c r="D81" s="83" t="s">
        <v>176</v>
      </c>
      <c r="E81" s="83" t="s">
        <v>328</v>
      </c>
      <c r="F81" s="83">
        <v>110.0</v>
      </c>
      <c r="G81" s="83">
        <v>120.0</v>
      </c>
      <c r="H81" s="83">
        <v>120.0</v>
      </c>
      <c r="I81" s="83">
        <v>40.0</v>
      </c>
      <c r="J81" s="83" t="s">
        <v>214</v>
      </c>
      <c r="K81" s="83" t="s">
        <v>179</v>
      </c>
      <c r="L81" s="83" t="s">
        <v>366</v>
      </c>
      <c r="M81" s="2">
        <v>249.0</v>
      </c>
      <c r="N81" s="2"/>
      <c r="O81" s="2"/>
      <c r="P81" s="83" t="s">
        <v>70</v>
      </c>
      <c r="Q81" s="83" t="s">
        <v>365</v>
      </c>
      <c r="R81" s="83" t="s">
        <v>176</v>
      </c>
      <c r="S81" s="83" t="s">
        <v>328</v>
      </c>
      <c r="T81" s="83">
        <v>110.0</v>
      </c>
      <c r="U81" s="83">
        <v>120.0</v>
      </c>
      <c r="V81" s="83">
        <v>120.0</v>
      </c>
      <c r="W81" s="83">
        <v>40.0</v>
      </c>
      <c r="X81" s="83" t="s">
        <v>214</v>
      </c>
      <c r="Y81" s="83" t="s">
        <v>366</v>
      </c>
      <c r="Z81" s="83">
        <v>249.0</v>
      </c>
    </row>
    <row r="82">
      <c r="A82" s="83" t="s">
        <v>367</v>
      </c>
      <c r="B82" s="83" t="s">
        <v>70</v>
      </c>
      <c r="C82" s="83" t="s">
        <v>368</v>
      </c>
      <c r="D82" s="83" t="s">
        <v>346</v>
      </c>
      <c r="E82" s="83" t="s">
        <v>347</v>
      </c>
      <c r="F82" s="83">
        <v>100.0</v>
      </c>
      <c r="G82" s="83">
        <v>110.0</v>
      </c>
      <c r="H82" s="83">
        <v>110.0</v>
      </c>
      <c r="I82" s="83">
        <v>20.0</v>
      </c>
      <c r="J82" s="83" t="s">
        <v>217</v>
      </c>
      <c r="K82" s="83" t="s">
        <v>179</v>
      </c>
      <c r="L82" s="83" t="s">
        <v>369</v>
      </c>
      <c r="M82" s="2">
        <v>348.0</v>
      </c>
      <c r="N82" s="2"/>
      <c r="O82" s="2"/>
      <c r="P82" s="83" t="s">
        <v>70</v>
      </c>
      <c r="Q82" s="83" t="s">
        <v>368</v>
      </c>
      <c r="R82" s="83" t="s">
        <v>346</v>
      </c>
      <c r="S82" s="83" t="s">
        <v>347</v>
      </c>
      <c r="T82" s="83">
        <v>100.0</v>
      </c>
      <c r="U82" s="83">
        <v>110.0</v>
      </c>
      <c r="V82" s="83">
        <v>110.0</v>
      </c>
      <c r="W82" s="83">
        <v>20.0</v>
      </c>
      <c r="X82" s="83" t="s">
        <v>217</v>
      </c>
      <c r="Y82" s="83" t="s">
        <v>369</v>
      </c>
      <c r="Z82" s="83">
        <v>348.0</v>
      </c>
    </row>
    <row r="83">
      <c r="A83" s="83" t="s">
        <v>370</v>
      </c>
      <c r="B83" s="83" t="s">
        <v>70</v>
      </c>
      <c r="C83" s="83" t="s">
        <v>371</v>
      </c>
      <c r="D83" s="83" t="s">
        <v>346</v>
      </c>
      <c r="E83" s="83" t="s">
        <v>347</v>
      </c>
      <c r="F83" s="83">
        <v>100.0</v>
      </c>
      <c r="G83" s="83">
        <v>110.0</v>
      </c>
      <c r="H83" s="83">
        <v>110.0</v>
      </c>
      <c r="I83" s="83">
        <v>20.0</v>
      </c>
      <c r="J83" s="83" t="s">
        <v>217</v>
      </c>
      <c r="K83" s="83" t="s">
        <v>372</v>
      </c>
      <c r="L83" s="83" t="s">
        <v>373</v>
      </c>
      <c r="M83" s="2">
        <v>416.0</v>
      </c>
      <c r="N83" s="2"/>
      <c r="O83" s="2"/>
      <c r="P83" s="83" t="s">
        <v>70</v>
      </c>
      <c r="Q83" s="83" t="s">
        <v>371</v>
      </c>
      <c r="R83" s="83" t="s">
        <v>346</v>
      </c>
      <c r="S83" s="83" t="s">
        <v>347</v>
      </c>
      <c r="T83" s="83">
        <v>100.0</v>
      </c>
      <c r="U83" s="83">
        <v>110.0</v>
      </c>
      <c r="V83" s="83">
        <v>110.0</v>
      </c>
      <c r="W83" s="83">
        <v>20.0</v>
      </c>
      <c r="X83" s="83" t="s">
        <v>217</v>
      </c>
      <c r="Y83" s="83" t="s">
        <v>373</v>
      </c>
      <c r="Z83" s="83">
        <v>416.0</v>
      </c>
    </row>
    <row r="84">
      <c r="A84" s="83" t="s">
        <v>374</v>
      </c>
      <c r="B84" s="83" t="s">
        <v>70</v>
      </c>
      <c r="C84" s="83" t="s">
        <v>375</v>
      </c>
      <c r="D84" s="83" t="s">
        <v>346</v>
      </c>
      <c r="E84" s="83" t="s">
        <v>347</v>
      </c>
      <c r="F84" s="83">
        <v>100.0</v>
      </c>
      <c r="G84" s="83">
        <v>110.0</v>
      </c>
      <c r="H84" s="83">
        <v>110.0</v>
      </c>
      <c r="I84" s="83">
        <v>20.0</v>
      </c>
      <c r="J84" s="83" t="s">
        <v>220</v>
      </c>
      <c r="K84" s="83" t="s">
        <v>179</v>
      </c>
      <c r="L84" s="83" t="s">
        <v>376</v>
      </c>
      <c r="M84" s="2">
        <v>428.0</v>
      </c>
      <c r="N84" s="2"/>
      <c r="O84" s="2"/>
      <c r="P84" s="83" t="s">
        <v>70</v>
      </c>
      <c r="Q84" s="83" t="s">
        <v>375</v>
      </c>
      <c r="R84" s="83" t="s">
        <v>346</v>
      </c>
      <c r="S84" s="83" t="s">
        <v>347</v>
      </c>
      <c r="T84" s="83">
        <v>100.0</v>
      </c>
      <c r="U84" s="83">
        <v>110.0</v>
      </c>
      <c r="V84" s="83">
        <v>110.0</v>
      </c>
      <c r="W84" s="83">
        <v>20.0</v>
      </c>
      <c r="X84" s="83" t="s">
        <v>220</v>
      </c>
      <c r="Y84" s="83" t="s">
        <v>376</v>
      </c>
      <c r="Z84" s="83">
        <v>428.0</v>
      </c>
    </row>
    <row r="85">
      <c r="A85" s="83" t="s">
        <v>377</v>
      </c>
      <c r="B85" s="83" t="s">
        <v>70</v>
      </c>
      <c r="C85" s="83" t="s">
        <v>378</v>
      </c>
      <c r="D85" s="83" t="s">
        <v>346</v>
      </c>
      <c r="E85" s="83" t="s">
        <v>347</v>
      </c>
      <c r="F85" s="83">
        <v>100.0</v>
      </c>
      <c r="G85" s="83">
        <v>110.0</v>
      </c>
      <c r="H85" s="83">
        <v>110.0</v>
      </c>
      <c r="I85" s="83">
        <v>20.0</v>
      </c>
      <c r="J85" s="83" t="s">
        <v>185</v>
      </c>
      <c r="K85" s="83" t="s">
        <v>59</v>
      </c>
      <c r="L85" s="83" t="s">
        <v>379</v>
      </c>
      <c r="M85" s="2">
        <v>394.0</v>
      </c>
      <c r="N85" s="2"/>
      <c r="O85" s="2"/>
      <c r="P85" s="83" t="s">
        <v>70</v>
      </c>
      <c r="Q85" s="83" t="s">
        <v>378</v>
      </c>
      <c r="R85" s="83" t="s">
        <v>346</v>
      </c>
      <c r="S85" s="83" t="s">
        <v>347</v>
      </c>
      <c r="T85" s="83">
        <v>100.0</v>
      </c>
      <c r="U85" s="83">
        <v>110.0</v>
      </c>
      <c r="V85" s="83">
        <v>110.0</v>
      </c>
      <c r="W85" s="83">
        <v>20.0</v>
      </c>
      <c r="X85" s="83" t="s">
        <v>185</v>
      </c>
      <c r="Y85" s="83" t="s">
        <v>379</v>
      </c>
      <c r="Z85" s="83">
        <v>394.0</v>
      </c>
    </row>
    <row r="86">
      <c r="A86" s="83" t="s">
        <v>380</v>
      </c>
      <c r="B86" s="83" t="s">
        <v>70</v>
      </c>
      <c r="C86" s="83" t="s">
        <v>381</v>
      </c>
      <c r="D86" s="83" t="s">
        <v>346</v>
      </c>
      <c r="E86" s="83" t="s">
        <v>347</v>
      </c>
      <c r="F86" s="83">
        <v>100.0</v>
      </c>
      <c r="G86" s="83">
        <v>110.0</v>
      </c>
      <c r="H86" s="83">
        <v>110.0</v>
      </c>
      <c r="I86" s="83">
        <v>20.0</v>
      </c>
      <c r="J86" s="83" t="s">
        <v>214</v>
      </c>
      <c r="K86" s="83" t="s">
        <v>179</v>
      </c>
      <c r="L86" s="83" t="s">
        <v>382</v>
      </c>
      <c r="M86" s="2">
        <v>381.0</v>
      </c>
      <c r="N86" s="2"/>
      <c r="O86" s="2"/>
      <c r="P86" s="83" t="s">
        <v>70</v>
      </c>
      <c r="Q86" s="83" t="s">
        <v>381</v>
      </c>
      <c r="R86" s="83" t="s">
        <v>346</v>
      </c>
      <c r="S86" s="83" t="s">
        <v>347</v>
      </c>
      <c r="T86" s="83">
        <v>100.0</v>
      </c>
      <c r="U86" s="83">
        <v>110.0</v>
      </c>
      <c r="V86" s="83">
        <v>110.0</v>
      </c>
      <c r="W86" s="83">
        <v>20.0</v>
      </c>
      <c r="X86" s="83" t="s">
        <v>214</v>
      </c>
      <c r="Y86" s="83" t="s">
        <v>382</v>
      </c>
      <c r="Z86" s="83">
        <v>381.0</v>
      </c>
    </row>
    <row r="87">
      <c r="A87" s="83" t="s">
        <v>383</v>
      </c>
      <c r="B87" s="83" t="s">
        <v>70</v>
      </c>
      <c r="C87" s="83" t="s">
        <v>384</v>
      </c>
      <c r="D87" s="83" t="s">
        <v>176</v>
      </c>
      <c r="E87" s="83" t="s">
        <v>385</v>
      </c>
      <c r="F87" s="83">
        <v>100.0</v>
      </c>
      <c r="G87" s="83">
        <v>110.0</v>
      </c>
      <c r="H87" s="83">
        <v>110.0</v>
      </c>
      <c r="I87" s="83">
        <v>40.0</v>
      </c>
      <c r="J87" s="83" t="s">
        <v>217</v>
      </c>
      <c r="K87" s="83" t="s">
        <v>179</v>
      </c>
      <c r="L87" s="83" t="s">
        <v>386</v>
      </c>
      <c r="M87" s="2">
        <v>283.0</v>
      </c>
      <c r="N87" s="2"/>
      <c r="O87" s="2"/>
      <c r="P87" s="83" t="s">
        <v>70</v>
      </c>
      <c r="Q87" s="83" t="s">
        <v>384</v>
      </c>
      <c r="R87" s="83" t="s">
        <v>176</v>
      </c>
      <c r="S87" s="83" t="s">
        <v>385</v>
      </c>
      <c r="T87" s="83">
        <v>100.0</v>
      </c>
      <c r="U87" s="83">
        <v>110.0</v>
      </c>
      <c r="V87" s="83">
        <v>110.0</v>
      </c>
      <c r="W87" s="83">
        <v>40.0</v>
      </c>
      <c r="X87" s="83" t="s">
        <v>217</v>
      </c>
      <c r="Y87" s="83" t="s">
        <v>386</v>
      </c>
      <c r="Z87" s="83">
        <v>283.0</v>
      </c>
    </row>
    <row r="88">
      <c r="A88" s="83" t="s">
        <v>387</v>
      </c>
      <c r="B88" s="83" t="s">
        <v>70</v>
      </c>
      <c r="C88" s="83" t="s">
        <v>388</v>
      </c>
      <c r="D88" s="83" t="s">
        <v>176</v>
      </c>
      <c r="E88" s="83" t="s">
        <v>385</v>
      </c>
      <c r="F88" s="83">
        <v>100.0</v>
      </c>
      <c r="G88" s="83">
        <v>110.0</v>
      </c>
      <c r="H88" s="83">
        <v>110.0</v>
      </c>
      <c r="I88" s="83">
        <v>40.0</v>
      </c>
      <c r="J88" s="83" t="s">
        <v>217</v>
      </c>
      <c r="K88" s="83" t="s">
        <v>179</v>
      </c>
      <c r="L88" s="83" t="s">
        <v>389</v>
      </c>
      <c r="M88" s="2">
        <v>284.0</v>
      </c>
      <c r="N88" s="2"/>
      <c r="O88" s="2"/>
      <c r="P88" s="83" t="s">
        <v>70</v>
      </c>
      <c r="Q88" s="83" t="s">
        <v>388</v>
      </c>
      <c r="R88" s="83" t="s">
        <v>176</v>
      </c>
      <c r="S88" s="83" t="s">
        <v>385</v>
      </c>
      <c r="T88" s="83">
        <v>100.0</v>
      </c>
      <c r="U88" s="83">
        <v>110.0</v>
      </c>
      <c r="V88" s="83">
        <v>110.0</v>
      </c>
      <c r="W88" s="83">
        <v>40.0</v>
      </c>
      <c r="X88" s="83" t="s">
        <v>217</v>
      </c>
      <c r="Y88" s="83" t="s">
        <v>389</v>
      </c>
      <c r="Z88" s="83">
        <v>284.0</v>
      </c>
    </row>
    <row r="89">
      <c r="A89" s="83" t="s">
        <v>390</v>
      </c>
      <c r="B89" s="83" t="s">
        <v>70</v>
      </c>
      <c r="C89" s="83" t="s">
        <v>391</v>
      </c>
      <c r="D89" s="83" t="s">
        <v>176</v>
      </c>
      <c r="E89" s="83" t="s">
        <v>385</v>
      </c>
      <c r="F89" s="83">
        <v>100.0</v>
      </c>
      <c r="G89" s="83">
        <v>110.0</v>
      </c>
      <c r="H89" s="83">
        <v>110.0</v>
      </c>
      <c r="I89" s="83">
        <v>40.0</v>
      </c>
      <c r="J89" s="83" t="s">
        <v>217</v>
      </c>
      <c r="K89" s="83" t="s">
        <v>179</v>
      </c>
      <c r="L89" s="83" t="s">
        <v>392</v>
      </c>
      <c r="M89" s="2">
        <v>427.0</v>
      </c>
      <c r="N89" s="2"/>
      <c r="O89" s="2"/>
      <c r="P89" s="83" t="s">
        <v>70</v>
      </c>
      <c r="Q89" s="83" t="s">
        <v>391</v>
      </c>
      <c r="R89" s="83" t="s">
        <v>176</v>
      </c>
      <c r="S89" s="83" t="s">
        <v>385</v>
      </c>
      <c r="T89" s="83">
        <v>100.0</v>
      </c>
      <c r="U89" s="83">
        <v>110.0</v>
      </c>
      <c r="V89" s="83">
        <v>110.0</v>
      </c>
      <c r="W89" s="83">
        <v>40.0</v>
      </c>
      <c r="X89" s="83" t="s">
        <v>217</v>
      </c>
      <c r="Y89" s="83" t="s">
        <v>392</v>
      </c>
      <c r="Z89" s="83">
        <v>427.0</v>
      </c>
    </row>
    <row r="90">
      <c r="A90" s="83" t="s">
        <v>393</v>
      </c>
      <c r="B90" s="83" t="s">
        <v>70</v>
      </c>
      <c r="C90" s="83" t="s">
        <v>394</v>
      </c>
      <c r="D90" s="83" t="s">
        <v>176</v>
      </c>
      <c r="E90" s="83" t="s">
        <v>385</v>
      </c>
      <c r="F90" s="83">
        <v>100.0</v>
      </c>
      <c r="G90" s="83">
        <v>110.0</v>
      </c>
      <c r="H90" s="83">
        <v>110.0</v>
      </c>
      <c r="I90" s="83">
        <v>40.0</v>
      </c>
      <c r="J90" s="83" t="s">
        <v>220</v>
      </c>
      <c r="K90" s="83" t="s">
        <v>179</v>
      </c>
      <c r="L90" s="83" t="s">
        <v>395</v>
      </c>
      <c r="M90" s="2">
        <v>261.0</v>
      </c>
      <c r="N90" s="2"/>
      <c r="O90" s="2"/>
      <c r="P90" s="83" t="s">
        <v>70</v>
      </c>
      <c r="Q90" s="83" t="s">
        <v>394</v>
      </c>
      <c r="R90" s="83" t="s">
        <v>176</v>
      </c>
      <c r="S90" s="83" t="s">
        <v>385</v>
      </c>
      <c r="T90" s="83">
        <v>100.0</v>
      </c>
      <c r="U90" s="83">
        <v>110.0</v>
      </c>
      <c r="V90" s="83">
        <v>110.0</v>
      </c>
      <c r="W90" s="83">
        <v>40.0</v>
      </c>
      <c r="X90" s="83" t="s">
        <v>220</v>
      </c>
      <c r="Y90" s="83" t="s">
        <v>395</v>
      </c>
      <c r="Z90" s="83">
        <v>261.0</v>
      </c>
    </row>
    <row r="91">
      <c r="A91" s="83" t="s">
        <v>396</v>
      </c>
      <c r="B91" s="83" t="s">
        <v>70</v>
      </c>
      <c r="C91" s="83" t="s">
        <v>397</v>
      </c>
      <c r="D91" s="83" t="s">
        <v>176</v>
      </c>
      <c r="E91" s="83" t="s">
        <v>385</v>
      </c>
      <c r="F91" s="83">
        <v>100.0</v>
      </c>
      <c r="G91" s="83">
        <v>110.0</v>
      </c>
      <c r="H91" s="83">
        <v>110.0</v>
      </c>
      <c r="I91" s="83">
        <v>40.0</v>
      </c>
      <c r="J91" s="83" t="s">
        <v>220</v>
      </c>
      <c r="K91" s="83" t="s">
        <v>179</v>
      </c>
      <c r="L91" s="83" t="s">
        <v>398</v>
      </c>
      <c r="M91" s="2">
        <v>273.0</v>
      </c>
      <c r="N91" s="2"/>
      <c r="O91" s="2"/>
      <c r="P91" s="83" t="s">
        <v>70</v>
      </c>
      <c r="Q91" s="83" t="s">
        <v>397</v>
      </c>
      <c r="R91" s="83" t="s">
        <v>176</v>
      </c>
      <c r="S91" s="83" t="s">
        <v>385</v>
      </c>
      <c r="T91" s="83">
        <v>100.0</v>
      </c>
      <c r="U91" s="83">
        <v>110.0</v>
      </c>
      <c r="V91" s="83">
        <v>110.0</v>
      </c>
      <c r="W91" s="83">
        <v>40.0</v>
      </c>
      <c r="X91" s="83" t="s">
        <v>220</v>
      </c>
      <c r="Y91" s="83" t="s">
        <v>398</v>
      </c>
      <c r="Z91" s="83">
        <v>273.0</v>
      </c>
    </row>
    <row r="92">
      <c r="A92" s="83" t="s">
        <v>399</v>
      </c>
      <c r="B92" s="83" t="s">
        <v>70</v>
      </c>
      <c r="C92" s="83" t="s">
        <v>400</v>
      </c>
      <c r="D92" s="83" t="s">
        <v>176</v>
      </c>
      <c r="E92" s="83" t="s">
        <v>385</v>
      </c>
      <c r="F92" s="83">
        <v>100.0</v>
      </c>
      <c r="G92" s="83">
        <v>110.0</v>
      </c>
      <c r="H92" s="83">
        <v>110.0</v>
      </c>
      <c r="I92" s="83">
        <v>40.0</v>
      </c>
      <c r="J92" s="83" t="s">
        <v>220</v>
      </c>
      <c r="K92" s="83" t="s">
        <v>179</v>
      </c>
      <c r="L92" s="83" t="s">
        <v>401</v>
      </c>
      <c r="M92" s="2">
        <v>340.0</v>
      </c>
      <c r="N92" s="2"/>
      <c r="O92" s="2"/>
      <c r="P92" s="83" t="s">
        <v>70</v>
      </c>
      <c r="Q92" s="83" t="s">
        <v>400</v>
      </c>
      <c r="R92" s="83" t="s">
        <v>176</v>
      </c>
      <c r="S92" s="83" t="s">
        <v>385</v>
      </c>
      <c r="T92" s="83">
        <v>100.0</v>
      </c>
      <c r="U92" s="83">
        <v>110.0</v>
      </c>
      <c r="V92" s="83">
        <v>110.0</v>
      </c>
      <c r="W92" s="83">
        <v>40.0</v>
      </c>
      <c r="X92" s="83" t="s">
        <v>220</v>
      </c>
      <c r="Y92" s="83" t="s">
        <v>401</v>
      </c>
      <c r="Z92" s="83">
        <v>340.0</v>
      </c>
    </row>
    <row r="93">
      <c r="A93" s="83" t="s">
        <v>402</v>
      </c>
      <c r="B93" s="83" t="s">
        <v>70</v>
      </c>
      <c r="C93" s="83" t="s">
        <v>403</v>
      </c>
      <c r="D93" s="83" t="s">
        <v>176</v>
      </c>
      <c r="E93" s="83" t="s">
        <v>385</v>
      </c>
      <c r="F93" s="83">
        <v>100.0</v>
      </c>
      <c r="G93" s="83">
        <v>110.0</v>
      </c>
      <c r="H93" s="83">
        <v>110.0</v>
      </c>
      <c r="I93" s="83">
        <v>40.0</v>
      </c>
      <c r="J93" s="83" t="s">
        <v>220</v>
      </c>
      <c r="K93" s="83" t="s">
        <v>179</v>
      </c>
      <c r="L93" s="83" t="s">
        <v>404</v>
      </c>
      <c r="M93" s="2">
        <v>346.0</v>
      </c>
      <c r="N93" s="2"/>
      <c r="O93" s="2"/>
      <c r="P93" s="83" t="s">
        <v>70</v>
      </c>
      <c r="Q93" s="83" t="s">
        <v>403</v>
      </c>
      <c r="R93" s="83" t="s">
        <v>176</v>
      </c>
      <c r="S93" s="83" t="s">
        <v>385</v>
      </c>
      <c r="T93" s="83">
        <v>100.0</v>
      </c>
      <c r="U93" s="83">
        <v>110.0</v>
      </c>
      <c r="V93" s="83">
        <v>110.0</v>
      </c>
      <c r="W93" s="83">
        <v>40.0</v>
      </c>
      <c r="X93" s="83" t="s">
        <v>220</v>
      </c>
      <c r="Y93" s="83" t="s">
        <v>404</v>
      </c>
      <c r="Z93" s="83">
        <v>346.0</v>
      </c>
    </row>
    <row r="94">
      <c r="A94" s="83" t="s">
        <v>405</v>
      </c>
      <c r="B94" s="83" t="s">
        <v>70</v>
      </c>
      <c r="C94" s="83" t="s">
        <v>406</v>
      </c>
      <c r="D94" s="83" t="s">
        <v>176</v>
      </c>
      <c r="E94" s="83" t="s">
        <v>385</v>
      </c>
      <c r="F94" s="83">
        <v>100.0</v>
      </c>
      <c r="G94" s="83">
        <v>110.0</v>
      </c>
      <c r="H94" s="83">
        <v>110.0</v>
      </c>
      <c r="I94" s="83">
        <v>40.0</v>
      </c>
      <c r="J94" s="83" t="s">
        <v>178</v>
      </c>
      <c r="K94" s="83" t="s">
        <v>179</v>
      </c>
      <c r="L94" s="83" t="s">
        <v>407</v>
      </c>
      <c r="M94" s="2">
        <v>291.0</v>
      </c>
      <c r="N94" s="2"/>
      <c r="O94" s="2"/>
      <c r="P94" s="83" t="s">
        <v>70</v>
      </c>
      <c r="Q94" s="83" t="s">
        <v>406</v>
      </c>
      <c r="R94" s="83" t="s">
        <v>176</v>
      </c>
      <c r="S94" s="83" t="s">
        <v>385</v>
      </c>
      <c r="T94" s="83">
        <v>100.0</v>
      </c>
      <c r="U94" s="83">
        <v>110.0</v>
      </c>
      <c r="V94" s="83">
        <v>110.0</v>
      </c>
      <c r="W94" s="83">
        <v>40.0</v>
      </c>
      <c r="X94" s="83" t="s">
        <v>178</v>
      </c>
      <c r="Y94" s="83" t="s">
        <v>407</v>
      </c>
      <c r="Z94" s="83">
        <v>291.0</v>
      </c>
    </row>
    <row r="95">
      <c r="A95" s="83" t="s">
        <v>408</v>
      </c>
      <c r="B95" s="83" t="s">
        <v>70</v>
      </c>
      <c r="C95" s="83" t="s">
        <v>409</v>
      </c>
      <c r="D95" s="83" t="s">
        <v>176</v>
      </c>
      <c r="E95" s="83" t="s">
        <v>385</v>
      </c>
      <c r="F95" s="83">
        <v>100.0</v>
      </c>
      <c r="G95" s="83">
        <v>110.0</v>
      </c>
      <c r="H95" s="83">
        <v>110.0</v>
      </c>
      <c r="I95" s="83">
        <v>40.0</v>
      </c>
      <c r="J95" s="83" t="s">
        <v>178</v>
      </c>
      <c r="K95" s="83" t="s">
        <v>179</v>
      </c>
      <c r="L95" s="83" t="s">
        <v>410</v>
      </c>
      <c r="M95" s="2">
        <v>398.0</v>
      </c>
      <c r="N95" s="2"/>
      <c r="O95" s="2"/>
      <c r="P95" s="83" t="s">
        <v>70</v>
      </c>
      <c r="Q95" s="83" t="s">
        <v>409</v>
      </c>
      <c r="R95" s="83" t="s">
        <v>176</v>
      </c>
      <c r="S95" s="83" t="s">
        <v>385</v>
      </c>
      <c r="T95" s="83">
        <v>100.0</v>
      </c>
      <c r="U95" s="83">
        <v>110.0</v>
      </c>
      <c r="V95" s="83">
        <v>110.0</v>
      </c>
      <c r="W95" s="83">
        <v>40.0</v>
      </c>
      <c r="X95" s="83" t="s">
        <v>178</v>
      </c>
      <c r="Y95" s="83" t="s">
        <v>410</v>
      </c>
      <c r="Z95" s="83">
        <v>398.0</v>
      </c>
    </row>
    <row r="96">
      <c r="A96" s="83" t="s">
        <v>411</v>
      </c>
      <c r="B96" s="83" t="s">
        <v>70</v>
      </c>
      <c r="C96" s="83" t="s">
        <v>394</v>
      </c>
      <c r="D96" s="83" t="s">
        <v>176</v>
      </c>
      <c r="E96" s="83" t="s">
        <v>385</v>
      </c>
      <c r="F96" s="83">
        <v>100.0</v>
      </c>
      <c r="G96" s="83">
        <v>110.0</v>
      </c>
      <c r="H96" s="83">
        <v>110.0</v>
      </c>
      <c r="I96" s="83">
        <v>40.0</v>
      </c>
      <c r="J96" s="83" t="s">
        <v>185</v>
      </c>
      <c r="K96" s="83" t="s">
        <v>179</v>
      </c>
      <c r="L96" s="83" t="s">
        <v>395</v>
      </c>
      <c r="M96" s="2">
        <v>260.0</v>
      </c>
      <c r="N96" s="2"/>
      <c r="O96" s="2"/>
      <c r="P96" s="83" t="s">
        <v>70</v>
      </c>
      <c r="Q96" s="83" t="s">
        <v>394</v>
      </c>
      <c r="R96" s="83" t="s">
        <v>176</v>
      </c>
      <c r="S96" s="83" t="s">
        <v>385</v>
      </c>
      <c r="T96" s="83">
        <v>100.0</v>
      </c>
      <c r="U96" s="83">
        <v>110.0</v>
      </c>
      <c r="V96" s="83">
        <v>110.0</v>
      </c>
      <c r="W96" s="83">
        <v>40.0</v>
      </c>
      <c r="X96" s="83" t="s">
        <v>185</v>
      </c>
      <c r="Y96" s="83" t="s">
        <v>395</v>
      </c>
      <c r="Z96" s="83">
        <v>260.0</v>
      </c>
    </row>
    <row r="97">
      <c r="A97" s="83" t="s">
        <v>412</v>
      </c>
      <c r="B97" s="83" t="s">
        <v>70</v>
      </c>
      <c r="C97" s="83" t="s">
        <v>400</v>
      </c>
      <c r="D97" s="83" t="s">
        <v>176</v>
      </c>
      <c r="E97" s="83" t="s">
        <v>385</v>
      </c>
      <c r="F97" s="83">
        <v>100.0</v>
      </c>
      <c r="G97" s="83">
        <v>110.0</v>
      </c>
      <c r="H97" s="83">
        <v>110.0</v>
      </c>
      <c r="I97" s="83">
        <v>40.0</v>
      </c>
      <c r="J97" s="83" t="s">
        <v>185</v>
      </c>
      <c r="K97" s="83" t="s">
        <v>179</v>
      </c>
      <c r="L97" s="83" t="s">
        <v>401</v>
      </c>
      <c r="M97" s="2">
        <v>339.0</v>
      </c>
      <c r="N97" s="2"/>
      <c r="O97" s="2"/>
      <c r="P97" s="83" t="s">
        <v>70</v>
      </c>
      <c r="Q97" s="83" t="s">
        <v>400</v>
      </c>
      <c r="R97" s="83" t="s">
        <v>176</v>
      </c>
      <c r="S97" s="83" t="s">
        <v>385</v>
      </c>
      <c r="T97" s="83">
        <v>100.0</v>
      </c>
      <c r="U97" s="83">
        <v>110.0</v>
      </c>
      <c r="V97" s="83">
        <v>110.0</v>
      </c>
      <c r="W97" s="83">
        <v>40.0</v>
      </c>
      <c r="X97" s="83" t="s">
        <v>185</v>
      </c>
      <c r="Y97" s="83" t="s">
        <v>401</v>
      </c>
      <c r="Z97" s="83">
        <v>339.0</v>
      </c>
    </row>
    <row r="98">
      <c r="A98" s="83" t="s">
        <v>413</v>
      </c>
      <c r="B98" s="83" t="s">
        <v>70</v>
      </c>
      <c r="C98" s="83" t="s">
        <v>414</v>
      </c>
      <c r="D98" s="83" t="s">
        <v>176</v>
      </c>
      <c r="E98" s="83" t="s">
        <v>385</v>
      </c>
      <c r="F98" s="83">
        <v>100.0</v>
      </c>
      <c r="G98" s="83">
        <v>110.0</v>
      </c>
      <c r="H98" s="83">
        <v>110.0</v>
      </c>
      <c r="I98" s="83">
        <v>40.0</v>
      </c>
      <c r="J98" s="83" t="s">
        <v>185</v>
      </c>
      <c r="K98" s="83" t="s">
        <v>179</v>
      </c>
      <c r="L98" s="83" t="s">
        <v>415</v>
      </c>
      <c r="M98" s="2">
        <v>439.0</v>
      </c>
      <c r="N98" s="2"/>
      <c r="O98" s="2"/>
      <c r="P98" s="83" t="s">
        <v>70</v>
      </c>
      <c r="Q98" s="83" t="s">
        <v>414</v>
      </c>
      <c r="R98" s="83" t="s">
        <v>176</v>
      </c>
      <c r="S98" s="83" t="s">
        <v>385</v>
      </c>
      <c r="T98" s="83">
        <v>100.0</v>
      </c>
      <c r="U98" s="83">
        <v>110.0</v>
      </c>
      <c r="V98" s="83">
        <v>110.0</v>
      </c>
      <c r="W98" s="83">
        <v>40.0</v>
      </c>
      <c r="X98" s="83" t="s">
        <v>185</v>
      </c>
      <c r="Y98" s="83" t="s">
        <v>415</v>
      </c>
      <c r="Z98" s="83">
        <v>439.0</v>
      </c>
    </row>
    <row r="99">
      <c r="A99" s="83" t="s">
        <v>416</v>
      </c>
      <c r="B99" s="83" t="s">
        <v>70</v>
      </c>
      <c r="C99" s="83" t="s">
        <v>384</v>
      </c>
      <c r="D99" s="83" t="s">
        <v>176</v>
      </c>
      <c r="E99" s="83" t="s">
        <v>385</v>
      </c>
      <c r="F99" s="83">
        <v>100.0</v>
      </c>
      <c r="G99" s="83">
        <v>110.0</v>
      </c>
      <c r="H99" s="83">
        <v>110.0</v>
      </c>
      <c r="I99" s="83">
        <v>40.0</v>
      </c>
      <c r="J99" s="83" t="s">
        <v>214</v>
      </c>
      <c r="K99" s="83" t="s">
        <v>179</v>
      </c>
      <c r="L99" s="83" t="s">
        <v>386</v>
      </c>
      <c r="M99" s="2">
        <v>282.0</v>
      </c>
      <c r="N99" s="2"/>
      <c r="O99" s="2"/>
      <c r="P99" s="83" t="s">
        <v>70</v>
      </c>
      <c r="Q99" s="83" t="s">
        <v>384</v>
      </c>
      <c r="R99" s="83" t="s">
        <v>176</v>
      </c>
      <c r="S99" s="83" t="s">
        <v>385</v>
      </c>
      <c r="T99" s="83">
        <v>100.0</v>
      </c>
      <c r="U99" s="83">
        <v>110.0</v>
      </c>
      <c r="V99" s="83">
        <v>110.0</v>
      </c>
      <c r="W99" s="83">
        <v>40.0</v>
      </c>
      <c r="X99" s="83" t="s">
        <v>214</v>
      </c>
      <c r="Y99" s="83" t="s">
        <v>386</v>
      </c>
      <c r="Z99" s="83">
        <v>282.0</v>
      </c>
    </row>
    <row r="100">
      <c r="A100" s="83" t="s">
        <v>417</v>
      </c>
      <c r="B100" s="83" t="s">
        <v>70</v>
      </c>
      <c r="C100" s="83" t="s">
        <v>418</v>
      </c>
      <c r="D100" s="83" t="s">
        <v>176</v>
      </c>
      <c r="E100" s="83" t="s">
        <v>385</v>
      </c>
      <c r="F100" s="83">
        <v>100.0</v>
      </c>
      <c r="G100" s="83">
        <v>110.0</v>
      </c>
      <c r="H100" s="83">
        <v>110.0</v>
      </c>
      <c r="I100" s="83">
        <v>40.0</v>
      </c>
      <c r="J100" s="83" t="s">
        <v>214</v>
      </c>
      <c r="K100" s="83" t="s">
        <v>179</v>
      </c>
      <c r="L100" s="83" t="s">
        <v>419</v>
      </c>
      <c r="M100" s="2">
        <v>417.0</v>
      </c>
      <c r="N100" s="2"/>
      <c r="O100" s="2"/>
      <c r="P100" s="83" t="s">
        <v>70</v>
      </c>
      <c r="Q100" s="83" t="s">
        <v>418</v>
      </c>
      <c r="R100" s="83" t="s">
        <v>176</v>
      </c>
      <c r="S100" s="83" t="s">
        <v>385</v>
      </c>
      <c r="T100" s="83">
        <v>100.0</v>
      </c>
      <c r="U100" s="83">
        <v>110.0</v>
      </c>
      <c r="V100" s="83">
        <v>110.0</v>
      </c>
      <c r="W100" s="83">
        <v>40.0</v>
      </c>
      <c r="X100" s="83" t="s">
        <v>214</v>
      </c>
      <c r="Y100" s="83" t="s">
        <v>419</v>
      </c>
      <c r="Z100" s="83">
        <v>417.0</v>
      </c>
    </row>
    <row r="101">
      <c r="A101" s="83" t="s">
        <v>420</v>
      </c>
      <c r="B101" s="83" t="s">
        <v>70</v>
      </c>
      <c r="C101" s="83" t="s">
        <v>421</v>
      </c>
      <c r="D101" s="83" t="s">
        <v>176</v>
      </c>
      <c r="E101" s="83" t="s">
        <v>328</v>
      </c>
      <c r="F101" s="83">
        <v>100.0</v>
      </c>
      <c r="G101" s="83">
        <v>110.0</v>
      </c>
      <c r="H101" s="83">
        <v>110.0</v>
      </c>
      <c r="I101" s="83">
        <v>30.0</v>
      </c>
      <c r="J101" s="83" t="s">
        <v>217</v>
      </c>
      <c r="K101" s="83" t="s">
        <v>179</v>
      </c>
      <c r="L101" s="83" t="s">
        <v>422</v>
      </c>
      <c r="M101" s="2">
        <v>286.0</v>
      </c>
      <c r="N101" s="2"/>
      <c r="O101" s="2"/>
      <c r="P101" s="83" t="s">
        <v>70</v>
      </c>
      <c r="Q101" s="83" t="s">
        <v>421</v>
      </c>
      <c r="R101" s="83" t="s">
        <v>176</v>
      </c>
      <c r="S101" s="83" t="s">
        <v>328</v>
      </c>
      <c r="T101" s="83">
        <v>100.0</v>
      </c>
      <c r="U101" s="83">
        <v>110.0</v>
      </c>
      <c r="V101" s="83">
        <v>110.0</v>
      </c>
      <c r="W101" s="83">
        <v>30.0</v>
      </c>
      <c r="X101" s="83" t="s">
        <v>217</v>
      </c>
      <c r="Y101" s="83" t="s">
        <v>422</v>
      </c>
      <c r="Z101" s="83">
        <v>286.0</v>
      </c>
    </row>
    <row r="102">
      <c r="A102" s="83" t="s">
        <v>423</v>
      </c>
      <c r="B102" s="83" t="s">
        <v>70</v>
      </c>
      <c r="C102" s="83" t="s">
        <v>424</v>
      </c>
      <c r="D102" s="83" t="s">
        <v>176</v>
      </c>
      <c r="E102" s="83" t="s">
        <v>328</v>
      </c>
      <c r="F102" s="83">
        <v>100.0</v>
      </c>
      <c r="G102" s="83">
        <v>110.0</v>
      </c>
      <c r="H102" s="83">
        <v>110.0</v>
      </c>
      <c r="I102" s="83">
        <v>30.0</v>
      </c>
      <c r="J102" s="83" t="s">
        <v>217</v>
      </c>
      <c r="K102" s="83" t="s">
        <v>179</v>
      </c>
      <c r="L102" s="83" t="s">
        <v>425</v>
      </c>
      <c r="M102" s="2">
        <v>298.0</v>
      </c>
      <c r="N102" s="2"/>
      <c r="O102" s="2"/>
      <c r="P102" s="83" t="s">
        <v>70</v>
      </c>
      <c r="Q102" s="83" t="s">
        <v>424</v>
      </c>
      <c r="R102" s="83" t="s">
        <v>176</v>
      </c>
      <c r="S102" s="83" t="s">
        <v>328</v>
      </c>
      <c r="T102" s="83">
        <v>100.0</v>
      </c>
      <c r="U102" s="83">
        <v>110.0</v>
      </c>
      <c r="V102" s="83">
        <v>110.0</v>
      </c>
      <c r="W102" s="83">
        <v>30.0</v>
      </c>
      <c r="X102" s="83" t="s">
        <v>217</v>
      </c>
      <c r="Y102" s="83" t="s">
        <v>425</v>
      </c>
      <c r="Z102" s="83">
        <v>298.0</v>
      </c>
    </row>
    <row r="103">
      <c r="A103" s="83" t="s">
        <v>426</v>
      </c>
      <c r="B103" s="83" t="s">
        <v>70</v>
      </c>
      <c r="C103" s="83" t="s">
        <v>427</v>
      </c>
      <c r="D103" s="83" t="s">
        <v>176</v>
      </c>
      <c r="E103" s="83" t="s">
        <v>328</v>
      </c>
      <c r="F103" s="83">
        <v>100.0</v>
      </c>
      <c r="G103" s="83">
        <v>110.0</v>
      </c>
      <c r="H103" s="83">
        <v>110.0</v>
      </c>
      <c r="I103" s="83">
        <v>30.0</v>
      </c>
      <c r="J103" s="83" t="s">
        <v>217</v>
      </c>
      <c r="K103" s="83" t="s">
        <v>179</v>
      </c>
      <c r="L103" s="83" t="s">
        <v>428</v>
      </c>
      <c r="M103" s="2">
        <v>311.0</v>
      </c>
      <c r="N103" s="2"/>
      <c r="O103" s="2"/>
      <c r="P103" s="83" t="s">
        <v>70</v>
      </c>
      <c r="Q103" s="83" t="s">
        <v>427</v>
      </c>
      <c r="R103" s="83" t="s">
        <v>176</v>
      </c>
      <c r="S103" s="83" t="s">
        <v>328</v>
      </c>
      <c r="T103" s="83">
        <v>100.0</v>
      </c>
      <c r="U103" s="83">
        <v>110.0</v>
      </c>
      <c r="V103" s="83">
        <v>110.0</v>
      </c>
      <c r="W103" s="83">
        <v>30.0</v>
      </c>
      <c r="X103" s="83" t="s">
        <v>217</v>
      </c>
      <c r="Y103" s="83" t="s">
        <v>428</v>
      </c>
      <c r="Z103" s="83">
        <v>311.0</v>
      </c>
    </row>
    <row r="104">
      <c r="A104" s="83" t="s">
        <v>429</v>
      </c>
      <c r="B104" s="83" t="s">
        <v>70</v>
      </c>
      <c r="C104" s="83" t="s">
        <v>430</v>
      </c>
      <c r="D104" s="83" t="s">
        <v>176</v>
      </c>
      <c r="E104" s="83" t="s">
        <v>328</v>
      </c>
      <c r="F104" s="83">
        <v>100.0</v>
      </c>
      <c r="G104" s="83">
        <v>110.0</v>
      </c>
      <c r="H104" s="83">
        <v>110.0</v>
      </c>
      <c r="I104" s="83">
        <v>30.0</v>
      </c>
      <c r="J104" s="83" t="s">
        <v>220</v>
      </c>
      <c r="K104" s="83" t="s">
        <v>179</v>
      </c>
      <c r="L104" s="83" t="s">
        <v>431</v>
      </c>
      <c r="M104" s="2">
        <v>290.0</v>
      </c>
      <c r="N104" s="2"/>
      <c r="O104" s="2"/>
      <c r="P104" s="83" t="s">
        <v>70</v>
      </c>
      <c r="Q104" s="83" t="s">
        <v>430</v>
      </c>
      <c r="R104" s="83" t="s">
        <v>176</v>
      </c>
      <c r="S104" s="83" t="s">
        <v>328</v>
      </c>
      <c r="T104" s="83">
        <v>100.0</v>
      </c>
      <c r="U104" s="83">
        <v>110.0</v>
      </c>
      <c r="V104" s="83">
        <v>110.0</v>
      </c>
      <c r="W104" s="83">
        <v>30.0</v>
      </c>
      <c r="X104" s="83" t="s">
        <v>220</v>
      </c>
      <c r="Y104" s="83" t="s">
        <v>431</v>
      </c>
      <c r="Z104" s="83">
        <v>290.0</v>
      </c>
    </row>
    <row r="105">
      <c r="A105" s="83" t="s">
        <v>432</v>
      </c>
      <c r="B105" s="83" t="s">
        <v>70</v>
      </c>
      <c r="C105" s="83" t="s">
        <v>433</v>
      </c>
      <c r="D105" s="83" t="s">
        <v>176</v>
      </c>
      <c r="E105" s="83" t="s">
        <v>328</v>
      </c>
      <c r="F105" s="83">
        <v>100.0</v>
      </c>
      <c r="G105" s="83">
        <v>110.0</v>
      </c>
      <c r="H105" s="83">
        <v>110.0</v>
      </c>
      <c r="I105" s="83">
        <v>30.0</v>
      </c>
      <c r="J105" s="83" t="s">
        <v>185</v>
      </c>
      <c r="K105" s="83" t="s">
        <v>249</v>
      </c>
      <c r="L105" s="83" t="s">
        <v>434</v>
      </c>
      <c r="M105" s="2">
        <v>256.0</v>
      </c>
      <c r="N105" s="2"/>
      <c r="O105" s="2"/>
      <c r="P105" s="83" t="s">
        <v>70</v>
      </c>
      <c r="Q105" s="83" t="s">
        <v>433</v>
      </c>
      <c r="R105" s="83" t="s">
        <v>176</v>
      </c>
      <c r="S105" s="83" t="s">
        <v>328</v>
      </c>
      <c r="T105" s="83">
        <v>100.0</v>
      </c>
      <c r="U105" s="83">
        <v>110.0</v>
      </c>
      <c r="V105" s="83">
        <v>110.0</v>
      </c>
      <c r="W105" s="83">
        <v>30.0</v>
      </c>
      <c r="X105" s="83" t="s">
        <v>185</v>
      </c>
      <c r="Y105" s="83" t="s">
        <v>434</v>
      </c>
      <c r="Z105" s="83">
        <v>256.0</v>
      </c>
    </row>
    <row r="106">
      <c r="A106" s="83" t="s">
        <v>435</v>
      </c>
      <c r="B106" s="83" t="s">
        <v>70</v>
      </c>
      <c r="C106" s="83" t="s">
        <v>436</v>
      </c>
      <c r="D106" s="83" t="s">
        <v>176</v>
      </c>
      <c r="E106" s="83" t="s">
        <v>328</v>
      </c>
      <c r="F106" s="83">
        <v>100.0</v>
      </c>
      <c r="G106" s="83">
        <v>110.0</v>
      </c>
      <c r="H106" s="83">
        <v>110.0</v>
      </c>
      <c r="I106" s="83">
        <v>30.0</v>
      </c>
      <c r="J106" s="83" t="s">
        <v>185</v>
      </c>
      <c r="K106" s="83" t="s">
        <v>179</v>
      </c>
      <c r="L106" s="83" t="s">
        <v>437</v>
      </c>
      <c r="M106" s="2">
        <v>319.0</v>
      </c>
      <c r="N106" s="2"/>
      <c r="O106" s="2"/>
      <c r="P106" s="83" t="s">
        <v>70</v>
      </c>
      <c r="Q106" s="83" t="s">
        <v>436</v>
      </c>
      <c r="R106" s="83" t="s">
        <v>176</v>
      </c>
      <c r="S106" s="83" t="s">
        <v>328</v>
      </c>
      <c r="T106" s="83">
        <v>100.0</v>
      </c>
      <c r="U106" s="83">
        <v>110.0</v>
      </c>
      <c r="V106" s="83">
        <v>110.0</v>
      </c>
      <c r="W106" s="83">
        <v>30.0</v>
      </c>
      <c r="X106" s="83" t="s">
        <v>185</v>
      </c>
      <c r="Y106" s="83" t="s">
        <v>437</v>
      </c>
      <c r="Z106" s="83">
        <v>319.0</v>
      </c>
    </row>
    <row r="107">
      <c r="A107" s="83" t="s">
        <v>438</v>
      </c>
      <c r="B107" s="83" t="s">
        <v>70</v>
      </c>
      <c r="C107" s="83" t="s">
        <v>439</v>
      </c>
      <c r="D107" s="83" t="s">
        <v>176</v>
      </c>
      <c r="E107" s="83" t="s">
        <v>328</v>
      </c>
      <c r="F107" s="83">
        <v>100.0</v>
      </c>
      <c r="G107" s="83">
        <v>110.0</v>
      </c>
      <c r="H107" s="83">
        <v>110.0</v>
      </c>
      <c r="I107" s="83">
        <v>30.0</v>
      </c>
      <c r="J107" s="83" t="s">
        <v>185</v>
      </c>
      <c r="K107" s="83" t="s">
        <v>179</v>
      </c>
      <c r="L107" s="83" t="s">
        <v>440</v>
      </c>
      <c r="M107" s="2">
        <v>430.0</v>
      </c>
      <c r="N107" s="2"/>
      <c r="O107" s="2"/>
      <c r="P107" s="83" t="s">
        <v>70</v>
      </c>
      <c r="Q107" s="83" t="s">
        <v>439</v>
      </c>
      <c r="R107" s="83" t="s">
        <v>176</v>
      </c>
      <c r="S107" s="83" t="s">
        <v>328</v>
      </c>
      <c r="T107" s="83">
        <v>100.0</v>
      </c>
      <c r="U107" s="83">
        <v>110.0</v>
      </c>
      <c r="V107" s="83">
        <v>110.0</v>
      </c>
      <c r="W107" s="83">
        <v>30.0</v>
      </c>
      <c r="X107" s="83" t="s">
        <v>185</v>
      </c>
      <c r="Y107" s="83" t="s">
        <v>440</v>
      </c>
      <c r="Z107" s="83">
        <v>430.0</v>
      </c>
    </row>
    <row r="108">
      <c r="A108" s="83" t="s">
        <v>441</v>
      </c>
      <c r="B108" s="83" t="s">
        <v>70</v>
      </c>
      <c r="C108" s="83" t="s">
        <v>442</v>
      </c>
      <c r="D108" s="83" t="s">
        <v>346</v>
      </c>
      <c r="E108" s="83" t="s">
        <v>346</v>
      </c>
      <c r="F108" s="83">
        <v>100.0</v>
      </c>
      <c r="G108" s="83">
        <v>110.0</v>
      </c>
      <c r="H108" s="83">
        <v>110.0</v>
      </c>
      <c r="I108" s="83">
        <v>50.0</v>
      </c>
      <c r="J108" s="83" t="s">
        <v>217</v>
      </c>
      <c r="K108" s="83" t="s">
        <v>179</v>
      </c>
      <c r="L108" s="83" t="s">
        <v>443</v>
      </c>
      <c r="M108" s="2">
        <v>410.0</v>
      </c>
      <c r="N108" s="2"/>
      <c r="O108" s="2"/>
      <c r="P108" s="83" t="s">
        <v>70</v>
      </c>
      <c r="Q108" s="83" t="s">
        <v>442</v>
      </c>
      <c r="R108" s="83" t="s">
        <v>346</v>
      </c>
      <c r="S108" s="83" t="s">
        <v>346</v>
      </c>
      <c r="T108" s="83">
        <v>100.0</v>
      </c>
      <c r="U108" s="83">
        <v>110.0</v>
      </c>
      <c r="V108" s="83">
        <v>110.0</v>
      </c>
      <c r="W108" s="83">
        <v>50.0</v>
      </c>
      <c r="X108" s="83" t="s">
        <v>217</v>
      </c>
      <c r="Y108" s="83" t="s">
        <v>443</v>
      </c>
      <c r="Z108" s="83">
        <v>410.0</v>
      </c>
    </row>
    <row r="109">
      <c r="A109" s="83" t="s">
        <v>444</v>
      </c>
      <c r="B109" s="83" t="s">
        <v>70</v>
      </c>
      <c r="C109" s="83" t="s">
        <v>445</v>
      </c>
      <c r="D109" s="83" t="s">
        <v>346</v>
      </c>
      <c r="E109" s="83" t="s">
        <v>346</v>
      </c>
      <c r="F109" s="83">
        <v>100.0</v>
      </c>
      <c r="G109" s="83">
        <v>110.0</v>
      </c>
      <c r="H109" s="83">
        <v>110.0</v>
      </c>
      <c r="I109" s="83">
        <v>60.0</v>
      </c>
      <c r="J109" s="83" t="s">
        <v>217</v>
      </c>
      <c r="K109" s="83" t="s">
        <v>59</v>
      </c>
      <c r="L109" s="83" t="s">
        <v>446</v>
      </c>
      <c r="M109" s="2">
        <v>423.0</v>
      </c>
      <c r="N109" s="2"/>
      <c r="O109" s="2"/>
      <c r="P109" s="83" t="s">
        <v>70</v>
      </c>
      <c r="Q109" s="83" t="s">
        <v>445</v>
      </c>
      <c r="R109" s="83" t="s">
        <v>346</v>
      </c>
      <c r="S109" s="83" t="s">
        <v>346</v>
      </c>
      <c r="T109" s="83">
        <v>100.0</v>
      </c>
      <c r="U109" s="83">
        <v>110.0</v>
      </c>
      <c r="V109" s="83">
        <v>110.0</v>
      </c>
      <c r="W109" s="83">
        <v>60.0</v>
      </c>
      <c r="X109" s="83" t="s">
        <v>217</v>
      </c>
      <c r="Y109" s="83" t="s">
        <v>446</v>
      </c>
      <c r="Z109" s="83">
        <v>423.0</v>
      </c>
    </row>
    <row r="110">
      <c r="A110" s="83" t="s">
        <v>447</v>
      </c>
      <c r="B110" s="83" t="s">
        <v>70</v>
      </c>
      <c r="C110" s="83" t="s">
        <v>448</v>
      </c>
      <c r="D110" s="83" t="s">
        <v>346</v>
      </c>
      <c r="E110" s="83" t="s">
        <v>346</v>
      </c>
      <c r="F110" s="83">
        <v>100.0</v>
      </c>
      <c r="G110" s="83">
        <v>110.0</v>
      </c>
      <c r="H110" s="83">
        <v>110.0</v>
      </c>
      <c r="I110" s="83">
        <v>60.0</v>
      </c>
      <c r="J110" s="83" t="s">
        <v>220</v>
      </c>
      <c r="K110" s="83" t="s">
        <v>179</v>
      </c>
      <c r="L110" s="83" t="s">
        <v>449</v>
      </c>
      <c r="M110" s="2">
        <v>271.0</v>
      </c>
      <c r="N110" s="2"/>
      <c r="O110" s="2"/>
      <c r="P110" s="83" t="s">
        <v>70</v>
      </c>
      <c r="Q110" s="83" t="s">
        <v>448</v>
      </c>
      <c r="R110" s="83" t="s">
        <v>346</v>
      </c>
      <c r="S110" s="83" t="s">
        <v>346</v>
      </c>
      <c r="T110" s="83">
        <v>100.0</v>
      </c>
      <c r="U110" s="83">
        <v>110.0</v>
      </c>
      <c r="V110" s="83">
        <v>110.0</v>
      </c>
      <c r="W110" s="83">
        <v>60.0</v>
      </c>
      <c r="X110" s="83" t="s">
        <v>220</v>
      </c>
      <c r="Y110" s="83" t="s">
        <v>449</v>
      </c>
      <c r="Z110" s="83">
        <v>271.0</v>
      </c>
    </row>
    <row r="111">
      <c r="A111" s="83" t="s">
        <v>450</v>
      </c>
      <c r="B111" s="83" t="s">
        <v>70</v>
      </c>
      <c r="C111" s="83" t="s">
        <v>451</v>
      </c>
      <c r="D111" s="83" t="s">
        <v>346</v>
      </c>
      <c r="E111" s="83" t="s">
        <v>346</v>
      </c>
      <c r="F111" s="83">
        <v>100.0</v>
      </c>
      <c r="G111" s="83">
        <v>110.0</v>
      </c>
      <c r="H111" s="83">
        <v>110.0</v>
      </c>
      <c r="I111" s="83">
        <v>60.0</v>
      </c>
      <c r="J111" s="83" t="s">
        <v>185</v>
      </c>
      <c r="K111" s="83" t="s">
        <v>179</v>
      </c>
      <c r="L111" s="83" t="s">
        <v>452</v>
      </c>
      <c r="M111" s="2">
        <v>268.0</v>
      </c>
      <c r="N111" s="2"/>
      <c r="O111" s="2"/>
      <c r="P111" s="83" t="s">
        <v>70</v>
      </c>
      <c r="Q111" s="83" t="s">
        <v>451</v>
      </c>
      <c r="R111" s="83" t="s">
        <v>346</v>
      </c>
      <c r="S111" s="83" t="s">
        <v>346</v>
      </c>
      <c r="T111" s="83">
        <v>100.0</v>
      </c>
      <c r="U111" s="83">
        <v>110.0</v>
      </c>
      <c r="V111" s="83">
        <v>110.0</v>
      </c>
      <c r="W111" s="83">
        <v>60.0</v>
      </c>
      <c r="X111" s="83" t="s">
        <v>185</v>
      </c>
      <c r="Y111" s="83" t="s">
        <v>452</v>
      </c>
      <c r="Z111" s="83">
        <v>268.0</v>
      </c>
    </row>
    <row r="112">
      <c r="A112" s="83" t="s">
        <v>453</v>
      </c>
      <c r="B112" s="83" t="s">
        <v>70</v>
      </c>
      <c r="C112" s="83" t="s">
        <v>454</v>
      </c>
      <c r="D112" s="83" t="s">
        <v>346</v>
      </c>
      <c r="E112" s="83" t="s">
        <v>346</v>
      </c>
      <c r="F112" s="83">
        <v>100.0</v>
      </c>
      <c r="G112" s="83">
        <v>110.0</v>
      </c>
      <c r="H112" s="83">
        <v>110.0</v>
      </c>
      <c r="I112" s="83">
        <v>60.0</v>
      </c>
      <c r="J112" s="83" t="s">
        <v>185</v>
      </c>
      <c r="K112" s="83" t="s">
        <v>372</v>
      </c>
      <c r="L112" s="83" t="s">
        <v>455</v>
      </c>
      <c r="M112" s="2">
        <v>317.0</v>
      </c>
      <c r="N112" s="2"/>
      <c r="O112" s="2"/>
      <c r="P112" s="83" t="s">
        <v>70</v>
      </c>
      <c r="Q112" s="83" t="s">
        <v>454</v>
      </c>
      <c r="R112" s="83" t="s">
        <v>346</v>
      </c>
      <c r="S112" s="83" t="s">
        <v>346</v>
      </c>
      <c r="T112" s="83">
        <v>100.0</v>
      </c>
      <c r="U112" s="83">
        <v>110.0</v>
      </c>
      <c r="V112" s="83">
        <v>110.0</v>
      </c>
      <c r="W112" s="83">
        <v>60.0</v>
      </c>
      <c r="X112" s="83" t="s">
        <v>185</v>
      </c>
      <c r="Y112" s="83" t="s">
        <v>455</v>
      </c>
      <c r="Z112" s="83">
        <v>317.0</v>
      </c>
    </row>
    <row r="113">
      <c r="A113" s="83" t="s">
        <v>456</v>
      </c>
      <c r="B113" s="83" t="s">
        <v>70</v>
      </c>
      <c r="C113" s="83" t="s">
        <v>127</v>
      </c>
      <c r="D113" s="83" t="s">
        <v>346</v>
      </c>
      <c r="E113" s="83" t="s">
        <v>346</v>
      </c>
      <c r="F113" s="83">
        <v>100.0</v>
      </c>
      <c r="G113" s="83">
        <v>110.0</v>
      </c>
      <c r="H113" s="83">
        <v>110.0</v>
      </c>
      <c r="I113" s="83">
        <v>60.0</v>
      </c>
      <c r="J113" s="83" t="s">
        <v>185</v>
      </c>
      <c r="K113" s="83" t="s">
        <v>372</v>
      </c>
      <c r="L113" s="83" t="s">
        <v>457</v>
      </c>
      <c r="M113" s="2">
        <v>357.0</v>
      </c>
      <c r="N113" s="2"/>
      <c r="O113" s="2"/>
      <c r="P113" s="83" t="s">
        <v>70</v>
      </c>
      <c r="Q113" s="83" t="s">
        <v>127</v>
      </c>
      <c r="R113" s="83" t="s">
        <v>346</v>
      </c>
      <c r="S113" s="83" t="s">
        <v>346</v>
      </c>
      <c r="T113" s="83">
        <v>100.0</v>
      </c>
      <c r="U113" s="83">
        <v>110.0</v>
      </c>
      <c r="V113" s="83">
        <v>110.0</v>
      </c>
      <c r="W113" s="83">
        <v>60.0</v>
      </c>
      <c r="X113" s="83" t="s">
        <v>185</v>
      </c>
      <c r="Y113" s="83" t="s">
        <v>457</v>
      </c>
      <c r="Z113" s="83">
        <v>357.0</v>
      </c>
    </row>
    <row r="114">
      <c r="A114" s="83" t="s">
        <v>458</v>
      </c>
      <c r="B114" s="83" t="s">
        <v>70</v>
      </c>
      <c r="C114" s="83" t="s">
        <v>459</v>
      </c>
      <c r="D114" s="83" t="s">
        <v>346</v>
      </c>
      <c r="E114" s="83" t="s">
        <v>346</v>
      </c>
      <c r="F114" s="83">
        <v>100.0</v>
      </c>
      <c r="G114" s="83">
        <v>110.0</v>
      </c>
      <c r="H114" s="83">
        <v>110.0</v>
      </c>
      <c r="I114" s="83">
        <v>60.0</v>
      </c>
      <c r="J114" s="83" t="s">
        <v>214</v>
      </c>
      <c r="K114" s="83" t="s">
        <v>372</v>
      </c>
      <c r="L114" s="83" t="s">
        <v>460</v>
      </c>
      <c r="M114" s="2">
        <v>269.0</v>
      </c>
      <c r="N114" s="2"/>
      <c r="O114" s="2"/>
      <c r="P114" s="83" t="s">
        <v>70</v>
      </c>
      <c r="Q114" s="83" t="s">
        <v>459</v>
      </c>
      <c r="R114" s="83" t="s">
        <v>346</v>
      </c>
      <c r="S114" s="83" t="s">
        <v>346</v>
      </c>
      <c r="T114" s="83">
        <v>100.0</v>
      </c>
      <c r="U114" s="83">
        <v>110.0</v>
      </c>
      <c r="V114" s="83">
        <v>110.0</v>
      </c>
      <c r="W114" s="83">
        <v>60.0</v>
      </c>
      <c r="X114" s="83" t="s">
        <v>214</v>
      </c>
      <c r="Y114" s="83" t="s">
        <v>460</v>
      </c>
      <c r="Z114" s="83">
        <v>269.0</v>
      </c>
    </row>
    <row r="115">
      <c r="A115" s="83" t="s">
        <v>461</v>
      </c>
      <c r="B115" s="83" t="s">
        <v>70</v>
      </c>
      <c r="C115" s="83" t="s">
        <v>16</v>
      </c>
      <c r="D115" s="83" t="s">
        <v>346</v>
      </c>
      <c r="E115" s="83" t="s">
        <v>346</v>
      </c>
      <c r="F115" s="83">
        <v>100.0</v>
      </c>
      <c r="G115" s="83">
        <v>110.0</v>
      </c>
      <c r="H115" s="83">
        <v>110.0</v>
      </c>
      <c r="I115" s="83">
        <v>60.0</v>
      </c>
      <c r="J115" s="83" t="s">
        <v>214</v>
      </c>
      <c r="K115" s="83" t="s">
        <v>179</v>
      </c>
      <c r="L115" s="83" t="s">
        <v>462</v>
      </c>
      <c r="M115" s="2">
        <v>287.0</v>
      </c>
      <c r="N115" s="2"/>
      <c r="O115" s="2"/>
      <c r="P115" s="83" t="s">
        <v>70</v>
      </c>
      <c r="Q115" s="83" t="s">
        <v>16</v>
      </c>
      <c r="R115" s="83" t="s">
        <v>346</v>
      </c>
      <c r="S115" s="83" t="s">
        <v>346</v>
      </c>
      <c r="T115" s="83">
        <v>100.0</v>
      </c>
      <c r="U115" s="83">
        <v>110.0</v>
      </c>
      <c r="V115" s="83">
        <v>110.0</v>
      </c>
      <c r="W115" s="83">
        <v>60.0</v>
      </c>
      <c r="X115" s="83" t="s">
        <v>214</v>
      </c>
      <c r="Y115" s="83" t="s">
        <v>462</v>
      </c>
      <c r="Z115" s="83">
        <v>287.0</v>
      </c>
    </row>
    <row r="116">
      <c r="A116" s="83" t="s">
        <v>463</v>
      </c>
      <c r="B116" s="83" t="s">
        <v>70</v>
      </c>
      <c r="C116" s="83" t="s">
        <v>464</v>
      </c>
      <c r="D116" s="83" t="s">
        <v>346</v>
      </c>
      <c r="E116" s="83" t="s">
        <v>346</v>
      </c>
      <c r="F116" s="83">
        <v>100.0</v>
      </c>
      <c r="G116" s="83">
        <v>110.0</v>
      </c>
      <c r="H116" s="83">
        <v>110.0</v>
      </c>
      <c r="I116" s="83">
        <v>60.0</v>
      </c>
      <c r="J116" s="83" t="s">
        <v>214</v>
      </c>
      <c r="K116" s="83" t="s">
        <v>372</v>
      </c>
      <c r="L116" s="83" t="s">
        <v>465</v>
      </c>
      <c r="M116" s="2">
        <v>250.0</v>
      </c>
      <c r="N116" s="2"/>
      <c r="O116" s="2"/>
      <c r="P116" s="83" t="s">
        <v>70</v>
      </c>
      <c r="Q116" s="83" t="s">
        <v>464</v>
      </c>
      <c r="R116" s="83" t="s">
        <v>346</v>
      </c>
      <c r="S116" s="83" t="s">
        <v>346</v>
      </c>
      <c r="T116" s="83">
        <v>100.0</v>
      </c>
      <c r="U116" s="83">
        <v>110.0</v>
      </c>
      <c r="V116" s="83">
        <v>110.0</v>
      </c>
      <c r="W116" s="83">
        <v>60.0</v>
      </c>
      <c r="X116" s="83" t="s">
        <v>214</v>
      </c>
      <c r="Y116" s="83" t="s">
        <v>465</v>
      </c>
      <c r="Z116" s="83">
        <v>250.0</v>
      </c>
    </row>
    <row r="117">
      <c r="A117" s="83" t="s">
        <v>466</v>
      </c>
      <c r="B117" s="83" t="s">
        <v>70</v>
      </c>
      <c r="C117" s="83" t="s">
        <v>467</v>
      </c>
      <c r="D117" s="83" t="s">
        <v>176</v>
      </c>
      <c r="E117" s="83" t="s">
        <v>385</v>
      </c>
      <c r="F117" s="83">
        <v>90.0</v>
      </c>
      <c r="G117" s="83">
        <v>100.0</v>
      </c>
      <c r="H117" s="83">
        <v>100.0</v>
      </c>
      <c r="I117" s="83">
        <v>40.0</v>
      </c>
      <c r="J117" s="83" t="s">
        <v>220</v>
      </c>
      <c r="K117" s="83" t="s">
        <v>179</v>
      </c>
      <c r="L117" s="83" t="s">
        <v>468</v>
      </c>
      <c r="M117" s="2">
        <v>274.0</v>
      </c>
      <c r="N117" s="2"/>
      <c r="O117" s="2"/>
      <c r="P117" s="83" t="s">
        <v>70</v>
      </c>
      <c r="Q117" s="83" t="s">
        <v>467</v>
      </c>
      <c r="R117" s="83" t="s">
        <v>176</v>
      </c>
      <c r="S117" s="83" t="s">
        <v>385</v>
      </c>
      <c r="T117" s="83">
        <v>90.0</v>
      </c>
      <c r="U117" s="83">
        <v>100.0</v>
      </c>
      <c r="V117" s="83">
        <v>100.0</v>
      </c>
      <c r="W117" s="83">
        <v>40.0</v>
      </c>
      <c r="X117" s="83" t="s">
        <v>220</v>
      </c>
      <c r="Y117" s="83" t="s">
        <v>468</v>
      </c>
      <c r="Z117" s="83">
        <v>274.0</v>
      </c>
    </row>
    <row r="118">
      <c r="A118" s="83" t="s">
        <v>469</v>
      </c>
      <c r="B118" s="83" t="s">
        <v>70</v>
      </c>
      <c r="C118" s="83" t="s">
        <v>470</v>
      </c>
      <c r="D118" s="83" t="s">
        <v>176</v>
      </c>
      <c r="E118" s="83" t="s">
        <v>385</v>
      </c>
      <c r="F118" s="83">
        <v>90.0</v>
      </c>
      <c r="G118" s="83">
        <v>100.0</v>
      </c>
      <c r="H118" s="83">
        <v>100.0</v>
      </c>
      <c r="I118" s="83">
        <v>40.0</v>
      </c>
      <c r="J118" s="83" t="s">
        <v>185</v>
      </c>
      <c r="K118" s="83" t="s">
        <v>179</v>
      </c>
      <c r="L118" s="83" t="s">
        <v>471</v>
      </c>
      <c r="M118" s="2">
        <v>300.0</v>
      </c>
      <c r="N118" s="2"/>
      <c r="O118" s="2"/>
      <c r="P118" s="83" t="s">
        <v>70</v>
      </c>
      <c r="Q118" s="83" t="s">
        <v>470</v>
      </c>
      <c r="R118" s="83" t="s">
        <v>176</v>
      </c>
      <c r="S118" s="83" t="s">
        <v>385</v>
      </c>
      <c r="T118" s="83">
        <v>90.0</v>
      </c>
      <c r="U118" s="83">
        <v>100.0</v>
      </c>
      <c r="V118" s="83">
        <v>100.0</v>
      </c>
      <c r="W118" s="83">
        <v>40.0</v>
      </c>
      <c r="X118" s="83" t="s">
        <v>185</v>
      </c>
      <c r="Y118" s="83" t="s">
        <v>471</v>
      </c>
      <c r="Z118" s="83">
        <v>300.0</v>
      </c>
    </row>
    <row r="119">
      <c r="A119" s="83" t="s">
        <v>472</v>
      </c>
      <c r="B119" s="83" t="s">
        <v>70</v>
      </c>
      <c r="C119" s="83" t="s">
        <v>473</v>
      </c>
      <c r="D119" s="83" t="s">
        <v>176</v>
      </c>
      <c r="E119" s="83" t="s">
        <v>385</v>
      </c>
      <c r="F119" s="83">
        <v>90.0</v>
      </c>
      <c r="G119" s="83">
        <v>100.0</v>
      </c>
      <c r="H119" s="83">
        <v>100.0</v>
      </c>
      <c r="I119" s="83">
        <v>40.0</v>
      </c>
      <c r="J119" s="83" t="s">
        <v>185</v>
      </c>
      <c r="K119" s="83" t="s">
        <v>249</v>
      </c>
      <c r="L119" s="83" t="s">
        <v>474</v>
      </c>
      <c r="M119" s="2">
        <v>438.0</v>
      </c>
      <c r="N119" s="2"/>
      <c r="O119" s="2"/>
      <c r="P119" s="83" t="s">
        <v>70</v>
      </c>
      <c r="Q119" s="83" t="s">
        <v>473</v>
      </c>
      <c r="R119" s="83" t="s">
        <v>176</v>
      </c>
      <c r="S119" s="83" t="s">
        <v>385</v>
      </c>
      <c r="T119" s="83">
        <v>90.0</v>
      </c>
      <c r="U119" s="83">
        <v>100.0</v>
      </c>
      <c r="V119" s="83">
        <v>100.0</v>
      </c>
      <c r="W119" s="83">
        <v>40.0</v>
      </c>
      <c r="X119" s="83" t="s">
        <v>185</v>
      </c>
      <c r="Y119" s="83" t="s">
        <v>474</v>
      </c>
      <c r="Z119" s="83">
        <v>438.0</v>
      </c>
    </row>
    <row r="120">
      <c r="A120" s="83" t="s">
        <v>475</v>
      </c>
      <c r="B120" s="83" t="s">
        <v>70</v>
      </c>
      <c r="C120" s="83" t="s">
        <v>476</v>
      </c>
      <c r="D120" s="83" t="s">
        <v>176</v>
      </c>
      <c r="E120" s="83" t="s">
        <v>385</v>
      </c>
      <c r="F120" s="83">
        <v>90.0</v>
      </c>
      <c r="G120" s="83">
        <v>100.0</v>
      </c>
      <c r="H120" s="83">
        <v>100.0</v>
      </c>
      <c r="I120" s="83">
        <v>40.0</v>
      </c>
      <c r="J120" s="83" t="s">
        <v>214</v>
      </c>
      <c r="K120" s="83" t="s">
        <v>179</v>
      </c>
      <c r="L120" s="83" t="s">
        <v>477</v>
      </c>
      <c r="M120" s="2">
        <v>365.0</v>
      </c>
      <c r="N120" s="2"/>
      <c r="O120" s="2"/>
      <c r="P120" s="83" t="s">
        <v>70</v>
      </c>
      <c r="Q120" s="83" t="s">
        <v>476</v>
      </c>
      <c r="R120" s="83" t="s">
        <v>176</v>
      </c>
      <c r="S120" s="83" t="s">
        <v>385</v>
      </c>
      <c r="T120" s="83">
        <v>90.0</v>
      </c>
      <c r="U120" s="83">
        <v>100.0</v>
      </c>
      <c r="V120" s="83">
        <v>100.0</v>
      </c>
      <c r="W120" s="83">
        <v>40.0</v>
      </c>
      <c r="X120" s="83" t="s">
        <v>214</v>
      </c>
      <c r="Y120" s="83" t="s">
        <v>477</v>
      </c>
      <c r="Z120" s="83">
        <v>365.0</v>
      </c>
    </row>
    <row r="121">
      <c r="A121" s="83" t="s">
        <v>478</v>
      </c>
      <c r="B121" s="83" t="s">
        <v>70</v>
      </c>
      <c r="C121" s="83" t="s">
        <v>479</v>
      </c>
      <c r="D121" s="83" t="s">
        <v>176</v>
      </c>
      <c r="E121" s="83" t="s">
        <v>385</v>
      </c>
      <c r="F121" s="83">
        <v>90.0</v>
      </c>
      <c r="G121" s="83">
        <v>100.0</v>
      </c>
      <c r="H121" s="83">
        <v>100.0</v>
      </c>
      <c r="I121" s="83">
        <v>40.0</v>
      </c>
      <c r="J121" s="83" t="s">
        <v>214</v>
      </c>
      <c r="K121" s="83" t="s">
        <v>179</v>
      </c>
      <c r="L121" s="83" t="s">
        <v>480</v>
      </c>
      <c r="M121" s="2">
        <v>378.0</v>
      </c>
      <c r="N121" s="2"/>
      <c r="O121" s="2"/>
      <c r="P121" s="83" t="s">
        <v>70</v>
      </c>
      <c r="Q121" s="83" t="s">
        <v>479</v>
      </c>
      <c r="R121" s="83" t="s">
        <v>176</v>
      </c>
      <c r="S121" s="83" t="s">
        <v>385</v>
      </c>
      <c r="T121" s="83">
        <v>90.0</v>
      </c>
      <c r="U121" s="83">
        <v>100.0</v>
      </c>
      <c r="V121" s="83">
        <v>100.0</v>
      </c>
      <c r="W121" s="83">
        <v>40.0</v>
      </c>
      <c r="X121" s="83" t="s">
        <v>214</v>
      </c>
      <c r="Y121" s="83" t="s">
        <v>480</v>
      </c>
      <c r="Z121" s="83">
        <v>378.0</v>
      </c>
    </row>
    <row r="122">
      <c r="A122" s="83" t="s">
        <v>481</v>
      </c>
      <c r="B122" s="83" t="s">
        <v>70</v>
      </c>
      <c r="C122" s="83" t="s">
        <v>482</v>
      </c>
      <c r="D122" s="83" t="s">
        <v>176</v>
      </c>
      <c r="E122" s="83" t="s">
        <v>328</v>
      </c>
      <c r="F122" s="83">
        <v>90.0</v>
      </c>
      <c r="G122" s="83">
        <v>100.0</v>
      </c>
      <c r="H122" s="83">
        <v>100.0</v>
      </c>
      <c r="I122" s="83">
        <v>30.0</v>
      </c>
      <c r="J122" s="83" t="s">
        <v>217</v>
      </c>
      <c r="K122" s="83" t="s">
        <v>179</v>
      </c>
      <c r="L122" s="83" t="s">
        <v>483</v>
      </c>
      <c r="M122" s="2">
        <v>310.0</v>
      </c>
      <c r="N122" s="2"/>
      <c r="O122" s="2"/>
      <c r="P122" s="83" t="s">
        <v>70</v>
      </c>
      <c r="Q122" s="83" t="s">
        <v>482</v>
      </c>
      <c r="R122" s="83" t="s">
        <v>176</v>
      </c>
      <c r="S122" s="83" t="s">
        <v>328</v>
      </c>
      <c r="T122" s="83">
        <v>90.0</v>
      </c>
      <c r="U122" s="83">
        <v>100.0</v>
      </c>
      <c r="V122" s="83">
        <v>100.0</v>
      </c>
      <c r="W122" s="83">
        <v>30.0</v>
      </c>
      <c r="X122" s="83" t="s">
        <v>217</v>
      </c>
      <c r="Y122" s="83" t="s">
        <v>483</v>
      </c>
      <c r="Z122" s="83">
        <v>310.0</v>
      </c>
    </row>
    <row r="123">
      <c r="A123" s="83" t="s">
        <v>484</v>
      </c>
      <c r="B123" s="83" t="s">
        <v>70</v>
      </c>
      <c r="C123" s="83" t="s">
        <v>485</v>
      </c>
      <c r="D123" s="83" t="s">
        <v>176</v>
      </c>
      <c r="E123" s="83" t="s">
        <v>328</v>
      </c>
      <c r="F123" s="83">
        <v>90.0</v>
      </c>
      <c r="G123" s="83">
        <v>100.0</v>
      </c>
      <c r="H123" s="83">
        <v>100.0</v>
      </c>
      <c r="I123" s="83">
        <v>30.0</v>
      </c>
      <c r="J123" s="83" t="s">
        <v>220</v>
      </c>
      <c r="K123" s="83" t="s">
        <v>179</v>
      </c>
      <c r="L123" s="83" t="s">
        <v>486</v>
      </c>
      <c r="M123" s="2">
        <v>320.0</v>
      </c>
      <c r="N123" s="2"/>
      <c r="O123" s="2"/>
      <c r="P123" s="83" t="s">
        <v>70</v>
      </c>
      <c r="Q123" s="83" t="s">
        <v>485</v>
      </c>
      <c r="R123" s="83" t="s">
        <v>176</v>
      </c>
      <c r="S123" s="83" t="s">
        <v>328</v>
      </c>
      <c r="T123" s="83">
        <v>90.0</v>
      </c>
      <c r="U123" s="83">
        <v>100.0</v>
      </c>
      <c r="V123" s="83">
        <v>100.0</v>
      </c>
      <c r="W123" s="83">
        <v>30.0</v>
      </c>
      <c r="X123" s="83" t="s">
        <v>220</v>
      </c>
      <c r="Y123" s="83" t="s">
        <v>486</v>
      </c>
      <c r="Z123" s="83">
        <v>320.0</v>
      </c>
    </row>
    <row r="124">
      <c r="A124" s="83" t="s">
        <v>487</v>
      </c>
      <c r="B124" s="83" t="s">
        <v>70</v>
      </c>
      <c r="C124" s="83" t="s">
        <v>488</v>
      </c>
      <c r="D124" s="83" t="s">
        <v>176</v>
      </c>
      <c r="E124" s="83" t="s">
        <v>328</v>
      </c>
      <c r="F124" s="83">
        <v>90.0</v>
      </c>
      <c r="G124" s="83">
        <v>100.0</v>
      </c>
      <c r="H124" s="83">
        <v>100.0</v>
      </c>
      <c r="I124" s="83">
        <v>30.0</v>
      </c>
      <c r="J124" s="83" t="s">
        <v>220</v>
      </c>
      <c r="K124" s="83" t="s">
        <v>179</v>
      </c>
      <c r="L124" s="83" t="s">
        <v>489</v>
      </c>
      <c r="M124" s="2">
        <v>241.0</v>
      </c>
      <c r="N124" s="2"/>
      <c r="O124" s="2"/>
      <c r="P124" s="83" t="s">
        <v>70</v>
      </c>
      <c r="Q124" s="83" t="s">
        <v>488</v>
      </c>
      <c r="R124" s="83" t="s">
        <v>176</v>
      </c>
      <c r="S124" s="83" t="s">
        <v>328</v>
      </c>
      <c r="T124" s="83">
        <v>90.0</v>
      </c>
      <c r="U124" s="83">
        <v>100.0</v>
      </c>
      <c r="V124" s="83">
        <v>100.0</v>
      </c>
      <c r="W124" s="83">
        <v>30.0</v>
      </c>
      <c r="X124" s="83" t="s">
        <v>220</v>
      </c>
      <c r="Y124" s="83" t="s">
        <v>489</v>
      </c>
      <c r="Z124" s="83">
        <v>241.0</v>
      </c>
    </row>
    <row r="125">
      <c r="A125" s="83" t="s">
        <v>490</v>
      </c>
      <c r="B125" s="83" t="s">
        <v>70</v>
      </c>
      <c r="C125" s="83" t="s">
        <v>491</v>
      </c>
      <c r="D125" s="83" t="s">
        <v>176</v>
      </c>
      <c r="E125" s="83" t="s">
        <v>328</v>
      </c>
      <c r="F125" s="83">
        <v>90.0</v>
      </c>
      <c r="G125" s="83">
        <v>100.0</v>
      </c>
      <c r="H125" s="83">
        <v>100.0</v>
      </c>
      <c r="I125" s="83">
        <v>30.0</v>
      </c>
      <c r="J125" s="83" t="s">
        <v>220</v>
      </c>
      <c r="K125" s="83" t="s">
        <v>179</v>
      </c>
      <c r="L125" s="83" t="s">
        <v>492</v>
      </c>
      <c r="M125" s="2">
        <v>243.0</v>
      </c>
      <c r="N125" s="2"/>
      <c r="O125" s="2"/>
      <c r="P125" s="83" t="s">
        <v>70</v>
      </c>
      <c r="Q125" s="83" t="s">
        <v>491</v>
      </c>
      <c r="R125" s="83" t="s">
        <v>176</v>
      </c>
      <c r="S125" s="83" t="s">
        <v>328</v>
      </c>
      <c r="T125" s="83">
        <v>90.0</v>
      </c>
      <c r="U125" s="83">
        <v>100.0</v>
      </c>
      <c r="V125" s="83">
        <v>100.0</v>
      </c>
      <c r="W125" s="83">
        <v>30.0</v>
      </c>
      <c r="X125" s="83" t="s">
        <v>220</v>
      </c>
      <c r="Y125" s="83" t="s">
        <v>492</v>
      </c>
      <c r="Z125" s="83">
        <v>243.0</v>
      </c>
    </row>
    <row r="126">
      <c r="A126" s="83" t="s">
        <v>493</v>
      </c>
      <c r="B126" s="83" t="s">
        <v>70</v>
      </c>
      <c r="C126" s="83" t="s">
        <v>494</v>
      </c>
      <c r="D126" s="83" t="s">
        <v>176</v>
      </c>
      <c r="E126" s="83" t="s">
        <v>328</v>
      </c>
      <c r="F126" s="83">
        <v>90.0</v>
      </c>
      <c r="G126" s="83">
        <v>100.0</v>
      </c>
      <c r="H126" s="83">
        <v>100.0</v>
      </c>
      <c r="I126" s="83">
        <v>30.0</v>
      </c>
      <c r="J126" s="83" t="s">
        <v>185</v>
      </c>
      <c r="K126" s="83" t="s">
        <v>179</v>
      </c>
      <c r="L126" s="83" t="s">
        <v>495</v>
      </c>
      <c r="M126" s="2">
        <v>275.0</v>
      </c>
      <c r="N126" s="2"/>
      <c r="O126" s="2"/>
      <c r="P126" s="83" t="s">
        <v>70</v>
      </c>
      <c r="Q126" s="83" t="s">
        <v>494</v>
      </c>
      <c r="R126" s="83" t="s">
        <v>176</v>
      </c>
      <c r="S126" s="83" t="s">
        <v>328</v>
      </c>
      <c r="T126" s="83">
        <v>90.0</v>
      </c>
      <c r="U126" s="83">
        <v>100.0</v>
      </c>
      <c r="V126" s="83">
        <v>100.0</v>
      </c>
      <c r="W126" s="83">
        <v>30.0</v>
      </c>
      <c r="X126" s="83" t="s">
        <v>185</v>
      </c>
      <c r="Y126" s="83" t="s">
        <v>495</v>
      </c>
      <c r="Z126" s="83">
        <v>275.0</v>
      </c>
    </row>
    <row r="127">
      <c r="A127" s="83" t="s">
        <v>496</v>
      </c>
      <c r="B127" s="83" t="s">
        <v>70</v>
      </c>
      <c r="C127" s="83" t="s">
        <v>497</v>
      </c>
      <c r="D127" s="83" t="s">
        <v>176</v>
      </c>
      <c r="E127" s="83" t="s">
        <v>328</v>
      </c>
      <c r="F127" s="83">
        <v>90.0</v>
      </c>
      <c r="G127" s="83">
        <v>100.0</v>
      </c>
      <c r="H127" s="83">
        <v>100.0</v>
      </c>
      <c r="I127" s="83">
        <v>30.0</v>
      </c>
      <c r="J127" s="83" t="s">
        <v>185</v>
      </c>
      <c r="K127" s="83" t="s">
        <v>249</v>
      </c>
      <c r="L127" s="83" t="s">
        <v>498</v>
      </c>
      <c r="M127" s="2">
        <v>326.0</v>
      </c>
      <c r="N127" s="2"/>
      <c r="O127" s="2"/>
      <c r="P127" s="83" t="s">
        <v>70</v>
      </c>
      <c r="Q127" s="83" t="s">
        <v>497</v>
      </c>
      <c r="R127" s="83" t="s">
        <v>176</v>
      </c>
      <c r="S127" s="83" t="s">
        <v>328</v>
      </c>
      <c r="T127" s="83">
        <v>90.0</v>
      </c>
      <c r="U127" s="83">
        <v>100.0</v>
      </c>
      <c r="V127" s="83">
        <v>100.0</v>
      </c>
      <c r="W127" s="83">
        <v>30.0</v>
      </c>
      <c r="X127" s="83" t="s">
        <v>185</v>
      </c>
      <c r="Y127" s="83" t="s">
        <v>498</v>
      </c>
      <c r="Z127" s="83">
        <v>326.0</v>
      </c>
    </row>
    <row r="128">
      <c r="A128" s="83" t="s">
        <v>499</v>
      </c>
      <c r="B128" s="83" t="s">
        <v>70</v>
      </c>
      <c r="C128" s="83" t="s">
        <v>500</v>
      </c>
      <c r="D128" s="83" t="s">
        <v>176</v>
      </c>
      <c r="E128" s="83" t="s">
        <v>328</v>
      </c>
      <c r="F128" s="83">
        <v>90.0</v>
      </c>
      <c r="G128" s="83">
        <v>100.0</v>
      </c>
      <c r="H128" s="83">
        <v>100.0</v>
      </c>
      <c r="I128" s="83">
        <v>30.0</v>
      </c>
      <c r="J128" s="83" t="s">
        <v>214</v>
      </c>
      <c r="K128" s="83" t="s">
        <v>179</v>
      </c>
      <c r="L128" s="83" t="s">
        <v>501</v>
      </c>
      <c r="M128" s="2">
        <v>251.0</v>
      </c>
      <c r="N128" s="2"/>
      <c r="O128" s="2"/>
      <c r="P128" s="83" t="s">
        <v>70</v>
      </c>
      <c r="Q128" s="83" t="s">
        <v>500</v>
      </c>
      <c r="R128" s="83" t="s">
        <v>176</v>
      </c>
      <c r="S128" s="83" t="s">
        <v>328</v>
      </c>
      <c r="T128" s="83">
        <v>90.0</v>
      </c>
      <c r="U128" s="83">
        <v>100.0</v>
      </c>
      <c r="V128" s="83">
        <v>100.0</v>
      </c>
      <c r="W128" s="83">
        <v>30.0</v>
      </c>
      <c r="X128" s="83" t="s">
        <v>214</v>
      </c>
      <c r="Y128" s="83" t="s">
        <v>501</v>
      </c>
      <c r="Z128" s="83">
        <v>251.0</v>
      </c>
    </row>
    <row r="129">
      <c r="A129" s="83" t="s">
        <v>502</v>
      </c>
      <c r="B129" s="83" t="s">
        <v>70</v>
      </c>
      <c r="C129" s="83" t="s">
        <v>503</v>
      </c>
      <c r="D129" s="83" t="s">
        <v>346</v>
      </c>
      <c r="E129" s="83" t="s">
        <v>346</v>
      </c>
      <c r="F129" s="83">
        <v>90.0</v>
      </c>
      <c r="G129" s="83">
        <v>100.0</v>
      </c>
      <c r="H129" s="83">
        <v>100.0</v>
      </c>
      <c r="I129" s="83">
        <v>50.0</v>
      </c>
      <c r="J129" s="83" t="s">
        <v>217</v>
      </c>
      <c r="K129" s="83" t="s">
        <v>372</v>
      </c>
      <c r="L129" s="83" t="s">
        <v>504</v>
      </c>
      <c r="M129" s="2">
        <v>324.0</v>
      </c>
      <c r="N129" s="2"/>
      <c r="O129" s="2"/>
      <c r="P129" s="83" t="s">
        <v>70</v>
      </c>
      <c r="Q129" s="83" t="s">
        <v>503</v>
      </c>
      <c r="R129" s="83" t="s">
        <v>346</v>
      </c>
      <c r="S129" s="83" t="s">
        <v>346</v>
      </c>
      <c r="T129" s="83">
        <v>90.0</v>
      </c>
      <c r="U129" s="83">
        <v>100.0</v>
      </c>
      <c r="V129" s="83">
        <v>100.0</v>
      </c>
      <c r="W129" s="83">
        <v>50.0</v>
      </c>
      <c r="X129" s="83" t="s">
        <v>217</v>
      </c>
      <c r="Y129" s="83" t="s">
        <v>504</v>
      </c>
      <c r="Z129" s="83">
        <v>324.0</v>
      </c>
    </row>
    <row r="130">
      <c r="A130" s="83" t="s">
        <v>505</v>
      </c>
      <c r="B130" s="83" t="s">
        <v>70</v>
      </c>
      <c r="C130" s="83" t="s">
        <v>506</v>
      </c>
      <c r="D130" s="83" t="s">
        <v>346</v>
      </c>
      <c r="E130" s="83" t="s">
        <v>346</v>
      </c>
      <c r="F130" s="83">
        <v>90.0</v>
      </c>
      <c r="G130" s="83">
        <v>100.0</v>
      </c>
      <c r="H130" s="83">
        <v>100.0</v>
      </c>
      <c r="I130" s="83">
        <v>50.0</v>
      </c>
      <c r="J130" s="83" t="s">
        <v>217</v>
      </c>
      <c r="K130" s="83" t="s">
        <v>179</v>
      </c>
      <c r="L130" s="83" t="s">
        <v>507</v>
      </c>
      <c r="M130" s="2">
        <v>347.0</v>
      </c>
      <c r="N130" s="2"/>
      <c r="O130" s="2"/>
      <c r="P130" s="83" t="s">
        <v>70</v>
      </c>
      <c r="Q130" s="83" t="s">
        <v>506</v>
      </c>
      <c r="R130" s="83" t="s">
        <v>346</v>
      </c>
      <c r="S130" s="83" t="s">
        <v>346</v>
      </c>
      <c r="T130" s="83">
        <v>90.0</v>
      </c>
      <c r="U130" s="83">
        <v>100.0</v>
      </c>
      <c r="V130" s="83">
        <v>100.0</v>
      </c>
      <c r="W130" s="83">
        <v>50.0</v>
      </c>
      <c r="X130" s="83" t="s">
        <v>217</v>
      </c>
      <c r="Y130" s="83" t="s">
        <v>507</v>
      </c>
      <c r="Z130" s="83">
        <v>347.0</v>
      </c>
    </row>
    <row r="131">
      <c r="A131" s="83" t="s">
        <v>508</v>
      </c>
      <c r="B131" s="83" t="s">
        <v>70</v>
      </c>
      <c r="C131" s="83" t="s">
        <v>509</v>
      </c>
      <c r="D131" s="83" t="s">
        <v>346</v>
      </c>
      <c r="E131" s="83" t="s">
        <v>346</v>
      </c>
      <c r="F131" s="83">
        <v>90.0</v>
      </c>
      <c r="G131" s="83">
        <v>100.0</v>
      </c>
      <c r="H131" s="83">
        <v>100.0</v>
      </c>
      <c r="I131" s="83">
        <v>50.0</v>
      </c>
      <c r="J131" s="83" t="s">
        <v>217</v>
      </c>
      <c r="K131" s="83" t="s">
        <v>179</v>
      </c>
      <c r="L131" s="83" t="s">
        <v>510</v>
      </c>
      <c r="M131" s="2">
        <v>391.0</v>
      </c>
      <c r="N131" s="2"/>
      <c r="O131" s="2"/>
      <c r="P131" s="83" t="s">
        <v>70</v>
      </c>
      <c r="Q131" s="83" t="s">
        <v>509</v>
      </c>
      <c r="R131" s="83" t="s">
        <v>346</v>
      </c>
      <c r="S131" s="83" t="s">
        <v>346</v>
      </c>
      <c r="T131" s="83">
        <v>90.0</v>
      </c>
      <c r="U131" s="83">
        <v>100.0</v>
      </c>
      <c r="V131" s="83">
        <v>100.0</v>
      </c>
      <c r="W131" s="83">
        <v>50.0</v>
      </c>
      <c r="X131" s="83" t="s">
        <v>217</v>
      </c>
      <c r="Y131" s="83" t="s">
        <v>510</v>
      </c>
      <c r="Z131" s="83">
        <v>391.0</v>
      </c>
    </row>
    <row r="132">
      <c r="A132" s="83" t="s">
        <v>511</v>
      </c>
      <c r="B132" s="83" t="s">
        <v>70</v>
      </c>
      <c r="C132" s="83" t="s">
        <v>512</v>
      </c>
      <c r="D132" s="83" t="s">
        <v>346</v>
      </c>
      <c r="E132" s="83" t="s">
        <v>346</v>
      </c>
      <c r="F132" s="83">
        <v>90.0</v>
      </c>
      <c r="G132" s="83">
        <v>100.0</v>
      </c>
      <c r="H132" s="83">
        <v>100.0</v>
      </c>
      <c r="I132" s="83">
        <v>50.0</v>
      </c>
      <c r="J132" s="83" t="s">
        <v>220</v>
      </c>
      <c r="K132" s="83" t="s">
        <v>179</v>
      </c>
      <c r="L132" s="83" t="s">
        <v>513</v>
      </c>
      <c r="M132" s="2">
        <v>270.0</v>
      </c>
      <c r="N132" s="2"/>
      <c r="O132" s="2"/>
      <c r="P132" s="83" t="s">
        <v>70</v>
      </c>
      <c r="Q132" s="83" t="s">
        <v>512</v>
      </c>
      <c r="R132" s="83" t="s">
        <v>346</v>
      </c>
      <c r="S132" s="83" t="s">
        <v>346</v>
      </c>
      <c r="T132" s="83">
        <v>90.0</v>
      </c>
      <c r="U132" s="83">
        <v>100.0</v>
      </c>
      <c r="V132" s="83">
        <v>100.0</v>
      </c>
      <c r="W132" s="83">
        <v>50.0</v>
      </c>
      <c r="X132" s="83" t="s">
        <v>220</v>
      </c>
      <c r="Y132" s="83" t="s">
        <v>513</v>
      </c>
      <c r="Z132" s="83">
        <v>270.0</v>
      </c>
    </row>
    <row r="133">
      <c r="A133" s="83" t="s">
        <v>514</v>
      </c>
      <c r="B133" s="83" t="s">
        <v>70</v>
      </c>
      <c r="C133" s="83" t="s">
        <v>143</v>
      </c>
      <c r="D133" s="83" t="s">
        <v>346</v>
      </c>
      <c r="E133" s="83" t="s">
        <v>346</v>
      </c>
      <c r="F133" s="83">
        <v>90.0</v>
      </c>
      <c r="G133" s="83">
        <v>100.0</v>
      </c>
      <c r="H133" s="83">
        <v>100.0</v>
      </c>
      <c r="I133" s="83">
        <v>50.0</v>
      </c>
      <c r="J133" s="83" t="s">
        <v>220</v>
      </c>
      <c r="K133" s="83" t="s">
        <v>59</v>
      </c>
      <c r="L133" s="83" t="s">
        <v>515</v>
      </c>
      <c r="M133" s="2">
        <v>354.0</v>
      </c>
      <c r="N133" s="2"/>
      <c r="O133" s="2"/>
      <c r="P133" s="83" t="s">
        <v>70</v>
      </c>
      <c r="Q133" s="83" t="s">
        <v>143</v>
      </c>
      <c r="R133" s="83" t="s">
        <v>346</v>
      </c>
      <c r="S133" s="83" t="s">
        <v>346</v>
      </c>
      <c r="T133" s="83">
        <v>90.0</v>
      </c>
      <c r="U133" s="83">
        <v>100.0</v>
      </c>
      <c r="V133" s="83">
        <v>100.0</v>
      </c>
      <c r="W133" s="83">
        <v>50.0</v>
      </c>
      <c r="X133" s="83" t="s">
        <v>220</v>
      </c>
      <c r="Y133" s="83" t="s">
        <v>515</v>
      </c>
      <c r="Z133" s="83">
        <v>354.0</v>
      </c>
    </row>
    <row r="134">
      <c r="A134" s="83" t="s">
        <v>516</v>
      </c>
      <c r="B134" s="83" t="s">
        <v>70</v>
      </c>
      <c r="C134" s="83" t="s">
        <v>517</v>
      </c>
      <c r="D134" s="83" t="s">
        <v>346</v>
      </c>
      <c r="E134" s="83" t="s">
        <v>346</v>
      </c>
      <c r="F134" s="83">
        <v>90.0</v>
      </c>
      <c r="G134" s="83">
        <v>100.0</v>
      </c>
      <c r="H134" s="83">
        <v>100.0</v>
      </c>
      <c r="I134" s="83">
        <v>50.0</v>
      </c>
      <c r="J134" s="83" t="s">
        <v>220</v>
      </c>
      <c r="K134" s="83" t="s">
        <v>372</v>
      </c>
      <c r="L134" s="83" t="s">
        <v>518</v>
      </c>
      <c r="M134" s="2">
        <v>431.0</v>
      </c>
      <c r="N134" s="2"/>
      <c r="O134" s="2"/>
      <c r="P134" s="83" t="s">
        <v>70</v>
      </c>
      <c r="Q134" s="83" t="s">
        <v>517</v>
      </c>
      <c r="R134" s="83" t="s">
        <v>346</v>
      </c>
      <c r="S134" s="83" t="s">
        <v>346</v>
      </c>
      <c r="T134" s="83">
        <v>90.0</v>
      </c>
      <c r="U134" s="83">
        <v>100.0</v>
      </c>
      <c r="V134" s="83">
        <v>100.0</v>
      </c>
      <c r="W134" s="83">
        <v>50.0</v>
      </c>
      <c r="X134" s="83" t="s">
        <v>220</v>
      </c>
      <c r="Y134" s="83" t="s">
        <v>518</v>
      </c>
      <c r="Z134" s="83">
        <v>431.0</v>
      </c>
    </row>
    <row r="135">
      <c r="A135" s="83" t="s">
        <v>519</v>
      </c>
      <c r="B135" s="83" t="s">
        <v>70</v>
      </c>
      <c r="C135" s="83" t="s">
        <v>520</v>
      </c>
      <c r="D135" s="83" t="s">
        <v>346</v>
      </c>
      <c r="E135" s="83" t="s">
        <v>346</v>
      </c>
      <c r="F135" s="83">
        <v>90.0</v>
      </c>
      <c r="G135" s="83">
        <v>100.0</v>
      </c>
      <c r="H135" s="83">
        <v>100.0</v>
      </c>
      <c r="I135" s="83">
        <v>50.0</v>
      </c>
      <c r="J135" s="83" t="s">
        <v>220</v>
      </c>
      <c r="K135" s="83" t="s">
        <v>179</v>
      </c>
      <c r="L135" s="83" t="s">
        <v>521</v>
      </c>
      <c r="M135" s="2">
        <v>437.0</v>
      </c>
      <c r="N135" s="2"/>
      <c r="O135" s="2"/>
      <c r="P135" s="83" t="s">
        <v>70</v>
      </c>
      <c r="Q135" s="83" t="s">
        <v>520</v>
      </c>
      <c r="R135" s="83" t="s">
        <v>346</v>
      </c>
      <c r="S135" s="83" t="s">
        <v>346</v>
      </c>
      <c r="T135" s="83">
        <v>90.0</v>
      </c>
      <c r="U135" s="83">
        <v>100.0</v>
      </c>
      <c r="V135" s="83">
        <v>100.0</v>
      </c>
      <c r="W135" s="83">
        <v>50.0</v>
      </c>
      <c r="X135" s="83" t="s">
        <v>220</v>
      </c>
      <c r="Y135" s="83" t="s">
        <v>521</v>
      </c>
      <c r="Z135" s="83">
        <v>437.0</v>
      </c>
    </row>
    <row r="136">
      <c r="A136" s="83" t="s">
        <v>522</v>
      </c>
      <c r="B136" s="83" t="s">
        <v>70</v>
      </c>
      <c r="C136" s="83" t="s">
        <v>523</v>
      </c>
      <c r="D136" s="83" t="s">
        <v>346</v>
      </c>
      <c r="E136" s="83" t="s">
        <v>346</v>
      </c>
      <c r="F136" s="83">
        <v>90.0</v>
      </c>
      <c r="G136" s="83">
        <v>100.0</v>
      </c>
      <c r="H136" s="83">
        <v>100.0</v>
      </c>
      <c r="I136" s="83">
        <v>50.0</v>
      </c>
      <c r="J136" s="83" t="s">
        <v>220</v>
      </c>
      <c r="K136" s="83" t="s">
        <v>179</v>
      </c>
      <c r="L136" s="83" t="s">
        <v>524</v>
      </c>
      <c r="M136" s="2">
        <v>244.0</v>
      </c>
      <c r="N136" s="2"/>
      <c r="O136" s="2"/>
      <c r="P136" s="83" t="s">
        <v>70</v>
      </c>
      <c r="Q136" s="83" t="s">
        <v>523</v>
      </c>
      <c r="R136" s="83" t="s">
        <v>346</v>
      </c>
      <c r="S136" s="83" t="s">
        <v>346</v>
      </c>
      <c r="T136" s="83">
        <v>90.0</v>
      </c>
      <c r="U136" s="83">
        <v>100.0</v>
      </c>
      <c r="V136" s="83">
        <v>100.0</v>
      </c>
      <c r="W136" s="83">
        <v>50.0</v>
      </c>
      <c r="X136" s="83" t="s">
        <v>220</v>
      </c>
      <c r="Y136" s="83" t="s">
        <v>524</v>
      </c>
      <c r="Z136" s="83">
        <v>244.0</v>
      </c>
    </row>
    <row r="137">
      <c r="A137" s="83" t="s">
        <v>525</v>
      </c>
      <c r="B137" s="83" t="s">
        <v>70</v>
      </c>
      <c r="C137" s="83" t="s">
        <v>526</v>
      </c>
      <c r="D137" s="83" t="s">
        <v>346</v>
      </c>
      <c r="E137" s="83" t="s">
        <v>346</v>
      </c>
      <c r="F137" s="83">
        <v>90.0</v>
      </c>
      <c r="G137" s="83">
        <v>100.0</v>
      </c>
      <c r="H137" s="83">
        <v>100.0</v>
      </c>
      <c r="I137" s="83">
        <v>50.0</v>
      </c>
      <c r="J137" s="83" t="s">
        <v>220</v>
      </c>
      <c r="K137" s="83" t="s">
        <v>249</v>
      </c>
      <c r="L137" s="83" t="s">
        <v>527</v>
      </c>
      <c r="M137" s="2">
        <v>245.0</v>
      </c>
      <c r="N137" s="2"/>
      <c r="O137" s="2"/>
      <c r="P137" s="83" t="s">
        <v>70</v>
      </c>
      <c r="Q137" s="83" t="s">
        <v>526</v>
      </c>
      <c r="R137" s="83" t="s">
        <v>346</v>
      </c>
      <c r="S137" s="83" t="s">
        <v>346</v>
      </c>
      <c r="T137" s="83">
        <v>90.0</v>
      </c>
      <c r="U137" s="83">
        <v>100.0</v>
      </c>
      <c r="V137" s="83">
        <v>100.0</v>
      </c>
      <c r="W137" s="83">
        <v>50.0</v>
      </c>
      <c r="X137" s="83" t="s">
        <v>220</v>
      </c>
      <c r="Y137" s="83" t="s">
        <v>527</v>
      </c>
      <c r="Z137" s="83">
        <v>245.0</v>
      </c>
    </row>
    <row r="138">
      <c r="A138" s="83" t="s">
        <v>528</v>
      </c>
      <c r="B138" s="83" t="s">
        <v>70</v>
      </c>
      <c r="C138" s="83" t="s">
        <v>529</v>
      </c>
      <c r="D138" s="83" t="s">
        <v>346</v>
      </c>
      <c r="E138" s="83" t="s">
        <v>346</v>
      </c>
      <c r="F138" s="83">
        <v>90.0</v>
      </c>
      <c r="G138" s="83">
        <v>100.0</v>
      </c>
      <c r="H138" s="83">
        <v>100.0</v>
      </c>
      <c r="I138" s="83">
        <v>50.0</v>
      </c>
      <c r="J138" s="83" t="s">
        <v>185</v>
      </c>
      <c r="K138" s="83" t="s">
        <v>179</v>
      </c>
      <c r="L138" s="83" t="s">
        <v>530</v>
      </c>
      <c r="M138" s="2">
        <v>316.0</v>
      </c>
      <c r="N138" s="2"/>
      <c r="O138" s="2"/>
      <c r="P138" s="83" t="s">
        <v>70</v>
      </c>
      <c r="Q138" s="83" t="s">
        <v>529</v>
      </c>
      <c r="R138" s="83" t="s">
        <v>346</v>
      </c>
      <c r="S138" s="83" t="s">
        <v>346</v>
      </c>
      <c r="T138" s="83">
        <v>90.0</v>
      </c>
      <c r="U138" s="83">
        <v>100.0</v>
      </c>
      <c r="V138" s="83">
        <v>100.0</v>
      </c>
      <c r="W138" s="83">
        <v>50.0</v>
      </c>
      <c r="X138" s="83" t="s">
        <v>185</v>
      </c>
      <c r="Y138" s="83" t="s">
        <v>530</v>
      </c>
      <c r="Z138" s="83">
        <v>316.0</v>
      </c>
    </row>
    <row r="139">
      <c r="A139" s="83" t="s">
        <v>531</v>
      </c>
      <c r="B139" s="83" t="s">
        <v>70</v>
      </c>
      <c r="C139" s="83" t="s">
        <v>532</v>
      </c>
      <c r="D139" s="83" t="s">
        <v>346</v>
      </c>
      <c r="E139" s="83" t="s">
        <v>346</v>
      </c>
      <c r="F139" s="83">
        <v>90.0</v>
      </c>
      <c r="G139" s="83">
        <v>100.0</v>
      </c>
      <c r="H139" s="83">
        <v>100.0</v>
      </c>
      <c r="I139" s="83">
        <v>50.0</v>
      </c>
      <c r="J139" s="83" t="s">
        <v>185</v>
      </c>
      <c r="K139" s="83" t="s">
        <v>372</v>
      </c>
      <c r="L139" s="83" t="s">
        <v>533</v>
      </c>
      <c r="M139" s="2">
        <v>330.0</v>
      </c>
      <c r="N139" s="2"/>
      <c r="O139" s="2"/>
      <c r="P139" s="83" t="s">
        <v>70</v>
      </c>
      <c r="Q139" s="83" t="s">
        <v>532</v>
      </c>
      <c r="R139" s="83" t="s">
        <v>346</v>
      </c>
      <c r="S139" s="83" t="s">
        <v>346</v>
      </c>
      <c r="T139" s="83">
        <v>90.0</v>
      </c>
      <c r="U139" s="83">
        <v>100.0</v>
      </c>
      <c r="V139" s="83">
        <v>100.0</v>
      </c>
      <c r="W139" s="83">
        <v>50.0</v>
      </c>
      <c r="X139" s="83" t="s">
        <v>185</v>
      </c>
      <c r="Y139" s="83" t="s">
        <v>533</v>
      </c>
      <c r="Z139" s="83">
        <v>330.0</v>
      </c>
    </row>
    <row r="140">
      <c r="A140" s="83" t="s">
        <v>534</v>
      </c>
      <c r="B140" s="83" t="s">
        <v>70</v>
      </c>
      <c r="C140" s="83" t="s">
        <v>535</v>
      </c>
      <c r="D140" s="83" t="s">
        <v>346</v>
      </c>
      <c r="E140" s="83" t="s">
        <v>346</v>
      </c>
      <c r="F140" s="83">
        <v>90.0</v>
      </c>
      <c r="G140" s="83">
        <v>100.0</v>
      </c>
      <c r="H140" s="83">
        <v>100.0</v>
      </c>
      <c r="I140" s="83">
        <v>50.0</v>
      </c>
      <c r="J140" s="83" t="s">
        <v>185</v>
      </c>
      <c r="K140" s="83" t="s">
        <v>179</v>
      </c>
      <c r="L140" s="83" t="s">
        <v>536</v>
      </c>
      <c r="M140" s="2">
        <v>390.0</v>
      </c>
      <c r="N140" s="2"/>
      <c r="O140" s="2"/>
      <c r="P140" s="83" t="s">
        <v>70</v>
      </c>
      <c r="Q140" s="83" t="s">
        <v>535</v>
      </c>
      <c r="R140" s="83" t="s">
        <v>346</v>
      </c>
      <c r="S140" s="83" t="s">
        <v>346</v>
      </c>
      <c r="T140" s="83">
        <v>90.0</v>
      </c>
      <c r="U140" s="83">
        <v>100.0</v>
      </c>
      <c r="V140" s="83">
        <v>100.0</v>
      </c>
      <c r="W140" s="83">
        <v>50.0</v>
      </c>
      <c r="X140" s="83" t="s">
        <v>185</v>
      </c>
      <c r="Y140" s="83" t="s">
        <v>536</v>
      </c>
      <c r="Z140" s="83">
        <v>390.0</v>
      </c>
    </row>
    <row r="141">
      <c r="A141" s="83" t="s">
        <v>537</v>
      </c>
      <c r="B141" s="83" t="s">
        <v>70</v>
      </c>
      <c r="C141" s="83" t="s">
        <v>538</v>
      </c>
      <c r="D141" s="83" t="s">
        <v>346</v>
      </c>
      <c r="E141" s="83" t="s">
        <v>346</v>
      </c>
      <c r="F141" s="83">
        <v>90.0</v>
      </c>
      <c r="G141" s="83">
        <v>100.0</v>
      </c>
      <c r="H141" s="83">
        <v>100.0</v>
      </c>
      <c r="I141" s="83">
        <v>50.0</v>
      </c>
      <c r="J141" s="83" t="s">
        <v>185</v>
      </c>
      <c r="K141" s="83" t="s">
        <v>179</v>
      </c>
      <c r="L141" s="83" t="s">
        <v>539</v>
      </c>
      <c r="M141" s="2">
        <v>418.0</v>
      </c>
      <c r="N141" s="2"/>
      <c r="O141" s="2"/>
      <c r="P141" s="83" t="s">
        <v>70</v>
      </c>
      <c r="Q141" s="83" t="s">
        <v>538</v>
      </c>
      <c r="R141" s="83" t="s">
        <v>346</v>
      </c>
      <c r="S141" s="83" t="s">
        <v>346</v>
      </c>
      <c r="T141" s="83">
        <v>90.0</v>
      </c>
      <c r="U141" s="83">
        <v>100.0</v>
      </c>
      <c r="V141" s="83">
        <v>100.0</v>
      </c>
      <c r="W141" s="83">
        <v>50.0</v>
      </c>
      <c r="X141" s="83" t="s">
        <v>185</v>
      </c>
      <c r="Y141" s="83" t="s">
        <v>539</v>
      </c>
      <c r="Z141" s="83">
        <v>418.0</v>
      </c>
    </row>
    <row r="142">
      <c r="A142" s="83" t="s">
        <v>540</v>
      </c>
      <c r="B142" s="83" t="s">
        <v>70</v>
      </c>
      <c r="C142" s="83" t="s">
        <v>541</v>
      </c>
      <c r="D142" s="83" t="s">
        <v>346</v>
      </c>
      <c r="E142" s="83" t="s">
        <v>346</v>
      </c>
      <c r="F142" s="83">
        <v>90.0</v>
      </c>
      <c r="G142" s="83">
        <v>100.0</v>
      </c>
      <c r="H142" s="83">
        <v>100.0</v>
      </c>
      <c r="I142" s="83">
        <v>50.0</v>
      </c>
      <c r="J142" s="83" t="s">
        <v>185</v>
      </c>
      <c r="K142" s="83" t="s">
        <v>179</v>
      </c>
      <c r="L142" s="83" t="s">
        <v>542</v>
      </c>
      <c r="M142" s="2">
        <v>237.0</v>
      </c>
      <c r="N142" s="2"/>
      <c r="O142" s="2"/>
      <c r="P142" s="83" t="s">
        <v>70</v>
      </c>
      <c r="Q142" s="83" t="s">
        <v>541</v>
      </c>
      <c r="R142" s="83" t="s">
        <v>346</v>
      </c>
      <c r="S142" s="83" t="s">
        <v>346</v>
      </c>
      <c r="T142" s="83">
        <v>90.0</v>
      </c>
      <c r="U142" s="83">
        <v>100.0</v>
      </c>
      <c r="V142" s="83">
        <v>100.0</v>
      </c>
      <c r="W142" s="83">
        <v>50.0</v>
      </c>
      <c r="X142" s="83" t="s">
        <v>185</v>
      </c>
      <c r="Y142" s="83" t="s">
        <v>542</v>
      </c>
      <c r="Z142" s="83">
        <v>237.0</v>
      </c>
    </row>
    <row r="143">
      <c r="A143" s="83" t="s">
        <v>543</v>
      </c>
      <c r="B143" s="83" t="s">
        <v>70</v>
      </c>
      <c r="C143" s="83" t="s">
        <v>544</v>
      </c>
      <c r="D143" s="83" t="s">
        <v>346</v>
      </c>
      <c r="E143" s="83" t="s">
        <v>346</v>
      </c>
      <c r="F143" s="83">
        <v>90.0</v>
      </c>
      <c r="G143" s="83">
        <v>100.0</v>
      </c>
      <c r="H143" s="83">
        <v>100.0</v>
      </c>
      <c r="I143" s="83">
        <v>50.0</v>
      </c>
      <c r="J143" s="83" t="s">
        <v>214</v>
      </c>
      <c r="K143" s="83" t="s">
        <v>179</v>
      </c>
      <c r="L143" s="83" t="s">
        <v>545</v>
      </c>
      <c r="M143" s="2">
        <v>421.0</v>
      </c>
      <c r="N143" s="2"/>
      <c r="O143" s="2"/>
      <c r="P143" s="83" t="s">
        <v>70</v>
      </c>
      <c r="Q143" s="83" t="s">
        <v>544</v>
      </c>
      <c r="R143" s="83" t="s">
        <v>346</v>
      </c>
      <c r="S143" s="83" t="s">
        <v>346</v>
      </c>
      <c r="T143" s="83">
        <v>90.0</v>
      </c>
      <c r="U143" s="83">
        <v>100.0</v>
      </c>
      <c r="V143" s="83">
        <v>100.0</v>
      </c>
      <c r="W143" s="83">
        <v>50.0</v>
      </c>
      <c r="X143" s="83" t="s">
        <v>214</v>
      </c>
      <c r="Y143" s="83" t="s">
        <v>545</v>
      </c>
      <c r="Z143" s="83">
        <v>421.0</v>
      </c>
    </row>
    <row r="144">
      <c r="A144" s="83" t="s">
        <v>546</v>
      </c>
      <c r="B144" s="83" t="s">
        <v>70</v>
      </c>
      <c r="C144" s="83" t="s">
        <v>547</v>
      </c>
      <c r="D144" s="83" t="s">
        <v>346</v>
      </c>
      <c r="E144" s="83" t="s">
        <v>346</v>
      </c>
      <c r="F144" s="83">
        <v>90.0</v>
      </c>
      <c r="G144" s="83">
        <v>100.0</v>
      </c>
      <c r="H144" s="83">
        <v>100.0</v>
      </c>
      <c r="I144" s="83">
        <v>60.0</v>
      </c>
      <c r="J144" s="83" t="s">
        <v>217</v>
      </c>
      <c r="K144" s="83" t="s">
        <v>179</v>
      </c>
      <c r="L144" s="83" t="s">
        <v>548</v>
      </c>
      <c r="M144" s="2">
        <v>299.0</v>
      </c>
      <c r="N144" s="2"/>
      <c r="O144" s="2"/>
      <c r="P144" s="83" t="s">
        <v>70</v>
      </c>
      <c r="Q144" s="83" t="s">
        <v>547</v>
      </c>
      <c r="R144" s="83" t="s">
        <v>346</v>
      </c>
      <c r="S144" s="83" t="s">
        <v>346</v>
      </c>
      <c r="T144" s="83">
        <v>90.0</v>
      </c>
      <c r="U144" s="83">
        <v>100.0</v>
      </c>
      <c r="V144" s="83">
        <v>100.0</v>
      </c>
      <c r="W144" s="83">
        <v>60.0</v>
      </c>
      <c r="X144" s="83" t="s">
        <v>217</v>
      </c>
      <c r="Y144" s="83" t="s">
        <v>548</v>
      </c>
      <c r="Z144" s="83">
        <v>299.0</v>
      </c>
    </row>
    <row r="145">
      <c r="A145" s="83" t="s">
        <v>549</v>
      </c>
      <c r="B145" s="83" t="s">
        <v>70</v>
      </c>
      <c r="C145" s="83" t="s">
        <v>550</v>
      </c>
      <c r="D145" s="83" t="s">
        <v>346</v>
      </c>
      <c r="E145" s="83" t="s">
        <v>346</v>
      </c>
      <c r="F145" s="83">
        <v>90.0</v>
      </c>
      <c r="G145" s="83">
        <v>100.0</v>
      </c>
      <c r="H145" s="83">
        <v>100.0</v>
      </c>
      <c r="I145" s="83">
        <v>60.0</v>
      </c>
      <c r="J145" s="83" t="s">
        <v>217</v>
      </c>
      <c r="K145" s="83" t="s">
        <v>179</v>
      </c>
      <c r="L145" s="83" t="s">
        <v>551</v>
      </c>
      <c r="M145" s="2">
        <v>308.0</v>
      </c>
      <c r="N145" s="2"/>
      <c r="O145" s="2"/>
      <c r="P145" s="83" t="s">
        <v>70</v>
      </c>
      <c r="Q145" s="83" t="s">
        <v>550</v>
      </c>
      <c r="R145" s="83" t="s">
        <v>346</v>
      </c>
      <c r="S145" s="83" t="s">
        <v>346</v>
      </c>
      <c r="T145" s="83">
        <v>90.0</v>
      </c>
      <c r="U145" s="83">
        <v>100.0</v>
      </c>
      <c r="V145" s="83">
        <v>100.0</v>
      </c>
      <c r="W145" s="83">
        <v>60.0</v>
      </c>
      <c r="X145" s="83" t="s">
        <v>217</v>
      </c>
      <c r="Y145" s="83" t="s">
        <v>551</v>
      </c>
      <c r="Z145" s="83">
        <v>308.0</v>
      </c>
    </row>
    <row r="146">
      <c r="A146" s="83" t="s">
        <v>552</v>
      </c>
      <c r="B146" s="83" t="s">
        <v>70</v>
      </c>
      <c r="C146" s="83" t="s">
        <v>553</v>
      </c>
      <c r="D146" s="83" t="s">
        <v>346</v>
      </c>
      <c r="E146" s="83" t="s">
        <v>346</v>
      </c>
      <c r="F146" s="83">
        <v>90.0</v>
      </c>
      <c r="G146" s="83">
        <v>100.0</v>
      </c>
      <c r="H146" s="83">
        <v>100.0</v>
      </c>
      <c r="I146" s="83">
        <v>60.0</v>
      </c>
      <c r="J146" s="83" t="s">
        <v>217</v>
      </c>
      <c r="K146" s="83" t="s">
        <v>179</v>
      </c>
      <c r="L146" s="83" t="s">
        <v>554</v>
      </c>
      <c r="M146" s="2">
        <v>246.0</v>
      </c>
      <c r="N146" s="2"/>
      <c r="O146" s="2"/>
      <c r="P146" s="83" t="s">
        <v>70</v>
      </c>
      <c r="Q146" s="83" t="s">
        <v>553</v>
      </c>
      <c r="R146" s="83" t="s">
        <v>346</v>
      </c>
      <c r="S146" s="83" t="s">
        <v>346</v>
      </c>
      <c r="T146" s="83">
        <v>90.0</v>
      </c>
      <c r="U146" s="83">
        <v>100.0</v>
      </c>
      <c r="V146" s="83">
        <v>100.0</v>
      </c>
      <c r="W146" s="83">
        <v>60.0</v>
      </c>
      <c r="X146" s="83" t="s">
        <v>217</v>
      </c>
      <c r="Y146" s="83" t="s">
        <v>554</v>
      </c>
      <c r="Z146" s="83">
        <v>246.0</v>
      </c>
    </row>
    <row r="147">
      <c r="A147" s="83" t="s">
        <v>555</v>
      </c>
      <c r="B147" s="83" t="s">
        <v>70</v>
      </c>
      <c r="C147" s="83" t="s">
        <v>556</v>
      </c>
      <c r="D147" s="83" t="s">
        <v>346</v>
      </c>
      <c r="E147" s="83" t="s">
        <v>346</v>
      </c>
      <c r="F147" s="83">
        <v>90.0</v>
      </c>
      <c r="G147" s="83">
        <v>100.0</v>
      </c>
      <c r="H147" s="83">
        <v>100.0</v>
      </c>
      <c r="I147" s="83">
        <v>60.0</v>
      </c>
      <c r="J147" s="83" t="s">
        <v>220</v>
      </c>
      <c r="K147" s="83" t="s">
        <v>249</v>
      </c>
      <c r="L147" s="83" t="s">
        <v>557</v>
      </c>
      <c r="M147" s="2">
        <v>262.0</v>
      </c>
      <c r="N147" s="2"/>
      <c r="O147" s="2"/>
      <c r="P147" s="83" t="s">
        <v>70</v>
      </c>
      <c r="Q147" s="83" t="s">
        <v>556</v>
      </c>
      <c r="R147" s="83" t="s">
        <v>346</v>
      </c>
      <c r="S147" s="83" t="s">
        <v>346</v>
      </c>
      <c r="T147" s="83">
        <v>90.0</v>
      </c>
      <c r="U147" s="83">
        <v>100.0</v>
      </c>
      <c r="V147" s="83">
        <v>100.0</v>
      </c>
      <c r="W147" s="83">
        <v>60.0</v>
      </c>
      <c r="X147" s="83" t="s">
        <v>220</v>
      </c>
      <c r="Y147" s="83" t="s">
        <v>557</v>
      </c>
      <c r="Z147" s="83">
        <v>262.0</v>
      </c>
    </row>
    <row r="148">
      <c r="A148" s="83" t="s">
        <v>558</v>
      </c>
      <c r="B148" s="83" t="s">
        <v>70</v>
      </c>
      <c r="C148" s="83" t="s">
        <v>559</v>
      </c>
      <c r="D148" s="83" t="s">
        <v>346</v>
      </c>
      <c r="E148" s="83" t="s">
        <v>346</v>
      </c>
      <c r="F148" s="83">
        <v>90.0</v>
      </c>
      <c r="G148" s="83">
        <v>100.0</v>
      </c>
      <c r="H148" s="83">
        <v>100.0</v>
      </c>
      <c r="I148" s="83">
        <v>60.0</v>
      </c>
      <c r="J148" s="83" t="s">
        <v>220</v>
      </c>
      <c r="K148" s="83" t="s">
        <v>372</v>
      </c>
      <c r="L148" s="83" t="s">
        <v>560</v>
      </c>
      <c r="M148" s="2">
        <v>327.0</v>
      </c>
      <c r="N148" s="2"/>
      <c r="O148" s="2"/>
      <c r="P148" s="83" t="s">
        <v>70</v>
      </c>
      <c r="Q148" s="83" t="s">
        <v>559</v>
      </c>
      <c r="R148" s="83" t="s">
        <v>346</v>
      </c>
      <c r="S148" s="83" t="s">
        <v>346</v>
      </c>
      <c r="T148" s="83">
        <v>90.0</v>
      </c>
      <c r="U148" s="83">
        <v>100.0</v>
      </c>
      <c r="V148" s="83">
        <v>100.0</v>
      </c>
      <c r="W148" s="83">
        <v>60.0</v>
      </c>
      <c r="X148" s="83" t="s">
        <v>220</v>
      </c>
      <c r="Y148" s="83" t="s">
        <v>560</v>
      </c>
      <c r="Z148" s="83">
        <v>327.0</v>
      </c>
    </row>
    <row r="149">
      <c r="A149" s="83" t="s">
        <v>561</v>
      </c>
      <c r="B149" s="83" t="s">
        <v>70</v>
      </c>
      <c r="C149" s="83" t="s">
        <v>562</v>
      </c>
      <c r="D149" s="83" t="s">
        <v>346</v>
      </c>
      <c r="E149" s="83" t="s">
        <v>346</v>
      </c>
      <c r="F149" s="83">
        <v>90.0</v>
      </c>
      <c r="G149" s="83">
        <v>100.0</v>
      </c>
      <c r="H149" s="83">
        <v>100.0</v>
      </c>
      <c r="I149" s="83">
        <v>60.0</v>
      </c>
      <c r="J149" s="83" t="s">
        <v>220</v>
      </c>
      <c r="K149" s="83" t="s">
        <v>179</v>
      </c>
      <c r="L149" s="83" t="s">
        <v>563</v>
      </c>
      <c r="M149" s="2">
        <v>405.0</v>
      </c>
      <c r="N149" s="2"/>
      <c r="O149" s="2"/>
      <c r="P149" s="83" t="s">
        <v>70</v>
      </c>
      <c r="Q149" s="83" t="s">
        <v>562</v>
      </c>
      <c r="R149" s="83" t="s">
        <v>346</v>
      </c>
      <c r="S149" s="83" t="s">
        <v>346</v>
      </c>
      <c r="T149" s="83">
        <v>90.0</v>
      </c>
      <c r="U149" s="83">
        <v>100.0</v>
      </c>
      <c r="V149" s="83">
        <v>100.0</v>
      </c>
      <c r="W149" s="83">
        <v>60.0</v>
      </c>
      <c r="X149" s="83" t="s">
        <v>220</v>
      </c>
      <c r="Y149" s="83" t="s">
        <v>563</v>
      </c>
      <c r="Z149" s="83">
        <v>405.0</v>
      </c>
    </row>
    <row r="150">
      <c r="A150" s="83" t="s">
        <v>564</v>
      </c>
      <c r="B150" s="83" t="s">
        <v>70</v>
      </c>
      <c r="C150" s="83" t="s">
        <v>565</v>
      </c>
      <c r="D150" s="83" t="s">
        <v>346</v>
      </c>
      <c r="E150" s="83" t="s">
        <v>346</v>
      </c>
      <c r="F150" s="83">
        <v>90.0</v>
      </c>
      <c r="G150" s="83">
        <v>100.0</v>
      </c>
      <c r="H150" s="83">
        <v>100.0</v>
      </c>
      <c r="I150" s="83">
        <v>60.0</v>
      </c>
      <c r="J150" s="83" t="s">
        <v>220</v>
      </c>
      <c r="K150" s="83" t="s">
        <v>249</v>
      </c>
      <c r="L150" s="83" t="s">
        <v>566</v>
      </c>
      <c r="M150" s="2">
        <v>413.0</v>
      </c>
      <c r="N150" s="2"/>
      <c r="O150" s="2"/>
      <c r="P150" s="83" t="s">
        <v>70</v>
      </c>
      <c r="Q150" s="83" t="s">
        <v>565</v>
      </c>
      <c r="R150" s="83" t="s">
        <v>346</v>
      </c>
      <c r="S150" s="83" t="s">
        <v>346</v>
      </c>
      <c r="T150" s="83">
        <v>90.0</v>
      </c>
      <c r="U150" s="83">
        <v>100.0</v>
      </c>
      <c r="V150" s="83">
        <v>100.0</v>
      </c>
      <c r="W150" s="83">
        <v>60.0</v>
      </c>
      <c r="X150" s="83" t="s">
        <v>220</v>
      </c>
      <c r="Y150" s="83" t="s">
        <v>566</v>
      </c>
      <c r="Z150" s="83">
        <v>413.0</v>
      </c>
    </row>
    <row r="151">
      <c r="A151" s="83" t="s">
        <v>567</v>
      </c>
      <c r="B151" s="83" t="s">
        <v>70</v>
      </c>
      <c r="C151" s="83" t="s">
        <v>568</v>
      </c>
      <c r="D151" s="83" t="s">
        <v>346</v>
      </c>
      <c r="E151" s="83" t="s">
        <v>346</v>
      </c>
      <c r="F151" s="83">
        <v>90.0</v>
      </c>
      <c r="G151" s="83">
        <v>100.0</v>
      </c>
      <c r="H151" s="83">
        <v>100.0</v>
      </c>
      <c r="I151" s="83">
        <v>60.0</v>
      </c>
      <c r="J151" s="83" t="s">
        <v>178</v>
      </c>
      <c r="K151" s="83" t="s">
        <v>372</v>
      </c>
      <c r="L151" s="83" t="s">
        <v>569</v>
      </c>
      <c r="M151" s="2">
        <v>342.0</v>
      </c>
      <c r="N151" s="2"/>
      <c r="O151" s="2"/>
      <c r="P151" s="83" t="s">
        <v>70</v>
      </c>
      <c r="Q151" s="83" t="s">
        <v>568</v>
      </c>
      <c r="R151" s="83" t="s">
        <v>346</v>
      </c>
      <c r="S151" s="83" t="s">
        <v>346</v>
      </c>
      <c r="T151" s="83">
        <v>90.0</v>
      </c>
      <c r="U151" s="83">
        <v>100.0</v>
      </c>
      <c r="V151" s="83">
        <v>100.0</v>
      </c>
      <c r="W151" s="83">
        <v>60.0</v>
      </c>
      <c r="X151" s="83" t="s">
        <v>178</v>
      </c>
      <c r="Y151" s="83" t="s">
        <v>569</v>
      </c>
      <c r="Z151" s="83">
        <v>342.0</v>
      </c>
    </row>
    <row r="152">
      <c r="A152" s="83" t="s">
        <v>570</v>
      </c>
      <c r="B152" s="83" t="s">
        <v>70</v>
      </c>
      <c r="C152" s="83" t="s">
        <v>571</v>
      </c>
      <c r="D152" s="83" t="s">
        <v>346</v>
      </c>
      <c r="E152" s="83" t="s">
        <v>346</v>
      </c>
      <c r="F152" s="83">
        <v>90.0</v>
      </c>
      <c r="G152" s="83">
        <v>100.0</v>
      </c>
      <c r="H152" s="83">
        <v>100.0</v>
      </c>
      <c r="I152" s="83">
        <v>60.0</v>
      </c>
      <c r="J152" s="83" t="s">
        <v>178</v>
      </c>
      <c r="K152" s="83" t="s">
        <v>179</v>
      </c>
      <c r="L152" s="83" t="s">
        <v>572</v>
      </c>
      <c r="M152" s="2">
        <v>408.0</v>
      </c>
      <c r="N152" s="2"/>
      <c r="O152" s="2"/>
      <c r="P152" s="83" t="s">
        <v>70</v>
      </c>
      <c r="Q152" s="83" t="s">
        <v>571</v>
      </c>
      <c r="R152" s="83" t="s">
        <v>346</v>
      </c>
      <c r="S152" s="83" t="s">
        <v>346</v>
      </c>
      <c r="T152" s="83">
        <v>90.0</v>
      </c>
      <c r="U152" s="83">
        <v>100.0</v>
      </c>
      <c r="V152" s="83">
        <v>100.0</v>
      </c>
      <c r="W152" s="83">
        <v>60.0</v>
      </c>
      <c r="X152" s="83" t="s">
        <v>178</v>
      </c>
      <c r="Y152" s="83" t="s">
        <v>572</v>
      </c>
      <c r="Z152" s="83">
        <v>408.0</v>
      </c>
    </row>
    <row r="153">
      <c r="A153" s="83" t="s">
        <v>573</v>
      </c>
      <c r="B153" s="83" t="s">
        <v>70</v>
      </c>
      <c r="C153" s="83" t="s">
        <v>574</v>
      </c>
      <c r="D153" s="83" t="s">
        <v>346</v>
      </c>
      <c r="E153" s="83" t="s">
        <v>346</v>
      </c>
      <c r="F153" s="83">
        <v>90.0</v>
      </c>
      <c r="G153" s="83">
        <v>100.0</v>
      </c>
      <c r="H153" s="83">
        <v>100.0</v>
      </c>
      <c r="I153" s="83">
        <v>60.0</v>
      </c>
      <c r="J153" s="83" t="s">
        <v>185</v>
      </c>
      <c r="K153" s="83" t="s">
        <v>249</v>
      </c>
      <c r="L153" s="83" t="s">
        <v>575</v>
      </c>
      <c r="M153" s="2">
        <v>315.0</v>
      </c>
      <c r="N153" s="2"/>
      <c r="O153" s="2"/>
      <c r="P153" s="83" t="s">
        <v>70</v>
      </c>
      <c r="Q153" s="83" t="s">
        <v>574</v>
      </c>
      <c r="R153" s="83" t="s">
        <v>346</v>
      </c>
      <c r="S153" s="83" t="s">
        <v>346</v>
      </c>
      <c r="T153" s="83">
        <v>90.0</v>
      </c>
      <c r="U153" s="83">
        <v>100.0</v>
      </c>
      <c r="V153" s="83">
        <v>100.0</v>
      </c>
      <c r="W153" s="83">
        <v>60.0</v>
      </c>
      <c r="X153" s="83" t="s">
        <v>185</v>
      </c>
      <c r="Y153" s="83" t="s">
        <v>575</v>
      </c>
      <c r="Z153" s="83">
        <v>315.0</v>
      </c>
    </row>
    <row r="154">
      <c r="A154" s="83" t="s">
        <v>576</v>
      </c>
      <c r="B154" s="83" t="s">
        <v>70</v>
      </c>
      <c r="C154" s="83" t="s">
        <v>577</v>
      </c>
      <c r="D154" s="83" t="s">
        <v>346</v>
      </c>
      <c r="E154" s="83" t="s">
        <v>346</v>
      </c>
      <c r="F154" s="83">
        <v>90.0</v>
      </c>
      <c r="G154" s="83">
        <v>100.0</v>
      </c>
      <c r="H154" s="83">
        <v>100.0</v>
      </c>
      <c r="I154" s="83">
        <v>60.0</v>
      </c>
      <c r="J154" s="83" t="s">
        <v>185</v>
      </c>
      <c r="K154" s="83" t="s">
        <v>249</v>
      </c>
      <c r="L154" s="83" t="s">
        <v>578</v>
      </c>
      <c r="M154" s="2">
        <v>470.0</v>
      </c>
      <c r="N154" s="2"/>
      <c r="O154" s="2"/>
      <c r="P154" s="83" t="s">
        <v>70</v>
      </c>
      <c r="Q154" s="83" t="s">
        <v>577</v>
      </c>
      <c r="R154" s="83" t="s">
        <v>346</v>
      </c>
      <c r="S154" s="83" t="s">
        <v>346</v>
      </c>
      <c r="T154" s="83">
        <v>90.0</v>
      </c>
      <c r="U154" s="83">
        <v>100.0</v>
      </c>
      <c r="V154" s="83">
        <v>100.0</v>
      </c>
      <c r="W154" s="83">
        <v>60.0</v>
      </c>
      <c r="X154" s="83" t="s">
        <v>185</v>
      </c>
      <c r="Y154" s="83" t="s">
        <v>578</v>
      </c>
      <c r="Z154" s="83">
        <v>470.0</v>
      </c>
    </row>
    <row r="155">
      <c r="A155" s="83" t="s">
        <v>579</v>
      </c>
      <c r="B155" s="83" t="s">
        <v>70</v>
      </c>
      <c r="C155" s="83" t="s">
        <v>580</v>
      </c>
      <c r="D155" s="83" t="s">
        <v>346</v>
      </c>
      <c r="E155" s="83" t="s">
        <v>346</v>
      </c>
      <c r="F155" s="83">
        <v>90.0</v>
      </c>
      <c r="G155" s="83">
        <v>100.0</v>
      </c>
      <c r="H155" s="83">
        <v>100.0</v>
      </c>
      <c r="I155" s="83">
        <v>60.0</v>
      </c>
      <c r="J155" s="83" t="s">
        <v>185</v>
      </c>
      <c r="K155" s="83" t="s">
        <v>59</v>
      </c>
      <c r="L155" s="83" t="s">
        <v>581</v>
      </c>
      <c r="M155" s="2">
        <v>239.0</v>
      </c>
      <c r="N155" s="2"/>
      <c r="O155" s="2"/>
      <c r="P155" s="83" t="s">
        <v>70</v>
      </c>
      <c r="Q155" s="83" t="s">
        <v>580</v>
      </c>
      <c r="R155" s="83" t="s">
        <v>346</v>
      </c>
      <c r="S155" s="83" t="s">
        <v>346</v>
      </c>
      <c r="T155" s="83">
        <v>90.0</v>
      </c>
      <c r="U155" s="83">
        <v>100.0</v>
      </c>
      <c r="V155" s="83">
        <v>100.0</v>
      </c>
      <c r="W155" s="83">
        <v>60.0</v>
      </c>
      <c r="X155" s="83" t="s">
        <v>185</v>
      </c>
      <c r="Y155" s="83" t="s">
        <v>581</v>
      </c>
      <c r="Z155" s="83">
        <v>239.0</v>
      </c>
    </row>
    <row r="156">
      <c r="A156" s="83" t="s">
        <v>582</v>
      </c>
      <c r="B156" s="83" t="s">
        <v>70</v>
      </c>
      <c r="C156" s="83" t="s">
        <v>583</v>
      </c>
      <c r="D156" s="83" t="s">
        <v>346</v>
      </c>
      <c r="E156" s="83" t="s">
        <v>346</v>
      </c>
      <c r="F156" s="83">
        <v>90.0</v>
      </c>
      <c r="G156" s="83">
        <v>100.0</v>
      </c>
      <c r="H156" s="83">
        <v>100.0</v>
      </c>
      <c r="I156" s="83">
        <v>60.0</v>
      </c>
      <c r="J156" s="83" t="s">
        <v>214</v>
      </c>
      <c r="K156" s="83" t="s">
        <v>179</v>
      </c>
      <c r="L156" s="83" t="s">
        <v>584</v>
      </c>
      <c r="M156" s="2">
        <v>318.0</v>
      </c>
      <c r="N156" s="2"/>
      <c r="O156" s="2"/>
      <c r="P156" s="83" t="s">
        <v>70</v>
      </c>
      <c r="Q156" s="83" t="s">
        <v>583</v>
      </c>
      <c r="R156" s="83" t="s">
        <v>346</v>
      </c>
      <c r="S156" s="83" t="s">
        <v>346</v>
      </c>
      <c r="T156" s="83">
        <v>90.0</v>
      </c>
      <c r="U156" s="83">
        <v>100.0</v>
      </c>
      <c r="V156" s="83">
        <v>100.0</v>
      </c>
      <c r="W156" s="83">
        <v>60.0</v>
      </c>
      <c r="X156" s="83" t="s">
        <v>214</v>
      </c>
      <c r="Y156" s="83" t="s">
        <v>584</v>
      </c>
      <c r="Z156" s="83">
        <v>318.0</v>
      </c>
    </row>
    <row r="157">
      <c r="A157" s="83" t="s">
        <v>585</v>
      </c>
      <c r="B157" s="83" t="s">
        <v>70</v>
      </c>
      <c r="C157" s="83" t="s">
        <v>162</v>
      </c>
      <c r="D157" s="83" t="s">
        <v>346</v>
      </c>
      <c r="E157" s="83" t="s">
        <v>346</v>
      </c>
      <c r="F157" s="83">
        <v>90.0</v>
      </c>
      <c r="G157" s="83">
        <v>100.0</v>
      </c>
      <c r="H157" s="83">
        <v>100.0</v>
      </c>
      <c r="I157" s="83">
        <v>60.0</v>
      </c>
      <c r="J157" s="83" t="s">
        <v>214</v>
      </c>
      <c r="K157" s="83" t="s">
        <v>249</v>
      </c>
      <c r="L157" s="83" t="s">
        <v>586</v>
      </c>
      <c r="M157" s="2">
        <v>352.0</v>
      </c>
      <c r="N157" s="2"/>
      <c r="O157" s="2"/>
      <c r="P157" s="83" t="s">
        <v>70</v>
      </c>
      <c r="Q157" s="83" t="s">
        <v>162</v>
      </c>
      <c r="R157" s="83" t="s">
        <v>346</v>
      </c>
      <c r="S157" s="83" t="s">
        <v>346</v>
      </c>
      <c r="T157" s="83">
        <v>90.0</v>
      </c>
      <c r="U157" s="83">
        <v>100.0</v>
      </c>
      <c r="V157" s="83">
        <v>100.0</v>
      </c>
      <c r="W157" s="83">
        <v>60.0</v>
      </c>
      <c r="X157" s="83" t="s">
        <v>214</v>
      </c>
      <c r="Y157" s="83" t="s">
        <v>586</v>
      </c>
      <c r="Z157" s="83">
        <v>352.0</v>
      </c>
    </row>
    <row r="158">
      <c r="A158" s="83" t="s">
        <v>587</v>
      </c>
      <c r="B158" s="83" t="s">
        <v>70</v>
      </c>
      <c r="C158" s="83" t="s">
        <v>588</v>
      </c>
      <c r="D158" s="83" t="s">
        <v>346</v>
      </c>
      <c r="E158" s="83" t="s">
        <v>346</v>
      </c>
      <c r="F158" s="83">
        <v>90.0</v>
      </c>
      <c r="G158" s="83">
        <v>100.0</v>
      </c>
      <c r="H158" s="83">
        <v>100.0</v>
      </c>
      <c r="I158" s="83">
        <v>60.0</v>
      </c>
      <c r="J158" s="83" t="s">
        <v>214</v>
      </c>
      <c r="K158" s="83" t="s">
        <v>249</v>
      </c>
      <c r="L158" s="83" t="s">
        <v>589</v>
      </c>
      <c r="M158" s="2">
        <v>436.0</v>
      </c>
      <c r="N158" s="2"/>
      <c r="O158" s="2"/>
      <c r="P158" s="83" t="s">
        <v>70</v>
      </c>
      <c r="Q158" s="83" t="s">
        <v>588</v>
      </c>
      <c r="R158" s="83" t="s">
        <v>346</v>
      </c>
      <c r="S158" s="83" t="s">
        <v>346</v>
      </c>
      <c r="T158" s="83">
        <v>90.0</v>
      </c>
      <c r="U158" s="83">
        <v>100.0</v>
      </c>
      <c r="V158" s="83">
        <v>100.0</v>
      </c>
      <c r="W158" s="83">
        <v>60.0</v>
      </c>
      <c r="X158" s="83" t="s">
        <v>214</v>
      </c>
      <c r="Y158" s="83" t="s">
        <v>589</v>
      </c>
      <c r="Z158" s="83">
        <v>436.0</v>
      </c>
    </row>
    <row r="159">
      <c r="A159" s="83" t="s">
        <v>590</v>
      </c>
      <c r="B159" s="83" t="s">
        <v>70</v>
      </c>
      <c r="C159" s="83" t="s">
        <v>591</v>
      </c>
      <c r="D159" s="83" t="s">
        <v>346</v>
      </c>
      <c r="E159" s="83" t="s">
        <v>346</v>
      </c>
      <c r="F159" s="83">
        <v>90.0</v>
      </c>
      <c r="G159" s="83">
        <v>100.0</v>
      </c>
      <c r="H159" s="83">
        <v>100.0</v>
      </c>
      <c r="I159" s="83">
        <v>60.0</v>
      </c>
      <c r="J159" s="83" t="s">
        <v>214</v>
      </c>
      <c r="K159" s="83" t="s">
        <v>249</v>
      </c>
      <c r="L159" s="83" t="s">
        <v>592</v>
      </c>
      <c r="M159" s="2">
        <v>255.0</v>
      </c>
      <c r="N159" s="2"/>
      <c r="O159" s="2"/>
      <c r="P159" s="83" t="s">
        <v>70</v>
      </c>
      <c r="Q159" s="83" t="s">
        <v>591</v>
      </c>
      <c r="R159" s="83" t="s">
        <v>346</v>
      </c>
      <c r="S159" s="83" t="s">
        <v>346</v>
      </c>
      <c r="T159" s="83">
        <v>90.0</v>
      </c>
      <c r="U159" s="83">
        <v>100.0</v>
      </c>
      <c r="V159" s="83">
        <v>100.0</v>
      </c>
      <c r="W159" s="83">
        <v>60.0</v>
      </c>
      <c r="X159" s="83" t="s">
        <v>214</v>
      </c>
      <c r="Y159" s="83" t="s">
        <v>592</v>
      </c>
      <c r="Z159" s="83">
        <v>255.0</v>
      </c>
    </row>
    <row r="160">
      <c r="A160" s="83" t="s">
        <v>593</v>
      </c>
      <c r="B160" s="83" t="s">
        <v>70</v>
      </c>
      <c r="C160" s="83" t="s">
        <v>594</v>
      </c>
      <c r="D160" s="83" t="s">
        <v>346</v>
      </c>
      <c r="E160" s="83" t="s">
        <v>346</v>
      </c>
      <c r="F160" s="83">
        <v>90.0</v>
      </c>
      <c r="G160" s="83">
        <v>100.0</v>
      </c>
      <c r="H160" s="83">
        <v>100.0</v>
      </c>
      <c r="I160" s="83">
        <v>80.0</v>
      </c>
      <c r="J160" s="83" t="s">
        <v>217</v>
      </c>
      <c r="K160" s="83" t="s">
        <v>179</v>
      </c>
      <c r="L160" s="83" t="s">
        <v>595</v>
      </c>
      <c r="M160" s="2">
        <v>263.0</v>
      </c>
      <c r="N160" s="2"/>
      <c r="O160" s="2"/>
      <c r="P160" s="83" t="s">
        <v>70</v>
      </c>
      <c r="Q160" s="83" t="s">
        <v>594</v>
      </c>
      <c r="R160" s="83" t="s">
        <v>346</v>
      </c>
      <c r="S160" s="83" t="s">
        <v>346</v>
      </c>
      <c r="T160" s="83">
        <v>90.0</v>
      </c>
      <c r="U160" s="83">
        <v>100.0</v>
      </c>
      <c r="V160" s="83">
        <v>100.0</v>
      </c>
      <c r="W160" s="83">
        <v>80.0</v>
      </c>
      <c r="X160" s="83" t="s">
        <v>217</v>
      </c>
      <c r="Y160" s="83" t="s">
        <v>595</v>
      </c>
      <c r="Z160" s="83">
        <v>263.0</v>
      </c>
    </row>
    <row r="161">
      <c r="A161" s="83" t="s">
        <v>596</v>
      </c>
      <c r="B161" s="83" t="s">
        <v>70</v>
      </c>
      <c r="C161" s="83" t="s">
        <v>597</v>
      </c>
      <c r="D161" s="83" t="s">
        <v>346</v>
      </c>
      <c r="E161" s="83" t="s">
        <v>346</v>
      </c>
      <c r="F161" s="83">
        <v>90.0</v>
      </c>
      <c r="G161" s="83">
        <v>100.0</v>
      </c>
      <c r="H161" s="83">
        <v>100.0</v>
      </c>
      <c r="I161" s="83">
        <v>90.0</v>
      </c>
      <c r="J161" s="83" t="s">
        <v>214</v>
      </c>
      <c r="K161" s="83" t="s">
        <v>179</v>
      </c>
      <c r="L161" s="83" t="s">
        <v>598</v>
      </c>
      <c r="M161" s="2">
        <v>388.0</v>
      </c>
      <c r="N161" s="2"/>
      <c r="O161" s="2"/>
      <c r="P161" s="83" t="s">
        <v>70</v>
      </c>
      <c r="Q161" s="83" t="s">
        <v>597</v>
      </c>
      <c r="R161" s="83" t="s">
        <v>346</v>
      </c>
      <c r="S161" s="83" t="s">
        <v>346</v>
      </c>
      <c r="T161" s="83">
        <v>90.0</v>
      </c>
      <c r="U161" s="83">
        <v>100.0</v>
      </c>
      <c r="V161" s="83">
        <v>100.0</v>
      </c>
      <c r="W161" s="83">
        <v>90.0</v>
      </c>
      <c r="X161" s="83" t="s">
        <v>214</v>
      </c>
      <c r="Y161" s="83" t="s">
        <v>598</v>
      </c>
      <c r="Z161" s="83">
        <v>388.0</v>
      </c>
    </row>
    <row r="162">
      <c r="A162" s="83" t="s">
        <v>599</v>
      </c>
      <c r="B162" s="83" t="s">
        <v>70</v>
      </c>
      <c r="C162" s="83" t="s">
        <v>600</v>
      </c>
      <c r="D162" s="83" t="s">
        <v>176</v>
      </c>
      <c r="E162" s="83" t="s">
        <v>385</v>
      </c>
      <c r="F162" s="83">
        <v>80.0</v>
      </c>
      <c r="G162" s="83">
        <v>90.0</v>
      </c>
      <c r="H162" s="83">
        <v>90.0</v>
      </c>
      <c r="I162" s="83">
        <v>30.0</v>
      </c>
      <c r="J162" s="83" t="s">
        <v>220</v>
      </c>
      <c r="K162" s="83" t="s">
        <v>179</v>
      </c>
      <c r="L162" s="83" t="s">
        <v>601</v>
      </c>
      <c r="M162" s="2">
        <v>369.0</v>
      </c>
      <c r="N162" s="2"/>
      <c r="O162" s="2"/>
      <c r="P162" s="83" t="s">
        <v>70</v>
      </c>
      <c r="Q162" s="83" t="s">
        <v>600</v>
      </c>
      <c r="R162" s="83" t="s">
        <v>176</v>
      </c>
      <c r="S162" s="83" t="s">
        <v>385</v>
      </c>
      <c r="T162" s="83">
        <v>80.0</v>
      </c>
      <c r="U162" s="83">
        <v>90.0</v>
      </c>
      <c r="V162" s="83">
        <v>90.0</v>
      </c>
      <c r="W162" s="83">
        <v>30.0</v>
      </c>
      <c r="X162" s="83" t="s">
        <v>220</v>
      </c>
      <c r="Y162" s="83" t="s">
        <v>601</v>
      </c>
      <c r="Z162" s="83">
        <v>369.0</v>
      </c>
    </row>
    <row r="163">
      <c r="A163" s="83" t="s">
        <v>602</v>
      </c>
      <c r="B163" s="83" t="s">
        <v>70</v>
      </c>
      <c r="C163" s="83" t="s">
        <v>603</v>
      </c>
      <c r="D163" s="83" t="s">
        <v>176</v>
      </c>
      <c r="E163" s="83" t="s">
        <v>385</v>
      </c>
      <c r="F163" s="83">
        <v>80.0</v>
      </c>
      <c r="G163" s="83">
        <v>90.0</v>
      </c>
      <c r="H163" s="83">
        <v>90.0</v>
      </c>
      <c r="I163" s="83">
        <v>40.0</v>
      </c>
      <c r="J163" s="83" t="s">
        <v>217</v>
      </c>
      <c r="K163" s="83" t="s">
        <v>179</v>
      </c>
      <c r="L163" s="83" t="s">
        <v>604</v>
      </c>
      <c r="M163" s="2">
        <v>366.0</v>
      </c>
      <c r="N163" s="2"/>
      <c r="O163" s="2"/>
      <c r="P163" s="83" t="s">
        <v>70</v>
      </c>
      <c r="Q163" s="83" t="s">
        <v>603</v>
      </c>
      <c r="R163" s="83" t="s">
        <v>176</v>
      </c>
      <c r="S163" s="83" t="s">
        <v>385</v>
      </c>
      <c r="T163" s="83">
        <v>80.0</v>
      </c>
      <c r="U163" s="83">
        <v>90.0</v>
      </c>
      <c r="V163" s="83">
        <v>90.0</v>
      </c>
      <c r="W163" s="83">
        <v>40.0</v>
      </c>
      <c r="X163" s="83" t="s">
        <v>217</v>
      </c>
      <c r="Y163" s="83" t="s">
        <v>604</v>
      </c>
      <c r="Z163" s="83">
        <v>366.0</v>
      </c>
    </row>
    <row r="164">
      <c r="A164" s="83" t="s">
        <v>605</v>
      </c>
      <c r="B164" s="83" t="s">
        <v>70</v>
      </c>
      <c r="C164" s="83" t="s">
        <v>606</v>
      </c>
      <c r="D164" s="83" t="s">
        <v>176</v>
      </c>
      <c r="E164" s="83" t="s">
        <v>385</v>
      </c>
      <c r="F164" s="83">
        <v>80.0</v>
      </c>
      <c r="G164" s="83">
        <v>90.0</v>
      </c>
      <c r="H164" s="83">
        <v>90.0</v>
      </c>
      <c r="I164" s="83">
        <v>40.0</v>
      </c>
      <c r="J164" s="83" t="s">
        <v>220</v>
      </c>
      <c r="K164" s="83" t="s">
        <v>179</v>
      </c>
      <c r="L164" s="83" t="s">
        <v>607</v>
      </c>
      <c r="M164" s="2">
        <v>278.0</v>
      </c>
      <c r="N164" s="2"/>
      <c r="O164" s="2"/>
      <c r="P164" s="83" t="s">
        <v>70</v>
      </c>
      <c r="Q164" s="83" t="s">
        <v>606</v>
      </c>
      <c r="R164" s="83" t="s">
        <v>176</v>
      </c>
      <c r="S164" s="83" t="s">
        <v>385</v>
      </c>
      <c r="T164" s="83">
        <v>80.0</v>
      </c>
      <c r="U164" s="83">
        <v>90.0</v>
      </c>
      <c r="V164" s="83">
        <v>90.0</v>
      </c>
      <c r="W164" s="83">
        <v>40.0</v>
      </c>
      <c r="X164" s="83" t="s">
        <v>220</v>
      </c>
      <c r="Y164" s="83" t="s">
        <v>607</v>
      </c>
      <c r="Z164" s="83">
        <v>278.0</v>
      </c>
    </row>
    <row r="165">
      <c r="A165" s="83" t="s">
        <v>608</v>
      </c>
      <c r="B165" s="83" t="s">
        <v>70</v>
      </c>
      <c r="C165" s="83" t="s">
        <v>609</v>
      </c>
      <c r="D165" s="83" t="s">
        <v>176</v>
      </c>
      <c r="E165" s="83" t="s">
        <v>385</v>
      </c>
      <c r="F165" s="83">
        <v>80.0</v>
      </c>
      <c r="G165" s="83">
        <v>90.0</v>
      </c>
      <c r="H165" s="83">
        <v>90.0</v>
      </c>
      <c r="I165" s="83">
        <v>40.0</v>
      </c>
      <c r="J165" s="83" t="s">
        <v>220</v>
      </c>
      <c r="K165" s="83" t="s">
        <v>179</v>
      </c>
      <c r="L165" s="83" t="s">
        <v>610</v>
      </c>
      <c r="M165" s="2">
        <v>302.0</v>
      </c>
      <c r="N165" s="2"/>
      <c r="O165" s="2"/>
      <c r="P165" s="83" t="s">
        <v>70</v>
      </c>
      <c r="Q165" s="83" t="s">
        <v>609</v>
      </c>
      <c r="R165" s="83" t="s">
        <v>176</v>
      </c>
      <c r="S165" s="83" t="s">
        <v>385</v>
      </c>
      <c r="T165" s="83">
        <v>80.0</v>
      </c>
      <c r="U165" s="83">
        <v>90.0</v>
      </c>
      <c r="V165" s="83">
        <v>90.0</v>
      </c>
      <c r="W165" s="83">
        <v>40.0</v>
      </c>
      <c r="X165" s="83" t="s">
        <v>220</v>
      </c>
      <c r="Y165" s="83" t="s">
        <v>610</v>
      </c>
      <c r="Z165" s="83">
        <v>302.0</v>
      </c>
    </row>
    <row r="166">
      <c r="A166" s="83" t="s">
        <v>611</v>
      </c>
      <c r="B166" s="83" t="s">
        <v>70</v>
      </c>
      <c r="C166" s="83" t="s">
        <v>612</v>
      </c>
      <c r="D166" s="83" t="s">
        <v>176</v>
      </c>
      <c r="E166" s="83" t="s">
        <v>385</v>
      </c>
      <c r="F166" s="83">
        <v>80.0</v>
      </c>
      <c r="G166" s="83">
        <v>90.0</v>
      </c>
      <c r="H166" s="83">
        <v>90.0</v>
      </c>
      <c r="I166" s="83">
        <v>40.0</v>
      </c>
      <c r="J166" s="83" t="s">
        <v>220</v>
      </c>
      <c r="K166" s="83" t="s">
        <v>179</v>
      </c>
      <c r="L166" s="83" t="s">
        <v>613</v>
      </c>
      <c r="M166" s="2">
        <v>375.0</v>
      </c>
      <c r="N166" s="2"/>
      <c r="O166" s="2"/>
      <c r="P166" s="83" t="s">
        <v>70</v>
      </c>
      <c r="Q166" s="83" t="s">
        <v>612</v>
      </c>
      <c r="R166" s="83" t="s">
        <v>176</v>
      </c>
      <c r="S166" s="83" t="s">
        <v>385</v>
      </c>
      <c r="T166" s="83">
        <v>80.0</v>
      </c>
      <c r="U166" s="83">
        <v>90.0</v>
      </c>
      <c r="V166" s="83">
        <v>90.0</v>
      </c>
      <c r="W166" s="83">
        <v>40.0</v>
      </c>
      <c r="X166" s="83" t="s">
        <v>220</v>
      </c>
      <c r="Y166" s="83" t="s">
        <v>613</v>
      </c>
      <c r="Z166" s="83">
        <v>375.0</v>
      </c>
    </row>
    <row r="167">
      <c r="A167" s="83" t="s">
        <v>614</v>
      </c>
      <c r="B167" s="83" t="s">
        <v>70</v>
      </c>
      <c r="C167" s="83" t="s">
        <v>615</v>
      </c>
      <c r="D167" s="83" t="s">
        <v>176</v>
      </c>
      <c r="E167" s="83" t="s">
        <v>385</v>
      </c>
      <c r="F167" s="83">
        <v>80.0</v>
      </c>
      <c r="G167" s="83">
        <v>90.0</v>
      </c>
      <c r="H167" s="83">
        <v>90.0</v>
      </c>
      <c r="I167" s="83">
        <v>40.0</v>
      </c>
      <c r="J167" s="83" t="s">
        <v>185</v>
      </c>
      <c r="K167" s="83" t="s">
        <v>179</v>
      </c>
      <c r="L167" s="83" t="s">
        <v>616</v>
      </c>
      <c r="M167" s="2">
        <v>305.0</v>
      </c>
      <c r="N167" s="2"/>
      <c r="O167" s="2"/>
      <c r="P167" s="83" t="s">
        <v>70</v>
      </c>
      <c r="Q167" s="83" t="s">
        <v>615</v>
      </c>
      <c r="R167" s="83" t="s">
        <v>176</v>
      </c>
      <c r="S167" s="83" t="s">
        <v>385</v>
      </c>
      <c r="T167" s="83">
        <v>80.0</v>
      </c>
      <c r="U167" s="83">
        <v>90.0</v>
      </c>
      <c r="V167" s="83">
        <v>90.0</v>
      </c>
      <c r="W167" s="83">
        <v>40.0</v>
      </c>
      <c r="X167" s="83" t="s">
        <v>185</v>
      </c>
      <c r="Y167" s="83" t="s">
        <v>616</v>
      </c>
      <c r="Z167" s="83">
        <v>305.0</v>
      </c>
    </row>
    <row r="168">
      <c r="A168" s="83" t="s">
        <v>617</v>
      </c>
      <c r="B168" s="83" t="s">
        <v>70</v>
      </c>
      <c r="C168" s="83" t="s">
        <v>618</v>
      </c>
      <c r="D168" s="83" t="s">
        <v>176</v>
      </c>
      <c r="E168" s="83" t="s">
        <v>385</v>
      </c>
      <c r="F168" s="83">
        <v>80.0</v>
      </c>
      <c r="G168" s="83">
        <v>90.0</v>
      </c>
      <c r="H168" s="83">
        <v>90.0</v>
      </c>
      <c r="I168" s="83">
        <v>40.0</v>
      </c>
      <c r="J168" s="83" t="s">
        <v>214</v>
      </c>
      <c r="K168" s="83" t="s">
        <v>179</v>
      </c>
      <c r="L168" s="83" t="s">
        <v>619</v>
      </c>
      <c r="M168" s="2">
        <v>332.0</v>
      </c>
      <c r="N168" s="2"/>
      <c r="O168" s="2"/>
      <c r="P168" s="83" t="s">
        <v>70</v>
      </c>
      <c r="Q168" s="83" t="s">
        <v>618</v>
      </c>
      <c r="R168" s="83" t="s">
        <v>176</v>
      </c>
      <c r="S168" s="83" t="s">
        <v>385</v>
      </c>
      <c r="T168" s="83">
        <v>80.0</v>
      </c>
      <c r="U168" s="83">
        <v>90.0</v>
      </c>
      <c r="V168" s="83">
        <v>90.0</v>
      </c>
      <c r="W168" s="83">
        <v>40.0</v>
      </c>
      <c r="X168" s="83" t="s">
        <v>214</v>
      </c>
      <c r="Y168" s="83" t="s">
        <v>619</v>
      </c>
      <c r="Z168" s="83">
        <v>332.0</v>
      </c>
    </row>
    <row r="169">
      <c r="A169" s="83" t="s">
        <v>620</v>
      </c>
      <c r="B169" s="83" t="s">
        <v>70</v>
      </c>
      <c r="C169" s="83" t="s">
        <v>92</v>
      </c>
      <c r="D169" s="83" t="s">
        <v>621</v>
      </c>
      <c r="E169" s="83" t="s">
        <v>347</v>
      </c>
      <c r="F169" s="83">
        <v>80.0</v>
      </c>
      <c r="G169" s="83">
        <v>90.0</v>
      </c>
      <c r="H169" s="83">
        <v>90.0</v>
      </c>
      <c r="I169" s="83">
        <v>20.0</v>
      </c>
      <c r="J169" s="83" t="s">
        <v>185</v>
      </c>
      <c r="K169" s="83" t="s">
        <v>372</v>
      </c>
      <c r="L169" s="83" t="s">
        <v>622</v>
      </c>
      <c r="M169" s="2">
        <v>313.0</v>
      </c>
      <c r="N169" s="2"/>
      <c r="O169" s="2"/>
      <c r="P169" s="83" t="s">
        <v>70</v>
      </c>
      <c r="Q169" s="83" t="s">
        <v>92</v>
      </c>
      <c r="R169" s="83" t="s">
        <v>621</v>
      </c>
      <c r="S169" s="83" t="s">
        <v>347</v>
      </c>
      <c r="T169" s="83">
        <v>80.0</v>
      </c>
      <c r="U169" s="83">
        <v>90.0</v>
      </c>
      <c r="V169" s="83">
        <v>90.0</v>
      </c>
      <c r="W169" s="83">
        <v>20.0</v>
      </c>
      <c r="X169" s="83" t="s">
        <v>185</v>
      </c>
      <c r="Y169" s="83" t="s">
        <v>622</v>
      </c>
      <c r="Z169" s="83">
        <v>313.0</v>
      </c>
    </row>
    <row r="170">
      <c r="A170" s="83" t="s">
        <v>623</v>
      </c>
      <c r="B170" s="83" t="s">
        <v>70</v>
      </c>
      <c r="C170" s="83" t="s">
        <v>624</v>
      </c>
      <c r="D170" s="83" t="s">
        <v>621</v>
      </c>
      <c r="E170" s="83" t="s">
        <v>347</v>
      </c>
      <c r="F170" s="83">
        <v>80.0</v>
      </c>
      <c r="G170" s="83">
        <v>90.0</v>
      </c>
      <c r="H170" s="83">
        <v>90.0</v>
      </c>
      <c r="I170" s="83">
        <v>20.0</v>
      </c>
      <c r="J170" s="83" t="s">
        <v>214</v>
      </c>
      <c r="K170" s="83" t="s">
        <v>179</v>
      </c>
      <c r="L170" s="83" t="s">
        <v>625</v>
      </c>
      <c r="M170" s="2">
        <v>404.0</v>
      </c>
      <c r="N170" s="2"/>
      <c r="O170" s="2"/>
      <c r="P170" s="83" t="s">
        <v>70</v>
      </c>
      <c r="Q170" s="83" t="s">
        <v>624</v>
      </c>
      <c r="R170" s="83" t="s">
        <v>621</v>
      </c>
      <c r="S170" s="83" t="s">
        <v>347</v>
      </c>
      <c r="T170" s="83">
        <v>80.0</v>
      </c>
      <c r="U170" s="83">
        <v>90.0</v>
      </c>
      <c r="V170" s="83">
        <v>90.0</v>
      </c>
      <c r="W170" s="83">
        <v>20.0</v>
      </c>
      <c r="X170" s="83" t="s">
        <v>214</v>
      </c>
      <c r="Y170" s="83" t="s">
        <v>625</v>
      </c>
      <c r="Z170" s="83">
        <v>404.0</v>
      </c>
    </row>
    <row r="171">
      <c r="A171" s="83" t="s">
        <v>626</v>
      </c>
      <c r="B171" s="83" t="s">
        <v>70</v>
      </c>
      <c r="C171" s="83" t="s">
        <v>627</v>
      </c>
      <c r="D171" s="83" t="s">
        <v>621</v>
      </c>
      <c r="E171" s="83" t="s">
        <v>621</v>
      </c>
      <c r="F171" s="83">
        <v>80.0</v>
      </c>
      <c r="G171" s="83">
        <v>90.0</v>
      </c>
      <c r="H171" s="83">
        <v>90.0</v>
      </c>
      <c r="I171" s="83">
        <v>50.0</v>
      </c>
      <c r="J171" s="83" t="s">
        <v>220</v>
      </c>
      <c r="K171" s="83" t="s">
        <v>179</v>
      </c>
      <c r="L171" s="83" t="s">
        <v>628</v>
      </c>
      <c r="M171" s="2">
        <v>364.0</v>
      </c>
      <c r="N171" s="2"/>
      <c r="O171" s="2"/>
      <c r="P171" s="83" t="s">
        <v>70</v>
      </c>
      <c r="Q171" s="83" t="s">
        <v>627</v>
      </c>
      <c r="R171" s="83" t="s">
        <v>621</v>
      </c>
      <c r="S171" s="83" t="s">
        <v>621</v>
      </c>
      <c r="T171" s="83">
        <v>80.0</v>
      </c>
      <c r="U171" s="83">
        <v>90.0</v>
      </c>
      <c r="V171" s="83">
        <v>90.0</v>
      </c>
      <c r="W171" s="83">
        <v>50.0</v>
      </c>
      <c r="X171" s="83" t="s">
        <v>220</v>
      </c>
      <c r="Y171" s="83" t="s">
        <v>628</v>
      </c>
      <c r="Z171" s="83">
        <v>364.0</v>
      </c>
    </row>
    <row r="172">
      <c r="A172" s="83" t="s">
        <v>629</v>
      </c>
      <c r="B172" s="83" t="s">
        <v>70</v>
      </c>
      <c r="C172" s="83" t="s">
        <v>630</v>
      </c>
      <c r="D172" s="83" t="s">
        <v>621</v>
      </c>
      <c r="E172" s="83" t="s">
        <v>621</v>
      </c>
      <c r="F172" s="83">
        <v>80.0</v>
      </c>
      <c r="G172" s="83">
        <v>90.0</v>
      </c>
      <c r="H172" s="83">
        <v>90.0</v>
      </c>
      <c r="I172" s="83">
        <v>50.0</v>
      </c>
      <c r="J172" s="83" t="s">
        <v>185</v>
      </c>
      <c r="K172" s="83" t="s">
        <v>59</v>
      </c>
      <c r="L172" s="83" t="s">
        <v>631</v>
      </c>
      <c r="M172" s="2">
        <v>321.0</v>
      </c>
      <c r="N172" s="2"/>
      <c r="O172" s="2"/>
      <c r="P172" s="83" t="s">
        <v>70</v>
      </c>
      <c r="Q172" s="83" t="s">
        <v>630</v>
      </c>
      <c r="R172" s="83" t="s">
        <v>621</v>
      </c>
      <c r="S172" s="83" t="s">
        <v>621</v>
      </c>
      <c r="T172" s="83">
        <v>80.0</v>
      </c>
      <c r="U172" s="83">
        <v>90.0</v>
      </c>
      <c r="V172" s="83">
        <v>90.0</v>
      </c>
      <c r="W172" s="83">
        <v>50.0</v>
      </c>
      <c r="X172" s="83" t="s">
        <v>185</v>
      </c>
      <c r="Y172" s="83" t="s">
        <v>631</v>
      </c>
      <c r="Z172" s="83">
        <v>321.0</v>
      </c>
    </row>
    <row r="173">
      <c r="A173" s="83" t="s">
        <v>632</v>
      </c>
      <c r="B173" s="83" t="s">
        <v>70</v>
      </c>
      <c r="C173" s="83" t="s">
        <v>633</v>
      </c>
      <c r="D173" s="83" t="s">
        <v>621</v>
      </c>
      <c r="E173" s="83" t="s">
        <v>621</v>
      </c>
      <c r="F173" s="83">
        <v>80.0</v>
      </c>
      <c r="G173" s="83">
        <v>90.0</v>
      </c>
      <c r="H173" s="83">
        <v>90.0</v>
      </c>
      <c r="I173" s="83">
        <v>50.0</v>
      </c>
      <c r="J173" s="83" t="s">
        <v>185</v>
      </c>
      <c r="K173" s="83" t="s">
        <v>59</v>
      </c>
      <c r="L173" s="83" t="s">
        <v>634</v>
      </c>
      <c r="M173" s="2">
        <v>368.0</v>
      </c>
      <c r="N173" s="2"/>
      <c r="O173" s="2"/>
      <c r="P173" s="83" t="s">
        <v>70</v>
      </c>
      <c r="Q173" s="83" t="s">
        <v>633</v>
      </c>
      <c r="R173" s="83" t="s">
        <v>621</v>
      </c>
      <c r="S173" s="83" t="s">
        <v>621</v>
      </c>
      <c r="T173" s="83">
        <v>80.0</v>
      </c>
      <c r="U173" s="83">
        <v>90.0</v>
      </c>
      <c r="V173" s="83">
        <v>90.0</v>
      </c>
      <c r="W173" s="83">
        <v>50.0</v>
      </c>
      <c r="X173" s="83" t="s">
        <v>185</v>
      </c>
      <c r="Y173" s="83" t="s">
        <v>634</v>
      </c>
      <c r="Z173" s="83">
        <v>368.0</v>
      </c>
    </row>
    <row r="174">
      <c r="A174" s="83" t="s">
        <v>635</v>
      </c>
      <c r="B174" s="83" t="s">
        <v>70</v>
      </c>
      <c r="C174" s="83" t="s">
        <v>636</v>
      </c>
      <c r="D174" s="83" t="s">
        <v>621</v>
      </c>
      <c r="E174" s="83" t="s">
        <v>621</v>
      </c>
      <c r="F174" s="83">
        <v>80.0</v>
      </c>
      <c r="G174" s="83">
        <v>90.0</v>
      </c>
      <c r="H174" s="83">
        <v>90.0</v>
      </c>
      <c r="I174" s="83">
        <v>50.0</v>
      </c>
      <c r="J174" s="83" t="s">
        <v>214</v>
      </c>
      <c r="K174" s="83" t="s">
        <v>372</v>
      </c>
      <c r="L174" s="83" t="s">
        <v>637</v>
      </c>
      <c r="M174" s="2">
        <v>382.0</v>
      </c>
      <c r="N174" s="2"/>
      <c r="O174" s="2"/>
      <c r="P174" s="83" t="s">
        <v>70</v>
      </c>
      <c r="Q174" s="83" t="s">
        <v>636</v>
      </c>
      <c r="R174" s="83" t="s">
        <v>621</v>
      </c>
      <c r="S174" s="83" t="s">
        <v>621</v>
      </c>
      <c r="T174" s="83">
        <v>80.0</v>
      </c>
      <c r="U174" s="83">
        <v>90.0</v>
      </c>
      <c r="V174" s="83">
        <v>90.0</v>
      </c>
      <c r="W174" s="83">
        <v>50.0</v>
      </c>
      <c r="X174" s="83" t="s">
        <v>214</v>
      </c>
      <c r="Y174" s="83" t="s">
        <v>637</v>
      </c>
      <c r="Z174" s="83">
        <v>382.0</v>
      </c>
    </row>
    <row r="175">
      <c r="A175" s="83" t="s">
        <v>638</v>
      </c>
      <c r="B175" s="83" t="s">
        <v>70</v>
      </c>
      <c r="C175" s="83" t="s">
        <v>639</v>
      </c>
      <c r="D175" s="83" t="s">
        <v>621</v>
      </c>
      <c r="E175" s="83" t="s">
        <v>621</v>
      </c>
      <c r="F175" s="83">
        <v>80.0</v>
      </c>
      <c r="G175" s="83">
        <v>90.0</v>
      </c>
      <c r="H175" s="83">
        <v>90.0</v>
      </c>
      <c r="I175" s="83">
        <v>50.0</v>
      </c>
      <c r="J175" s="83" t="s">
        <v>214</v>
      </c>
      <c r="K175" s="83" t="s">
        <v>179</v>
      </c>
      <c r="L175" s="83" t="s">
        <v>640</v>
      </c>
      <c r="M175" s="2">
        <v>465.0</v>
      </c>
      <c r="N175" s="2"/>
      <c r="O175" s="2"/>
      <c r="P175" s="83" t="s">
        <v>70</v>
      </c>
      <c r="Q175" s="83" t="s">
        <v>639</v>
      </c>
      <c r="R175" s="83" t="s">
        <v>621</v>
      </c>
      <c r="S175" s="83" t="s">
        <v>621</v>
      </c>
      <c r="T175" s="83">
        <v>80.0</v>
      </c>
      <c r="U175" s="83">
        <v>90.0</v>
      </c>
      <c r="V175" s="83">
        <v>90.0</v>
      </c>
      <c r="W175" s="83">
        <v>50.0</v>
      </c>
      <c r="X175" s="83" t="s">
        <v>214</v>
      </c>
      <c r="Y175" s="83" t="s">
        <v>640</v>
      </c>
      <c r="Z175" s="83">
        <v>465.0</v>
      </c>
    </row>
    <row r="176">
      <c r="A176" s="83" t="s">
        <v>641</v>
      </c>
      <c r="B176" s="83" t="s">
        <v>70</v>
      </c>
      <c r="C176" s="83" t="s">
        <v>642</v>
      </c>
      <c r="D176" s="83" t="s">
        <v>176</v>
      </c>
      <c r="E176" s="83" t="s">
        <v>385</v>
      </c>
      <c r="F176" s="83">
        <v>70.0</v>
      </c>
      <c r="G176" s="83">
        <v>80.0</v>
      </c>
      <c r="H176" s="83">
        <v>80.0</v>
      </c>
      <c r="I176" s="83">
        <v>30.0</v>
      </c>
      <c r="J176" s="83" t="s">
        <v>220</v>
      </c>
      <c r="K176" s="83" t="s">
        <v>179</v>
      </c>
      <c r="L176" s="83" t="s">
        <v>643</v>
      </c>
      <c r="M176" s="2">
        <v>240.0</v>
      </c>
      <c r="N176" s="2"/>
      <c r="O176" s="2"/>
      <c r="P176" s="83" t="s">
        <v>70</v>
      </c>
      <c r="Q176" s="83" t="s">
        <v>642</v>
      </c>
      <c r="R176" s="83" t="s">
        <v>176</v>
      </c>
      <c r="S176" s="83" t="s">
        <v>385</v>
      </c>
      <c r="T176" s="83">
        <v>70.0</v>
      </c>
      <c r="U176" s="83">
        <v>80.0</v>
      </c>
      <c r="V176" s="83">
        <v>80.0</v>
      </c>
      <c r="W176" s="83">
        <v>30.0</v>
      </c>
      <c r="X176" s="83" t="s">
        <v>220</v>
      </c>
      <c r="Y176" s="83" t="s">
        <v>643</v>
      </c>
      <c r="Z176" s="83">
        <v>240.0</v>
      </c>
    </row>
    <row r="177">
      <c r="A177" s="83" t="s">
        <v>644</v>
      </c>
      <c r="B177" s="83" t="s">
        <v>70</v>
      </c>
      <c r="C177" s="83" t="s">
        <v>645</v>
      </c>
      <c r="D177" s="83" t="s">
        <v>176</v>
      </c>
      <c r="E177" s="83" t="s">
        <v>385</v>
      </c>
      <c r="F177" s="83">
        <v>70.0</v>
      </c>
      <c r="G177" s="83">
        <v>80.0</v>
      </c>
      <c r="H177" s="83">
        <v>80.0</v>
      </c>
      <c r="I177" s="83">
        <v>30.0</v>
      </c>
      <c r="J177" s="83" t="s">
        <v>220</v>
      </c>
      <c r="K177" s="83" t="s">
        <v>179</v>
      </c>
      <c r="L177" s="83" t="s">
        <v>646</v>
      </c>
      <c r="M177" s="2">
        <v>242.0</v>
      </c>
      <c r="N177" s="2"/>
      <c r="O177" s="2"/>
      <c r="P177" s="83" t="s">
        <v>70</v>
      </c>
      <c r="Q177" s="83" t="s">
        <v>645</v>
      </c>
      <c r="R177" s="83" t="s">
        <v>176</v>
      </c>
      <c r="S177" s="83" t="s">
        <v>385</v>
      </c>
      <c r="T177" s="83">
        <v>70.0</v>
      </c>
      <c r="U177" s="83">
        <v>80.0</v>
      </c>
      <c r="V177" s="83">
        <v>80.0</v>
      </c>
      <c r="W177" s="83">
        <v>30.0</v>
      </c>
      <c r="X177" s="83" t="s">
        <v>220</v>
      </c>
      <c r="Y177" s="83" t="s">
        <v>646</v>
      </c>
      <c r="Z177" s="83">
        <v>242.0</v>
      </c>
    </row>
    <row r="178">
      <c r="A178" s="83" t="s">
        <v>647</v>
      </c>
      <c r="B178" s="83" t="s">
        <v>70</v>
      </c>
      <c r="C178" s="83" t="s">
        <v>648</v>
      </c>
      <c r="D178" s="83" t="s">
        <v>176</v>
      </c>
      <c r="E178" s="83" t="s">
        <v>385</v>
      </c>
      <c r="F178" s="83">
        <v>70.0</v>
      </c>
      <c r="G178" s="83">
        <v>80.0</v>
      </c>
      <c r="H178" s="83">
        <v>80.0</v>
      </c>
      <c r="I178" s="83">
        <v>30.0</v>
      </c>
      <c r="J178" s="83" t="s">
        <v>185</v>
      </c>
      <c r="K178" s="83" t="s">
        <v>179</v>
      </c>
      <c r="L178" s="83" t="s">
        <v>649</v>
      </c>
      <c r="M178" s="2">
        <v>304.0</v>
      </c>
      <c r="N178" s="2"/>
      <c r="O178" s="2"/>
      <c r="P178" s="83" t="s">
        <v>70</v>
      </c>
      <c r="Q178" s="83" t="s">
        <v>648</v>
      </c>
      <c r="R178" s="83" t="s">
        <v>176</v>
      </c>
      <c r="S178" s="83" t="s">
        <v>385</v>
      </c>
      <c r="T178" s="83">
        <v>70.0</v>
      </c>
      <c r="U178" s="83">
        <v>80.0</v>
      </c>
      <c r="V178" s="83">
        <v>80.0</v>
      </c>
      <c r="W178" s="83">
        <v>30.0</v>
      </c>
      <c r="X178" s="83" t="s">
        <v>185</v>
      </c>
      <c r="Y178" s="83" t="s">
        <v>649</v>
      </c>
      <c r="Z178" s="83">
        <v>304.0</v>
      </c>
    </row>
    <row r="179">
      <c r="A179" s="83" t="s">
        <v>650</v>
      </c>
      <c r="B179" s="83" t="s">
        <v>70</v>
      </c>
      <c r="C179" s="83" t="s">
        <v>651</v>
      </c>
      <c r="D179" s="83" t="s">
        <v>176</v>
      </c>
      <c r="E179" s="83" t="s">
        <v>385</v>
      </c>
      <c r="F179" s="83">
        <v>70.0</v>
      </c>
      <c r="G179" s="83">
        <v>80.0</v>
      </c>
      <c r="H179" s="83">
        <v>80.0</v>
      </c>
      <c r="I179" s="83">
        <v>30.0</v>
      </c>
      <c r="J179" s="83" t="s">
        <v>185</v>
      </c>
      <c r="K179" s="83" t="s">
        <v>179</v>
      </c>
      <c r="L179" s="83" t="s">
        <v>652</v>
      </c>
      <c r="M179" s="2">
        <v>325.0</v>
      </c>
      <c r="N179" s="2"/>
      <c r="O179" s="2"/>
      <c r="P179" s="83" t="s">
        <v>70</v>
      </c>
      <c r="Q179" s="83" t="s">
        <v>651</v>
      </c>
      <c r="R179" s="83" t="s">
        <v>176</v>
      </c>
      <c r="S179" s="83" t="s">
        <v>385</v>
      </c>
      <c r="T179" s="83">
        <v>70.0</v>
      </c>
      <c r="U179" s="83">
        <v>80.0</v>
      </c>
      <c r="V179" s="83">
        <v>80.0</v>
      </c>
      <c r="W179" s="83">
        <v>30.0</v>
      </c>
      <c r="X179" s="83" t="s">
        <v>185</v>
      </c>
      <c r="Y179" s="83" t="s">
        <v>652</v>
      </c>
      <c r="Z179" s="83">
        <v>325.0</v>
      </c>
    </row>
    <row r="180">
      <c r="A180" s="83" t="s">
        <v>653</v>
      </c>
      <c r="B180" s="83" t="s">
        <v>70</v>
      </c>
      <c r="C180" s="83" t="s">
        <v>654</v>
      </c>
      <c r="D180" s="83" t="s">
        <v>176</v>
      </c>
      <c r="E180" s="83" t="s">
        <v>385</v>
      </c>
      <c r="F180" s="83">
        <v>70.0</v>
      </c>
      <c r="G180" s="83">
        <v>80.0</v>
      </c>
      <c r="H180" s="83">
        <v>80.0</v>
      </c>
      <c r="I180" s="83">
        <v>30.0</v>
      </c>
      <c r="J180" s="83" t="s">
        <v>185</v>
      </c>
      <c r="K180" s="83" t="s">
        <v>249</v>
      </c>
      <c r="L180" s="83" t="s">
        <v>655</v>
      </c>
      <c r="M180" s="2">
        <v>353.0</v>
      </c>
      <c r="N180" s="2"/>
      <c r="O180" s="2"/>
      <c r="P180" s="83" t="s">
        <v>70</v>
      </c>
      <c r="Q180" s="83" t="s">
        <v>654</v>
      </c>
      <c r="R180" s="83" t="s">
        <v>176</v>
      </c>
      <c r="S180" s="83" t="s">
        <v>385</v>
      </c>
      <c r="T180" s="83">
        <v>70.0</v>
      </c>
      <c r="U180" s="83">
        <v>80.0</v>
      </c>
      <c r="V180" s="83">
        <v>80.0</v>
      </c>
      <c r="W180" s="83">
        <v>30.0</v>
      </c>
      <c r="X180" s="83" t="s">
        <v>185</v>
      </c>
      <c r="Y180" s="83" t="s">
        <v>655</v>
      </c>
      <c r="Z180" s="83">
        <v>353.0</v>
      </c>
    </row>
    <row r="181">
      <c r="A181" s="83" t="s">
        <v>656</v>
      </c>
      <c r="B181" s="83" t="s">
        <v>70</v>
      </c>
      <c r="C181" s="83" t="s">
        <v>657</v>
      </c>
      <c r="D181" s="83" t="s">
        <v>176</v>
      </c>
      <c r="E181" s="83" t="s">
        <v>328</v>
      </c>
      <c r="F181" s="83">
        <v>70.0</v>
      </c>
      <c r="G181" s="83">
        <v>80.0</v>
      </c>
      <c r="H181" s="83">
        <v>80.0</v>
      </c>
      <c r="I181" s="83">
        <v>20.0</v>
      </c>
      <c r="J181" s="83" t="s">
        <v>217</v>
      </c>
      <c r="K181" s="83" t="s">
        <v>179</v>
      </c>
      <c r="L181" s="83" t="s">
        <v>658</v>
      </c>
      <c r="M181" s="2">
        <v>264.0</v>
      </c>
      <c r="N181" s="2"/>
      <c r="O181" s="2"/>
      <c r="P181" s="83" t="s">
        <v>70</v>
      </c>
      <c r="Q181" s="83" t="s">
        <v>657</v>
      </c>
      <c r="R181" s="83" t="s">
        <v>176</v>
      </c>
      <c r="S181" s="83" t="s">
        <v>328</v>
      </c>
      <c r="T181" s="83">
        <v>70.0</v>
      </c>
      <c r="U181" s="83">
        <v>80.0</v>
      </c>
      <c r="V181" s="83">
        <v>80.0</v>
      </c>
      <c r="W181" s="83">
        <v>20.0</v>
      </c>
      <c r="X181" s="83" t="s">
        <v>217</v>
      </c>
      <c r="Y181" s="83" t="s">
        <v>658</v>
      </c>
      <c r="Z181" s="83">
        <v>264.0</v>
      </c>
    </row>
    <row r="182">
      <c r="A182" s="83" t="s">
        <v>659</v>
      </c>
      <c r="B182" s="83" t="s">
        <v>70</v>
      </c>
      <c r="C182" s="83" t="s">
        <v>657</v>
      </c>
      <c r="D182" s="83" t="s">
        <v>176</v>
      </c>
      <c r="E182" s="83" t="s">
        <v>328</v>
      </c>
      <c r="F182" s="83">
        <v>70.0</v>
      </c>
      <c r="G182" s="83">
        <v>80.0</v>
      </c>
      <c r="H182" s="83">
        <v>80.0</v>
      </c>
      <c r="I182" s="83">
        <v>20.0</v>
      </c>
      <c r="J182" s="83" t="s">
        <v>217</v>
      </c>
      <c r="K182" s="83" t="s">
        <v>179</v>
      </c>
      <c r="L182" s="83" t="s">
        <v>658</v>
      </c>
      <c r="M182" s="2">
        <v>265.0</v>
      </c>
      <c r="N182" s="2"/>
      <c r="O182" s="2"/>
      <c r="P182" s="83" t="s">
        <v>70</v>
      </c>
      <c r="Q182" s="83" t="s">
        <v>657</v>
      </c>
      <c r="R182" s="83" t="s">
        <v>176</v>
      </c>
      <c r="S182" s="83" t="s">
        <v>328</v>
      </c>
      <c r="T182" s="83">
        <v>70.0</v>
      </c>
      <c r="U182" s="83">
        <v>80.0</v>
      </c>
      <c r="V182" s="83">
        <v>80.0</v>
      </c>
      <c r="W182" s="83">
        <v>20.0</v>
      </c>
      <c r="X182" s="83" t="s">
        <v>217</v>
      </c>
      <c r="Y182" s="83" t="s">
        <v>658</v>
      </c>
      <c r="Z182" s="83">
        <v>265.0</v>
      </c>
    </row>
    <row r="183">
      <c r="A183" s="83" t="s">
        <v>660</v>
      </c>
      <c r="B183" s="83" t="s">
        <v>70</v>
      </c>
      <c r="C183" s="83" t="s">
        <v>661</v>
      </c>
      <c r="D183" s="83" t="s">
        <v>621</v>
      </c>
      <c r="E183" s="83" t="s">
        <v>621</v>
      </c>
      <c r="F183" s="83">
        <v>70.0</v>
      </c>
      <c r="G183" s="83">
        <v>80.0</v>
      </c>
      <c r="H183" s="83">
        <v>80.0</v>
      </c>
      <c r="I183" s="83">
        <v>40.0</v>
      </c>
      <c r="J183" s="83" t="s">
        <v>217</v>
      </c>
      <c r="K183" s="83" t="s">
        <v>59</v>
      </c>
      <c r="L183" s="83" t="s">
        <v>662</v>
      </c>
      <c r="M183" s="2">
        <v>297.0</v>
      </c>
      <c r="N183" s="2"/>
      <c r="O183" s="2"/>
      <c r="P183" s="83" t="s">
        <v>70</v>
      </c>
      <c r="Q183" s="83" t="s">
        <v>661</v>
      </c>
      <c r="R183" s="83" t="s">
        <v>621</v>
      </c>
      <c r="S183" s="83" t="s">
        <v>621</v>
      </c>
      <c r="T183" s="83">
        <v>70.0</v>
      </c>
      <c r="U183" s="83">
        <v>80.0</v>
      </c>
      <c r="V183" s="83">
        <v>80.0</v>
      </c>
      <c r="W183" s="83">
        <v>40.0</v>
      </c>
      <c r="X183" s="83" t="s">
        <v>217</v>
      </c>
      <c r="Y183" s="83" t="s">
        <v>662</v>
      </c>
      <c r="Z183" s="83">
        <v>297.0</v>
      </c>
    </row>
    <row r="184">
      <c r="A184" s="83" t="s">
        <v>663</v>
      </c>
      <c r="B184" s="83" t="s">
        <v>70</v>
      </c>
      <c r="C184" s="83" t="s">
        <v>664</v>
      </c>
      <c r="D184" s="83" t="s">
        <v>621</v>
      </c>
      <c r="E184" s="83" t="s">
        <v>621</v>
      </c>
      <c r="F184" s="83">
        <v>70.0</v>
      </c>
      <c r="G184" s="83">
        <v>80.0</v>
      </c>
      <c r="H184" s="83">
        <v>80.0</v>
      </c>
      <c r="I184" s="83">
        <v>40.0</v>
      </c>
      <c r="J184" s="83" t="s">
        <v>217</v>
      </c>
      <c r="K184" s="83" t="s">
        <v>372</v>
      </c>
      <c r="L184" s="83" t="s">
        <v>665</v>
      </c>
      <c r="M184" s="2">
        <v>350.0</v>
      </c>
      <c r="N184" s="2"/>
      <c r="O184" s="2"/>
      <c r="P184" s="83" t="s">
        <v>70</v>
      </c>
      <c r="Q184" s="83" t="s">
        <v>664</v>
      </c>
      <c r="R184" s="83" t="s">
        <v>621</v>
      </c>
      <c r="S184" s="83" t="s">
        <v>621</v>
      </c>
      <c r="T184" s="83">
        <v>70.0</v>
      </c>
      <c r="U184" s="83">
        <v>80.0</v>
      </c>
      <c r="V184" s="83">
        <v>80.0</v>
      </c>
      <c r="W184" s="83">
        <v>40.0</v>
      </c>
      <c r="X184" s="83" t="s">
        <v>217</v>
      </c>
      <c r="Y184" s="83" t="s">
        <v>665</v>
      </c>
      <c r="Z184" s="83">
        <v>350.0</v>
      </c>
    </row>
    <row r="185">
      <c r="A185" s="83" t="s">
        <v>666</v>
      </c>
      <c r="B185" s="83" t="s">
        <v>70</v>
      </c>
      <c r="C185" s="83" t="s">
        <v>667</v>
      </c>
      <c r="D185" s="83" t="s">
        <v>621</v>
      </c>
      <c r="E185" s="83" t="s">
        <v>621</v>
      </c>
      <c r="F185" s="83">
        <v>70.0</v>
      </c>
      <c r="G185" s="83">
        <v>80.0</v>
      </c>
      <c r="H185" s="83">
        <v>80.0</v>
      </c>
      <c r="I185" s="83">
        <v>40.0</v>
      </c>
      <c r="J185" s="83" t="s">
        <v>217</v>
      </c>
      <c r="K185" s="83" t="s">
        <v>179</v>
      </c>
      <c r="L185" s="83" t="s">
        <v>668</v>
      </c>
      <c r="M185" s="2">
        <v>359.0</v>
      </c>
      <c r="N185" s="2"/>
      <c r="O185" s="2"/>
      <c r="P185" s="83" t="s">
        <v>70</v>
      </c>
      <c r="Q185" s="83" t="s">
        <v>667</v>
      </c>
      <c r="R185" s="83" t="s">
        <v>621</v>
      </c>
      <c r="S185" s="83" t="s">
        <v>621</v>
      </c>
      <c r="T185" s="83">
        <v>70.0</v>
      </c>
      <c r="U185" s="83">
        <v>80.0</v>
      </c>
      <c r="V185" s="83">
        <v>80.0</v>
      </c>
      <c r="W185" s="83">
        <v>40.0</v>
      </c>
      <c r="X185" s="83" t="s">
        <v>217</v>
      </c>
      <c r="Y185" s="83" t="s">
        <v>668</v>
      </c>
      <c r="Z185" s="83">
        <v>359.0</v>
      </c>
    </row>
    <row r="186">
      <c r="A186" s="83" t="s">
        <v>669</v>
      </c>
      <c r="B186" s="83" t="s">
        <v>70</v>
      </c>
      <c r="C186" s="83" t="s">
        <v>670</v>
      </c>
      <c r="D186" s="83" t="s">
        <v>621</v>
      </c>
      <c r="E186" s="83" t="s">
        <v>621</v>
      </c>
      <c r="F186" s="83">
        <v>70.0</v>
      </c>
      <c r="G186" s="83">
        <v>80.0</v>
      </c>
      <c r="H186" s="83">
        <v>80.0</v>
      </c>
      <c r="I186" s="83">
        <v>40.0</v>
      </c>
      <c r="J186" s="83" t="s">
        <v>217</v>
      </c>
      <c r="K186" s="83" t="s">
        <v>372</v>
      </c>
      <c r="L186" s="83" t="s">
        <v>671</v>
      </c>
      <c r="M186" s="2">
        <v>360.0</v>
      </c>
      <c r="N186" s="2"/>
      <c r="O186" s="2"/>
      <c r="P186" s="83" t="s">
        <v>70</v>
      </c>
      <c r="Q186" s="83" t="s">
        <v>670</v>
      </c>
      <c r="R186" s="83" t="s">
        <v>621</v>
      </c>
      <c r="S186" s="83" t="s">
        <v>621</v>
      </c>
      <c r="T186" s="83">
        <v>70.0</v>
      </c>
      <c r="U186" s="83">
        <v>80.0</v>
      </c>
      <c r="V186" s="83">
        <v>80.0</v>
      </c>
      <c r="W186" s="83">
        <v>40.0</v>
      </c>
      <c r="X186" s="83" t="s">
        <v>217</v>
      </c>
      <c r="Y186" s="83" t="s">
        <v>671</v>
      </c>
      <c r="Z186" s="83">
        <v>360.0</v>
      </c>
    </row>
    <row r="187">
      <c r="A187" s="83" t="s">
        <v>672</v>
      </c>
      <c r="B187" s="83" t="s">
        <v>70</v>
      </c>
      <c r="C187" s="83" t="s">
        <v>673</v>
      </c>
      <c r="D187" s="83" t="s">
        <v>621</v>
      </c>
      <c r="E187" s="83" t="s">
        <v>621</v>
      </c>
      <c r="F187" s="83">
        <v>70.0</v>
      </c>
      <c r="G187" s="83">
        <v>80.0</v>
      </c>
      <c r="H187" s="83">
        <v>80.0</v>
      </c>
      <c r="I187" s="83">
        <v>40.0</v>
      </c>
      <c r="J187" s="83" t="s">
        <v>217</v>
      </c>
      <c r="K187" s="83" t="s">
        <v>372</v>
      </c>
      <c r="L187" s="83" t="s">
        <v>674</v>
      </c>
      <c r="M187" s="2">
        <v>371.0</v>
      </c>
      <c r="N187" s="2"/>
      <c r="O187" s="2"/>
      <c r="P187" s="83" t="s">
        <v>70</v>
      </c>
      <c r="Q187" s="83" t="s">
        <v>673</v>
      </c>
      <c r="R187" s="83" t="s">
        <v>621</v>
      </c>
      <c r="S187" s="83" t="s">
        <v>621</v>
      </c>
      <c r="T187" s="83">
        <v>70.0</v>
      </c>
      <c r="U187" s="83">
        <v>80.0</v>
      </c>
      <c r="V187" s="83">
        <v>80.0</v>
      </c>
      <c r="W187" s="83">
        <v>40.0</v>
      </c>
      <c r="X187" s="83" t="s">
        <v>217</v>
      </c>
      <c r="Y187" s="83" t="s">
        <v>674</v>
      </c>
      <c r="Z187" s="83">
        <v>371.0</v>
      </c>
    </row>
    <row r="188">
      <c r="A188" s="83" t="s">
        <v>675</v>
      </c>
      <c r="B188" s="83" t="s">
        <v>70</v>
      </c>
      <c r="C188" s="83" t="s">
        <v>676</v>
      </c>
      <c r="D188" s="83" t="s">
        <v>621</v>
      </c>
      <c r="E188" s="83" t="s">
        <v>621</v>
      </c>
      <c r="F188" s="83">
        <v>70.0</v>
      </c>
      <c r="G188" s="83">
        <v>80.0</v>
      </c>
      <c r="H188" s="83">
        <v>80.0</v>
      </c>
      <c r="I188" s="83">
        <v>40.0</v>
      </c>
      <c r="J188" s="83" t="s">
        <v>217</v>
      </c>
      <c r="K188" s="83" t="s">
        <v>179</v>
      </c>
      <c r="L188" s="83" t="s">
        <v>677</v>
      </c>
      <c r="M188" s="2">
        <v>374.0</v>
      </c>
      <c r="N188" s="2"/>
      <c r="O188" s="2"/>
      <c r="P188" s="83" t="s">
        <v>70</v>
      </c>
      <c r="Q188" s="83" t="s">
        <v>676</v>
      </c>
      <c r="R188" s="83" t="s">
        <v>621</v>
      </c>
      <c r="S188" s="83" t="s">
        <v>621</v>
      </c>
      <c r="T188" s="83">
        <v>70.0</v>
      </c>
      <c r="U188" s="83">
        <v>80.0</v>
      </c>
      <c r="V188" s="83">
        <v>80.0</v>
      </c>
      <c r="W188" s="83">
        <v>40.0</v>
      </c>
      <c r="X188" s="83" t="s">
        <v>217</v>
      </c>
      <c r="Y188" s="83" t="s">
        <v>677</v>
      </c>
      <c r="Z188" s="83">
        <v>374.0</v>
      </c>
    </row>
    <row r="189">
      <c r="A189" s="83" t="s">
        <v>678</v>
      </c>
      <c r="B189" s="83" t="s">
        <v>70</v>
      </c>
      <c r="C189" s="83" t="s">
        <v>679</v>
      </c>
      <c r="D189" s="83" t="s">
        <v>621</v>
      </c>
      <c r="E189" s="83" t="s">
        <v>621</v>
      </c>
      <c r="F189" s="83">
        <v>70.0</v>
      </c>
      <c r="G189" s="83">
        <v>80.0</v>
      </c>
      <c r="H189" s="83">
        <v>80.0</v>
      </c>
      <c r="I189" s="83">
        <v>40.0</v>
      </c>
      <c r="J189" s="83" t="s">
        <v>217</v>
      </c>
      <c r="K189" s="83" t="s">
        <v>372</v>
      </c>
      <c r="L189" s="83" t="s">
        <v>680</v>
      </c>
      <c r="M189" s="2">
        <v>387.0</v>
      </c>
      <c r="N189" s="2"/>
      <c r="O189" s="2"/>
      <c r="P189" s="83" t="s">
        <v>70</v>
      </c>
      <c r="Q189" s="83" t="s">
        <v>679</v>
      </c>
      <c r="R189" s="83" t="s">
        <v>621</v>
      </c>
      <c r="S189" s="83" t="s">
        <v>621</v>
      </c>
      <c r="T189" s="83">
        <v>70.0</v>
      </c>
      <c r="U189" s="83">
        <v>80.0</v>
      </c>
      <c r="V189" s="83">
        <v>80.0</v>
      </c>
      <c r="W189" s="83">
        <v>40.0</v>
      </c>
      <c r="X189" s="83" t="s">
        <v>217</v>
      </c>
      <c r="Y189" s="83" t="s">
        <v>680</v>
      </c>
      <c r="Z189" s="83">
        <v>387.0</v>
      </c>
    </row>
    <row r="190">
      <c r="A190" s="83" t="s">
        <v>681</v>
      </c>
      <c r="B190" s="83" t="s">
        <v>70</v>
      </c>
      <c r="C190" s="83" t="s">
        <v>682</v>
      </c>
      <c r="D190" s="83" t="s">
        <v>621</v>
      </c>
      <c r="E190" s="83" t="s">
        <v>621</v>
      </c>
      <c r="F190" s="83">
        <v>70.0</v>
      </c>
      <c r="G190" s="83">
        <v>80.0</v>
      </c>
      <c r="H190" s="83">
        <v>80.0</v>
      </c>
      <c r="I190" s="83">
        <v>40.0</v>
      </c>
      <c r="J190" s="83" t="s">
        <v>178</v>
      </c>
      <c r="K190" s="83" t="s">
        <v>249</v>
      </c>
      <c r="L190" s="83" t="s">
        <v>683</v>
      </c>
      <c r="M190" s="2">
        <v>419.0</v>
      </c>
      <c r="N190" s="2"/>
      <c r="O190" s="2"/>
      <c r="P190" s="83" t="s">
        <v>70</v>
      </c>
      <c r="Q190" s="83" t="s">
        <v>682</v>
      </c>
      <c r="R190" s="83" t="s">
        <v>621</v>
      </c>
      <c r="S190" s="83" t="s">
        <v>621</v>
      </c>
      <c r="T190" s="83">
        <v>70.0</v>
      </c>
      <c r="U190" s="83">
        <v>80.0</v>
      </c>
      <c r="V190" s="83">
        <v>80.0</v>
      </c>
      <c r="W190" s="83">
        <v>40.0</v>
      </c>
      <c r="X190" s="83" t="s">
        <v>178</v>
      </c>
      <c r="Y190" s="83" t="s">
        <v>683</v>
      </c>
      <c r="Z190" s="83">
        <v>419.0</v>
      </c>
    </row>
    <row r="191">
      <c r="A191" s="83" t="s">
        <v>684</v>
      </c>
      <c r="B191" s="83" t="s">
        <v>70</v>
      </c>
      <c r="C191" s="83" t="s">
        <v>303</v>
      </c>
      <c r="D191" s="83" t="s">
        <v>621</v>
      </c>
      <c r="E191" s="83" t="s">
        <v>621</v>
      </c>
      <c r="F191" s="83">
        <v>70.0</v>
      </c>
      <c r="G191" s="83">
        <v>80.0</v>
      </c>
      <c r="H191" s="83">
        <v>80.0</v>
      </c>
      <c r="I191" s="83">
        <v>40.0</v>
      </c>
      <c r="J191" s="83" t="s">
        <v>185</v>
      </c>
      <c r="K191" s="83" t="s">
        <v>179</v>
      </c>
      <c r="L191" s="83" t="s">
        <v>304</v>
      </c>
      <c r="M191" s="2">
        <v>331.0</v>
      </c>
      <c r="N191" s="2"/>
      <c r="O191" s="2"/>
      <c r="P191" s="83" t="s">
        <v>70</v>
      </c>
      <c r="Q191" s="83" t="s">
        <v>303</v>
      </c>
      <c r="R191" s="83" t="s">
        <v>621</v>
      </c>
      <c r="S191" s="83" t="s">
        <v>621</v>
      </c>
      <c r="T191" s="83">
        <v>70.0</v>
      </c>
      <c r="U191" s="83">
        <v>80.0</v>
      </c>
      <c r="V191" s="83">
        <v>80.0</v>
      </c>
      <c r="W191" s="83">
        <v>40.0</v>
      </c>
      <c r="X191" s="83" t="s">
        <v>185</v>
      </c>
      <c r="Y191" s="83" t="s">
        <v>304</v>
      </c>
      <c r="Z191" s="83">
        <v>331.0</v>
      </c>
    </row>
    <row r="192">
      <c r="A192" s="83" t="s">
        <v>685</v>
      </c>
      <c r="B192" s="83" t="s">
        <v>70</v>
      </c>
      <c r="C192" s="83" t="s">
        <v>686</v>
      </c>
      <c r="D192" s="83" t="s">
        <v>621</v>
      </c>
      <c r="E192" s="83" t="s">
        <v>621</v>
      </c>
      <c r="F192" s="83">
        <v>70.0</v>
      </c>
      <c r="G192" s="83">
        <v>80.0</v>
      </c>
      <c r="H192" s="83">
        <v>80.0</v>
      </c>
      <c r="I192" s="83">
        <v>40.0</v>
      </c>
      <c r="J192" s="83" t="s">
        <v>214</v>
      </c>
      <c r="K192" s="83" t="s">
        <v>372</v>
      </c>
      <c r="L192" s="83" t="s">
        <v>687</v>
      </c>
      <c r="M192" s="2">
        <v>334.0</v>
      </c>
      <c r="N192" s="2"/>
      <c r="O192" s="2"/>
      <c r="P192" s="83" t="s">
        <v>70</v>
      </c>
      <c r="Q192" s="83" t="s">
        <v>686</v>
      </c>
      <c r="R192" s="83" t="s">
        <v>621</v>
      </c>
      <c r="S192" s="83" t="s">
        <v>621</v>
      </c>
      <c r="T192" s="83">
        <v>70.0</v>
      </c>
      <c r="U192" s="83">
        <v>80.0</v>
      </c>
      <c r="V192" s="83">
        <v>80.0</v>
      </c>
      <c r="W192" s="83">
        <v>40.0</v>
      </c>
      <c r="X192" s="83" t="s">
        <v>214</v>
      </c>
      <c r="Y192" s="83" t="s">
        <v>687</v>
      </c>
      <c r="Z192" s="83">
        <v>334.0</v>
      </c>
    </row>
    <row r="193">
      <c r="A193" s="83" t="s">
        <v>688</v>
      </c>
      <c r="B193" s="83" t="s">
        <v>70</v>
      </c>
      <c r="C193" s="83" t="s">
        <v>689</v>
      </c>
      <c r="D193" s="83" t="s">
        <v>621</v>
      </c>
      <c r="E193" s="83" t="s">
        <v>621</v>
      </c>
      <c r="F193" s="83">
        <v>60.0</v>
      </c>
      <c r="G193" s="83">
        <v>70.0</v>
      </c>
      <c r="H193" s="83">
        <v>70.0</v>
      </c>
      <c r="I193" s="83">
        <v>30.0</v>
      </c>
      <c r="J193" s="83" t="s">
        <v>217</v>
      </c>
      <c r="K193" s="83" t="s">
        <v>372</v>
      </c>
      <c r="L193" s="83" t="s">
        <v>690</v>
      </c>
      <c r="M193" s="2">
        <v>323.0</v>
      </c>
      <c r="N193" s="2"/>
      <c r="O193" s="2"/>
      <c r="P193" s="83" t="s">
        <v>70</v>
      </c>
      <c r="Q193" s="83" t="s">
        <v>689</v>
      </c>
      <c r="R193" s="83" t="s">
        <v>621</v>
      </c>
      <c r="S193" s="83" t="s">
        <v>621</v>
      </c>
      <c r="T193" s="83">
        <v>60.0</v>
      </c>
      <c r="U193" s="83">
        <v>70.0</v>
      </c>
      <c r="V193" s="83">
        <v>70.0</v>
      </c>
      <c r="W193" s="83">
        <v>30.0</v>
      </c>
      <c r="X193" s="83" t="s">
        <v>217</v>
      </c>
      <c r="Y193" s="83" t="s">
        <v>690</v>
      </c>
      <c r="Z193" s="83">
        <v>323.0</v>
      </c>
    </row>
    <row r="194">
      <c r="A194" s="83" t="s">
        <v>691</v>
      </c>
      <c r="B194" s="83" t="s">
        <v>70</v>
      </c>
      <c r="C194" s="83" t="s">
        <v>692</v>
      </c>
      <c r="D194" s="83" t="s">
        <v>621</v>
      </c>
      <c r="E194" s="83" t="s">
        <v>621</v>
      </c>
      <c r="F194" s="83">
        <v>60.0</v>
      </c>
      <c r="G194" s="83">
        <v>70.0</v>
      </c>
      <c r="H194" s="83">
        <v>70.0</v>
      </c>
      <c r="I194" s="83">
        <v>30.0</v>
      </c>
      <c r="J194" s="83" t="s">
        <v>185</v>
      </c>
      <c r="K194" s="83" t="s">
        <v>372</v>
      </c>
      <c r="L194" s="83" t="s">
        <v>693</v>
      </c>
      <c r="M194" s="2">
        <v>338.0</v>
      </c>
      <c r="N194" s="2"/>
      <c r="O194" s="2"/>
      <c r="P194" s="83" t="s">
        <v>70</v>
      </c>
      <c r="Q194" s="83" t="s">
        <v>692</v>
      </c>
      <c r="R194" s="83" t="s">
        <v>621</v>
      </c>
      <c r="S194" s="83" t="s">
        <v>621</v>
      </c>
      <c r="T194" s="83">
        <v>60.0</v>
      </c>
      <c r="U194" s="83">
        <v>70.0</v>
      </c>
      <c r="V194" s="83">
        <v>70.0</v>
      </c>
      <c r="W194" s="83">
        <v>30.0</v>
      </c>
      <c r="X194" s="83" t="s">
        <v>185</v>
      </c>
      <c r="Y194" s="83" t="s">
        <v>693</v>
      </c>
      <c r="Z194" s="83">
        <v>338.0</v>
      </c>
    </row>
    <row r="195">
      <c r="A195" s="83" t="s">
        <v>694</v>
      </c>
      <c r="B195" s="83" t="s">
        <v>70</v>
      </c>
      <c r="C195" s="83" t="s">
        <v>695</v>
      </c>
      <c r="D195" s="83" t="s">
        <v>621</v>
      </c>
      <c r="E195" s="83" t="s">
        <v>621</v>
      </c>
      <c r="F195" s="83">
        <v>60.0</v>
      </c>
      <c r="G195" s="83">
        <v>70.0</v>
      </c>
      <c r="H195" s="83">
        <v>70.0</v>
      </c>
      <c r="I195" s="83">
        <v>40.0</v>
      </c>
      <c r="J195" s="83" t="s">
        <v>217</v>
      </c>
      <c r="K195" s="83" t="s">
        <v>372</v>
      </c>
      <c r="L195" s="83" t="s">
        <v>696</v>
      </c>
      <c r="M195" s="2">
        <v>343.0</v>
      </c>
      <c r="N195" s="2"/>
      <c r="O195" s="2"/>
      <c r="P195" s="83" t="s">
        <v>70</v>
      </c>
      <c r="Q195" s="83" t="s">
        <v>695</v>
      </c>
      <c r="R195" s="83" t="s">
        <v>621</v>
      </c>
      <c r="S195" s="83" t="s">
        <v>621</v>
      </c>
      <c r="T195" s="83">
        <v>60.0</v>
      </c>
      <c r="U195" s="83">
        <v>70.0</v>
      </c>
      <c r="V195" s="83">
        <v>70.0</v>
      </c>
      <c r="W195" s="83">
        <v>40.0</v>
      </c>
      <c r="X195" s="83" t="s">
        <v>217</v>
      </c>
      <c r="Y195" s="83" t="s">
        <v>696</v>
      </c>
      <c r="Z195" s="83">
        <v>343.0</v>
      </c>
    </row>
    <row r="196">
      <c r="A196" s="83" t="s">
        <v>697</v>
      </c>
      <c r="B196" s="83" t="s">
        <v>70</v>
      </c>
      <c r="C196" s="83" t="s">
        <v>698</v>
      </c>
      <c r="D196" s="83" t="s">
        <v>621</v>
      </c>
      <c r="E196" s="83" t="s">
        <v>621</v>
      </c>
      <c r="F196" s="83">
        <v>60.0</v>
      </c>
      <c r="G196" s="83">
        <v>70.0</v>
      </c>
      <c r="H196" s="83">
        <v>70.0</v>
      </c>
      <c r="I196" s="83">
        <v>40.0</v>
      </c>
      <c r="J196" s="83" t="s">
        <v>217</v>
      </c>
      <c r="K196" s="83" t="s">
        <v>179</v>
      </c>
      <c r="L196" s="83" t="s">
        <v>699</v>
      </c>
      <c r="M196" s="2">
        <v>238.0</v>
      </c>
      <c r="N196" s="2"/>
      <c r="O196" s="2"/>
      <c r="P196" s="83" t="s">
        <v>70</v>
      </c>
      <c r="Q196" s="83" t="s">
        <v>698</v>
      </c>
      <c r="R196" s="83" t="s">
        <v>621</v>
      </c>
      <c r="S196" s="83" t="s">
        <v>621</v>
      </c>
      <c r="T196" s="83">
        <v>60.0</v>
      </c>
      <c r="U196" s="83">
        <v>70.0</v>
      </c>
      <c r="V196" s="83">
        <v>70.0</v>
      </c>
      <c r="W196" s="83">
        <v>40.0</v>
      </c>
      <c r="X196" s="83" t="s">
        <v>217</v>
      </c>
      <c r="Y196" s="83" t="s">
        <v>699</v>
      </c>
      <c r="Z196" s="83">
        <v>238.0</v>
      </c>
    </row>
    <row r="197">
      <c r="A197" s="83" t="s">
        <v>700</v>
      </c>
      <c r="B197" s="83" t="s">
        <v>70</v>
      </c>
      <c r="C197" s="83" t="s">
        <v>701</v>
      </c>
      <c r="D197" s="83" t="s">
        <v>621</v>
      </c>
      <c r="E197" s="83" t="s">
        <v>621</v>
      </c>
      <c r="F197" s="83">
        <v>60.0</v>
      </c>
      <c r="G197" s="83">
        <v>70.0</v>
      </c>
      <c r="H197" s="83">
        <v>70.0</v>
      </c>
      <c r="I197" s="83">
        <v>40.0</v>
      </c>
      <c r="J197" s="83" t="s">
        <v>217</v>
      </c>
      <c r="K197" s="83" t="s">
        <v>179</v>
      </c>
      <c r="L197" s="83" t="s">
        <v>702</v>
      </c>
      <c r="M197" s="2">
        <v>253.0</v>
      </c>
      <c r="N197" s="2"/>
      <c r="O197" s="2"/>
      <c r="P197" s="83" t="s">
        <v>70</v>
      </c>
      <c r="Q197" s="83" t="s">
        <v>701</v>
      </c>
      <c r="R197" s="83" t="s">
        <v>621</v>
      </c>
      <c r="S197" s="83" t="s">
        <v>621</v>
      </c>
      <c r="T197" s="83">
        <v>60.0</v>
      </c>
      <c r="U197" s="83">
        <v>70.0</v>
      </c>
      <c r="V197" s="83">
        <v>70.0</v>
      </c>
      <c r="W197" s="83">
        <v>40.0</v>
      </c>
      <c r="X197" s="83" t="s">
        <v>217</v>
      </c>
      <c r="Y197" s="83" t="s">
        <v>702</v>
      </c>
      <c r="Z197" s="83">
        <v>253.0</v>
      </c>
    </row>
    <row r="198">
      <c r="A198" s="83" t="s">
        <v>703</v>
      </c>
      <c r="B198" s="83" t="s">
        <v>70</v>
      </c>
      <c r="C198" s="83" t="s">
        <v>704</v>
      </c>
      <c r="D198" s="83" t="s">
        <v>621</v>
      </c>
      <c r="E198" s="83" t="s">
        <v>621</v>
      </c>
      <c r="F198" s="83">
        <v>60.0</v>
      </c>
      <c r="G198" s="83">
        <v>70.0</v>
      </c>
      <c r="H198" s="83">
        <v>70.0</v>
      </c>
      <c r="I198" s="83">
        <v>40.0</v>
      </c>
      <c r="J198" s="83" t="s">
        <v>220</v>
      </c>
      <c r="K198" s="83" t="s">
        <v>249</v>
      </c>
      <c r="L198" s="83" t="s">
        <v>705</v>
      </c>
      <c r="M198" s="2">
        <v>267.0</v>
      </c>
      <c r="N198" s="2"/>
      <c r="O198" s="2"/>
      <c r="P198" s="83" t="s">
        <v>70</v>
      </c>
      <c r="Q198" s="83" t="s">
        <v>704</v>
      </c>
      <c r="R198" s="83" t="s">
        <v>621</v>
      </c>
      <c r="S198" s="83" t="s">
        <v>621</v>
      </c>
      <c r="T198" s="83">
        <v>60.0</v>
      </c>
      <c r="U198" s="83">
        <v>70.0</v>
      </c>
      <c r="V198" s="83">
        <v>70.0</v>
      </c>
      <c r="W198" s="83">
        <v>40.0</v>
      </c>
      <c r="X198" s="83" t="s">
        <v>220</v>
      </c>
      <c r="Y198" s="83" t="s">
        <v>705</v>
      </c>
      <c r="Z198" s="83">
        <v>267.0</v>
      </c>
    </row>
    <row r="199">
      <c r="A199" s="83" t="s">
        <v>706</v>
      </c>
      <c r="B199" s="83" t="s">
        <v>70</v>
      </c>
      <c r="C199" s="83" t="s">
        <v>63</v>
      </c>
      <c r="D199" s="83" t="s">
        <v>621</v>
      </c>
      <c r="E199" s="83" t="s">
        <v>621</v>
      </c>
      <c r="F199" s="83">
        <v>60.0</v>
      </c>
      <c r="G199" s="83">
        <v>70.0</v>
      </c>
      <c r="H199" s="83">
        <v>70.0</v>
      </c>
      <c r="I199" s="83">
        <v>40.0</v>
      </c>
      <c r="J199" s="83" t="s">
        <v>220</v>
      </c>
      <c r="K199" s="83" t="s">
        <v>179</v>
      </c>
      <c r="L199" s="83" t="s">
        <v>707</v>
      </c>
      <c r="M199" s="2">
        <v>272.0</v>
      </c>
      <c r="N199" s="2"/>
      <c r="O199" s="2"/>
      <c r="P199" s="83" t="s">
        <v>70</v>
      </c>
      <c r="Q199" s="83" t="s">
        <v>63</v>
      </c>
      <c r="R199" s="83" t="s">
        <v>621</v>
      </c>
      <c r="S199" s="83" t="s">
        <v>621</v>
      </c>
      <c r="T199" s="83">
        <v>60.0</v>
      </c>
      <c r="U199" s="83">
        <v>70.0</v>
      </c>
      <c r="V199" s="83">
        <v>70.0</v>
      </c>
      <c r="W199" s="83">
        <v>40.0</v>
      </c>
      <c r="X199" s="83" t="s">
        <v>220</v>
      </c>
      <c r="Y199" s="83" t="s">
        <v>707</v>
      </c>
      <c r="Z199" s="83">
        <v>272.0</v>
      </c>
    </row>
    <row r="200">
      <c r="A200" s="83" t="s">
        <v>708</v>
      </c>
      <c r="B200" s="83" t="s">
        <v>70</v>
      </c>
      <c r="C200" s="83" t="s">
        <v>709</v>
      </c>
      <c r="D200" s="83" t="s">
        <v>621</v>
      </c>
      <c r="E200" s="83" t="s">
        <v>621</v>
      </c>
      <c r="F200" s="83">
        <v>60.0</v>
      </c>
      <c r="G200" s="83">
        <v>70.0</v>
      </c>
      <c r="H200" s="83">
        <v>70.0</v>
      </c>
      <c r="I200" s="83">
        <v>40.0</v>
      </c>
      <c r="J200" s="83" t="s">
        <v>220</v>
      </c>
      <c r="K200" s="83" t="s">
        <v>179</v>
      </c>
      <c r="L200" s="83" t="s">
        <v>710</v>
      </c>
      <c r="M200" s="2">
        <v>295.0</v>
      </c>
      <c r="N200" s="2"/>
      <c r="O200" s="2"/>
      <c r="P200" s="83" t="s">
        <v>70</v>
      </c>
      <c r="Q200" s="83" t="s">
        <v>709</v>
      </c>
      <c r="R200" s="83" t="s">
        <v>621</v>
      </c>
      <c r="S200" s="83" t="s">
        <v>621</v>
      </c>
      <c r="T200" s="83">
        <v>60.0</v>
      </c>
      <c r="U200" s="83">
        <v>70.0</v>
      </c>
      <c r="V200" s="83">
        <v>70.0</v>
      </c>
      <c r="W200" s="83">
        <v>40.0</v>
      </c>
      <c r="X200" s="83" t="s">
        <v>220</v>
      </c>
      <c r="Y200" s="83" t="s">
        <v>710</v>
      </c>
      <c r="Z200" s="83">
        <v>295.0</v>
      </c>
    </row>
    <row r="201">
      <c r="A201" s="83" t="s">
        <v>711</v>
      </c>
      <c r="B201" s="83" t="s">
        <v>70</v>
      </c>
      <c r="C201" s="83" t="s">
        <v>712</v>
      </c>
      <c r="D201" s="83" t="s">
        <v>621</v>
      </c>
      <c r="E201" s="83" t="s">
        <v>621</v>
      </c>
      <c r="F201" s="83">
        <v>60.0</v>
      </c>
      <c r="G201" s="83">
        <v>70.0</v>
      </c>
      <c r="H201" s="83">
        <v>70.0</v>
      </c>
      <c r="I201" s="83">
        <v>40.0</v>
      </c>
      <c r="J201" s="83" t="s">
        <v>220</v>
      </c>
      <c r="K201" s="83" t="s">
        <v>179</v>
      </c>
      <c r="L201" s="83" t="s">
        <v>713</v>
      </c>
      <c r="M201" s="2">
        <v>307.0</v>
      </c>
      <c r="N201" s="2"/>
      <c r="O201" s="2"/>
      <c r="P201" s="83" t="s">
        <v>70</v>
      </c>
      <c r="Q201" s="83" t="s">
        <v>712</v>
      </c>
      <c r="R201" s="83" t="s">
        <v>621</v>
      </c>
      <c r="S201" s="83" t="s">
        <v>621</v>
      </c>
      <c r="T201" s="83">
        <v>60.0</v>
      </c>
      <c r="U201" s="83">
        <v>70.0</v>
      </c>
      <c r="V201" s="83">
        <v>70.0</v>
      </c>
      <c r="W201" s="83">
        <v>40.0</v>
      </c>
      <c r="X201" s="83" t="s">
        <v>220</v>
      </c>
      <c r="Y201" s="83" t="s">
        <v>713</v>
      </c>
      <c r="Z201" s="83">
        <v>307.0</v>
      </c>
    </row>
    <row r="202">
      <c r="A202" s="83" t="s">
        <v>714</v>
      </c>
      <c r="B202" s="83" t="s">
        <v>70</v>
      </c>
      <c r="C202" s="83" t="s">
        <v>715</v>
      </c>
      <c r="D202" s="83" t="s">
        <v>621</v>
      </c>
      <c r="E202" s="83" t="s">
        <v>621</v>
      </c>
      <c r="F202" s="83">
        <v>60.0</v>
      </c>
      <c r="G202" s="83">
        <v>70.0</v>
      </c>
      <c r="H202" s="83">
        <v>70.0</v>
      </c>
      <c r="I202" s="83">
        <v>40.0</v>
      </c>
      <c r="J202" s="83" t="s">
        <v>220</v>
      </c>
      <c r="K202" s="83" t="s">
        <v>249</v>
      </c>
      <c r="L202" s="83" t="s">
        <v>716</v>
      </c>
      <c r="M202" s="2">
        <v>463.0</v>
      </c>
      <c r="N202" s="2"/>
      <c r="O202" s="2"/>
      <c r="P202" s="83" t="s">
        <v>70</v>
      </c>
      <c r="Q202" s="83" t="s">
        <v>715</v>
      </c>
      <c r="R202" s="83" t="s">
        <v>621</v>
      </c>
      <c r="S202" s="83" t="s">
        <v>621</v>
      </c>
      <c r="T202" s="83">
        <v>60.0</v>
      </c>
      <c r="U202" s="83">
        <v>70.0</v>
      </c>
      <c r="V202" s="83">
        <v>70.0</v>
      </c>
      <c r="W202" s="83">
        <v>40.0</v>
      </c>
      <c r="X202" s="83" t="s">
        <v>220</v>
      </c>
      <c r="Y202" s="83" t="s">
        <v>716</v>
      </c>
      <c r="Z202" s="83">
        <v>463.0</v>
      </c>
    </row>
    <row r="203">
      <c r="A203" s="83" t="s">
        <v>717</v>
      </c>
      <c r="B203" s="83" t="s">
        <v>70</v>
      </c>
      <c r="C203" s="83" t="s">
        <v>715</v>
      </c>
      <c r="D203" s="83" t="s">
        <v>621</v>
      </c>
      <c r="E203" s="83" t="s">
        <v>621</v>
      </c>
      <c r="F203" s="83">
        <v>60.0</v>
      </c>
      <c r="G203" s="83">
        <v>70.0</v>
      </c>
      <c r="H203" s="83">
        <v>70.0</v>
      </c>
      <c r="I203" s="83">
        <v>40.0</v>
      </c>
      <c r="J203" s="83" t="s">
        <v>220</v>
      </c>
      <c r="K203" s="83" t="s">
        <v>249</v>
      </c>
      <c r="L203" s="83" t="s">
        <v>716</v>
      </c>
      <c r="M203" s="2">
        <v>464.0</v>
      </c>
      <c r="N203" s="2"/>
      <c r="O203" s="2"/>
      <c r="P203" s="83" t="s">
        <v>70</v>
      </c>
      <c r="Q203" s="83" t="s">
        <v>715</v>
      </c>
      <c r="R203" s="83" t="s">
        <v>621</v>
      </c>
      <c r="S203" s="83" t="s">
        <v>621</v>
      </c>
      <c r="T203" s="83">
        <v>60.0</v>
      </c>
      <c r="U203" s="83">
        <v>70.0</v>
      </c>
      <c r="V203" s="83">
        <v>70.0</v>
      </c>
      <c r="W203" s="83">
        <v>40.0</v>
      </c>
      <c r="X203" s="83" t="s">
        <v>220</v>
      </c>
      <c r="Y203" s="83" t="s">
        <v>716</v>
      </c>
      <c r="Z203" s="83">
        <v>464.0</v>
      </c>
    </row>
    <row r="204">
      <c r="A204" s="83" t="s">
        <v>718</v>
      </c>
      <c r="B204" s="83" t="s">
        <v>70</v>
      </c>
      <c r="C204" s="83" t="s">
        <v>719</v>
      </c>
      <c r="D204" s="83" t="s">
        <v>621</v>
      </c>
      <c r="E204" s="83" t="s">
        <v>621</v>
      </c>
      <c r="F204" s="83">
        <v>60.0</v>
      </c>
      <c r="G204" s="83">
        <v>70.0</v>
      </c>
      <c r="H204" s="83">
        <v>70.0</v>
      </c>
      <c r="I204" s="83">
        <v>40.0</v>
      </c>
      <c r="J204" s="83" t="s">
        <v>220</v>
      </c>
      <c r="K204" s="83" t="s">
        <v>179</v>
      </c>
      <c r="L204" s="83" t="s">
        <v>720</v>
      </c>
      <c r="M204" s="2">
        <v>247.0</v>
      </c>
      <c r="N204" s="2"/>
      <c r="O204" s="2"/>
      <c r="P204" s="83" t="s">
        <v>70</v>
      </c>
      <c r="Q204" s="83" t="s">
        <v>719</v>
      </c>
      <c r="R204" s="83" t="s">
        <v>621</v>
      </c>
      <c r="S204" s="83" t="s">
        <v>621</v>
      </c>
      <c r="T204" s="83">
        <v>60.0</v>
      </c>
      <c r="U204" s="83">
        <v>70.0</v>
      </c>
      <c r="V204" s="83">
        <v>70.0</v>
      </c>
      <c r="W204" s="83">
        <v>40.0</v>
      </c>
      <c r="X204" s="83" t="s">
        <v>220</v>
      </c>
      <c r="Y204" s="83" t="s">
        <v>720</v>
      </c>
      <c r="Z204" s="83">
        <v>247.0</v>
      </c>
    </row>
    <row r="205">
      <c r="A205" s="83" t="s">
        <v>721</v>
      </c>
      <c r="B205" s="83" t="s">
        <v>70</v>
      </c>
      <c r="C205" s="83" t="s">
        <v>719</v>
      </c>
      <c r="D205" s="83" t="s">
        <v>621</v>
      </c>
      <c r="E205" s="83" t="s">
        <v>621</v>
      </c>
      <c r="F205" s="83">
        <v>60.0</v>
      </c>
      <c r="G205" s="83">
        <v>70.0</v>
      </c>
      <c r="H205" s="83">
        <v>70.0</v>
      </c>
      <c r="I205" s="83">
        <v>40.0</v>
      </c>
      <c r="J205" s="83" t="s">
        <v>220</v>
      </c>
      <c r="K205" s="83" t="s">
        <v>179</v>
      </c>
      <c r="L205" s="83" t="s">
        <v>720</v>
      </c>
      <c r="M205" s="2">
        <v>248.0</v>
      </c>
      <c r="N205" s="2"/>
      <c r="O205" s="2"/>
      <c r="P205" s="83" t="s">
        <v>70</v>
      </c>
      <c r="Q205" s="83" t="s">
        <v>719</v>
      </c>
      <c r="R205" s="83" t="s">
        <v>621</v>
      </c>
      <c r="S205" s="83" t="s">
        <v>621</v>
      </c>
      <c r="T205" s="83">
        <v>60.0</v>
      </c>
      <c r="U205" s="83">
        <v>70.0</v>
      </c>
      <c r="V205" s="83">
        <v>70.0</v>
      </c>
      <c r="W205" s="83">
        <v>40.0</v>
      </c>
      <c r="X205" s="83" t="s">
        <v>220</v>
      </c>
      <c r="Y205" s="83" t="s">
        <v>720</v>
      </c>
      <c r="Z205" s="83">
        <v>248.0</v>
      </c>
    </row>
    <row r="206">
      <c r="A206" s="83" t="s">
        <v>722</v>
      </c>
      <c r="B206" s="83" t="s">
        <v>70</v>
      </c>
      <c r="C206" s="83" t="s">
        <v>723</v>
      </c>
      <c r="D206" s="83" t="s">
        <v>621</v>
      </c>
      <c r="E206" s="83" t="s">
        <v>621</v>
      </c>
      <c r="F206" s="83">
        <v>60.0</v>
      </c>
      <c r="G206" s="83">
        <v>70.0</v>
      </c>
      <c r="H206" s="83">
        <v>70.0</v>
      </c>
      <c r="I206" s="83">
        <v>40.0</v>
      </c>
      <c r="J206" s="83" t="s">
        <v>185</v>
      </c>
      <c r="K206" s="83" t="s">
        <v>372</v>
      </c>
      <c r="L206" s="83" t="s">
        <v>724</v>
      </c>
      <c r="M206" s="2">
        <v>303.0</v>
      </c>
      <c r="N206" s="2"/>
      <c r="O206" s="2"/>
      <c r="P206" s="83" t="s">
        <v>70</v>
      </c>
      <c r="Q206" s="83" t="s">
        <v>723</v>
      </c>
      <c r="R206" s="83" t="s">
        <v>621</v>
      </c>
      <c r="S206" s="83" t="s">
        <v>621</v>
      </c>
      <c r="T206" s="83">
        <v>60.0</v>
      </c>
      <c r="U206" s="83">
        <v>70.0</v>
      </c>
      <c r="V206" s="83">
        <v>70.0</v>
      </c>
      <c r="W206" s="83">
        <v>40.0</v>
      </c>
      <c r="X206" s="83" t="s">
        <v>185</v>
      </c>
      <c r="Y206" s="83" t="s">
        <v>724</v>
      </c>
      <c r="Z206" s="83">
        <v>303.0</v>
      </c>
    </row>
    <row r="207">
      <c r="A207" s="83" t="s">
        <v>725</v>
      </c>
      <c r="B207" s="83" t="s">
        <v>70</v>
      </c>
      <c r="C207" s="83" t="s">
        <v>92</v>
      </c>
      <c r="D207" s="83" t="s">
        <v>621</v>
      </c>
      <c r="E207" s="83" t="s">
        <v>621</v>
      </c>
      <c r="F207" s="83">
        <v>60.0</v>
      </c>
      <c r="G207" s="83">
        <v>70.0</v>
      </c>
      <c r="H207" s="83">
        <v>70.0</v>
      </c>
      <c r="I207" s="83">
        <v>40.0</v>
      </c>
      <c r="J207" s="83" t="s">
        <v>185</v>
      </c>
      <c r="K207" s="83" t="s">
        <v>372</v>
      </c>
      <c r="L207" s="83" t="s">
        <v>622</v>
      </c>
      <c r="M207" s="2">
        <v>312.0</v>
      </c>
      <c r="N207" s="2"/>
      <c r="O207" s="2"/>
      <c r="P207" s="83" t="s">
        <v>70</v>
      </c>
      <c r="Q207" s="83" t="s">
        <v>92</v>
      </c>
      <c r="R207" s="83" t="s">
        <v>621</v>
      </c>
      <c r="S207" s="83" t="s">
        <v>621</v>
      </c>
      <c r="T207" s="83">
        <v>60.0</v>
      </c>
      <c r="U207" s="83">
        <v>70.0</v>
      </c>
      <c r="V207" s="83">
        <v>70.0</v>
      </c>
      <c r="W207" s="83">
        <v>40.0</v>
      </c>
      <c r="X207" s="83" t="s">
        <v>185</v>
      </c>
      <c r="Y207" s="83" t="s">
        <v>622</v>
      </c>
      <c r="Z207" s="83">
        <v>312.0</v>
      </c>
    </row>
    <row r="208">
      <c r="A208" s="83" t="s">
        <v>726</v>
      </c>
      <c r="B208" s="83" t="s">
        <v>70</v>
      </c>
      <c r="C208" s="83" t="s">
        <v>727</v>
      </c>
      <c r="D208" s="83" t="s">
        <v>621</v>
      </c>
      <c r="E208" s="83" t="s">
        <v>621</v>
      </c>
      <c r="F208" s="83">
        <v>60.0</v>
      </c>
      <c r="G208" s="83">
        <v>70.0</v>
      </c>
      <c r="H208" s="83">
        <v>70.0</v>
      </c>
      <c r="I208" s="83">
        <v>40.0</v>
      </c>
      <c r="J208" s="83" t="s">
        <v>185</v>
      </c>
      <c r="K208" s="83" t="s">
        <v>179</v>
      </c>
      <c r="L208" s="83" t="s">
        <v>728</v>
      </c>
      <c r="M208" s="2">
        <v>472.0</v>
      </c>
      <c r="N208" s="2"/>
      <c r="O208" s="2"/>
      <c r="P208" s="83" t="s">
        <v>70</v>
      </c>
      <c r="Q208" s="83" t="s">
        <v>727</v>
      </c>
      <c r="R208" s="83" t="s">
        <v>621</v>
      </c>
      <c r="S208" s="83" t="s">
        <v>621</v>
      </c>
      <c r="T208" s="83">
        <v>60.0</v>
      </c>
      <c r="U208" s="83">
        <v>70.0</v>
      </c>
      <c r="V208" s="83">
        <v>70.0</v>
      </c>
      <c r="W208" s="83">
        <v>40.0</v>
      </c>
      <c r="X208" s="83" t="s">
        <v>185</v>
      </c>
      <c r="Y208" s="83" t="s">
        <v>728</v>
      </c>
      <c r="Z208" s="83">
        <v>472.0</v>
      </c>
    </row>
    <row r="209">
      <c r="A209" s="83" t="s">
        <v>729</v>
      </c>
      <c r="B209" s="83" t="s">
        <v>70</v>
      </c>
      <c r="C209" s="83" t="s">
        <v>730</v>
      </c>
      <c r="D209" s="83" t="s">
        <v>621</v>
      </c>
      <c r="E209" s="83" t="s">
        <v>621</v>
      </c>
      <c r="F209" s="83">
        <v>60.0</v>
      </c>
      <c r="G209" s="83">
        <v>70.0</v>
      </c>
      <c r="H209" s="83">
        <v>70.0</v>
      </c>
      <c r="I209" s="83">
        <v>40.0</v>
      </c>
      <c r="J209" s="83" t="s">
        <v>185</v>
      </c>
      <c r="K209" s="83" t="s">
        <v>249</v>
      </c>
      <c r="L209" s="83" t="s">
        <v>731</v>
      </c>
      <c r="M209" s="2">
        <v>236.0</v>
      </c>
      <c r="N209" s="2"/>
      <c r="O209" s="2"/>
      <c r="P209" s="83" t="s">
        <v>70</v>
      </c>
      <c r="Q209" s="83" t="s">
        <v>730</v>
      </c>
      <c r="R209" s="83" t="s">
        <v>621</v>
      </c>
      <c r="S209" s="83" t="s">
        <v>621</v>
      </c>
      <c r="T209" s="83">
        <v>60.0</v>
      </c>
      <c r="U209" s="83">
        <v>70.0</v>
      </c>
      <c r="V209" s="83">
        <v>70.0</v>
      </c>
      <c r="W209" s="83">
        <v>40.0</v>
      </c>
      <c r="X209" s="83" t="s">
        <v>185</v>
      </c>
      <c r="Y209" s="83" t="s">
        <v>731</v>
      </c>
      <c r="Z209" s="83">
        <v>236.0</v>
      </c>
    </row>
    <row r="210">
      <c r="A210" s="83" t="s">
        <v>732</v>
      </c>
      <c r="B210" s="83" t="s">
        <v>70</v>
      </c>
      <c r="C210" s="83" t="s">
        <v>733</v>
      </c>
      <c r="D210" s="83" t="s">
        <v>621</v>
      </c>
      <c r="E210" s="83" t="s">
        <v>621</v>
      </c>
      <c r="F210" s="83">
        <v>60.0</v>
      </c>
      <c r="G210" s="83">
        <v>70.0</v>
      </c>
      <c r="H210" s="83">
        <v>70.0</v>
      </c>
      <c r="I210" s="83">
        <v>40.0</v>
      </c>
      <c r="J210" s="83" t="s">
        <v>214</v>
      </c>
      <c r="K210" s="83" t="s">
        <v>372</v>
      </c>
      <c r="L210" s="83" t="s">
        <v>734</v>
      </c>
      <c r="M210" s="2">
        <v>277.0</v>
      </c>
      <c r="N210" s="2"/>
      <c r="O210" s="2"/>
      <c r="P210" s="83" t="s">
        <v>70</v>
      </c>
      <c r="Q210" s="83" t="s">
        <v>733</v>
      </c>
      <c r="R210" s="83" t="s">
        <v>621</v>
      </c>
      <c r="S210" s="83" t="s">
        <v>621</v>
      </c>
      <c r="T210" s="83">
        <v>60.0</v>
      </c>
      <c r="U210" s="83">
        <v>70.0</v>
      </c>
      <c r="V210" s="83">
        <v>70.0</v>
      </c>
      <c r="W210" s="83">
        <v>40.0</v>
      </c>
      <c r="X210" s="83" t="s">
        <v>214</v>
      </c>
      <c r="Y210" s="83" t="s">
        <v>734</v>
      </c>
      <c r="Z210" s="83">
        <v>277.0</v>
      </c>
    </row>
    <row r="211">
      <c r="A211" s="83" t="s">
        <v>735</v>
      </c>
      <c r="B211" s="83" t="s">
        <v>70</v>
      </c>
      <c r="C211" s="83" t="s">
        <v>736</v>
      </c>
      <c r="D211" s="83" t="s">
        <v>621</v>
      </c>
      <c r="E211" s="83" t="s">
        <v>621</v>
      </c>
      <c r="F211" s="83">
        <v>60.0</v>
      </c>
      <c r="G211" s="83">
        <v>70.0</v>
      </c>
      <c r="H211" s="83">
        <v>70.0</v>
      </c>
      <c r="I211" s="83">
        <v>40.0</v>
      </c>
      <c r="J211" s="83" t="s">
        <v>214</v>
      </c>
      <c r="K211" s="83" t="s">
        <v>179</v>
      </c>
      <c r="L211" s="83" t="s">
        <v>737</v>
      </c>
      <c r="M211" s="2">
        <v>367.0</v>
      </c>
      <c r="N211" s="2"/>
      <c r="O211" s="2"/>
      <c r="P211" s="83" t="s">
        <v>70</v>
      </c>
      <c r="Q211" s="83" t="s">
        <v>736</v>
      </c>
      <c r="R211" s="83" t="s">
        <v>621</v>
      </c>
      <c r="S211" s="83" t="s">
        <v>621</v>
      </c>
      <c r="T211" s="83">
        <v>60.0</v>
      </c>
      <c r="U211" s="83">
        <v>70.0</v>
      </c>
      <c r="V211" s="83">
        <v>70.0</v>
      </c>
      <c r="W211" s="83">
        <v>40.0</v>
      </c>
      <c r="X211" s="83" t="s">
        <v>214</v>
      </c>
      <c r="Y211" s="83" t="s">
        <v>737</v>
      </c>
      <c r="Z211" s="83">
        <v>367.0</v>
      </c>
    </row>
    <row r="212">
      <c r="A212" s="83" t="s">
        <v>738</v>
      </c>
      <c r="B212" s="83" t="s">
        <v>70</v>
      </c>
      <c r="C212" s="83" t="s">
        <v>739</v>
      </c>
      <c r="D212" s="83" t="s">
        <v>621</v>
      </c>
      <c r="E212" s="83" t="s">
        <v>621</v>
      </c>
      <c r="F212" s="83">
        <v>60.0</v>
      </c>
      <c r="G212" s="83">
        <v>70.0</v>
      </c>
      <c r="H212" s="83">
        <v>70.0</v>
      </c>
      <c r="I212" s="83">
        <v>40.0</v>
      </c>
      <c r="J212" s="83" t="s">
        <v>214</v>
      </c>
      <c r="K212" s="83" t="s">
        <v>372</v>
      </c>
      <c r="L212" s="83" t="s">
        <v>740</v>
      </c>
      <c r="M212" s="2">
        <v>393.0</v>
      </c>
      <c r="N212" s="2"/>
      <c r="O212" s="2"/>
      <c r="P212" s="83" t="s">
        <v>70</v>
      </c>
      <c r="Q212" s="83" t="s">
        <v>739</v>
      </c>
      <c r="R212" s="83" t="s">
        <v>621</v>
      </c>
      <c r="S212" s="83" t="s">
        <v>621</v>
      </c>
      <c r="T212" s="83">
        <v>60.0</v>
      </c>
      <c r="U212" s="83">
        <v>70.0</v>
      </c>
      <c r="V212" s="83">
        <v>70.0</v>
      </c>
      <c r="W212" s="83">
        <v>40.0</v>
      </c>
      <c r="X212" s="83" t="s">
        <v>214</v>
      </c>
      <c r="Y212" s="83" t="s">
        <v>740</v>
      </c>
      <c r="Z212" s="83">
        <v>393.0</v>
      </c>
    </row>
    <row r="213">
      <c r="A213" s="83" t="s">
        <v>741</v>
      </c>
      <c r="B213" s="83" t="s">
        <v>70</v>
      </c>
      <c r="C213" s="83" t="s">
        <v>742</v>
      </c>
      <c r="D213" s="83" t="s">
        <v>176</v>
      </c>
      <c r="E213" s="83" t="s">
        <v>385</v>
      </c>
      <c r="F213" s="83">
        <v>50.0</v>
      </c>
      <c r="G213" s="83">
        <v>60.0</v>
      </c>
      <c r="H213" s="83">
        <v>60.0</v>
      </c>
      <c r="I213" s="83">
        <v>20.0</v>
      </c>
      <c r="J213" s="83" t="s">
        <v>214</v>
      </c>
      <c r="K213" s="83" t="s">
        <v>179</v>
      </c>
      <c r="L213" s="83" t="s">
        <v>743</v>
      </c>
      <c r="M213" s="2">
        <v>362.0</v>
      </c>
      <c r="N213" s="2"/>
      <c r="O213" s="2"/>
      <c r="P213" s="83" t="s">
        <v>70</v>
      </c>
      <c r="Q213" s="83" t="s">
        <v>742</v>
      </c>
      <c r="R213" s="83" t="s">
        <v>176</v>
      </c>
      <c r="S213" s="83" t="s">
        <v>385</v>
      </c>
      <c r="T213" s="83">
        <v>50.0</v>
      </c>
      <c r="U213" s="83">
        <v>60.0</v>
      </c>
      <c r="V213" s="83">
        <v>60.0</v>
      </c>
      <c r="W213" s="83">
        <v>20.0</v>
      </c>
      <c r="X213" s="83" t="s">
        <v>214</v>
      </c>
      <c r="Y213" s="83" t="s">
        <v>743</v>
      </c>
      <c r="Z213" s="83">
        <v>362.0</v>
      </c>
    </row>
    <row r="214">
      <c r="A214" s="83" t="s">
        <v>744</v>
      </c>
      <c r="B214" s="83" t="s">
        <v>70</v>
      </c>
      <c r="C214" s="83" t="s">
        <v>742</v>
      </c>
      <c r="D214" s="83" t="s">
        <v>176</v>
      </c>
      <c r="E214" s="83" t="s">
        <v>385</v>
      </c>
      <c r="F214" s="83">
        <v>50.0</v>
      </c>
      <c r="G214" s="83">
        <v>60.0</v>
      </c>
      <c r="H214" s="83">
        <v>60.0</v>
      </c>
      <c r="I214" s="83">
        <v>20.0</v>
      </c>
      <c r="J214" s="83" t="s">
        <v>214</v>
      </c>
      <c r="K214" s="83" t="s">
        <v>179</v>
      </c>
      <c r="L214" s="83" t="s">
        <v>743</v>
      </c>
      <c r="M214" s="2">
        <v>363.0</v>
      </c>
      <c r="N214" s="2"/>
      <c r="O214" s="2"/>
      <c r="P214" s="83" t="s">
        <v>70</v>
      </c>
      <c r="Q214" s="83" t="s">
        <v>742</v>
      </c>
      <c r="R214" s="83" t="s">
        <v>176</v>
      </c>
      <c r="S214" s="83" t="s">
        <v>385</v>
      </c>
      <c r="T214" s="83">
        <v>50.0</v>
      </c>
      <c r="U214" s="83">
        <v>60.0</v>
      </c>
      <c r="V214" s="83">
        <v>60.0</v>
      </c>
      <c r="W214" s="83">
        <v>20.0</v>
      </c>
      <c r="X214" s="83" t="s">
        <v>214</v>
      </c>
      <c r="Y214" s="83" t="s">
        <v>743</v>
      </c>
      <c r="Z214" s="83">
        <v>363.0</v>
      </c>
    </row>
    <row r="215">
      <c r="A215" s="83" t="s">
        <v>745</v>
      </c>
      <c r="B215" s="83" t="s">
        <v>70</v>
      </c>
      <c r="C215" s="83" t="s">
        <v>746</v>
      </c>
      <c r="D215" s="83" t="s">
        <v>747</v>
      </c>
      <c r="E215" s="83" t="s">
        <v>747</v>
      </c>
      <c r="F215" s="83">
        <v>50.0</v>
      </c>
      <c r="G215" s="83">
        <v>60.0</v>
      </c>
      <c r="H215" s="83">
        <v>60.0</v>
      </c>
      <c r="I215" s="83">
        <v>30.0</v>
      </c>
      <c r="J215" s="83" t="s">
        <v>217</v>
      </c>
      <c r="K215" s="83" t="s">
        <v>59</v>
      </c>
      <c r="L215" s="83" t="s">
        <v>748</v>
      </c>
      <c r="M215" s="2">
        <v>296.0</v>
      </c>
      <c r="N215" s="2"/>
      <c r="O215" s="2"/>
      <c r="P215" s="83" t="s">
        <v>70</v>
      </c>
      <c r="Q215" s="83" t="s">
        <v>746</v>
      </c>
      <c r="R215" s="83" t="s">
        <v>747</v>
      </c>
      <c r="S215" s="83" t="s">
        <v>747</v>
      </c>
      <c r="T215" s="83">
        <v>50.0</v>
      </c>
      <c r="U215" s="83">
        <v>60.0</v>
      </c>
      <c r="V215" s="83">
        <v>60.0</v>
      </c>
      <c r="W215" s="83">
        <v>30.0</v>
      </c>
      <c r="X215" s="83" t="s">
        <v>217</v>
      </c>
      <c r="Y215" s="83" t="s">
        <v>748</v>
      </c>
      <c r="Z215" s="83">
        <v>296.0</v>
      </c>
    </row>
    <row r="216">
      <c r="A216" s="83" t="s">
        <v>749</v>
      </c>
      <c r="B216" s="83" t="s">
        <v>70</v>
      </c>
      <c r="C216" s="83" t="s">
        <v>750</v>
      </c>
      <c r="D216" s="83" t="s">
        <v>747</v>
      </c>
      <c r="E216" s="83" t="s">
        <v>747</v>
      </c>
      <c r="F216" s="83">
        <v>50.0</v>
      </c>
      <c r="G216" s="83">
        <v>60.0</v>
      </c>
      <c r="H216" s="83">
        <v>60.0</v>
      </c>
      <c r="I216" s="83">
        <v>30.0</v>
      </c>
      <c r="J216" s="83" t="s">
        <v>217</v>
      </c>
      <c r="K216" s="83" t="s">
        <v>372</v>
      </c>
      <c r="L216" s="83" t="s">
        <v>751</v>
      </c>
      <c r="M216" s="2">
        <v>370.0</v>
      </c>
      <c r="N216" s="2"/>
      <c r="O216" s="2"/>
      <c r="P216" s="83" t="s">
        <v>70</v>
      </c>
      <c r="Q216" s="83" t="s">
        <v>750</v>
      </c>
      <c r="R216" s="83" t="s">
        <v>747</v>
      </c>
      <c r="S216" s="83" t="s">
        <v>747</v>
      </c>
      <c r="T216" s="83">
        <v>50.0</v>
      </c>
      <c r="U216" s="83">
        <v>60.0</v>
      </c>
      <c r="V216" s="83">
        <v>60.0</v>
      </c>
      <c r="W216" s="83">
        <v>30.0</v>
      </c>
      <c r="X216" s="83" t="s">
        <v>217</v>
      </c>
      <c r="Y216" s="83" t="s">
        <v>751</v>
      </c>
      <c r="Z216" s="83">
        <v>370.0</v>
      </c>
    </row>
    <row r="217">
      <c r="A217" s="83" t="s">
        <v>752</v>
      </c>
      <c r="B217" s="83" t="s">
        <v>70</v>
      </c>
      <c r="C217" s="83" t="s">
        <v>753</v>
      </c>
      <c r="D217" s="83" t="s">
        <v>747</v>
      </c>
      <c r="E217" s="83" t="s">
        <v>747</v>
      </c>
      <c r="F217" s="83">
        <v>50.0</v>
      </c>
      <c r="G217" s="83">
        <v>60.0</v>
      </c>
      <c r="H217" s="83">
        <v>60.0</v>
      </c>
      <c r="I217" s="83">
        <v>30.0</v>
      </c>
      <c r="J217" s="83" t="s">
        <v>220</v>
      </c>
      <c r="K217" s="83" t="s">
        <v>59</v>
      </c>
      <c r="L217" s="83" t="s">
        <v>754</v>
      </c>
      <c r="M217" s="2">
        <v>333.0</v>
      </c>
      <c r="N217" s="2"/>
      <c r="O217" s="2"/>
      <c r="P217" s="83" t="s">
        <v>70</v>
      </c>
      <c r="Q217" s="83" t="s">
        <v>753</v>
      </c>
      <c r="R217" s="83" t="s">
        <v>747</v>
      </c>
      <c r="S217" s="83" t="s">
        <v>747</v>
      </c>
      <c r="T217" s="83">
        <v>50.0</v>
      </c>
      <c r="U217" s="83">
        <v>60.0</v>
      </c>
      <c r="V217" s="83">
        <v>60.0</v>
      </c>
      <c r="W217" s="83">
        <v>30.0</v>
      </c>
      <c r="X217" s="83" t="s">
        <v>220</v>
      </c>
      <c r="Y217" s="83" t="s">
        <v>754</v>
      </c>
      <c r="Z217" s="83">
        <v>333.0</v>
      </c>
    </row>
    <row r="218">
      <c r="A218" s="83" t="s">
        <v>755</v>
      </c>
      <c r="B218" s="83" t="s">
        <v>70</v>
      </c>
      <c r="C218" s="83" t="s">
        <v>756</v>
      </c>
      <c r="D218" s="83" t="s">
        <v>747</v>
      </c>
      <c r="E218" s="83" t="s">
        <v>747</v>
      </c>
      <c r="F218" s="83">
        <v>50.0</v>
      </c>
      <c r="G218" s="83">
        <v>60.0</v>
      </c>
      <c r="H218" s="83">
        <v>60.0</v>
      </c>
      <c r="I218" s="83">
        <v>30.0</v>
      </c>
      <c r="J218" s="83" t="s">
        <v>220</v>
      </c>
      <c r="K218" s="83" t="s">
        <v>179</v>
      </c>
      <c r="L218" s="83" t="s">
        <v>757</v>
      </c>
      <c r="M218" s="2">
        <v>414.0</v>
      </c>
      <c r="N218" s="2"/>
      <c r="O218" s="2"/>
      <c r="P218" s="83" t="s">
        <v>70</v>
      </c>
      <c r="Q218" s="83" t="s">
        <v>756</v>
      </c>
      <c r="R218" s="83" t="s">
        <v>747</v>
      </c>
      <c r="S218" s="83" t="s">
        <v>747</v>
      </c>
      <c r="T218" s="83">
        <v>50.0</v>
      </c>
      <c r="U218" s="83">
        <v>60.0</v>
      </c>
      <c r="V218" s="83">
        <v>60.0</v>
      </c>
      <c r="W218" s="83">
        <v>30.0</v>
      </c>
      <c r="X218" s="83" t="s">
        <v>220</v>
      </c>
      <c r="Y218" s="83" t="s">
        <v>757</v>
      </c>
      <c r="Z218" s="83">
        <v>414.0</v>
      </c>
    </row>
    <row r="219">
      <c r="A219" s="83" t="s">
        <v>758</v>
      </c>
      <c r="B219" s="83" t="s">
        <v>70</v>
      </c>
      <c r="C219" s="83" t="s">
        <v>759</v>
      </c>
      <c r="D219" s="83" t="s">
        <v>747</v>
      </c>
      <c r="E219" s="83" t="s">
        <v>747</v>
      </c>
      <c r="F219" s="83">
        <v>50.0</v>
      </c>
      <c r="G219" s="83">
        <v>60.0</v>
      </c>
      <c r="H219" s="83">
        <v>60.0</v>
      </c>
      <c r="I219" s="83">
        <v>30.0</v>
      </c>
      <c r="J219" s="83" t="s">
        <v>185</v>
      </c>
      <c r="K219" s="83" t="s">
        <v>179</v>
      </c>
      <c r="L219" s="83" t="s">
        <v>760</v>
      </c>
      <c r="M219" s="2">
        <v>329.0</v>
      </c>
      <c r="N219" s="2"/>
      <c r="O219" s="2"/>
      <c r="P219" s="83" t="s">
        <v>70</v>
      </c>
      <c r="Q219" s="83" t="s">
        <v>759</v>
      </c>
      <c r="R219" s="83" t="s">
        <v>747</v>
      </c>
      <c r="S219" s="83" t="s">
        <v>747</v>
      </c>
      <c r="T219" s="83">
        <v>50.0</v>
      </c>
      <c r="U219" s="83">
        <v>60.0</v>
      </c>
      <c r="V219" s="83">
        <v>60.0</v>
      </c>
      <c r="W219" s="83">
        <v>30.0</v>
      </c>
      <c r="X219" s="83" t="s">
        <v>185</v>
      </c>
      <c r="Y219" s="83" t="s">
        <v>760</v>
      </c>
      <c r="Z219" s="83">
        <v>329.0</v>
      </c>
    </row>
    <row r="220">
      <c r="A220" s="83" t="s">
        <v>761</v>
      </c>
      <c r="B220" s="83" t="s">
        <v>70</v>
      </c>
      <c r="C220" s="83" t="s">
        <v>762</v>
      </c>
      <c r="D220" s="83" t="s">
        <v>747</v>
      </c>
      <c r="E220" s="83" t="s">
        <v>747</v>
      </c>
      <c r="F220" s="83">
        <v>50.0</v>
      </c>
      <c r="G220" s="83">
        <v>60.0</v>
      </c>
      <c r="H220" s="83">
        <v>60.0</v>
      </c>
      <c r="I220" s="83">
        <v>30.0</v>
      </c>
      <c r="J220" s="83" t="s">
        <v>185</v>
      </c>
      <c r="K220" s="83" t="s">
        <v>59</v>
      </c>
      <c r="L220" s="83" t="s">
        <v>763</v>
      </c>
      <c r="M220" s="2">
        <v>351.0</v>
      </c>
      <c r="N220" s="2"/>
      <c r="O220" s="2"/>
      <c r="P220" s="83" t="s">
        <v>70</v>
      </c>
      <c r="Q220" s="83" t="s">
        <v>762</v>
      </c>
      <c r="R220" s="83" t="s">
        <v>747</v>
      </c>
      <c r="S220" s="83" t="s">
        <v>747</v>
      </c>
      <c r="T220" s="83">
        <v>50.0</v>
      </c>
      <c r="U220" s="83">
        <v>60.0</v>
      </c>
      <c r="V220" s="83">
        <v>60.0</v>
      </c>
      <c r="W220" s="83">
        <v>30.0</v>
      </c>
      <c r="X220" s="83" t="s">
        <v>185</v>
      </c>
      <c r="Y220" s="83" t="s">
        <v>763</v>
      </c>
      <c r="Z220" s="83">
        <v>351.0</v>
      </c>
    </row>
    <row r="221">
      <c r="A221" s="83" t="s">
        <v>764</v>
      </c>
      <c r="B221" s="83" t="s">
        <v>70</v>
      </c>
      <c r="C221" s="83" t="s">
        <v>765</v>
      </c>
      <c r="D221" s="83" t="s">
        <v>747</v>
      </c>
      <c r="E221" s="83" t="s">
        <v>747</v>
      </c>
      <c r="F221" s="83">
        <v>50.0</v>
      </c>
      <c r="G221" s="83">
        <v>60.0</v>
      </c>
      <c r="H221" s="83">
        <v>60.0</v>
      </c>
      <c r="I221" s="83">
        <v>30.0</v>
      </c>
      <c r="J221" s="83" t="s">
        <v>214</v>
      </c>
      <c r="K221" s="83" t="s">
        <v>179</v>
      </c>
      <c r="L221" s="83" t="s">
        <v>766</v>
      </c>
      <c r="M221" s="2">
        <v>301.0</v>
      </c>
      <c r="N221" s="2"/>
      <c r="O221" s="2"/>
      <c r="P221" s="83" t="s">
        <v>70</v>
      </c>
      <c r="Q221" s="83" t="s">
        <v>765</v>
      </c>
      <c r="R221" s="83" t="s">
        <v>747</v>
      </c>
      <c r="S221" s="83" t="s">
        <v>747</v>
      </c>
      <c r="T221" s="83">
        <v>50.0</v>
      </c>
      <c r="U221" s="83">
        <v>60.0</v>
      </c>
      <c r="V221" s="83">
        <v>60.0</v>
      </c>
      <c r="W221" s="83">
        <v>30.0</v>
      </c>
      <c r="X221" s="83" t="s">
        <v>214</v>
      </c>
      <c r="Y221" s="83" t="s">
        <v>766</v>
      </c>
      <c r="Z221" s="83">
        <v>301.0</v>
      </c>
    </row>
    <row r="222">
      <c r="A222" s="83" t="s">
        <v>767</v>
      </c>
      <c r="B222" s="83" t="s">
        <v>70</v>
      </c>
      <c r="C222" s="83" t="s">
        <v>768</v>
      </c>
      <c r="D222" s="83" t="s">
        <v>747</v>
      </c>
      <c r="E222" s="83" t="s">
        <v>747</v>
      </c>
      <c r="F222" s="83">
        <v>50.0</v>
      </c>
      <c r="G222" s="83">
        <v>60.0</v>
      </c>
      <c r="H222" s="83">
        <v>60.0</v>
      </c>
      <c r="I222" s="83">
        <v>30.0</v>
      </c>
      <c r="J222" s="83" t="s">
        <v>214</v>
      </c>
      <c r="K222" s="83" t="s">
        <v>59</v>
      </c>
      <c r="L222" s="83" t="s">
        <v>769</v>
      </c>
      <c r="M222" s="2">
        <v>361.0</v>
      </c>
      <c r="N222" s="2"/>
      <c r="O222" s="2"/>
      <c r="P222" s="83" t="s">
        <v>70</v>
      </c>
      <c r="Q222" s="83" t="s">
        <v>768</v>
      </c>
      <c r="R222" s="83" t="s">
        <v>747</v>
      </c>
      <c r="S222" s="83" t="s">
        <v>747</v>
      </c>
      <c r="T222" s="83">
        <v>50.0</v>
      </c>
      <c r="U222" s="83">
        <v>60.0</v>
      </c>
      <c r="V222" s="83">
        <v>60.0</v>
      </c>
      <c r="W222" s="83">
        <v>30.0</v>
      </c>
      <c r="X222" s="83" t="s">
        <v>214</v>
      </c>
      <c r="Y222" s="83" t="s">
        <v>769</v>
      </c>
      <c r="Z222" s="83">
        <v>361.0</v>
      </c>
    </row>
    <row r="223">
      <c r="A223" s="83" t="s">
        <v>770</v>
      </c>
      <c r="B223" s="83" t="s">
        <v>70</v>
      </c>
      <c r="C223" s="83" t="s">
        <v>771</v>
      </c>
      <c r="D223" s="83" t="s">
        <v>747</v>
      </c>
      <c r="E223" s="83" t="s">
        <v>747</v>
      </c>
      <c r="F223" s="83">
        <v>40.0</v>
      </c>
      <c r="G223" s="83">
        <v>50.0</v>
      </c>
      <c r="H223" s="83">
        <v>50.0</v>
      </c>
      <c r="I223" s="83">
        <v>20.0</v>
      </c>
      <c r="J223" s="83" t="s">
        <v>217</v>
      </c>
      <c r="K223" s="83" t="s">
        <v>372</v>
      </c>
      <c r="L223" s="83" t="s">
        <v>772</v>
      </c>
      <c r="M223" s="2">
        <v>322.0</v>
      </c>
      <c r="N223" s="2"/>
      <c r="O223" s="2"/>
      <c r="P223" s="83" t="s">
        <v>70</v>
      </c>
      <c r="Q223" s="83" t="s">
        <v>771</v>
      </c>
      <c r="R223" s="83" t="s">
        <v>747</v>
      </c>
      <c r="S223" s="83" t="s">
        <v>747</v>
      </c>
      <c r="T223" s="83">
        <v>40.0</v>
      </c>
      <c r="U223" s="83">
        <v>50.0</v>
      </c>
      <c r="V223" s="83">
        <v>50.0</v>
      </c>
      <c r="W223" s="83">
        <v>20.0</v>
      </c>
      <c r="X223" s="83" t="s">
        <v>217</v>
      </c>
      <c r="Y223" s="83" t="s">
        <v>772</v>
      </c>
      <c r="Z223" s="83">
        <v>322.0</v>
      </c>
    </row>
    <row r="224">
      <c r="A224" s="83" t="s">
        <v>773</v>
      </c>
      <c r="B224" s="83" t="s">
        <v>70</v>
      </c>
      <c r="C224" s="83" t="s">
        <v>774</v>
      </c>
      <c r="D224" s="83" t="s">
        <v>747</v>
      </c>
      <c r="E224" s="83" t="s">
        <v>747</v>
      </c>
      <c r="F224" s="83">
        <v>40.0</v>
      </c>
      <c r="G224" s="83">
        <v>50.0</v>
      </c>
      <c r="H224" s="83">
        <v>50.0</v>
      </c>
      <c r="I224" s="83">
        <v>20.0</v>
      </c>
      <c r="J224" s="83" t="s">
        <v>217</v>
      </c>
      <c r="K224" s="83" t="s">
        <v>372</v>
      </c>
      <c r="L224" s="83" t="s">
        <v>775</v>
      </c>
      <c r="M224" s="2">
        <v>341.0</v>
      </c>
      <c r="N224" s="2"/>
      <c r="O224" s="2"/>
      <c r="P224" s="83" t="s">
        <v>70</v>
      </c>
      <c r="Q224" s="83" t="s">
        <v>774</v>
      </c>
      <c r="R224" s="83" t="s">
        <v>747</v>
      </c>
      <c r="S224" s="83" t="s">
        <v>747</v>
      </c>
      <c r="T224" s="83">
        <v>40.0</v>
      </c>
      <c r="U224" s="83">
        <v>50.0</v>
      </c>
      <c r="V224" s="83">
        <v>50.0</v>
      </c>
      <c r="W224" s="83">
        <v>20.0</v>
      </c>
      <c r="X224" s="83" t="s">
        <v>217</v>
      </c>
      <c r="Y224" s="83" t="s">
        <v>775</v>
      </c>
      <c r="Z224" s="83">
        <v>341.0</v>
      </c>
    </row>
    <row r="225">
      <c r="A225" s="83" t="s">
        <v>776</v>
      </c>
      <c r="B225" s="83" t="s">
        <v>70</v>
      </c>
      <c r="C225" s="83" t="s">
        <v>777</v>
      </c>
      <c r="D225" s="83" t="s">
        <v>747</v>
      </c>
      <c r="E225" s="83" t="s">
        <v>747</v>
      </c>
      <c r="F225" s="83">
        <v>40.0</v>
      </c>
      <c r="G225" s="83">
        <v>50.0</v>
      </c>
      <c r="H225" s="83">
        <v>50.0</v>
      </c>
      <c r="I225" s="83">
        <v>20.0</v>
      </c>
      <c r="J225" s="83" t="s">
        <v>220</v>
      </c>
      <c r="K225" s="83" t="s">
        <v>372</v>
      </c>
      <c r="L225" s="83" t="s">
        <v>778</v>
      </c>
      <c r="M225" s="2">
        <v>289.0</v>
      </c>
      <c r="N225" s="2"/>
      <c r="O225" s="2"/>
      <c r="P225" s="83" t="s">
        <v>70</v>
      </c>
      <c r="Q225" s="83" t="s">
        <v>777</v>
      </c>
      <c r="R225" s="83" t="s">
        <v>747</v>
      </c>
      <c r="S225" s="83" t="s">
        <v>747</v>
      </c>
      <c r="T225" s="83">
        <v>40.0</v>
      </c>
      <c r="U225" s="83">
        <v>50.0</v>
      </c>
      <c r="V225" s="83">
        <v>50.0</v>
      </c>
      <c r="W225" s="83">
        <v>20.0</v>
      </c>
      <c r="X225" s="83" t="s">
        <v>220</v>
      </c>
      <c r="Y225" s="83" t="s">
        <v>778</v>
      </c>
      <c r="Z225" s="83">
        <v>289.0</v>
      </c>
    </row>
    <row r="226">
      <c r="A226" s="83" t="s">
        <v>779</v>
      </c>
      <c r="B226" s="83" t="s">
        <v>70</v>
      </c>
      <c r="C226" s="83" t="s">
        <v>780</v>
      </c>
      <c r="D226" s="83" t="s">
        <v>747</v>
      </c>
      <c r="E226" s="83" t="s">
        <v>747</v>
      </c>
      <c r="F226" s="83">
        <v>40.0</v>
      </c>
      <c r="G226" s="83">
        <v>50.0</v>
      </c>
      <c r="H226" s="83">
        <v>50.0</v>
      </c>
      <c r="I226" s="83">
        <v>20.0</v>
      </c>
      <c r="J226" s="83" t="s">
        <v>185</v>
      </c>
      <c r="K226" s="83" t="s">
        <v>372</v>
      </c>
      <c r="L226" s="83" t="s">
        <v>781</v>
      </c>
      <c r="M226" s="2">
        <v>337.0</v>
      </c>
      <c r="N226" s="2"/>
      <c r="O226" s="2"/>
      <c r="P226" s="83" t="s">
        <v>70</v>
      </c>
      <c r="Q226" s="83" t="s">
        <v>780</v>
      </c>
      <c r="R226" s="83" t="s">
        <v>747</v>
      </c>
      <c r="S226" s="83" t="s">
        <v>747</v>
      </c>
      <c r="T226" s="83">
        <v>40.0</v>
      </c>
      <c r="U226" s="83">
        <v>50.0</v>
      </c>
      <c r="V226" s="83">
        <v>50.0</v>
      </c>
      <c r="W226" s="83">
        <v>20.0</v>
      </c>
      <c r="X226" s="83" t="s">
        <v>185</v>
      </c>
      <c r="Y226" s="83" t="s">
        <v>781</v>
      </c>
      <c r="Z226" s="83">
        <v>337.0</v>
      </c>
    </row>
    <row r="227">
      <c r="A227" s="83" t="s">
        <v>782</v>
      </c>
      <c r="B227" s="83" t="s">
        <v>70</v>
      </c>
      <c r="C227" s="83" t="s">
        <v>783</v>
      </c>
      <c r="D227" s="83" t="s">
        <v>747</v>
      </c>
      <c r="E227" s="83" t="s">
        <v>747</v>
      </c>
      <c r="F227" s="83">
        <v>40.0</v>
      </c>
      <c r="G227" s="83">
        <v>50.0</v>
      </c>
      <c r="H227" s="83">
        <v>50.0</v>
      </c>
      <c r="I227" s="83">
        <v>30.0</v>
      </c>
      <c r="J227" s="83" t="s">
        <v>217</v>
      </c>
      <c r="K227" s="83" t="s">
        <v>179</v>
      </c>
      <c r="L227" s="83" t="s">
        <v>784</v>
      </c>
      <c r="M227" s="2">
        <v>433.0</v>
      </c>
      <c r="N227" s="2"/>
      <c r="O227" s="2"/>
      <c r="P227" s="83" t="s">
        <v>70</v>
      </c>
      <c r="Q227" s="83" t="s">
        <v>783</v>
      </c>
      <c r="R227" s="83" t="s">
        <v>747</v>
      </c>
      <c r="S227" s="83" t="s">
        <v>747</v>
      </c>
      <c r="T227" s="83">
        <v>40.0</v>
      </c>
      <c r="U227" s="83">
        <v>50.0</v>
      </c>
      <c r="V227" s="83">
        <v>50.0</v>
      </c>
      <c r="W227" s="83">
        <v>30.0</v>
      </c>
      <c r="X227" s="83" t="s">
        <v>217</v>
      </c>
      <c r="Y227" s="83" t="s">
        <v>784</v>
      </c>
      <c r="Z227" s="83">
        <v>433.0</v>
      </c>
    </row>
    <row r="228">
      <c r="A228" s="83" t="s">
        <v>785</v>
      </c>
      <c r="B228" s="83" t="s">
        <v>70</v>
      </c>
      <c r="C228" s="83" t="s">
        <v>786</v>
      </c>
      <c r="D228" s="83" t="s">
        <v>747</v>
      </c>
      <c r="E228" s="83" t="s">
        <v>747</v>
      </c>
      <c r="F228" s="83">
        <v>40.0</v>
      </c>
      <c r="G228" s="83">
        <v>50.0</v>
      </c>
      <c r="H228" s="83">
        <v>50.0</v>
      </c>
      <c r="I228" s="83">
        <v>30.0</v>
      </c>
      <c r="J228" s="83" t="s">
        <v>220</v>
      </c>
      <c r="K228" s="83" t="s">
        <v>179</v>
      </c>
      <c r="L228" s="83" t="s">
        <v>787</v>
      </c>
      <c r="M228" s="2">
        <v>294.0</v>
      </c>
      <c r="N228" s="2"/>
      <c r="O228" s="2"/>
      <c r="P228" s="83" t="s">
        <v>70</v>
      </c>
      <c r="Q228" s="83" t="s">
        <v>786</v>
      </c>
      <c r="R228" s="83" t="s">
        <v>747</v>
      </c>
      <c r="S228" s="83" t="s">
        <v>747</v>
      </c>
      <c r="T228" s="83">
        <v>40.0</v>
      </c>
      <c r="U228" s="83">
        <v>50.0</v>
      </c>
      <c r="V228" s="83">
        <v>50.0</v>
      </c>
      <c r="W228" s="83">
        <v>30.0</v>
      </c>
      <c r="X228" s="83" t="s">
        <v>220</v>
      </c>
      <c r="Y228" s="83" t="s">
        <v>787</v>
      </c>
      <c r="Z228" s="83">
        <v>294.0</v>
      </c>
    </row>
    <row r="229">
      <c r="A229" s="83" t="s">
        <v>788</v>
      </c>
      <c r="B229" s="83" t="s">
        <v>70</v>
      </c>
      <c r="C229" s="83" t="s">
        <v>789</v>
      </c>
      <c r="D229" s="83" t="s">
        <v>747</v>
      </c>
      <c r="E229" s="83" t="s">
        <v>747</v>
      </c>
      <c r="F229" s="83">
        <v>40.0</v>
      </c>
      <c r="G229" s="83">
        <v>50.0</v>
      </c>
      <c r="H229" s="83">
        <v>50.0</v>
      </c>
      <c r="I229" s="83">
        <v>30.0</v>
      </c>
      <c r="J229" s="83" t="s">
        <v>220</v>
      </c>
      <c r="K229" s="83" t="s">
        <v>249</v>
      </c>
      <c r="L229" s="83" t="s">
        <v>790</v>
      </c>
      <c r="M229" s="2">
        <v>462.0</v>
      </c>
      <c r="N229" s="2"/>
      <c r="O229" s="2"/>
      <c r="P229" s="83" t="s">
        <v>70</v>
      </c>
      <c r="Q229" s="83" t="s">
        <v>789</v>
      </c>
      <c r="R229" s="83" t="s">
        <v>747</v>
      </c>
      <c r="S229" s="83" t="s">
        <v>747</v>
      </c>
      <c r="T229" s="83">
        <v>40.0</v>
      </c>
      <c r="U229" s="83">
        <v>50.0</v>
      </c>
      <c r="V229" s="83">
        <v>50.0</v>
      </c>
      <c r="W229" s="83">
        <v>30.0</v>
      </c>
      <c r="X229" s="83" t="s">
        <v>220</v>
      </c>
      <c r="Y229" s="83" t="s">
        <v>790</v>
      </c>
      <c r="Z229" s="83">
        <v>462.0</v>
      </c>
    </row>
    <row r="230">
      <c r="A230" s="83" t="s">
        <v>791</v>
      </c>
      <c r="B230" s="83" t="s">
        <v>70</v>
      </c>
      <c r="C230" s="83" t="s">
        <v>792</v>
      </c>
      <c r="D230" s="83" t="s">
        <v>747</v>
      </c>
      <c r="E230" s="83" t="s">
        <v>747</v>
      </c>
      <c r="F230" s="83">
        <v>40.0</v>
      </c>
      <c r="G230" s="83">
        <v>50.0</v>
      </c>
      <c r="H230" s="83">
        <v>50.0</v>
      </c>
      <c r="I230" s="83">
        <v>30.0</v>
      </c>
      <c r="J230" s="83" t="s">
        <v>185</v>
      </c>
      <c r="K230" s="83" t="s">
        <v>179</v>
      </c>
      <c r="L230" s="83" t="s">
        <v>793</v>
      </c>
      <c r="M230" s="2">
        <v>309.0</v>
      </c>
      <c r="N230" s="2"/>
      <c r="O230" s="2"/>
      <c r="P230" s="83" t="s">
        <v>70</v>
      </c>
      <c r="Q230" s="83" t="s">
        <v>792</v>
      </c>
      <c r="R230" s="83" t="s">
        <v>747</v>
      </c>
      <c r="S230" s="83" t="s">
        <v>747</v>
      </c>
      <c r="T230" s="83">
        <v>40.0</v>
      </c>
      <c r="U230" s="83">
        <v>50.0</v>
      </c>
      <c r="V230" s="83">
        <v>50.0</v>
      </c>
      <c r="W230" s="83">
        <v>30.0</v>
      </c>
      <c r="X230" s="83" t="s">
        <v>185</v>
      </c>
      <c r="Y230" s="83" t="s">
        <v>793</v>
      </c>
      <c r="Z230" s="83">
        <v>309.0</v>
      </c>
    </row>
    <row r="231">
      <c r="A231" s="83" t="s">
        <v>794</v>
      </c>
      <c r="B231" s="83" t="s">
        <v>70</v>
      </c>
      <c r="C231" s="83" t="s">
        <v>795</v>
      </c>
      <c r="D231" s="83" t="s">
        <v>747</v>
      </c>
      <c r="E231" s="83" t="s">
        <v>747</v>
      </c>
      <c r="F231" s="83">
        <v>40.0</v>
      </c>
      <c r="G231" s="83">
        <v>50.0</v>
      </c>
      <c r="H231" s="83">
        <v>50.0</v>
      </c>
      <c r="I231" s="83">
        <v>30.0</v>
      </c>
      <c r="J231" s="83" t="s">
        <v>214</v>
      </c>
      <c r="K231" s="83" t="s">
        <v>372</v>
      </c>
      <c r="L231" s="83" t="s">
        <v>796</v>
      </c>
      <c r="M231" s="2">
        <v>276.0</v>
      </c>
      <c r="N231" s="2"/>
      <c r="O231" s="2"/>
      <c r="P231" s="83" t="s">
        <v>70</v>
      </c>
      <c r="Q231" s="83" t="s">
        <v>795</v>
      </c>
      <c r="R231" s="83" t="s">
        <v>747</v>
      </c>
      <c r="S231" s="83" t="s">
        <v>747</v>
      </c>
      <c r="T231" s="83">
        <v>40.0</v>
      </c>
      <c r="U231" s="83">
        <v>50.0</v>
      </c>
      <c r="V231" s="83">
        <v>50.0</v>
      </c>
      <c r="W231" s="83">
        <v>30.0</v>
      </c>
      <c r="X231" s="83" t="s">
        <v>214</v>
      </c>
      <c r="Y231" s="83" t="s">
        <v>796</v>
      </c>
      <c r="Z231" s="83">
        <v>276.0</v>
      </c>
    </row>
    <row r="232">
      <c r="A232" s="83" t="s">
        <v>797</v>
      </c>
      <c r="B232" s="83" t="s">
        <v>70</v>
      </c>
      <c r="C232" s="83" t="s">
        <v>798</v>
      </c>
      <c r="D232" s="83" t="s">
        <v>747</v>
      </c>
      <c r="E232" s="83" t="s">
        <v>747</v>
      </c>
      <c r="F232" s="83">
        <v>40.0</v>
      </c>
      <c r="G232" s="83">
        <v>50.0</v>
      </c>
      <c r="H232" s="83">
        <v>50.0</v>
      </c>
      <c r="I232" s="83">
        <v>30.0</v>
      </c>
      <c r="J232" s="83" t="s">
        <v>214</v>
      </c>
      <c r="K232" s="83" t="s">
        <v>59</v>
      </c>
      <c r="L232" s="83" t="s">
        <v>799</v>
      </c>
      <c r="M232" s="2">
        <v>345.0</v>
      </c>
      <c r="N232" s="2"/>
      <c r="O232" s="2"/>
      <c r="P232" s="83" t="s">
        <v>70</v>
      </c>
      <c r="Q232" s="83" t="s">
        <v>798</v>
      </c>
      <c r="R232" s="83" t="s">
        <v>747</v>
      </c>
      <c r="S232" s="83" t="s">
        <v>747</v>
      </c>
      <c r="T232" s="83">
        <v>40.0</v>
      </c>
      <c r="U232" s="83">
        <v>50.0</v>
      </c>
      <c r="V232" s="83">
        <v>50.0</v>
      </c>
      <c r="W232" s="83">
        <v>30.0</v>
      </c>
      <c r="X232" s="83" t="s">
        <v>214</v>
      </c>
      <c r="Y232" s="83" t="s">
        <v>799</v>
      </c>
      <c r="Z232" s="83">
        <v>345.0</v>
      </c>
    </row>
    <row r="233">
      <c r="A233" s="83" t="s">
        <v>800</v>
      </c>
      <c r="B233" s="83" t="s">
        <v>70</v>
      </c>
      <c r="C233" s="83" t="s">
        <v>801</v>
      </c>
      <c r="D233" s="83" t="s">
        <v>747</v>
      </c>
      <c r="E233" s="83" t="s">
        <v>747</v>
      </c>
      <c r="F233" s="83">
        <v>40.0</v>
      </c>
      <c r="G233" s="83">
        <v>50.0</v>
      </c>
      <c r="H233" s="83">
        <v>50.0</v>
      </c>
      <c r="I233" s="83">
        <v>30.0</v>
      </c>
      <c r="J233" s="83" t="s">
        <v>214</v>
      </c>
      <c r="K233" s="83" t="s">
        <v>59</v>
      </c>
      <c r="L233" s="83" t="s">
        <v>802</v>
      </c>
      <c r="M233" s="2">
        <v>396.0</v>
      </c>
      <c r="N233" s="2"/>
      <c r="O233" s="2"/>
      <c r="P233" s="83" t="s">
        <v>70</v>
      </c>
      <c r="Q233" s="83" t="s">
        <v>801</v>
      </c>
      <c r="R233" s="83" t="s">
        <v>747</v>
      </c>
      <c r="S233" s="83" t="s">
        <v>747</v>
      </c>
      <c r="T233" s="83">
        <v>40.0</v>
      </c>
      <c r="U233" s="83">
        <v>50.0</v>
      </c>
      <c r="V233" s="83">
        <v>50.0</v>
      </c>
      <c r="W233" s="83">
        <v>30.0</v>
      </c>
      <c r="X233" s="83" t="s">
        <v>214</v>
      </c>
      <c r="Y233" s="83" t="s">
        <v>802</v>
      </c>
      <c r="Z233" s="83">
        <v>396.0</v>
      </c>
    </row>
    <row r="234">
      <c r="A234" s="83" t="s">
        <v>803</v>
      </c>
      <c r="B234" s="83" t="s">
        <v>70</v>
      </c>
      <c r="C234" s="83" t="s">
        <v>804</v>
      </c>
      <c r="D234" s="83" t="s">
        <v>747</v>
      </c>
      <c r="E234" s="83" t="s">
        <v>747</v>
      </c>
      <c r="F234" s="83">
        <v>30.0</v>
      </c>
      <c r="G234" s="83">
        <v>40.0</v>
      </c>
      <c r="H234" s="83">
        <v>40.0</v>
      </c>
      <c r="I234" s="83">
        <v>20.0</v>
      </c>
      <c r="J234" s="83" t="s">
        <v>217</v>
      </c>
      <c r="K234" s="83" t="s">
        <v>372</v>
      </c>
      <c r="L234" s="83" t="s">
        <v>805</v>
      </c>
      <c r="M234" s="2">
        <v>336.0</v>
      </c>
      <c r="N234" s="2"/>
      <c r="O234" s="2"/>
      <c r="P234" s="83" t="s">
        <v>70</v>
      </c>
      <c r="Q234" s="83" t="s">
        <v>804</v>
      </c>
      <c r="R234" s="83" t="s">
        <v>747</v>
      </c>
      <c r="S234" s="83" t="s">
        <v>747</v>
      </c>
      <c r="T234" s="83">
        <v>30.0</v>
      </c>
      <c r="U234" s="83">
        <v>40.0</v>
      </c>
      <c r="V234" s="83">
        <v>40.0</v>
      </c>
      <c r="W234" s="83">
        <v>20.0</v>
      </c>
      <c r="X234" s="83" t="s">
        <v>217</v>
      </c>
      <c r="Y234" s="83" t="s">
        <v>805</v>
      </c>
      <c r="Z234" s="83">
        <v>336.0</v>
      </c>
    </row>
    <row r="235">
      <c r="A235" s="83" t="s">
        <v>806</v>
      </c>
      <c r="B235" s="83" t="s">
        <v>70</v>
      </c>
      <c r="C235" s="83" t="s">
        <v>807</v>
      </c>
      <c r="D235" s="83" t="s">
        <v>747</v>
      </c>
      <c r="E235" s="83" t="s">
        <v>747</v>
      </c>
      <c r="F235" s="83">
        <v>30.0</v>
      </c>
      <c r="G235" s="83">
        <v>40.0</v>
      </c>
      <c r="H235" s="83">
        <v>40.0</v>
      </c>
      <c r="I235" s="83">
        <v>20.0</v>
      </c>
      <c r="J235" s="83" t="s">
        <v>217</v>
      </c>
      <c r="K235" s="83" t="s">
        <v>179</v>
      </c>
      <c r="L235" s="83" t="s">
        <v>808</v>
      </c>
      <c r="M235" s="2">
        <v>349.0</v>
      </c>
      <c r="N235" s="2"/>
      <c r="O235" s="2"/>
      <c r="P235" s="83" t="s">
        <v>70</v>
      </c>
      <c r="Q235" s="83" t="s">
        <v>807</v>
      </c>
      <c r="R235" s="83" t="s">
        <v>747</v>
      </c>
      <c r="S235" s="83" t="s">
        <v>747</v>
      </c>
      <c r="T235" s="83">
        <v>30.0</v>
      </c>
      <c r="U235" s="83">
        <v>40.0</v>
      </c>
      <c r="V235" s="83">
        <v>40.0</v>
      </c>
      <c r="W235" s="83">
        <v>20.0</v>
      </c>
      <c r="X235" s="83" t="s">
        <v>217</v>
      </c>
      <c r="Y235" s="83" t="s">
        <v>808</v>
      </c>
      <c r="Z235" s="83">
        <v>349.0</v>
      </c>
    </row>
    <row r="236">
      <c r="A236" s="83" t="s">
        <v>809</v>
      </c>
      <c r="B236" s="83" t="s">
        <v>70</v>
      </c>
      <c r="C236" s="83" t="s">
        <v>810</v>
      </c>
      <c r="D236" s="83" t="s">
        <v>747</v>
      </c>
      <c r="E236" s="83" t="s">
        <v>747</v>
      </c>
      <c r="F236" s="83">
        <v>30.0</v>
      </c>
      <c r="G236" s="83">
        <v>40.0</v>
      </c>
      <c r="H236" s="83">
        <v>40.0</v>
      </c>
      <c r="I236" s="83">
        <v>20.0</v>
      </c>
      <c r="J236" s="83" t="s">
        <v>217</v>
      </c>
      <c r="K236" s="83" t="s">
        <v>372</v>
      </c>
      <c r="L236" s="83" t="s">
        <v>811</v>
      </c>
      <c r="M236" s="2">
        <v>372.0</v>
      </c>
      <c r="N236" s="2"/>
      <c r="O236" s="2"/>
      <c r="P236" s="83" t="s">
        <v>70</v>
      </c>
      <c r="Q236" s="83" t="s">
        <v>810</v>
      </c>
      <c r="R236" s="83" t="s">
        <v>747</v>
      </c>
      <c r="S236" s="83" t="s">
        <v>747</v>
      </c>
      <c r="T236" s="83">
        <v>30.0</v>
      </c>
      <c r="U236" s="83">
        <v>40.0</v>
      </c>
      <c r="V236" s="83">
        <v>40.0</v>
      </c>
      <c r="W236" s="83">
        <v>20.0</v>
      </c>
      <c r="X236" s="83" t="s">
        <v>217</v>
      </c>
      <c r="Y236" s="83" t="s">
        <v>811</v>
      </c>
      <c r="Z236" s="83">
        <v>372.0</v>
      </c>
    </row>
    <row r="237">
      <c r="A237" s="83" t="s">
        <v>812</v>
      </c>
      <c r="B237" s="83" t="s">
        <v>70</v>
      </c>
      <c r="C237" s="83" t="s">
        <v>813</v>
      </c>
      <c r="D237" s="83" t="s">
        <v>747</v>
      </c>
      <c r="E237" s="83" t="s">
        <v>747</v>
      </c>
      <c r="F237" s="83">
        <v>30.0</v>
      </c>
      <c r="G237" s="83">
        <v>40.0</v>
      </c>
      <c r="H237" s="83">
        <v>40.0</v>
      </c>
      <c r="I237" s="83">
        <v>20.0</v>
      </c>
      <c r="J237" s="83" t="s">
        <v>220</v>
      </c>
      <c r="K237" s="83" t="s">
        <v>372</v>
      </c>
      <c r="L237" s="83" t="s">
        <v>814</v>
      </c>
      <c r="M237" s="2">
        <v>259.0</v>
      </c>
      <c r="N237" s="2"/>
      <c r="O237" s="2"/>
      <c r="P237" s="83" t="s">
        <v>70</v>
      </c>
      <c r="Q237" s="83" t="s">
        <v>813</v>
      </c>
      <c r="R237" s="83" t="s">
        <v>747</v>
      </c>
      <c r="S237" s="83" t="s">
        <v>747</v>
      </c>
      <c r="T237" s="83">
        <v>30.0</v>
      </c>
      <c r="U237" s="83">
        <v>40.0</v>
      </c>
      <c r="V237" s="83">
        <v>40.0</v>
      </c>
      <c r="W237" s="83">
        <v>20.0</v>
      </c>
      <c r="X237" s="83" t="s">
        <v>220</v>
      </c>
      <c r="Y237" s="83" t="s">
        <v>814</v>
      </c>
      <c r="Z237" s="83">
        <v>259.0</v>
      </c>
    </row>
    <row r="238">
      <c r="A238" s="83" t="s">
        <v>815</v>
      </c>
      <c r="B238" s="83" t="s">
        <v>70</v>
      </c>
      <c r="C238" s="83" t="s">
        <v>816</v>
      </c>
      <c r="D238" s="83" t="s">
        <v>747</v>
      </c>
      <c r="E238" s="83" t="s">
        <v>747</v>
      </c>
      <c r="F238" s="83">
        <v>30.0</v>
      </c>
      <c r="G238" s="83">
        <v>40.0</v>
      </c>
      <c r="H238" s="83">
        <v>40.0</v>
      </c>
      <c r="I238" s="83">
        <v>20.0</v>
      </c>
      <c r="J238" s="83" t="s">
        <v>220</v>
      </c>
      <c r="K238" s="83" t="s">
        <v>249</v>
      </c>
      <c r="L238" s="83" t="s">
        <v>817</v>
      </c>
      <c r="M238" s="2">
        <v>285.0</v>
      </c>
      <c r="N238" s="2"/>
      <c r="O238" s="2"/>
      <c r="P238" s="83" t="s">
        <v>70</v>
      </c>
      <c r="Q238" s="83" t="s">
        <v>816</v>
      </c>
      <c r="R238" s="83" t="s">
        <v>747</v>
      </c>
      <c r="S238" s="83" t="s">
        <v>747</v>
      </c>
      <c r="T238" s="83">
        <v>30.0</v>
      </c>
      <c r="U238" s="83">
        <v>40.0</v>
      </c>
      <c r="V238" s="83">
        <v>40.0</v>
      </c>
      <c r="W238" s="83">
        <v>20.0</v>
      </c>
      <c r="X238" s="83" t="s">
        <v>220</v>
      </c>
      <c r="Y238" s="83" t="s">
        <v>817</v>
      </c>
      <c r="Z238" s="83">
        <v>285.0</v>
      </c>
    </row>
    <row r="239">
      <c r="A239" s="83" t="s">
        <v>818</v>
      </c>
      <c r="B239" s="83" t="s">
        <v>70</v>
      </c>
      <c r="C239" s="83" t="s">
        <v>819</v>
      </c>
      <c r="D239" s="83" t="s">
        <v>747</v>
      </c>
      <c r="E239" s="83" t="s">
        <v>747</v>
      </c>
      <c r="F239" s="83">
        <v>30.0</v>
      </c>
      <c r="G239" s="83">
        <v>40.0</v>
      </c>
      <c r="H239" s="83">
        <v>40.0</v>
      </c>
      <c r="I239" s="83">
        <v>20.0</v>
      </c>
      <c r="J239" s="83" t="s">
        <v>220</v>
      </c>
      <c r="K239" s="83" t="s">
        <v>179</v>
      </c>
      <c r="L239" s="83" t="s">
        <v>820</v>
      </c>
      <c r="M239" s="2">
        <v>288.0</v>
      </c>
      <c r="N239" s="2"/>
      <c r="O239" s="2"/>
      <c r="P239" s="83" t="s">
        <v>70</v>
      </c>
      <c r="Q239" s="83" t="s">
        <v>819</v>
      </c>
      <c r="R239" s="83" t="s">
        <v>747</v>
      </c>
      <c r="S239" s="83" t="s">
        <v>747</v>
      </c>
      <c r="T239" s="83">
        <v>30.0</v>
      </c>
      <c r="U239" s="83">
        <v>40.0</v>
      </c>
      <c r="V239" s="83">
        <v>40.0</v>
      </c>
      <c r="W239" s="83">
        <v>20.0</v>
      </c>
      <c r="X239" s="83" t="s">
        <v>220</v>
      </c>
      <c r="Y239" s="83" t="s">
        <v>820</v>
      </c>
      <c r="Z239" s="83">
        <v>288.0</v>
      </c>
    </row>
    <row r="240">
      <c r="A240" s="83" t="s">
        <v>821</v>
      </c>
      <c r="B240" s="83" t="s">
        <v>70</v>
      </c>
      <c r="C240" s="83" t="s">
        <v>822</v>
      </c>
      <c r="D240" s="83" t="s">
        <v>747</v>
      </c>
      <c r="E240" s="83" t="s">
        <v>747</v>
      </c>
      <c r="F240" s="83">
        <v>30.0</v>
      </c>
      <c r="G240" s="83">
        <v>40.0</v>
      </c>
      <c r="H240" s="83">
        <v>40.0</v>
      </c>
      <c r="I240" s="83">
        <v>20.0</v>
      </c>
      <c r="J240" s="83" t="s">
        <v>220</v>
      </c>
      <c r="K240" s="83" t="s">
        <v>249</v>
      </c>
      <c r="L240" s="83" t="s">
        <v>823</v>
      </c>
      <c r="M240" s="2">
        <v>306.0</v>
      </c>
      <c r="N240" s="2"/>
      <c r="O240" s="2"/>
      <c r="P240" s="83" t="s">
        <v>70</v>
      </c>
      <c r="Q240" s="83" t="s">
        <v>822</v>
      </c>
      <c r="R240" s="83" t="s">
        <v>747</v>
      </c>
      <c r="S240" s="83" t="s">
        <v>747</v>
      </c>
      <c r="T240" s="83">
        <v>30.0</v>
      </c>
      <c r="U240" s="83">
        <v>40.0</v>
      </c>
      <c r="V240" s="83">
        <v>40.0</v>
      </c>
      <c r="W240" s="83">
        <v>20.0</v>
      </c>
      <c r="X240" s="83" t="s">
        <v>220</v>
      </c>
      <c r="Y240" s="83" t="s">
        <v>823</v>
      </c>
      <c r="Z240" s="83">
        <v>306.0</v>
      </c>
    </row>
    <row r="241">
      <c r="A241" s="83" t="s">
        <v>824</v>
      </c>
      <c r="B241" s="83" t="s">
        <v>70</v>
      </c>
      <c r="C241" s="83" t="s">
        <v>825</v>
      </c>
      <c r="D241" s="83" t="s">
        <v>747</v>
      </c>
      <c r="E241" s="83" t="s">
        <v>747</v>
      </c>
      <c r="F241" s="83">
        <v>30.0</v>
      </c>
      <c r="G241" s="83">
        <v>40.0</v>
      </c>
      <c r="H241" s="83">
        <v>40.0</v>
      </c>
      <c r="I241" s="83">
        <v>20.0</v>
      </c>
      <c r="J241" s="83" t="s">
        <v>220</v>
      </c>
      <c r="K241" s="83" t="s">
        <v>372</v>
      </c>
      <c r="L241" s="83" t="s">
        <v>826</v>
      </c>
      <c r="M241" s="2">
        <v>358.0</v>
      </c>
      <c r="N241" s="2"/>
      <c r="O241" s="2"/>
      <c r="P241" s="83" t="s">
        <v>70</v>
      </c>
      <c r="Q241" s="83" t="s">
        <v>825</v>
      </c>
      <c r="R241" s="83" t="s">
        <v>747</v>
      </c>
      <c r="S241" s="83" t="s">
        <v>747</v>
      </c>
      <c r="T241" s="83">
        <v>30.0</v>
      </c>
      <c r="U241" s="83">
        <v>40.0</v>
      </c>
      <c r="V241" s="83">
        <v>40.0</v>
      </c>
      <c r="W241" s="83">
        <v>20.0</v>
      </c>
      <c r="X241" s="83" t="s">
        <v>220</v>
      </c>
      <c r="Y241" s="83" t="s">
        <v>826</v>
      </c>
      <c r="Z241" s="83">
        <v>358.0</v>
      </c>
    </row>
    <row r="242">
      <c r="A242" s="83" t="s">
        <v>827</v>
      </c>
      <c r="B242" s="83" t="s">
        <v>70</v>
      </c>
      <c r="C242" s="83" t="s">
        <v>828</v>
      </c>
      <c r="D242" s="83" t="s">
        <v>747</v>
      </c>
      <c r="E242" s="83" t="s">
        <v>747</v>
      </c>
      <c r="F242" s="83">
        <v>30.0</v>
      </c>
      <c r="G242" s="83">
        <v>40.0</v>
      </c>
      <c r="H242" s="83">
        <v>40.0</v>
      </c>
      <c r="I242" s="83">
        <v>20.0</v>
      </c>
      <c r="J242" s="83" t="s">
        <v>185</v>
      </c>
      <c r="K242" s="83" t="s">
        <v>179</v>
      </c>
      <c r="L242" s="83" t="s">
        <v>829</v>
      </c>
      <c r="M242" s="2">
        <v>258.0</v>
      </c>
      <c r="N242" s="2"/>
      <c r="O242" s="2"/>
      <c r="P242" s="83" t="s">
        <v>70</v>
      </c>
      <c r="Q242" s="83" t="s">
        <v>828</v>
      </c>
      <c r="R242" s="83" t="s">
        <v>747</v>
      </c>
      <c r="S242" s="83" t="s">
        <v>747</v>
      </c>
      <c r="T242" s="83">
        <v>30.0</v>
      </c>
      <c r="U242" s="83">
        <v>40.0</v>
      </c>
      <c r="V242" s="83">
        <v>40.0</v>
      </c>
      <c r="W242" s="83">
        <v>20.0</v>
      </c>
      <c r="X242" s="83" t="s">
        <v>185</v>
      </c>
      <c r="Y242" s="83" t="s">
        <v>829</v>
      </c>
      <c r="Z242" s="83">
        <v>258.0</v>
      </c>
    </row>
    <row r="243">
      <c r="M243" s="2"/>
      <c r="N243" s="2"/>
      <c r="O243" s="2"/>
    </row>
    <row r="244">
      <c r="A244" s="83" t="s">
        <v>830</v>
      </c>
      <c r="B244" s="83" t="s">
        <v>0</v>
      </c>
      <c r="C244" s="83" t="s">
        <v>831</v>
      </c>
      <c r="D244" s="83" t="s">
        <v>346</v>
      </c>
      <c r="E244" s="83" t="s">
        <v>213</v>
      </c>
      <c r="F244" s="83">
        <v>100.0</v>
      </c>
      <c r="G244" s="83">
        <v>110.0</v>
      </c>
      <c r="H244" s="83">
        <v>110.0</v>
      </c>
      <c r="I244" s="83">
        <v>50.0</v>
      </c>
      <c r="J244" s="83" t="s">
        <v>217</v>
      </c>
      <c r="K244" s="83" t="s">
        <v>179</v>
      </c>
      <c r="L244" s="83" t="s">
        <v>832</v>
      </c>
      <c r="M244" s="2">
        <v>213.0</v>
      </c>
      <c r="N244" s="2"/>
      <c r="O244" s="2"/>
      <c r="P244" s="83" t="s">
        <v>0</v>
      </c>
      <c r="Q244" s="83" t="s">
        <v>831</v>
      </c>
      <c r="R244" s="83" t="s">
        <v>346</v>
      </c>
      <c r="S244" s="83" t="s">
        <v>213</v>
      </c>
      <c r="T244" s="83">
        <v>100.0</v>
      </c>
      <c r="U244" s="83">
        <v>110.0</v>
      </c>
      <c r="V244" s="83">
        <v>110.0</v>
      </c>
      <c r="W244" s="83">
        <v>50.0</v>
      </c>
      <c r="X244" s="83" t="s">
        <v>217</v>
      </c>
      <c r="Y244" s="83" t="s">
        <v>832</v>
      </c>
      <c r="Z244" s="83">
        <v>213.0</v>
      </c>
    </row>
    <row r="245">
      <c r="A245" s="83" t="s">
        <v>833</v>
      </c>
      <c r="B245" s="83" t="s">
        <v>0</v>
      </c>
      <c r="C245" s="83" t="s">
        <v>834</v>
      </c>
      <c r="D245" s="83" t="s">
        <v>346</v>
      </c>
      <c r="E245" s="83" t="s">
        <v>213</v>
      </c>
      <c r="F245" s="83">
        <v>100.0</v>
      </c>
      <c r="G245" s="83">
        <v>110.0</v>
      </c>
      <c r="H245" s="83">
        <v>110.0</v>
      </c>
      <c r="I245" s="83">
        <v>50.0</v>
      </c>
      <c r="J245" s="83" t="s">
        <v>185</v>
      </c>
      <c r="K245" s="83" t="s">
        <v>179</v>
      </c>
      <c r="L245" s="83" t="s">
        <v>835</v>
      </c>
      <c r="M245" s="2">
        <v>219.0</v>
      </c>
      <c r="N245" s="2"/>
      <c r="O245" s="2"/>
      <c r="P245" s="83" t="s">
        <v>0</v>
      </c>
      <c r="Q245" s="83" t="s">
        <v>834</v>
      </c>
      <c r="R245" s="83" t="s">
        <v>346</v>
      </c>
      <c r="S245" s="83" t="s">
        <v>213</v>
      </c>
      <c r="T245" s="83">
        <v>100.0</v>
      </c>
      <c r="U245" s="83">
        <v>110.0</v>
      </c>
      <c r="V245" s="83">
        <v>110.0</v>
      </c>
      <c r="W245" s="83">
        <v>50.0</v>
      </c>
      <c r="X245" s="83" t="s">
        <v>185</v>
      </c>
      <c r="Y245" s="83" t="s">
        <v>835</v>
      </c>
      <c r="Z245" s="83">
        <v>219.0</v>
      </c>
    </row>
    <row r="246">
      <c r="A246" s="83" t="s">
        <v>836</v>
      </c>
      <c r="B246" s="83" t="s">
        <v>0</v>
      </c>
      <c r="C246" s="83" t="s">
        <v>837</v>
      </c>
      <c r="D246" s="83" t="s">
        <v>346</v>
      </c>
      <c r="E246" s="83" t="s">
        <v>267</v>
      </c>
      <c r="F246" s="83">
        <v>100.0</v>
      </c>
      <c r="G246" s="83">
        <v>110.0</v>
      </c>
      <c r="H246" s="83">
        <v>110.0</v>
      </c>
      <c r="I246" s="83">
        <v>60.0</v>
      </c>
      <c r="J246" s="83" t="s">
        <v>217</v>
      </c>
      <c r="K246" s="83" t="s">
        <v>179</v>
      </c>
      <c r="L246" s="83" t="s">
        <v>838</v>
      </c>
      <c r="M246" s="2">
        <v>222.0</v>
      </c>
      <c r="N246" s="2"/>
      <c r="O246" s="2"/>
      <c r="P246" s="83" t="s">
        <v>0</v>
      </c>
      <c r="Q246" s="83" t="s">
        <v>837</v>
      </c>
      <c r="R246" s="83" t="s">
        <v>346</v>
      </c>
      <c r="S246" s="83" t="s">
        <v>267</v>
      </c>
      <c r="T246" s="83">
        <v>100.0</v>
      </c>
      <c r="U246" s="83">
        <v>110.0</v>
      </c>
      <c r="V246" s="83">
        <v>110.0</v>
      </c>
      <c r="W246" s="83">
        <v>60.0</v>
      </c>
      <c r="X246" s="83" t="s">
        <v>217</v>
      </c>
      <c r="Y246" s="83" t="s">
        <v>838</v>
      </c>
      <c r="Z246" s="83">
        <v>222.0</v>
      </c>
    </row>
    <row r="247">
      <c r="A247" s="83" t="s">
        <v>839</v>
      </c>
      <c r="B247" s="83" t="s">
        <v>0</v>
      </c>
      <c r="C247" s="83" t="s">
        <v>840</v>
      </c>
      <c r="D247" s="83" t="s">
        <v>346</v>
      </c>
      <c r="E247" s="83" t="s">
        <v>267</v>
      </c>
      <c r="F247" s="83">
        <v>100.0</v>
      </c>
      <c r="G247" s="83">
        <v>110.0</v>
      </c>
      <c r="H247" s="83">
        <v>110.0</v>
      </c>
      <c r="I247" s="83">
        <v>60.0</v>
      </c>
      <c r="J247" s="83" t="s">
        <v>220</v>
      </c>
      <c r="K247" s="83" t="s">
        <v>179</v>
      </c>
      <c r="L247" s="83" t="s">
        <v>841</v>
      </c>
      <c r="M247" s="2">
        <v>198.0</v>
      </c>
      <c r="N247" s="2"/>
      <c r="O247" s="2"/>
      <c r="P247" s="83" t="s">
        <v>0</v>
      </c>
      <c r="Q247" s="83" t="s">
        <v>840</v>
      </c>
      <c r="R247" s="83" t="s">
        <v>346</v>
      </c>
      <c r="S247" s="83" t="s">
        <v>267</v>
      </c>
      <c r="T247" s="83">
        <v>100.0</v>
      </c>
      <c r="U247" s="83">
        <v>110.0</v>
      </c>
      <c r="V247" s="83">
        <v>110.0</v>
      </c>
      <c r="W247" s="83">
        <v>60.0</v>
      </c>
      <c r="X247" s="83" t="s">
        <v>220</v>
      </c>
      <c r="Y247" s="83" t="s">
        <v>841</v>
      </c>
      <c r="Z247" s="83">
        <v>198.0</v>
      </c>
    </row>
    <row r="248">
      <c r="A248" s="83" t="s">
        <v>842</v>
      </c>
      <c r="B248" s="83" t="s">
        <v>0</v>
      </c>
      <c r="C248" s="83" t="s">
        <v>843</v>
      </c>
      <c r="D248" s="83" t="s">
        <v>346</v>
      </c>
      <c r="E248" s="83" t="s">
        <v>267</v>
      </c>
      <c r="F248" s="83">
        <v>100.0</v>
      </c>
      <c r="G248" s="83">
        <v>110.0</v>
      </c>
      <c r="H248" s="83">
        <v>110.0</v>
      </c>
      <c r="I248" s="83">
        <v>60.0</v>
      </c>
      <c r="J248" s="83" t="s">
        <v>220</v>
      </c>
      <c r="K248" s="83" t="s">
        <v>179</v>
      </c>
      <c r="L248" s="83" t="s">
        <v>844</v>
      </c>
      <c r="M248" s="2">
        <v>211.0</v>
      </c>
      <c r="N248" s="2"/>
      <c r="O248" s="2"/>
      <c r="P248" s="83" t="s">
        <v>0</v>
      </c>
      <c r="Q248" s="83" t="s">
        <v>843</v>
      </c>
      <c r="R248" s="83" t="s">
        <v>346</v>
      </c>
      <c r="S248" s="83" t="s">
        <v>267</v>
      </c>
      <c r="T248" s="83">
        <v>100.0</v>
      </c>
      <c r="U248" s="83">
        <v>110.0</v>
      </c>
      <c r="V248" s="83">
        <v>110.0</v>
      </c>
      <c r="W248" s="83">
        <v>60.0</v>
      </c>
      <c r="X248" s="83" t="s">
        <v>220</v>
      </c>
      <c r="Y248" s="83" t="s">
        <v>844</v>
      </c>
      <c r="Z248" s="83">
        <v>211.0</v>
      </c>
    </row>
    <row r="249">
      <c r="A249" s="83" t="s">
        <v>845</v>
      </c>
      <c r="B249" s="83" t="s">
        <v>0</v>
      </c>
      <c r="C249" s="83" t="s">
        <v>76</v>
      </c>
      <c r="D249" s="83" t="s">
        <v>346</v>
      </c>
      <c r="E249" s="83" t="s">
        <v>267</v>
      </c>
      <c r="F249" s="83">
        <v>100.0</v>
      </c>
      <c r="G249" s="83">
        <v>110.0</v>
      </c>
      <c r="H249" s="83">
        <v>110.0</v>
      </c>
      <c r="I249" s="83">
        <v>60.0</v>
      </c>
      <c r="J249" s="83" t="s">
        <v>220</v>
      </c>
      <c r="K249" s="83" t="s">
        <v>179</v>
      </c>
      <c r="L249" s="83" t="s">
        <v>846</v>
      </c>
      <c r="M249" s="2">
        <v>221.0</v>
      </c>
      <c r="N249" s="2"/>
      <c r="O249" s="2"/>
      <c r="P249" s="83" t="s">
        <v>0</v>
      </c>
      <c r="Q249" s="83" t="s">
        <v>76</v>
      </c>
      <c r="R249" s="83" t="s">
        <v>346</v>
      </c>
      <c r="S249" s="83" t="s">
        <v>267</v>
      </c>
      <c r="T249" s="83">
        <v>100.0</v>
      </c>
      <c r="U249" s="83">
        <v>110.0</v>
      </c>
      <c r="V249" s="83">
        <v>110.0</v>
      </c>
      <c r="W249" s="83">
        <v>60.0</v>
      </c>
      <c r="X249" s="83" t="s">
        <v>220</v>
      </c>
      <c r="Y249" s="83" t="s">
        <v>846</v>
      </c>
      <c r="Z249" s="83">
        <v>221.0</v>
      </c>
    </row>
    <row r="250">
      <c r="A250" s="83" t="s">
        <v>847</v>
      </c>
      <c r="B250" s="83" t="s">
        <v>0</v>
      </c>
      <c r="C250" s="83" t="s">
        <v>65</v>
      </c>
      <c r="D250" s="83" t="s">
        <v>346</v>
      </c>
      <c r="E250" s="83" t="s">
        <v>267</v>
      </c>
      <c r="F250" s="83">
        <v>100.0</v>
      </c>
      <c r="G250" s="83">
        <v>110.0</v>
      </c>
      <c r="H250" s="83">
        <v>110.0</v>
      </c>
      <c r="I250" s="83">
        <v>60.0</v>
      </c>
      <c r="J250" s="83" t="s">
        <v>185</v>
      </c>
      <c r="K250" s="83" t="s">
        <v>179</v>
      </c>
      <c r="L250" s="83" t="s">
        <v>848</v>
      </c>
      <c r="M250" s="2">
        <v>200.0</v>
      </c>
      <c r="N250" s="2"/>
      <c r="O250" s="2"/>
      <c r="P250" s="83" t="s">
        <v>0</v>
      </c>
      <c r="Q250" s="83" t="s">
        <v>65</v>
      </c>
      <c r="R250" s="83" t="s">
        <v>346</v>
      </c>
      <c r="S250" s="83" t="s">
        <v>267</v>
      </c>
      <c r="T250" s="83">
        <v>100.0</v>
      </c>
      <c r="U250" s="83">
        <v>110.0</v>
      </c>
      <c r="V250" s="83">
        <v>110.0</v>
      </c>
      <c r="W250" s="83">
        <v>60.0</v>
      </c>
      <c r="X250" s="83" t="s">
        <v>185</v>
      </c>
      <c r="Y250" s="83" t="s">
        <v>848</v>
      </c>
      <c r="Z250" s="83">
        <v>200.0</v>
      </c>
    </row>
    <row r="251">
      <c r="A251" s="83" t="s">
        <v>849</v>
      </c>
      <c r="B251" s="83" t="s">
        <v>0</v>
      </c>
      <c r="C251" s="83" t="s">
        <v>65</v>
      </c>
      <c r="D251" s="83" t="s">
        <v>346</v>
      </c>
      <c r="E251" s="83" t="s">
        <v>267</v>
      </c>
      <c r="F251" s="83">
        <v>100.0</v>
      </c>
      <c r="G251" s="83">
        <v>110.0</v>
      </c>
      <c r="H251" s="83">
        <v>110.0</v>
      </c>
      <c r="I251" s="83">
        <v>60.0</v>
      </c>
      <c r="J251" s="83" t="s">
        <v>185</v>
      </c>
      <c r="K251" s="83" t="s">
        <v>179</v>
      </c>
      <c r="L251" s="83" t="s">
        <v>848</v>
      </c>
      <c r="M251" s="2">
        <v>229.0</v>
      </c>
      <c r="N251" s="2"/>
      <c r="O251" s="2"/>
      <c r="P251" s="83" t="s">
        <v>0</v>
      </c>
      <c r="Q251" s="83" t="s">
        <v>65</v>
      </c>
      <c r="R251" s="83" t="s">
        <v>346</v>
      </c>
      <c r="S251" s="83" t="s">
        <v>267</v>
      </c>
      <c r="T251" s="83">
        <v>100.0</v>
      </c>
      <c r="U251" s="83">
        <v>110.0</v>
      </c>
      <c r="V251" s="83">
        <v>110.0</v>
      </c>
      <c r="W251" s="83">
        <v>60.0</v>
      </c>
      <c r="X251" s="83" t="s">
        <v>185</v>
      </c>
      <c r="Y251" s="83" t="s">
        <v>848</v>
      </c>
      <c r="Z251" s="83">
        <v>229.0</v>
      </c>
    </row>
    <row r="252">
      <c r="A252" s="83" t="s">
        <v>850</v>
      </c>
      <c r="B252" s="83" t="s">
        <v>0</v>
      </c>
      <c r="C252" s="83" t="s">
        <v>65</v>
      </c>
      <c r="D252" s="83" t="s">
        <v>346</v>
      </c>
      <c r="E252" s="83" t="s">
        <v>267</v>
      </c>
      <c r="F252" s="83">
        <v>100.0</v>
      </c>
      <c r="G252" s="83">
        <v>110.0</v>
      </c>
      <c r="H252" s="83">
        <v>110.0</v>
      </c>
      <c r="I252" s="83">
        <v>60.0</v>
      </c>
      <c r="J252" s="83" t="s">
        <v>185</v>
      </c>
      <c r="K252" s="83" t="s">
        <v>179</v>
      </c>
      <c r="L252" s="83" t="s">
        <v>848</v>
      </c>
      <c r="M252" s="2">
        <v>230.0</v>
      </c>
      <c r="N252" s="2"/>
      <c r="O252" s="2"/>
      <c r="P252" s="83" t="s">
        <v>0</v>
      </c>
      <c r="Q252" s="83" t="s">
        <v>65</v>
      </c>
      <c r="R252" s="83" t="s">
        <v>346</v>
      </c>
      <c r="S252" s="83" t="s">
        <v>267</v>
      </c>
      <c r="T252" s="83">
        <v>100.0</v>
      </c>
      <c r="U252" s="83">
        <v>110.0</v>
      </c>
      <c r="V252" s="83">
        <v>110.0</v>
      </c>
      <c r="W252" s="83">
        <v>60.0</v>
      </c>
      <c r="X252" s="83" t="s">
        <v>185</v>
      </c>
      <c r="Y252" s="83" t="s">
        <v>848</v>
      </c>
      <c r="Z252" s="83">
        <v>230.0</v>
      </c>
    </row>
    <row r="253">
      <c r="A253" s="83" t="s">
        <v>851</v>
      </c>
      <c r="B253" s="83" t="s">
        <v>0</v>
      </c>
      <c r="C253" s="83" t="s">
        <v>852</v>
      </c>
      <c r="D253" s="83" t="s">
        <v>346</v>
      </c>
      <c r="E253" s="83" t="s">
        <v>267</v>
      </c>
      <c r="F253" s="83">
        <v>100.0</v>
      </c>
      <c r="G253" s="83">
        <v>110.0</v>
      </c>
      <c r="H253" s="83">
        <v>110.0</v>
      </c>
      <c r="I253" s="83">
        <v>60.0</v>
      </c>
      <c r="J253" s="83" t="s">
        <v>214</v>
      </c>
      <c r="K253" s="83" t="s">
        <v>179</v>
      </c>
      <c r="L253" s="83" t="s">
        <v>853</v>
      </c>
      <c r="M253" s="2">
        <v>217.0</v>
      </c>
      <c r="N253" s="2"/>
      <c r="O253" s="2"/>
      <c r="P253" s="83" t="s">
        <v>0</v>
      </c>
      <c r="Q253" s="83" t="s">
        <v>852</v>
      </c>
      <c r="R253" s="83" t="s">
        <v>346</v>
      </c>
      <c r="S253" s="83" t="s">
        <v>267</v>
      </c>
      <c r="T253" s="83">
        <v>100.0</v>
      </c>
      <c r="U253" s="83">
        <v>110.0</v>
      </c>
      <c r="V253" s="83">
        <v>110.0</v>
      </c>
      <c r="W253" s="83">
        <v>60.0</v>
      </c>
      <c r="X253" s="83" t="s">
        <v>214</v>
      </c>
      <c r="Y253" s="83" t="s">
        <v>853</v>
      </c>
      <c r="Z253" s="83">
        <v>217.0</v>
      </c>
    </row>
    <row r="254">
      <c r="A254" s="83" t="s">
        <v>854</v>
      </c>
      <c r="B254" s="83" t="s">
        <v>0</v>
      </c>
      <c r="C254" s="83" t="s">
        <v>855</v>
      </c>
      <c r="D254" s="83" t="s">
        <v>346</v>
      </c>
      <c r="E254" s="83" t="s">
        <v>347</v>
      </c>
      <c r="F254" s="83">
        <v>90.0</v>
      </c>
      <c r="G254" s="83">
        <v>100.0</v>
      </c>
      <c r="H254" s="83">
        <v>100.0</v>
      </c>
      <c r="I254" s="83">
        <v>20.0</v>
      </c>
      <c r="J254" s="83" t="s">
        <v>214</v>
      </c>
      <c r="K254" s="83" t="s">
        <v>179</v>
      </c>
      <c r="L254" s="83" t="s">
        <v>856</v>
      </c>
      <c r="M254" s="2">
        <v>210.0</v>
      </c>
      <c r="N254" s="2"/>
      <c r="O254" s="2"/>
      <c r="P254" s="83" t="s">
        <v>0</v>
      </c>
      <c r="Q254" s="83" t="s">
        <v>855</v>
      </c>
      <c r="R254" s="83" t="s">
        <v>346</v>
      </c>
      <c r="S254" s="83" t="s">
        <v>347</v>
      </c>
      <c r="T254" s="83">
        <v>90.0</v>
      </c>
      <c r="U254" s="83">
        <v>100.0</v>
      </c>
      <c r="V254" s="83">
        <v>100.0</v>
      </c>
      <c r="W254" s="83">
        <v>20.0</v>
      </c>
      <c r="X254" s="83" t="s">
        <v>214</v>
      </c>
      <c r="Y254" s="83" t="s">
        <v>856</v>
      </c>
      <c r="Z254" s="83">
        <v>210.0</v>
      </c>
    </row>
    <row r="255">
      <c r="A255" s="83" t="s">
        <v>857</v>
      </c>
      <c r="B255" s="83" t="s">
        <v>0</v>
      </c>
      <c r="C255" s="83" t="s">
        <v>858</v>
      </c>
      <c r="D255" s="83" t="s">
        <v>346</v>
      </c>
      <c r="E255" s="83" t="s">
        <v>347</v>
      </c>
      <c r="F255" s="83">
        <v>90.0</v>
      </c>
      <c r="G255" s="83">
        <v>100.0</v>
      </c>
      <c r="H255" s="83">
        <v>100.0</v>
      </c>
      <c r="I255" s="83">
        <v>20.0</v>
      </c>
      <c r="J255" s="83" t="s">
        <v>214</v>
      </c>
      <c r="K255" s="83" t="s">
        <v>179</v>
      </c>
      <c r="L255" s="83" t="s">
        <v>859</v>
      </c>
      <c r="M255" s="2">
        <v>215.0</v>
      </c>
      <c r="N255" s="2"/>
      <c r="O255" s="2"/>
      <c r="P255" s="83" t="s">
        <v>0</v>
      </c>
      <c r="Q255" s="83" t="s">
        <v>858</v>
      </c>
      <c r="R255" s="83" t="s">
        <v>346</v>
      </c>
      <c r="S255" s="83" t="s">
        <v>347</v>
      </c>
      <c r="T255" s="83">
        <v>90.0</v>
      </c>
      <c r="U255" s="83">
        <v>100.0</v>
      </c>
      <c r="V255" s="83">
        <v>100.0</v>
      </c>
      <c r="W255" s="83">
        <v>20.0</v>
      </c>
      <c r="X255" s="83" t="s">
        <v>214</v>
      </c>
      <c r="Y255" s="83" t="s">
        <v>859</v>
      </c>
      <c r="Z255" s="83">
        <v>215.0</v>
      </c>
    </row>
    <row r="256">
      <c r="A256" s="83" t="s">
        <v>860</v>
      </c>
      <c r="B256" s="83" t="s">
        <v>0</v>
      </c>
      <c r="C256" s="83" t="s">
        <v>861</v>
      </c>
      <c r="D256" s="83" t="s">
        <v>346</v>
      </c>
      <c r="E256" s="83" t="s">
        <v>862</v>
      </c>
      <c r="F256" s="83">
        <v>90.0</v>
      </c>
      <c r="G256" s="83">
        <v>100.0</v>
      </c>
      <c r="H256" s="83">
        <v>100.0</v>
      </c>
      <c r="I256" s="83">
        <v>30.0</v>
      </c>
      <c r="J256" s="83" t="s">
        <v>217</v>
      </c>
      <c r="K256" s="83" t="s">
        <v>179</v>
      </c>
      <c r="L256" s="83" t="s">
        <v>863</v>
      </c>
      <c r="M256" s="2">
        <v>167.0</v>
      </c>
      <c r="N256" s="2"/>
      <c r="O256" s="2"/>
      <c r="P256" s="83" t="s">
        <v>0</v>
      </c>
      <c r="Q256" s="83" t="s">
        <v>861</v>
      </c>
      <c r="R256" s="83" t="s">
        <v>346</v>
      </c>
      <c r="S256" s="83" t="s">
        <v>862</v>
      </c>
      <c r="T256" s="83">
        <v>90.0</v>
      </c>
      <c r="U256" s="83">
        <v>100.0</v>
      </c>
      <c r="V256" s="83">
        <v>100.0</v>
      </c>
      <c r="W256" s="83">
        <v>30.0</v>
      </c>
      <c r="X256" s="83" t="s">
        <v>217</v>
      </c>
      <c r="Y256" s="83" t="s">
        <v>863</v>
      </c>
      <c r="Z256" s="83">
        <v>167.0</v>
      </c>
    </row>
    <row r="257">
      <c r="A257" s="83" t="s">
        <v>864</v>
      </c>
      <c r="B257" s="83" t="s">
        <v>0</v>
      </c>
      <c r="C257" s="83" t="s">
        <v>865</v>
      </c>
      <c r="D257" s="83" t="s">
        <v>346</v>
      </c>
      <c r="E257" s="83" t="s">
        <v>866</v>
      </c>
      <c r="F257" s="83">
        <v>90.0</v>
      </c>
      <c r="G257" s="83">
        <v>100.0</v>
      </c>
      <c r="H257" s="83">
        <v>100.0</v>
      </c>
      <c r="I257" s="83">
        <v>30.0</v>
      </c>
      <c r="J257" s="83" t="s">
        <v>178</v>
      </c>
      <c r="K257" s="83" t="s">
        <v>179</v>
      </c>
      <c r="L257" s="83" t="s">
        <v>867</v>
      </c>
      <c r="M257" s="2">
        <v>232.0</v>
      </c>
      <c r="N257" s="2"/>
      <c r="O257" s="2"/>
      <c r="P257" s="83" t="s">
        <v>0</v>
      </c>
      <c r="Q257" s="83" t="s">
        <v>865</v>
      </c>
      <c r="R257" s="83" t="s">
        <v>346</v>
      </c>
      <c r="S257" s="83" t="s">
        <v>866</v>
      </c>
      <c r="T257" s="83">
        <v>90.0</v>
      </c>
      <c r="U257" s="83">
        <v>100.0</v>
      </c>
      <c r="V257" s="83">
        <v>100.0</v>
      </c>
      <c r="W257" s="83">
        <v>30.0</v>
      </c>
      <c r="X257" s="83" t="s">
        <v>178</v>
      </c>
      <c r="Y257" s="83" t="s">
        <v>867</v>
      </c>
      <c r="Z257" s="83">
        <v>232.0</v>
      </c>
    </row>
    <row r="258">
      <c r="A258" s="83" t="s">
        <v>868</v>
      </c>
      <c r="B258" s="83" t="s">
        <v>0</v>
      </c>
      <c r="C258" s="83" t="s">
        <v>869</v>
      </c>
      <c r="D258" s="83" t="s">
        <v>346</v>
      </c>
      <c r="E258" s="83" t="s">
        <v>862</v>
      </c>
      <c r="F258" s="83">
        <v>80.0</v>
      </c>
      <c r="G258" s="83">
        <v>90.0</v>
      </c>
      <c r="H258" s="83">
        <v>90.0</v>
      </c>
      <c r="I258" s="83">
        <v>40.0</v>
      </c>
      <c r="J258" s="83" t="s">
        <v>185</v>
      </c>
      <c r="K258" s="83" t="s">
        <v>179</v>
      </c>
      <c r="L258" s="83" t="s">
        <v>870</v>
      </c>
      <c r="M258" s="2">
        <v>170.0</v>
      </c>
      <c r="N258" s="2"/>
      <c r="O258" s="2"/>
      <c r="P258" s="83" t="s">
        <v>0</v>
      </c>
      <c r="Q258" s="83" t="s">
        <v>869</v>
      </c>
      <c r="R258" s="83" t="s">
        <v>346</v>
      </c>
      <c r="S258" s="83" t="s">
        <v>862</v>
      </c>
      <c r="T258" s="83">
        <v>80.0</v>
      </c>
      <c r="U258" s="83">
        <v>90.0</v>
      </c>
      <c r="V258" s="83">
        <v>90.0</v>
      </c>
      <c r="W258" s="83">
        <v>40.0</v>
      </c>
      <c r="X258" s="83" t="s">
        <v>185</v>
      </c>
      <c r="Y258" s="83" t="s">
        <v>870</v>
      </c>
      <c r="Z258" s="83">
        <v>170.0</v>
      </c>
    </row>
    <row r="259">
      <c r="A259" s="83" t="s">
        <v>871</v>
      </c>
      <c r="B259" s="83" t="s">
        <v>0</v>
      </c>
      <c r="C259" s="83" t="s">
        <v>872</v>
      </c>
      <c r="D259" s="83" t="s">
        <v>346</v>
      </c>
      <c r="E259" s="83" t="s">
        <v>862</v>
      </c>
      <c r="F259" s="83">
        <v>80.0</v>
      </c>
      <c r="G259" s="83">
        <v>90.0</v>
      </c>
      <c r="H259" s="83">
        <v>90.0</v>
      </c>
      <c r="I259" s="83">
        <v>40.0</v>
      </c>
      <c r="J259" s="83" t="s">
        <v>185</v>
      </c>
      <c r="K259" s="83" t="s">
        <v>179</v>
      </c>
      <c r="L259" s="83" t="s">
        <v>873</v>
      </c>
      <c r="M259" s="2">
        <v>175.0</v>
      </c>
      <c r="N259" s="2"/>
      <c r="O259" s="2"/>
      <c r="P259" s="83" t="s">
        <v>0</v>
      </c>
      <c r="Q259" s="83" t="s">
        <v>872</v>
      </c>
      <c r="R259" s="83" t="s">
        <v>346</v>
      </c>
      <c r="S259" s="83" t="s">
        <v>862</v>
      </c>
      <c r="T259" s="83">
        <v>80.0</v>
      </c>
      <c r="U259" s="83">
        <v>90.0</v>
      </c>
      <c r="V259" s="83">
        <v>90.0</v>
      </c>
      <c r="W259" s="83">
        <v>40.0</v>
      </c>
      <c r="X259" s="83" t="s">
        <v>185</v>
      </c>
      <c r="Y259" s="83" t="s">
        <v>873</v>
      </c>
      <c r="Z259" s="83">
        <v>175.0</v>
      </c>
    </row>
    <row r="260">
      <c r="A260" s="83" t="s">
        <v>874</v>
      </c>
      <c r="B260" s="83" t="s">
        <v>0</v>
      </c>
      <c r="C260" s="83" t="s">
        <v>875</v>
      </c>
      <c r="D260" s="83" t="s">
        <v>346</v>
      </c>
      <c r="E260" s="83" t="s">
        <v>346</v>
      </c>
      <c r="F260" s="83">
        <v>80.0</v>
      </c>
      <c r="G260" s="83">
        <v>90.0</v>
      </c>
      <c r="H260" s="83">
        <v>90.0</v>
      </c>
      <c r="I260" s="83">
        <v>40.0</v>
      </c>
      <c r="J260" s="83" t="s">
        <v>220</v>
      </c>
      <c r="K260" s="83" t="s">
        <v>179</v>
      </c>
      <c r="L260" s="83" t="s">
        <v>876</v>
      </c>
      <c r="M260" s="2">
        <v>209.0</v>
      </c>
      <c r="N260" s="2"/>
      <c r="O260" s="2"/>
      <c r="P260" s="83" t="s">
        <v>0</v>
      </c>
      <c r="Q260" s="83" t="s">
        <v>875</v>
      </c>
      <c r="R260" s="83" t="s">
        <v>346</v>
      </c>
      <c r="S260" s="83" t="s">
        <v>346</v>
      </c>
      <c r="T260" s="83">
        <v>80.0</v>
      </c>
      <c r="U260" s="83">
        <v>90.0</v>
      </c>
      <c r="V260" s="83">
        <v>90.0</v>
      </c>
      <c r="W260" s="83">
        <v>40.0</v>
      </c>
      <c r="X260" s="83" t="s">
        <v>220</v>
      </c>
      <c r="Y260" s="83" t="s">
        <v>876</v>
      </c>
      <c r="Z260" s="83">
        <v>209.0</v>
      </c>
    </row>
    <row r="261">
      <c r="A261" s="83" t="s">
        <v>877</v>
      </c>
      <c r="B261" s="83" t="s">
        <v>0</v>
      </c>
      <c r="C261" s="83" t="s">
        <v>878</v>
      </c>
      <c r="D261" s="83" t="s">
        <v>346</v>
      </c>
      <c r="E261" s="83" t="s">
        <v>346</v>
      </c>
      <c r="F261" s="83">
        <v>80.0</v>
      </c>
      <c r="G261" s="83">
        <v>90.0</v>
      </c>
      <c r="H261" s="83">
        <v>90.0</v>
      </c>
      <c r="I261" s="83">
        <v>40.0</v>
      </c>
      <c r="J261" s="83" t="s">
        <v>220</v>
      </c>
      <c r="K261" s="83" t="s">
        <v>179</v>
      </c>
      <c r="L261" s="83" t="s">
        <v>879</v>
      </c>
      <c r="M261" s="2">
        <v>214.0</v>
      </c>
      <c r="N261" s="2"/>
      <c r="O261" s="2"/>
      <c r="P261" s="83" t="s">
        <v>0</v>
      </c>
      <c r="Q261" s="83" t="s">
        <v>878</v>
      </c>
      <c r="R261" s="83" t="s">
        <v>346</v>
      </c>
      <c r="S261" s="83" t="s">
        <v>346</v>
      </c>
      <c r="T261" s="83">
        <v>80.0</v>
      </c>
      <c r="U261" s="83">
        <v>90.0</v>
      </c>
      <c r="V261" s="83">
        <v>90.0</v>
      </c>
      <c r="W261" s="83">
        <v>40.0</v>
      </c>
      <c r="X261" s="83" t="s">
        <v>220</v>
      </c>
      <c r="Y261" s="83" t="s">
        <v>879</v>
      </c>
      <c r="Z261" s="83">
        <v>214.0</v>
      </c>
    </row>
    <row r="262">
      <c r="A262" s="83" t="s">
        <v>880</v>
      </c>
      <c r="B262" s="83" t="s">
        <v>0</v>
      </c>
      <c r="C262" s="83" t="s">
        <v>881</v>
      </c>
      <c r="D262" s="83" t="s">
        <v>346</v>
      </c>
      <c r="E262" s="83" t="s">
        <v>346</v>
      </c>
      <c r="F262" s="83">
        <v>80.0</v>
      </c>
      <c r="G262" s="83">
        <v>90.0</v>
      </c>
      <c r="H262" s="83">
        <v>90.0</v>
      </c>
      <c r="I262" s="83">
        <v>40.0</v>
      </c>
      <c r="J262" s="83" t="s">
        <v>178</v>
      </c>
      <c r="K262" s="83" t="s">
        <v>179</v>
      </c>
      <c r="L262" s="83" t="s">
        <v>882</v>
      </c>
      <c r="M262" s="2">
        <v>223.0</v>
      </c>
      <c r="N262" s="2"/>
      <c r="O262" s="2"/>
      <c r="P262" s="83" t="s">
        <v>0</v>
      </c>
      <c r="Q262" s="83" t="s">
        <v>881</v>
      </c>
      <c r="R262" s="83" t="s">
        <v>346</v>
      </c>
      <c r="S262" s="83" t="s">
        <v>346</v>
      </c>
      <c r="T262" s="83">
        <v>80.0</v>
      </c>
      <c r="U262" s="83">
        <v>90.0</v>
      </c>
      <c r="V262" s="83">
        <v>90.0</v>
      </c>
      <c r="W262" s="83">
        <v>40.0</v>
      </c>
      <c r="X262" s="83" t="s">
        <v>178</v>
      </c>
      <c r="Y262" s="83" t="s">
        <v>882</v>
      </c>
      <c r="Z262" s="83">
        <v>223.0</v>
      </c>
    </row>
    <row r="263">
      <c r="A263" s="83" t="s">
        <v>883</v>
      </c>
      <c r="B263" s="83" t="s">
        <v>0</v>
      </c>
      <c r="C263" s="83" t="s">
        <v>884</v>
      </c>
      <c r="D263" s="83" t="s">
        <v>346</v>
      </c>
      <c r="E263" s="83" t="s">
        <v>346</v>
      </c>
      <c r="F263" s="83">
        <v>80.0</v>
      </c>
      <c r="G263" s="83">
        <v>90.0</v>
      </c>
      <c r="H263" s="83">
        <v>90.0</v>
      </c>
      <c r="I263" s="83">
        <v>40.0</v>
      </c>
      <c r="J263" s="83" t="s">
        <v>185</v>
      </c>
      <c r="K263" s="83" t="s">
        <v>179</v>
      </c>
      <c r="L263" s="83" t="s">
        <v>885</v>
      </c>
      <c r="M263" s="2">
        <v>193.0</v>
      </c>
      <c r="N263" s="2"/>
      <c r="O263" s="2"/>
      <c r="P263" s="83" t="s">
        <v>0</v>
      </c>
      <c r="Q263" s="83" t="s">
        <v>884</v>
      </c>
      <c r="R263" s="83" t="s">
        <v>346</v>
      </c>
      <c r="S263" s="83" t="s">
        <v>346</v>
      </c>
      <c r="T263" s="83">
        <v>80.0</v>
      </c>
      <c r="U263" s="83">
        <v>90.0</v>
      </c>
      <c r="V263" s="83">
        <v>90.0</v>
      </c>
      <c r="W263" s="83">
        <v>40.0</v>
      </c>
      <c r="X263" s="83" t="s">
        <v>185</v>
      </c>
      <c r="Y263" s="83" t="s">
        <v>885</v>
      </c>
      <c r="Z263" s="83">
        <v>193.0</v>
      </c>
    </row>
    <row r="264">
      <c r="A264" s="83" t="s">
        <v>886</v>
      </c>
      <c r="B264" s="83" t="s">
        <v>0</v>
      </c>
      <c r="C264" s="83" t="s">
        <v>887</v>
      </c>
      <c r="D264" s="83" t="s">
        <v>346</v>
      </c>
      <c r="E264" s="83" t="s">
        <v>346</v>
      </c>
      <c r="F264" s="83">
        <v>80.0</v>
      </c>
      <c r="G264" s="83">
        <v>90.0</v>
      </c>
      <c r="H264" s="83">
        <v>90.0</v>
      </c>
      <c r="I264" s="83">
        <v>40.0</v>
      </c>
      <c r="J264" s="83" t="s">
        <v>214</v>
      </c>
      <c r="K264" s="83" t="s">
        <v>179</v>
      </c>
      <c r="L264" s="83" t="s">
        <v>888</v>
      </c>
      <c r="M264" s="2">
        <v>176.0</v>
      </c>
      <c r="N264" s="2"/>
      <c r="O264" s="2"/>
      <c r="P264" s="83" t="s">
        <v>0</v>
      </c>
      <c r="Q264" s="83" t="s">
        <v>887</v>
      </c>
      <c r="R264" s="83" t="s">
        <v>346</v>
      </c>
      <c r="S264" s="83" t="s">
        <v>346</v>
      </c>
      <c r="T264" s="83">
        <v>80.0</v>
      </c>
      <c r="U264" s="83">
        <v>90.0</v>
      </c>
      <c r="V264" s="83">
        <v>90.0</v>
      </c>
      <c r="W264" s="83">
        <v>40.0</v>
      </c>
      <c r="X264" s="83" t="s">
        <v>214</v>
      </c>
      <c r="Y264" s="83" t="s">
        <v>888</v>
      </c>
      <c r="Z264" s="83">
        <v>176.0</v>
      </c>
    </row>
    <row r="265">
      <c r="A265" s="83" t="s">
        <v>889</v>
      </c>
      <c r="B265" s="83" t="s">
        <v>0</v>
      </c>
      <c r="C265" s="83" t="s">
        <v>890</v>
      </c>
      <c r="D265" s="83" t="s">
        <v>346</v>
      </c>
      <c r="E265" s="83" t="s">
        <v>346</v>
      </c>
      <c r="F265" s="83">
        <v>80.0</v>
      </c>
      <c r="G265" s="83">
        <v>90.0</v>
      </c>
      <c r="H265" s="83">
        <v>90.0</v>
      </c>
      <c r="I265" s="83">
        <v>50.0</v>
      </c>
      <c r="J265" s="83" t="s">
        <v>217</v>
      </c>
      <c r="K265" s="83" t="s">
        <v>179</v>
      </c>
      <c r="L265" s="83" t="s">
        <v>891</v>
      </c>
      <c r="M265" s="2">
        <v>166.0</v>
      </c>
      <c r="N265" s="2"/>
      <c r="O265" s="2"/>
      <c r="P265" s="83" t="s">
        <v>0</v>
      </c>
      <c r="Q265" s="83" t="s">
        <v>890</v>
      </c>
      <c r="R265" s="83" t="s">
        <v>346</v>
      </c>
      <c r="S265" s="83" t="s">
        <v>346</v>
      </c>
      <c r="T265" s="83">
        <v>80.0</v>
      </c>
      <c r="U265" s="83">
        <v>90.0</v>
      </c>
      <c r="V265" s="83">
        <v>90.0</v>
      </c>
      <c r="W265" s="83">
        <v>50.0</v>
      </c>
      <c r="X265" s="83" t="s">
        <v>217</v>
      </c>
      <c r="Y265" s="83" t="s">
        <v>891</v>
      </c>
      <c r="Z265" s="83">
        <v>166.0</v>
      </c>
    </row>
    <row r="266">
      <c r="A266" s="83" t="s">
        <v>892</v>
      </c>
      <c r="B266" s="83" t="s">
        <v>0</v>
      </c>
      <c r="C266" s="83" t="s">
        <v>893</v>
      </c>
      <c r="D266" s="83" t="s">
        <v>346</v>
      </c>
      <c r="E266" s="83" t="s">
        <v>346</v>
      </c>
      <c r="F266" s="83">
        <v>80.0</v>
      </c>
      <c r="G266" s="83">
        <v>90.0</v>
      </c>
      <c r="H266" s="83">
        <v>90.0</v>
      </c>
      <c r="I266" s="83">
        <v>50.0</v>
      </c>
      <c r="J266" s="83" t="s">
        <v>217</v>
      </c>
      <c r="K266" s="83" t="s">
        <v>179</v>
      </c>
      <c r="L266" s="83" t="s">
        <v>894</v>
      </c>
      <c r="M266" s="2">
        <v>185.0</v>
      </c>
      <c r="N266" s="2"/>
      <c r="O266" s="2"/>
      <c r="P266" s="83" t="s">
        <v>0</v>
      </c>
      <c r="Q266" s="83" t="s">
        <v>893</v>
      </c>
      <c r="R266" s="83" t="s">
        <v>346</v>
      </c>
      <c r="S266" s="83" t="s">
        <v>346</v>
      </c>
      <c r="T266" s="83">
        <v>80.0</v>
      </c>
      <c r="U266" s="83">
        <v>90.0</v>
      </c>
      <c r="V266" s="83">
        <v>90.0</v>
      </c>
      <c r="W266" s="83">
        <v>50.0</v>
      </c>
      <c r="X266" s="83" t="s">
        <v>217</v>
      </c>
      <c r="Y266" s="83" t="s">
        <v>894</v>
      </c>
      <c r="Z266" s="83">
        <v>185.0</v>
      </c>
    </row>
    <row r="267">
      <c r="A267" s="83" t="s">
        <v>895</v>
      </c>
      <c r="B267" s="83" t="s">
        <v>0</v>
      </c>
      <c r="C267" s="83" t="s">
        <v>896</v>
      </c>
      <c r="D267" s="83" t="s">
        <v>346</v>
      </c>
      <c r="E267" s="83" t="s">
        <v>346</v>
      </c>
      <c r="F267" s="83">
        <v>80.0</v>
      </c>
      <c r="G267" s="83">
        <v>90.0</v>
      </c>
      <c r="H267" s="83">
        <v>90.0</v>
      </c>
      <c r="I267" s="83">
        <v>50.0</v>
      </c>
      <c r="J267" s="83" t="s">
        <v>217</v>
      </c>
      <c r="K267" s="83" t="s">
        <v>179</v>
      </c>
      <c r="L267" s="83" t="s">
        <v>897</v>
      </c>
      <c r="M267" s="2">
        <v>204.0</v>
      </c>
      <c r="N267" s="2"/>
      <c r="O267" s="2"/>
      <c r="P267" s="83" t="s">
        <v>0</v>
      </c>
      <c r="Q267" s="83" t="s">
        <v>896</v>
      </c>
      <c r="R267" s="83" t="s">
        <v>346</v>
      </c>
      <c r="S267" s="83" t="s">
        <v>346</v>
      </c>
      <c r="T267" s="83">
        <v>80.0</v>
      </c>
      <c r="U267" s="83">
        <v>90.0</v>
      </c>
      <c r="V267" s="83">
        <v>90.0</v>
      </c>
      <c r="W267" s="83">
        <v>50.0</v>
      </c>
      <c r="X267" s="83" t="s">
        <v>217</v>
      </c>
      <c r="Y267" s="83" t="s">
        <v>897</v>
      </c>
      <c r="Z267" s="83">
        <v>204.0</v>
      </c>
    </row>
    <row r="268">
      <c r="A268" s="83" t="s">
        <v>898</v>
      </c>
      <c r="B268" s="83" t="s">
        <v>0</v>
      </c>
      <c r="C268" s="83" t="s">
        <v>899</v>
      </c>
      <c r="D268" s="83" t="s">
        <v>346</v>
      </c>
      <c r="E268" s="83" t="s">
        <v>346</v>
      </c>
      <c r="F268" s="83">
        <v>80.0</v>
      </c>
      <c r="G268" s="83">
        <v>90.0</v>
      </c>
      <c r="H268" s="83">
        <v>90.0</v>
      </c>
      <c r="I268" s="83">
        <v>50.0</v>
      </c>
      <c r="J268" s="83" t="s">
        <v>220</v>
      </c>
      <c r="K268" s="83" t="s">
        <v>179</v>
      </c>
      <c r="L268" s="83" t="s">
        <v>900</v>
      </c>
      <c r="M268" s="2">
        <v>165.0</v>
      </c>
      <c r="N268" s="2"/>
      <c r="O268" s="2"/>
      <c r="P268" s="83" t="s">
        <v>0</v>
      </c>
      <c r="Q268" s="83" t="s">
        <v>899</v>
      </c>
      <c r="R268" s="83" t="s">
        <v>346</v>
      </c>
      <c r="S268" s="83" t="s">
        <v>346</v>
      </c>
      <c r="T268" s="83">
        <v>80.0</v>
      </c>
      <c r="U268" s="83">
        <v>90.0</v>
      </c>
      <c r="V268" s="83">
        <v>90.0</v>
      </c>
      <c r="W268" s="83">
        <v>50.0</v>
      </c>
      <c r="X268" s="83" t="s">
        <v>220</v>
      </c>
      <c r="Y268" s="83" t="s">
        <v>900</v>
      </c>
      <c r="Z268" s="83">
        <v>165.0</v>
      </c>
    </row>
    <row r="269">
      <c r="A269" s="83" t="s">
        <v>901</v>
      </c>
      <c r="B269" s="83" t="s">
        <v>0</v>
      </c>
      <c r="C269" s="83" t="s">
        <v>902</v>
      </c>
      <c r="D269" s="83" t="s">
        <v>346</v>
      </c>
      <c r="E269" s="83" t="s">
        <v>346</v>
      </c>
      <c r="F269" s="83">
        <v>80.0</v>
      </c>
      <c r="G269" s="83">
        <v>90.0</v>
      </c>
      <c r="H269" s="83">
        <v>90.0</v>
      </c>
      <c r="I269" s="83">
        <v>50.0</v>
      </c>
      <c r="J269" s="83" t="s">
        <v>178</v>
      </c>
      <c r="K269" s="83" t="s">
        <v>179</v>
      </c>
      <c r="L269" s="83" t="s">
        <v>903</v>
      </c>
      <c r="M269" s="2">
        <v>178.0</v>
      </c>
      <c r="N269" s="2"/>
      <c r="O269" s="2"/>
      <c r="P269" s="83" t="s">
        <v>0</v>
      </c>
      <c r="Q269" s="83" t="s">
        <v>902</v>
      </c>
      <c r="R269" s="83" t="s">
        <v>346</v>
      </c>
      <c r="S269" s="83" t="s">
        <v>346</v>
      </c>
      <c r="T269" s="83">
        <v>80.0</v>
      </c>
      <c r="U269" s="83">
        <v>90.0</v>
      </c>
      <c r="V269" s="83">
        <v>90.0</v>
      </c>
      <c r="W269" s="83">
        <v>50.0</v>
      </c>
      <c r="X269" s="83" t="s">
        <v>178</v>
      </c>
      <c r="Y269" s="83" t="s">
        <v>903</v>
      </c>
      <c r="Z269" s="83">
        <v>178.0</v>
      </c>
    </row>
    <row r="270">
      <c r="A270" s="83" t="s">
        <v>904</v>
      </c>
      <c r="B270" s="83" t="s">
        <v>0</v>
      </c>
      <c r="C270" s="83" t="s">
        <v>22</v>
      </c>
      <c r="D270" s="83" t="s">
        <v>346</v>
      </c>
      <c r="E270" s="83" t="s">
        <v>346</v>
      </c>
      <c r="F270" s="83">
        <v>80.0</v>
      </c>
      <c r="G270" s="83">
        <v>90.0</v>
      </c>
      <c r="H270" s="83">
        <v>90.0</v>
      </c>
      <c r="I270" s="83">
        <v>50.0</v>
      </c>
      <c r="J270" s="83" t="s">
        <v>178</v>
      </c>
      <c r="K270" s="83" t="s">
        <v>179</v>
      </c>
      <c r="L270" s="83" t="s">
        <v>905</v>
      </c>
      <c r="M270" s="2">
        <v>212.0</v>
      </c>
      <c r="N270" s="2"/>
      <c r="O270" s="2"/>
      <c r="P270" s="83" t="s">
        <v>0</v>
      </c>
      <c r="Q270" s="83" t="s">
        <v>22</v>
      </c>
      <c r="R270" s="83" t="s">
        <v>346</v>
      </c>
      <c r="S270" s="83" t="s">
        <v>346</v>
      </c>
      <c r="T270" s="83">
        <v>80.0</v>
      </c>
      <c r="U270" s="83">
        <v>90.0</v>
      </c>
      <c r="V270" s="83">
        <v>90.0</v>
      </c>
      <c r="W270" s="83">
        <v>50.0</v>
      </c>
      <c r="X270" s="83" t="s">
        <v>178</v>
      </c>
      <c r="Y270" s="83" t="s">
        <v>905</v>
      </c>
      <c r="Z270" s="83">
        <v>212.0</v>
      </c>
    </row>
    <row r="271">
      <c r="A271" s="83" t="s">
        <v>906</v>
      </c>
      <c r="B271" s="83" t="s">
        <v>0</v>
      </c>
      <c r="C271" s="83" t="s">
        <v>907</v>
      </c>
      <c r="D271" s="83" t="s">
        <v>346</v>
      </c>
      <c r="E271" s="83" t="s">
        <v>346</v>
      </c>
      <c r="F271" s="83">
        <v>80.0</v>
      </c>
      <c r="G271" s="83">
        <v>90.0</v>
      </c>
      <c r="H271" s="83">
        <v>90.0</v>
      </c>
      <c r="I271" s="83">
        <v>50.0</v>
      </c>
      <c r="J271" s="83" t="s">
        <v>185</v>
      </c>
      <c r="K271" s="83" t="s">
        <v>179</v>
      </c>
      <c r="L271" s="83" t="s">
        <v>908</v>
      </c>
      <c r="M271" s="2">
        <v>174.0</v>
      </c>
      <c r="N271" s="2"/>
      <c r="O271" s="2"/>
      <c r="P271" s="83" t="s">
        <v>0</v>
      </c>
      <c r="Q271" s="83" t="s">
        <v>907</v>
      </c>
      <c r="R271" s="83" t="s">
        <v>346</v>
      </c>
      <c r="S271" s="83" t="s">
        <v>346</v>
      </c>
      <c r="T271" s="83">
        <v>80.0</v>
      </c>
      <c r="U271" s="83">
        <v>90.0</v>
      </c>
      <c r="V271" s="83">
        <v>90.0</v>
      </c>
      <c r="W271" s="83">
        <v>50.0</v>
      </c>
      <c r="X271" s="83" t="s">
        <v>185</v>
      </c>
      <c r="Y271" s="83" t="s">
        <v>908</v>
      </c>
      <c r="Z271" s="83">
        <v>174.0</v>
      </c>
    </row>
    <row r="272">
      <c r="A272" s="83" t="s">
        <v>909</v>
      </c>
      <c r="B272" s="83" t="s">
        <v>0</v>
      </c>
      <c r="C272" s="83" t="s">
        <v>78</v>
      </c>
      <c r="D272" s="83" t="s">
        <v>346</v>
      </c>
      <c r="E272" s="83" t="s">
        <v>346</v>
      </c>
      <c r="F272" s="83">
        <v>80.0</v>
      </c>
      <c r="G272" s="83">
        <v>90.0</v>
      </c>
      <c r="H272" s="83">
        <v>90.0</v>
      </c>
      <c r="I272" s="83">
        <v>50.0</v>
      </c>
      <c r="J272" s="83" t="s">
        <v>185</v>
      </c>
      <c r="K272" s="83" t="s">
        <v>179</v>
      </c>
      <c r="L272" s="83" t="s">
        <v>910</v>
      </c>
      <c r="M272" s="2">
        <v>225.0</v>
      </c>
      <c r="N272" s="2"/>
      <c r="O272" s="2"/>
      <c r="P272" s="83" t="s">
        <v>0</v>
      </c>
      <c r="Q272" s="83" t="s">
        <v>78</v>
      </c>
      <c r="R272" s="83" t="s">
        <v>346</v>
      </c>
      <c r="S272" s="83" t="s">
        <v>346</v>
      </c>
      <c r="T272" s="83">
        <v>80.0</v>
      </c>
      <c r="U272" s="83">
        <v>90.0</v>
      </c>
      <c r="V272" s="83">
        <v>90.0</v>
      </c>
      <c r="W272" s="83">
        <v>50.0</v>
      </c>
      <c r="X272" s="83" t="s">
        <v>185</v>
      </c>
      <c r="Y272" s="83" t="s">
        <v>910</v>
      </c>
      <c r="Z272" s="83">
        <v>225.0</v>
      </c>
    </row>
    <row r="273">
      <c r="A273" s="83" t="s">
        <v>911</v>
      </c>
      <c r="B273" s="83" t="s">
        <v>0</v>
      </c>
      <c r="C273" s="83" t="s">
        <v>912</v>
      </c>
      <c r="D273" s="83" t="s">
        <v>346</v>
      </c>
      <c r="E273" s="83" t="s">
        <v>346</v>
      </c>
      <c r="F273" s="83">
        <v>80.0</v>
      </c>
      <c r="G273" s="83">
        <v>90.0</v>
      </c>
      <c r="H273" s="83">
        <v>90.0</v>
      </c>
      <c r="I273" s="83">
        <v>50.0</v>
      </c>
      <c r="J273" s="83" t="s">
        <v>185</v>
      </c>
      <c r="K273" s="83" t="s">
        <v>179</v>
      </c>
      <c r="L273" s="83" t="s">
        <v>913</v>
      </c>
      <c r="M273" s="2">
        <v>233.0</v>
      </c>
      <c r="N273" s="2"/>
      <c r="O273" s="2"/>
      <c r="P273" s="83" t="s">
        <v>0</v>
      </c>
      <c r="Q273" s="83" t="s">
        <v>912</v>
      </c>
      <c r="R273" s="83" t="s">
        <v>346</v>
      </c>
      <c r="S273" s="83" t="s">
        <v>346</v>
      </c>
      <c r="T273" s="83">
        <v>80.0</v>
      </c>
      <c r="U273" s="83">
        <v>90.0</v>
      </c>
      <c r="V273" s="83">
        <v>90.0</v>
      </c>
      <c r="W273" s="83">
        <v>50.0</v>
      </c>
      <c r="X273" s="83" t="s">
        <v>185</v>
      </c>
      <c r="Y273" s="83" t="s">
        <v>913</v>
      </c>
      <c r="Z273" s="83">
        <v>233.0</v>
      </c>
    </row>
    <row r="274">
      <c r="A274" s="83" t="s">
        <v>914</v>
      </c>
      <c r="B274" s="83" t="s">
        <v>0</v>
      </c>
      <c r="C274" s="83" t="s">
        <v>915</v>
      </c>
      <c r="D274" s="83" t="s">
        <v>346</v>
      </c>
      <c r="E274" s="83" t="s">
        <v>346</v>
      </c>
      <c r="F274" s="83">
        <v>80.0</v>
      </c>
      <c r="G274" s="83">
        <v>90.0</v>
      </c>
      <c r="H274" s="83">
        <v>90.0</v>
      </c>
      <c r="I274" s="83">
        <v>50.0</v>
      </c>
      <c r="J274" s="83" t="s">
        <v>214</v>
      </c>
      <c r="K274" s="83" t="s">
        <v>179</v>
      </c>
      <c r="L274" s="83" t="s">
        <v>916</v>
      </c>
      <c r="M274" s="2">
        <v>177.0</v>
      </c>
      <c r="N274" s="2"/>
      <c r="O274" s="2"/>
      <c r="P274" s="83" t="s">
        <v>0</v>
      </c>
      <c r="Q274" s="83" t="s">
        <v>915</v>
      </c>
      <c r="R274" s="83" t="s">
        <v>346</v>
      </c>
      <c r="S274" s="83" t="s">
        <v>346</v>
      </c>
      <c r="T274" s="83">
        <v>80.0</v>
      </c>
      <c r="U274" s="83">
        <v>90.0</v>
      </c>
      <c r="V274" s="83">
        <v>90.0</v>
      </c>
      <c r="W274" s="83">
        <v>50.0</v>
      </c>
      <c r="X274" s="83" t="s">
        <v>214</v>
      </c>
      <c r="Y274" s="83" t="s">
        <v>916</v>
      </c>
      <c r="Z274" s="83">
        <v>177.0</v>
      </c>
    </row>
    <row r="275">
      <c r="A275" s="83" t="s">
        <v>917</v>
      </c>
      <c r="B275" s="83" t="s">
        <v>0</v>
      </c>
      <c r="C275" s="83" t="s">
        <v>918</v>
      </c>
      <c r="D275" s="83" t="s">
        <v>346</v>
      </c>
      <c r="E275" s="83" t="s">
        <v>346</v>
      </c>
      <c r="F275" s="83">
        <v>80.0</v>
      </c>
      <c r="G275" s="83">
        <v>90.0</v>
      </c>
      <c r="H275" s="83">
        <v>90.0</v>
      </c>
      <c r="I275" s="83">
        <v>50.0</v>
      </c>
      <c r="J275" s="83" t="s">
        <v>214</v>
      </c>
      <c r="K275" s="83" t="s">
        <v>179</v>
      </c>
      <c r="L275" s="83" t="s">
        <v>919</v>
      </c>
      <c r="M275" s="2">
        <v>188.0</v>
      </c>
      <c r="N275" s="2"/>
      <c r="O275" s="2"/>
      <c r="P275" s="83" t="s">
        <v>0</v>
      </c>
      <c r="Q275" s="83" t="s">
        <v>918</v>
      </c>
      <c r="R275" s="83" t="s">
        <v>346</v>
      </c>
      <c r="S275" s="83" t="s">
        <v>346</v>
      </c>
      <c r="T275" s="83">
        <v>80.0</v>
      </c>
      <c r="U275" s="83">
        <v>90.0</v>
      </c>
      <c r="V275" s="83">
        <v>90.0</v>
      </c>
      <c r="W275" s="83">
        <v>50.0</v>
      </c>
      <c r="X275" s="83" t="s">
        <v>214</v>
      </c>
      <c r="Y275" s="83" t="s">
        <v>919</v>
      </c>
      <c r="Z275" s="83">
        <v>188.0</v>
      </c>
    </row>
    <row r="276">
      <c r="A276" s="83" t="s">
        <v>920</v>
      </c>
      <c r="B276" s="83" t="s">
        <v>0</v>
      </c>
      <c r="C276" s="83" t="s">
        <v>921</v>
      </c>
      <c r="D276" s="83" t="s">
        <v>621</v>
      </c>
      <c r="E276" s="83" t="s">
        <v>621</v>
      </c>
      <c r="F276" s="83">
        <v>70.0</v>
      </c>
      <c r="G276" s="83">
        <v>80.0</v>
      </c>
      <c r="H276" s="83">
        <v>80.0</v>
      </c>
      <c r="I276" s="83">
        <v>30.0</v>
      </c>
      <c r="J276" s="83" t="s">
        <v>220</v>
      </c>
      <c r="K276" s="83" t="s">
        <v>179</v>
      </c>
      <c r="L276" s="83" t="s">
        <v>922</v>
      </c>
      <c r="M276" s="2">
        <v>160.0</v>
      </c>
      <c r="N276" s="2"/>
      <c r="O276" s="2"/>
      <c r="P276" s="83" t="s">
        <v>0</v>
      </c>
      <c r="Q276" s="83" t="s">
        <v>921</v>
      </c>
      <c r="R276" s="83" t="s">
        <v>621</v>
      </c>
      <c r="S276" s="83" t="s">
        <v>621</v>
      </c>
      <c r="T276" s="83">
        <v>70.0</v>
      </c>
      <c r="U276" s="83">
        <v>80.0</v>
      </c>
      <c r="V276" s="83">
        <v>80.0</v>
      </c>
      <c r="W276" s="83">
        <v>30.0</v>
      </c>
      <c r="X276" s="83" t="s">
        <v>220</v>
      </c>
      <c r="Y276" s="83" t="s">
        <v>922</v>
      </c>
      <c r="Z276" s="83">
        <v>160.0</v>
      </c>
    </row>
    <row r="277">
      <c r="A277" s="83" t="s">
        <v>923</v>
      </c>
      <c r="B277" s="83" t="s">
        <v>0</v>
      </c>
      <c r="C277" s="83" t="s">
        <v>924</v>
      </c>
      <c r="D277" s="83" t="s">
        <v>621</v>
      </c>
      <c r="E277" s="83" t="s">
        <v>621</v>
      </c>
      <c r="F277" s="83">
        <v>70.0</v>
      </c>
      <c r="G277" s="83">
        <v>80.0</v>
      </c>
      <c r="H277" s="83">
        <v>80.0</v>
      </c>
      <c r="I277" s="83">
        <v>40.0</v>
      </c>
      <c r="J277" s="83" t="s">
        <v>217</v>
      </c>
      <c r="K277" s="83" t="s">
        <v>179</v>
      </c>
      <c r="L277" s="83" t="s">
        <v>925</v>
      </c>
      <c r="M277" s="2">
        <v>164.0</v>
      </c>
      <c r="N277" s="2"/>
      <c r="O277" s="2"/>
      <c r="P277" s="83" t="s">
        <v>0</v>
      </c>
      <c r="Q277" s="83" t="s">
        <v>924</v>
      </c>
      <c r="R277" s="83" t="s">
        <v>621</v>
      </c>
      <c r="S277" s="83" t="s">
        <v>621</v>
      </c>
      <c r="T277" s="83">
        <v>70.0</v>
      </c>
      <c r="U277" s="83">
        <v>80.0</v>
      </c>
      <c r="V277" s="83">
        <v>80.0</v>
      </c>
      <c r="W277" s="83">
        <v>40.0</v>
      </c>
      <c r="X277" s="83" t="s">
        <v>217</v>
      </c>
      <c r="Y277" s="83" t="s">
        <v>925</v>
      </c>
      <c r="Z277" s="83">
        <v>164.0</v>
      </c>
    </row>
    <row r="278">
      <c r="A278" s="83" t="s">
        <v>926</v>
      </c>
      <c r="B278" s="83" t="s">
        <v>0</v>
      </c>
      <c r="C278" s="83" t="s">
        <v>927</v>
      </c>
      <c r="D278" s="83" t="s">
        <v>621</v>
      </c>
      <c r="E278" s="83" t="s">
        <v>621</v>
      </c>
      <c r="F278" s="83">
        <v>70.0</v>
      </c>
      <c r="G278" s="83">
        <v>80.0</v>
      </c>
      <c r="H278" s="83">
        <v>80.0</v>
      </c>
      <c r="I278" s="83">
        <v>40.0</v>
      </c>
      <c r="J278" s="83" t="s">
        <v>220</v>
      </c>
      <c r="K278" s="83" t="s">
        <v>179</v>
      </c>
      <c r="L278" s="83" t="s">
        <v>928</v>
      </c>
      <c r="M278" s="2">
        <v>163.0</v>
      </c>
      <c r="N278" s="2"/>
      <c r="O278" s="2"/>
      <c r="P278" s="83" t="s">
        <v>0</v>
      </c>
      <c r="Q278" s="83" t="s">
        <v>927</v>
      </c>
      <c r="R278" s="83" t="s">
        <v>621</v>
      </c>
      <c r="S278" s="83" t="s">
        <v>621</v>
      </c>
      <c r="T278" s="83">
        <v>70.0</v>
      </c>
      <c r="U278" s="83">
        <v>80.0</v>
      </c>
      <c r="V278" s="83">
        <v>80.0</v>
      </c>
      <c r="W278" s="83">
        <v>40.0</v>
      </c>
      <c r="X278" s="83" t="s">
        <v>220</v>
      </c>
      <c r="Y278" s="83" t="s">
        <v>928</v>
      </c>
      <c r="Z278" s="83">
        <v>163.0</v>
      </c>
    </row>
    <row r="279">
      <c r="A279" s="83" t="s">
        <v>929</v>
      </c>
      <c r="B279" s="83" t="s">
        <v>0</v>
      </c>
      <c r="C279" s="83" t="s">
        <v>930</v>
      </c>
      <c r="D279" s="83" t="s">
        <v>621</v>
      </c>
      <c r="E279" s="83" t="s">
        <v>621</v>
      </c>
      <c r="F279" s="83">
        <v>70.0</v>
      </c>
      <c r="G279" s="83">
        <v>80.0</v>
      </c>
      <c r="H279" s="83">
        <v>80.0</v>
      </c>
      <c r="I279" s="83">
        <v>40.0</v>
      </c>
      <c r="J279" s="83" t="s">
        <v>220</v>
      </c>
      <c r="K279" s="83" t="s">
        <v>179</v>
      </c>
      <c r="L279" s="83" t="s">
        <v>931</v>
      </c>
      <c r="M279" s="2">
        <v>190.0</v>
      </c>
      <c r="N279" s="2"/>
      <c r="O279" s="2"/>
      <c r="P279" s="83" t="s">
        <v>0</v>
      </c>
      <c r="Q279" s="83" t="s">
        <v>930</v>
      </c>
      <c r="R279" s="83" t="s">
        <v>621</v>
      </c>
      <c r="S279" s="83" t="s">
        <v>621</v>
      </c>
      <c r="T279" s="83">
        <v>70.0</v>
      </c>
      <c r="U279" s="83">
        <v>80.0</v>
      </c>
      <c r="V279" s="83">
        <v>80.0</v>
      </c>
      <c r="W279" s="83">
        <v>40.0</v>
      </c>
      <c r="X279" s="83" t="s">
        <v>220</v>
      </c>
      <c r="Y279" s="83" t="s">
        <v>931</v>
      </c>
      <c r="Z279" s="83">
        <v>190.0</v>
      </c>
    </row>
    <row r="280">
      <c r="A280" s="83" t="s">
        <v>932</v>
      </c>
      <c r="B280" s="83" t="s">
        <v>0</v>
      </c>
      <c r="C280" s="83" t="s">
        <v>930</v>
      </c>
      <c r="D280" s="83" t="s">
        <v>621</v>
      </c>
      <c r="E280" s="83" t="s">
        <v>621</v>
      </c>
      <c r="F280" s="83">
        <v>70.0</v>
      </c>
      <c r="G280" s="83">
        <v>80.0</v>
      </c>
      <c r="H280" s="83">
        <v>80.0</v>
      </c>
      <c r="I280" s="83">
        <v>40.0</v>
      </c>
      <c r="J280" s="83" t="s">
        <v>220</v>
      </c>
      <c r="K280" s="83" t="s">
        <v>179</v>
      </c>
      <c r="L280" s="83" t="s">
        <v>931</v>
      </c>
      <c r="M280" s="2">
        <v>191.0</v>
      </c>
      <c r="N280" s="2"/>
      <c r="O280" s="2"/>
      <c r="P280" s="83" t="s">
        <v>0</v>
      </c>
      <c r="Q280" s="83" t="s">
        <v>930</v>
      </c>
      <c r="R280" s="83" t="s">
        <v>621</v>
      </c>
      <c r="S280" s="83" t="s">
        <v>621</v>
      </c>
      <c r="T280" s="83">
        <v>70.0</v>
      </c>
      <c r="U280" s="83">
        <v>80.0</v>
      </c>
      <c r="V280" s="83">
        <v>80.0</v>
      </c>
      <c r="W280" s="83">
        <v>40.0</v>
      </c>
      <c r="X280" s="83" t="s">
        <v>220</v>
      </c>
      <c r="Y280" s="83" t="s">
        <v>931</v>
      </c>
      <c r="Z280" s="83">
        <v>191.0</v>
      </c>
    </row>
    <row r="281">
      <c r="A281" s="83" t="s">
        <v>933</v>
      </c>
      <c r="B281" s="83" t="s">
        <v>0</v>
      </c>
      <c r="C281" s="83" t="s">
        <v>934</v>
      </c>
      <c r="D281" s="83" t="s">
        <v>621</v>
      </c>
      <c r="E281" s="83" t="s">
        <v>621</v>
      </c>
      <c r="F281" s="83">
        <v>70.0</v>
      </c>
      <c r="G281" s="83">
        <v>80.0</v>
      </c>
      <c r="H281" s="83">
        <v>80.0</v>
      </c>
      <c r="I281" s="83">
        <v>40.0</v>
      </c>
      <c r="J281" s="83" t="s">
        <v>220</v>
      </c>
      <c r="K281" s="83" t="s">
        <v>179</v>
      </c>
      <c r="L281" s="83" t="s">
        <v>935</v>
      </c>
      <c r="M281" s="2">
        <v>199.0</v>
      </c>
      <c r="N281" s="2"/>
      <c r="O281" s="2"/>
      <c r="P281" s="83" t="s">
        <v>0</v>
      </c>
      <c r="Q281" s="83" t="s">
        <v>934</v>
      </c>
      <c r="R281" s="83" t="s">
        <v>621</v>
      </c>
      <c r="S281" s="83" t="s">
        <v>621</v>
      </c>
      <c r="T281" s="83">
        <v>70.0</v>
      </c>
      <c r="U281" s="83">
        <v>80.0</v>
      </c>
      <c r="V281" s="83">
        <v>80.0</v>
      </c>
      <c r="W281" s="83">
        <v>40.0</v>
      </c>
      <c r="X281" s="83" t="s">
        <v>220</v>
      </c>
      <c r="Y281" s="83" t="s">
        <v>935</v>
      </c>
      <c r="Z281" s="83">
        <v>199.0</v>
      </c>
    </row>
    <row r="282">
      <c r="A282" s="83" t="s">
        <v>936</v>
      </c>
      <c r="B282" s="83" t="s">
        <v>0</v>
      </c>
      <c r="C282" s="83" t="s">
        <v>937</v>
      </c>
      <c r="D282" s="83" t="s">
        <v>621</v>
      </c>
      <c r="E282" s="83" t="s">
        <v>621</v>
      </c>
      <c r="F282" s="83">
        <v>70.0</v>
      </c>
      <c r="G282" s="83">
        <v>80.0</v>
      </c>
      <c r="H282" s="83">
        <v>80.0</v>
      </c>
      <c r="I282" s="83">
        <v>40.0</v>
      </c>
      <c r="J282" s="83" t="s">
        <v>185</v>
      </c>
      <c r="K282" s="83" t="s">
        <v>179</v>
      </c>
      <c r="L282" s="83" t="s">
        <v>938</v>
      </c>
      <c r="M282" s="2">
        <v>195.0</v>
      </c>
      <c r="N282" s="2"/>
      <c r="O282" s="2"/>
      <c r="P282" s="83" t="s">
        <v>0</v>
      </c>
      <c r="Q282" s="83" t="s">
        <v>937</v>
      </c>
      <c r="R282" s="83" t="s">
        <v>621</v>
      </c>
      <c r="S282" s="83" t="s">
        <v>621</v>
      </c>
      <c r="T282" s="83">
        <v>70.0</v>
      </c>
      <c r="U282" s="83">
        <v>80.0</v>
      </c>
      <c r="V282" s="83">
        <v>80.0</v>
      </c>
      <c r="W282" s="83">
        <v>40.0</v>
      </c>
      <c r="X282" s="83" t="s">
        <v>185</v>
      </c>
      <c r="Y282" s="83" t="s">
        <v>938</v>
      </c>
      <c r="Z282" s="83">
        <v>195.0</v>
      </c>
    </row>
    <row r="283">
      <c r="A283" s="83" t="s">
        <v>939</v>
      </c>
      <c r="B283" s="83" t="s">
        <v>0</v>
      </c>
      <c r="C283" s="83" t="s">
        <v>940</v>
      </c>
      <c r="D283" s="83" t="s">
        <v>621</v>
      </c>
      <c r="E283" s="83" t="s">
        <v>621</v>
      </c>
      <c r="F283" s="83">
        <v>70.0</v>
      </c>
      <c r="G283" s="83">
        <v>80.0</v>
      </c>
      <c r="H283" s="83">
        <v>80.0</v>
      </c>
      <c r="I283" s="83">
        <v>40.0</v>
      </c>
      <c r="J283" s="83" t="s">
        <v>185</v>
      </c>
      <c r="K283" s="83" t="s">
        <v>179</v>
      </c>
      <c r="L283" s="83" t="s">
        <v>835</v>
      </c>
      <c r="M283" s="2">
        <v>218.0</v>
      </c>
      <c r="N283" s="2"/>
      <c r="O283" s="2"/>
      <c r="P283" s="83" t="s">
        <v>0</v>
      </c>
      <c r="Q283" s="83" t="s">
        <v>940</v>
      </c>
      <c r="R283" s="83" t="s">
        <v>621</v>
      </c>
      <c r="S283" s="83" t="s">
        <v>621</v>
      </c>
      <c r="T283" s="83">
        <v>70.0</v>
      </c>
      <c r="U283" s="83">
        <v>80.0</v>
      </c>
      <c r="V283" s="83">
        <v>80.0</v>
      </c>
      <c r="W283" s="83">
        <v>40.0</v>
      </c>
      <c r="X283" s="83" t="s">
        <v>185</v>
      </c>
      <c r="Y283" s="83" t="s">
        <v>835</v>
      </c>
      <c r="Z283" s="83">
        <v>218.0</v>
      </c>
    </row>
    <row r="284">
      <c r="A284" s="83" t="s">
        <v>941</v>
      </c>
      <c r="B284" s="83" t="s">
        <v>0</v>
      </c>
      <c r="C284" s="83" t="s">
        <v>942</v>
      </c>
      <c r="D284" s="83" t="s">
        <v>621</v>
      </c>
      <c r="E284" s="83" t="s">
        <v>621</v>
      </c>
      <c r="F284" s="83">
        <v>60.0</v>
      </c>
      <c r="G284" s="83">
        <v>70.0</v>
      </c>
      <c r="H284" s="83">
        <v>70.0</v>
      </c>
      <c r="I284" s="83">
        <v>30.0</v>
      </c>
      <c r="J284" s="83" t="s">
        <v>217</v>
      </c>
      <c r="K284" s="83" t="s">
        <v>179</v>
      </c>
      <c r="L284" s="83" t="s">
        <v>943</v>
      </c>
      <c r="M284" s="2">
        <v>201.0</v>
      </c>
      <c r="N284" s="2"/>
      <c r="O284" s="2"/>
      <c r="P284" s="83" t="s">
        <v>0</v>
      </c>
      <c r="Q284" s="83" t="s">
        <v>942</v>
      </c>
      <c r="R284" s="83" t="s">
        <v>621</v>
      </c>
      <c r="S284" s="83" t="s">
        <v>621</v>
      </c>
      <c r="T284" s="83">
        <v>60.0</v>
      </c>
      <c r="U284" s="83">
        <v>70.0</v>
      </c>
      <c r="V284" s="83">
        <v>70.0</v>
      </c>
      <c r="W284" s="83">
        <v>30.0</v>
      </c>
      <c r="X284" s="83" t="s">
        <v>217</v>
      </c>
      <c r="Y284" s="83" t="s">
        <v>943</v>
      </c>
      <c r="Z284" s="83">
        <v>201.0</v>
      </c>
    </row>
    <row r="285">
      <c r="A285" s="83" t="s">
        <v>944</v>
      </c>
      <c r="B285" s="83" t="s">
        <v>0</v>
      </c>
      <c r="C285" s="83" t="s">
        <v>945</v>
      </c>
      <c r="D285" s="83" t="s">
        <v>621</v>
      </c>
      <c r="E285" s="83" t="s">
        <v>621</v>
      </c>
      <c r="F285" s="83">
        <v>60.0</v>
      </c>
      <c r="G285" s="83">
        <v>70.0</v>
      </c>
      <c r="H285" s="83">
        <v>70.0</v>
      </c>
      <c r="I285" s="83">
        <v>40.0</v>
      </c>
      <c r="J285" s="83" t="s">
        <v>220</v>
      </c>
      <c r="K285" s="83" t="s">
        <v>179</v>
      </c>
      <c r="L285" s="83" t="s">
        <v>946</v>
      </c>
      <c r="M285" s="2">
        <v>182.0</v>
      </c>
      <c r="N285" s="2"/>
      <c r="O285" s="2"/>
      <c r="P285" s="83" t="s">
        <v>0</v>
      </c>
      <c r="Q285" s="83" t="s">
        <v>945</v>
      </c>
      <c r="R285" s="83" t="s">
        <v>621</v>
      </c>
      <c r="S285" s="83" t="s">
        <v>621</v>
      </c>
      <c r="T285" s="83">
        <v>60.0</v>
      </c>
      <c r="U285" s="83">
        <v>70.0</v>
      </c>
      <c r="V285" s="83">
        <v>70.0</v>
      </c>
      <c r="W285" s="83">
        <v>40.0</v>
      </c>
      <c r="X285" s="83" t="s">
        <v>220</v>
      </c>
      <c r="Y285" s="83" t="s">
        <v>946</v>
      </c>
      <c r="Z285" s="83">
        <v>182.0</v>
      </c>
    </row>
    <row r="286">
      <c r="A286" s="83" t="s">
        <v>947</v>
      </c>
      <c r="B286" s="83" t="s">
        <v>0</v>
      </c>
      <c r="C286" s="83" t="s">
        <v>948</v>
      </c>
      <c r="D286" s="83" t="s">
        <v>621</v>
      </c>
      <c r="E286" s="83" t="s">
        <v>621</v>
      </c>
      <c r="F286" s="83">
        <v>60.0</v>
      </c>
      <c r="G286" s="83">
        <v>70.0</v>
      </c>
      <c r="H286" s="83">
        <v>70.0</v>
      </c>
      <c r="I286" s="83">
        <v>40.0</v>
      </c>
      <c r="J286" s="83" t="s">
        <v>185</v>
      </c>
      <c r="K286" s="83" t="s">
        <v>179</v>
      </c>
      <c r="L286" s="83" t="s">
        <v>949</v>
      </c>
      <c r="M286" s="2">
        <v>205.0</v>
      </c>
      <c r="N286" s="2"/>
      <c r="O286" s="2"/>
      <c r="P286" s="83" t="s">
        <v>0</v>
      </c>
      <c r="Q286" s="83" t="s">
        <v>948</v>
      </c>
      <c r="R286" s="83" t="s">
        <v>621</v>
      </c>
      <c r="S286" s="83" t="s">
        <v>621</v>
      </c>
      <c r="T286" s="83">
        <v>60.0</v>
      </c>
      <c r="U286" s="83">
        <v>70.0</v>
      </c>
      <c r="V286" s="83">
        <v>70.0</v>
      </c>
      <c r="W286" s="83">
        <v>40.0</v>
      </c>
      <c r="X286" s="83" t="s">
        <v>185</v>
      </c>
      <c r="Y286" s="83" t="s">
        <v>949</v>
      </c>
      <c r="Z286" s="83">
        <v>205.0</v>
      </c>
    </row>
    <row r="287">
      <c r="A287" s="83" t="s">
        <v>950</v>
      </c>
      <c r="B287" s="83" t="s">
        <v>0</v>
      </c>
      <c r="C287" s="83" t="s">
        <v>951</v>
      </c>
      <c r="D287" s="83" t="s">
        <v>621</v>
      </c>
      <c r="E287" s="83" t="s">
        <v>621</v>
      </c>
      <c r="F287" s="83">
        <v>60.0</v>
      </c>
      <c r="G287" s="83">
        <v>70.0</v>
      </c>
      <c r="H287" s="83">
        <v>70.0</v>
      </c>
      <c r="I287" s="83">
        <v>40.0</v>
      </c>
      <c r="J287" s="83" t="s">
        <v>185</v>
      </c>
      <c r="K287" s="83" t="s">
        <v>179</v>
      </c>
      <c r="L287" s="83" t="s">
        <v>952</v>
      </c>
      <c r="M287" s="2">
        <v>206.0</v>
      </c>
      <c r="N287" s="2"/>
      <c r="O287" s="2"/>
      <c r="P287" s="83" t="s">
        <v>0</v>
      </c>
      <c r="Q287" s="83" t="s">
        <v>951</v>
      </c>
      <c r="R287" s="83" t="s">
        <v>621</v>
      </c>
      <c r="S287" s="83" t="s">
        <v>621</v>
      </c>
      <c r="T287" s="83">
        <v>60.0</v>
      </c>
      <c r="U287" s="83">
        <v>70.0</v>
      </c>
      <c r="V287" s="83">
        <v>70.0</v>
      </c>
      <c r="W287" s="83">
        <v>40.0</v>
      </c>
      <c r="X287" s="83" t="s">
        <v>185</v>
      </c>
      <c r="Y287" s="83" t="s">
        <v>952</v>
      </c>
      <c r="Z287" s="83">
        <v>206.0</v>
      </c>
    </row>
    <row r="288">
      <c r="A288" s="83" t="s">
        <v>953</v>
      </c>
      <c r="B288" s="83" t="s">
        <v>0</v>
      </c>
      <c r="C288" s="83" t="s">
        <v>954</v>
      </c>
      <c r="D288" s="83" t="s">
        <v>621</v>
      </c>
      <c r="E288" s="83" t="s">
        <v>621</v>
      </c>
      <c r="F288" s="83">
        <v>50.0</v>
      </c>
      <c r="G288" s="83">
        <v>60.0</v>
      </c>
      <c r="H288" s="83">
        <v>60.0</v>
      </c>
      <c r="I288" s="83">
        <v>30.0</v>
      </c>
      <c r="J288" s="83" t="s">
        <v>217</v>
      </c>
      <c r="K288" s="83" t="s">
        <v>179</v>
      </c>
      <c r="L288" s="83" t="s">
        <v>955</v>
      </c>
      <c r="M288" s="2">
        <v>197.0</v>
      </c>
      <c r="N288" s="2"/>
      <c r="O288" s="2"/>
      <c r="P288" s="83" t="s">
        <v>0</v>
      </c>
      <c r="Q288" s="83" t="s">
        <v>954</v>
      </c>
      <c r="R288" s="83" t="s">
        <v>621</v>
      </c>
      <c r="S288" s="83" t="s">
        <v>621</v>
      </c>
      <c r="T288" s="83">
        <v>50.0</v>
      </c>
      <c r="U288" s="83">
        <v>60.0</v>
      </c>
      <c r="V288" s="83">
        <v>60.0</v>
      </c>
      <c r="W288" s="83">
        <v>30.0</v>
      </c>
      <c r="X288" s="83" t="s">
        <v>217</v>
      </c>
      <c r="Y288" s="83" t="s">
        <v>955</v>
      </c>
      <c r="Z288" s="83">
        <v>197.0</v>
      </c>
    </row>
    <row r="289">
      <c r="A289" s="83" t="s">
        <v>956</v>
      </c>
      <c r="B289" s="83" t="s">
        <v>0</v>
      </c>
      <c r="C289" s="83" t="s">
        <v>957</v>
      </c>
      <c r="D289" s="83" t="s">
        <v>621</v>
      </c>
      <c r="E289" s="83" t="s">
        <v>621</v>
      </c>
      <c r="F289" s="83">
        <v>50.0</v>
      </c>
      <c r="G289" s="83">
        <v>60.0</v>
      </c>
      <c r="H289" s="83">
        <v>60.0</v>
      </c>
      <c r="I289" s="83">
        <v>30.0</v>
      </c>
      <c r="J289" s="83" t="s">
        <v>220</v>
      </c>
      <c r="K289" s="83" t="s">
        <v>179</v>
      </c>
      <c r="L289" s="83" t="s">
        <v>958</v>
      </c>
      <c r="M289" s="2">
        <v>216.0</v>
      </c>
      <c r="N289" s="2"/>
      <c r="O289" s="2"/>
      <c r="P289" s="83" t="s">
        <v>0</v>
      </c>
      <c r="Q289" s="83" t="s">
        <v>957</v>
      </c>
      <c r="R289" s="83" t="s">
        <v>621</v>
      </c>
      <c r="S289" s="83" t="s">
        <v>621</v>
      </c>
      <c r="T289" s="83">
        <v>50.0</v>
      </c>
      <c r="U289" s="83">
        <v>60.0</v>
      </c>
      <c r="V289" s="83">
        <v>60.0</v>
      </c>
      <c r="W289" s="83">
        <v>30.0</v>
      </c>
      <c r="X289" s="83" t="s">
        <v>220</v>
      </c>
      <c r="Y289" s="83" t="s">
        <v>958</v>
      </c>
      <c r="Z289" s="83">
        <v>216.0</v>
      </c>
    </row>
    <row r="290">
      <c r="A290" s="83" t="s">
        <v>959</v>
      </c>
      <c r="B290" s="83" t="s">
        <v>0</v>
      </c>
      <c r="C290" s="83" t="s">
        <v>960</v>
      </c>
      <c r="D290" s="83" t="s">
        <v>621</v>
      </c>
      <c r="E290" s="83" t="s">
        <v>621</v>
      </c>
      <c r="F290" s="83">
        <v>50.0</v>
      </c>
      <c r="G290" s="83">
        <v>60.0</v>
      </c>
      <c r="H290" s="83">
        <v>60.0</v>
      </c>
      <c r="I290" s="83">
        <v>30.0</v>
      </c>
      <c r="J290" s="83" t="s">
        <v>220</v>
      </c>
      <c r="K290" s="83" t="s">
        <v>179</v>
      </c>
      <c r="L290" s="83" t="s">
        <v>961</v>
      </c>
      <c r="M290" s="2">
        <v>228.0</v>
      </c>
      <c r="N290" s="2"/>
      <c r="O290" s="2"/>
      <c r="P290" s="83" t="s">
        <v>0</v>
      </c>
      <c r="Q290" s="83" t="s">
        <v>960</v>
      </c>
      <c r="R290" s="83" t="s">
        <v>621</v>
      </c>
      <c r="S290" s="83" t="s">
        <v>621</v>
      </c>
      <c r="T290" s="83">
        <v>50.0</v>
      </c>
      <c r="U290" s="83">
        <v>60.0</v>
      </c>
      <c r="V290" s="83">
        <v>60.0</v>
      </c>
      <c r="W290" s="83">
        <v>30.0</v>
      </c>
      <c r="X290" s="83" t="s">
        <v>220</v>
      </c>
      <c r="Y290" s="83" t="s">
        <v>961</v>
      </c>
      <c r="Z290" s="83">
        <v>228.0</v>
      </c>
    </row>
    <row r="291">
      <c r="A291" s="83" t="s">
        <v>962</v>
      </c>
      <c r="B291" s="83" t="s">
        <v>0</v>
      </c>
      <c r="C291" s="83" t="s">
        <v>963</v>
      </c>
      <c r="D291" s="83" t="s">
        <v>621</v>
      </c>
      <c r="E291" s="83" t="s">
        <v>621</v>
      </c>
      <c r="F291" s="83">
        <v>50.0</v>
      </c>
      <c r="G291" s="83">
        <v>60.0</v>
      </c>
      <c r="H291" s="83">
        <v>60.0</v>
      </c>
      <c r="I291" s="83">
        <v>30.0</v>
      </c>
      <c r="J291" s="83" t="s">
        <v>185</v>
      </c>
      <c r="K291" s="83" t="s">
        <v>179</v>
      </c>
      <c r="L291" s="83" t="s">
        <v>964</v>
      </c>
      <c r="M291" s="2">
        <v>208.0</v>
      </c>
      <c r="N291" s="2"/>
      <c r="O291" s="2"/>
      <c r="P291" s="83" t="s">
        <v>0</v>
      </c>
      <c r="Q291" s="83" t="s">
        <v>963</v>
      </c>
      <c r="R291" s="83" t="s">
        <v>621</v>
      </c>
      <c r="S291" s="83" t="s">
        <v>621</v>
      </c>
      <c r="T291" s="83">
        <v>50.0</v>
      </c>
      <c r="U291" s="83">
        <v>60.0</v>
      </c>
      <c r="V291" s="83">
        <v>60.0</v>
      </c>
      <c r="W291" s="83">
        <v>30.0</v>
      </c>
      <c r="X291" s="83" t="s">
        <v>185</v>
      </c>
      <c r="Y291" s="83" t="s">
        <v>964</v>
      </c>
      <c r="Z291" s="83">
        <v>208.0</v>
      </c>
    </row>
    <row r="292">
      <c r="A292" s="83" t="s">
        <v>965</v>
      </c>
      <c r="B292" s="83" t="s">
        <v>0</v>
      </c>
      <c r="C292" s="83" t="s">
        <v>966</v>
      </c>
      <c r="D292" s="83" t="s">
        <v>621</v>
      </c>
      <c r="E292" s="83" t="s">
        <v>621</v>
      </c>
      <c r="F292" s="83">
        <v>50.0</v>
      </c>
      <c r="G292" s="83">
        <v>60.0</v>
      </c>
      <c r="H292" s="83">
        <v>60.0</v>
      </c>
      <c r="I292" s="83">
        <v>30.0</v>
      </c>
      <c r="J292" s="83" t="s">
        <v>214</v>
      </c>
      <c r="K292" s="83" t="s">
        <v>179</v>
      </c>
      <c r="L292" s="83" t="s">
        <v>967</v>
      </c>
      <c r="M292" s="2">
        <v>161.0</v>
      </c>
      <c r="N292" s="2"/>
      <c r="O292" s="2"/>
      <c r="P292" s="83" t="s">
        <v>0</v>
      </c>
      <c r="Q292" s="83" t="s">
        <v>966</v>
      </c>
      <c r="R292" s="83" t="s">
        <v>621</v>
      </c>
      <c r="S292" s="83" t="s">
        <v>621</v>
      </c>
      <c r="T292" s="83">
        <v>50.0</v>
      </c>
      <c r="U292" s="83">
        <v>60.0</v>
      </c>
      <c r="V292" s="83">
        <v>60.0</v>
      </c>
      <c r="W292" s="83">
        <v>30.0</v>
      </c>
      <c r="X292" s="83" t="s">
        <v>214</v>
      </c>
      <c r="Y292" s="83" t="s">
        <v>967</v>
      </c>
      <c r="Z292" s="83">
        <v>161.0</v>
      </c>
    </row>
    <row r="293">
      <c r="A293" s="83" t="s">
        <v>968</v>
      </c>
      <c r="B293" s="83" t="s">
        <v>0</v>
      </c>
      <c r="C293" s="83" t="s">
        <v>969</v>
      </c>
      <c r="D293" s="83" t="s">
        <v>621</v>
      </c>
      <c r="E293" s="83" t="s">
        <v>621</v>
      </c>
      <c r="F293" s="83">
        <v>50.0</v>
      </c>
      <c r="G293" s="83">
        <v>60.0</v>
      </c>
      <c r="H293" s="83">
        <v>60.0</v>
      </c>
      <c r="I293" s="83">
        <v>30.0</v>
      </c>
      <c r="J293" s="83" t="s">
        <v>214</v>
      </c>
      <c r="K293" s="83" t="s">
        <v>179</v>
      </c>
      <c r="L293" s="83" t="s">
        <v>970</v>
      </c>
      <c r="M293" s="2">
        <v>168.0</v>
      </c>
      <c r="N293" s="2"/>
      <c r="O293" s="2"/>
      <c r="P293" s="83" t="s">
        <v>0</v>
      </c>
      <c r="Q293" s="83" t="s">
        <v>969</v>
      </c>
      <c r="R293" s="83" t="s">
        <v>621</v>
      </c>
      <c r="S293" s="83" t="s">
        <v>621</v>
      </c>
      <c r="T293" s="83">
        <v>50.0</v>
      </c>
      <c r="U293" s="83">
        <v>60.0</v>
      </c>
      <c r="V293" s="83">
        <v>60.0</v>
      </c>
      <c r="W293" s="83">
        <v>30.0</v>
      </c>
      <c r="X293" s="83" t="s">
        <v>214</v>
      </c>
      <c r="Y293" s="83" t="s">
        <v>970</v>
      </c>
      <c r="Z293" s="83">
        <v>168.0</v>
      </c>
    </row>
    <row r="294">
      <c r="A294" s="83" t="s">
        <v>971</v>
      </c>
      <c r="B294" s="83" t="s">
        <v>0</v>
      </c>
      <c r="C294" s="83" t="s">
        <v>972</v>
      </c>
      <c r="D294" s="83" t="s">
        <v>747</v>
      </c>
      <c r="E294" s="83" t="s">
        <v>747</v>
      </c>
      <c r="F294" s="83">
        <v>40.0</v>
      </c>
      <c r="G294" s="83">
        <v>50.0</v>
      </c>
      <c r="H294" s="83">
        <v>50.0</v>
      </c>
      <c r="I294" s="83">
        <v>30.0</v>
      </c>
      <c r="J294" s="83" t="s">
        <v>217</v>
      </c>
      <c r="K294" s="83" t="s">
        <v>179</v>
      </c>
      <c r="L294" s="83" t="s">
        <v>973</v>
      </c>
      <c r="M294" s="2">
        <v>162.0</v>
      </c>
      <c r="N294" s="2"/>
      <c r="O294" s="2"/>
      <c r="P294" s="83" t="s">
        <v>0</v>
      </c>
      <c r="Q294" s="83" t="s">
        <v>972</v>
      </c>
      <c r="R294" s="83" t="s">
        <v>747</v>
      </c>
      <c r="S294" s="83" t="s">
        <v>747</v>
      </c>
      <c r="T294" s="83">
        <v>40.0</v>
      </c>
      <c r="U294" s="83">
        <v>50.0</v>
      </c>
      <c r="V294" s="83">
        <v>50.0</v>
      </c>
      <c r="W294" s="83">
        <v>30.0</v>
      </c>
      <c r="X294" s="83" t="s">
        <v>217</v>
      </c>
      <c r="Y294" s="83" t="s">
        <v>973</v>
      </c>
      <c r="Z294" s="83">
        <v>162.0</v>
      </c>
    </row>
    <row r="295">
      <c r="A295" s="83" t="s">
        <v>974</v>
      </c>
      <c r="B295" s="83" t="s">
        <v>0</v>
      </c>
      <c r="C295" s="83" t="s">
        <v>975</v>
      </c>
      <c r="D295" s="83" t="s">
        <v>747</v>
      </c>
      <c r="E295" s="83" t="s">
        <v>747</v>
      </c>
      <c r="F295" s="83">
        <v>40.0</v>
      </c>
      <c r="G295" s="83">
        <v>50.0</v>
      </c>
      <c r="H295" s="83">
        <v>50.0</v>
      </c>
      <c r="I295" s="83">
        <v>30.0</v>
      </c>
      <c r="J295" s="83" t="s">
        <v>217</v>
      </c>
      <c r="K295" s="83" t="s">
        <v>179</v>
      </c>
      <c r="L295" s="83" t="s">
        <v>976</v>
      </c>
      <c r="M295" s="2">
        <v>196.0</v>
      </c>
      <c r="N295" s="2"/>
      <c r="O295" s="2"/>
      <c r="P295" s="83" t="s">
        <v>0</v>
      </c>
      <c r="Q295" s="83" t="s">
        <v>975</v>
      </c>
      <c r="R295" s="83" t="s">
        <v>747</v>
      </c>
      <c r="S295" s="83" t="s">
        <v>747</v>
      </c>
      <c r="T295" s="83">
        <v>40.0</v>
      </c>
      <c r="U295" s="83">
        <v>50.0</v>
      </c>
      <c r="V295" s="83">
        <v>50.0</v>
      </c>
      <c r="W295" s="83">
        <v>30.0</v>
      </c>
      <c r="X295" s="83" t="s">
        <v>217</v>
      </c>
      <c r="Y295" s="83" t="s">
        <v>976</v>
      </c>
      <c r="Z295" s="83">
        <v>196.0</v>
      </c>
    </row>
    <row r="296">
      <c r="A296" s="83" t="s">
        <v>977</v>
      </c>
      <c r="B296" s="83" t="s">
        <v>0</v>
      </c>
      <c r="C296" s="83" t="s">
        <v>978</v>
      </c>
      <c r="D296" s="83" t="s">
        <v>747</v>
      </c>
      <c r="E296" s="83" t="s">
        <v>747</v>
      </c>
      <c r="F296" s="83">
        <v>40.0</v>
      </c>
      <c r="G296" s="83">
        <v>50.0</v>
      </c>
      <c r="H296" s="83">
        <v>50.0</v>
      </c>
      <c r="I296" s="83">
        <v>30.0</v>
      </c>
      <c r="J296" s="83" t="s">
        <v>217</v>
      </c>
      <c r="K296" s="83" t="s">
        <v>179</v>
      </c>
      <c r="L296" s="83" t="s">
        <v>979</v>
      </c>
      <c r="M296" s="2">
        <v>202.0</v>
      </c>
      <c r="N296" s="2"/>
      <c r="O296" s="2"/>
      <c r="P296" s="83" t="s">
        <v>0</v>
      </c>
      <c r="Q296" s="83" t="s">
        <v>978</v>
      </c>
      <c r="R296" s="83" t="s">
        <v>747</v>
      </c>
      <c r="S296" s="83" t="s">
        <v>747</v>
      </c>
      <c r="T296" s="83">
        <v>40.0</v>
      </c>
      <c r="U296" s="83">
        <v>50.0</v>
      </c>
      <c r="V296" s="83">
        <v>50.0</v>
      </c>
      <c r="W296" s="83">
        <v>30.0</v>
      </c>
      <c r="X296" s="83" t="s">
        <v>217</v>
      </c>
      <c r="Y296" s="83" t="s">
        <v>979</v>
      </c>
      <c r="Z296" s="83">
        <v>202.0</v>
      </c>
    </row>
    <row r="297">
      <c r="A297" s="83" t="s">
        <v>980</v>
      </c>
      <c r="B297" s="83" t="s">
        <v>0</v>
      </c>
      <c r="C297" s="83" t="s">
        <v>981</v>
      </c>
      <c r="D297" s="83" t="s">
        <v>747</v>
      </c>
      <c r="E297" s="83" t="s">
        <v>747</v>
      </c>
      <c r="F297" s="83">
        <v>40.0</v>
      </c>
      <c r="G297" s="83">
        <v>50.0</v>
      </c>
      <c r="H297" s="83">
        <v>50.0</v>
      </c>
      <c r="I297" s="83">
        <v>30.0</v>
      </c>
      <c r="J297" s="83" t="s">
        <v>217</v>
      </c>
      <c r="K297" s="83" t="s">
        <v>179</v>
      </c>
      <c r="L297" s="83" t="s">
        <v>982</v>
      </c>
      <c r="M297" s="2">
        <v>234.0</v>
      </c>
      <c r="N297" s="2"/>
      <c r="O297" s="2"/>
      <c r="P297" s="83" t="s">
        <v>0</v>
      </c>
      <c r="Q297" s="83" t="s">
        <v>981</v>
      </c>
      <c r="R297" s="83" t="s">
        <v>747</v>
      </c>
      <c r="S297" s="83" t="s">
        <v>747</v>
      </c>
      <c r="T297" s="83">
        <v>40.0</v>
      </c>
      <c r="U297" s="83">
        <v>50.0</v>
      </c>
      <c r="V297" s="83">
        <v>50.0</v>
      </c>
      <c r="W297" s="83">
        <v>30.0</v>
      </c>
      <c r="X297" s="83" t="s">
        <v>217</v>
      </c>
      <c r="Y297" s="83" t="s">
        <v>982</v>
      </c>
      <c r="Z297" s="83">
        <v>234.0</v>
      </c>
    </row>
    <row r="298">
      <c r="A298" s="83" t="s">
        <v>983</v>
      </c>
      <c r="B298" s="83" t="s">
        <v>0</v>
      </c>
      <c r="C298" s="83" t="s">
        <v>984</v>
      </c>
      <c r="D298" s="83" t="s">
        <v>747</v>
      </c>
      <c r="E298" s="83" t="s">
        <v>747</v>
      </c>
      <c r="F298" s="83">
        <v>40.0</v>
      </c>
      <c r="G298" s="83">
        <v>50.0</v>
      </c>
      <c r="H298" s="83">
        <v>50.0</v>
      </c>
      <c r="I298" s="83">
        <v>30.0</v>
      </c>
      <c r="J298" s="83" t="s">
        <v>220</v>
      </c>
      <c r="K298" s="83" t="s">
        <v>179</v>
      </c>
      <c r="L298" s="83" t="s">
        <v>985</v>
      </c>
      <c r="M298" s="2">
        <v>220.0</v>
      </c>
      <c r="N298" s="2"/>
      <c r="O298" s="2"/>
      <c r="P298" s="83" t="s">
        <v>0</v>
      </c>
      <c r="Q298" s="83" t="s">
        <v>984</v>
      </c>
      <c r="R298" s="83" t="s">
        <v>747</v>
      </c>
      <c r="S298" s="83" t="s">
        <v>747</v>
      </c>
      <c r="T298" s="83">
        <v>40.0</v>
      </c>
      <c r="U298" s="83">
        <v>50.0</v>
      </c>
      <c r="V298" s="83">
        <v>50.0</v>
      </c>
      <c r="W298" s="83">
        <v>30.0</v>
      </c>
      <c r="X298" s="83" t="s">
        <v>220</v>
      </c>
      <c r="Y298" s="83" t="s">
        <v>985</v>
      </c>
      <c r="Z298" s="83">
        <v>220.0</v>
      </c>
    </row>
    <row r="299">
      <c r="A299" s="83" t="s">
        <v>986</v>
      </c>
      <c r="B299" s="83" t="s">
        <v>0</v>
      </c>
      <c r="C299" s="83" t="s">
        <v>987</v>
      </c>
      <c r="D299" s="83" t="s">
        <v>747</v>
      </c>
      <c r="E299" s="83" t="s">
        <v>747</v>
      </c>
      <c r="F299" s="83">
        <v>40.0</v>
      </c>
      <c r="G299" s="83">
        <v>50.0</v>
      </c>
      <c r="H299" s="83">
        <v>50.0</v>
      </c>
      <c r="I299" s="83">
        <v>30.0</v>
      </c>
      <c r="J299" s="83" t="s">
        <v>185</v>
      </c>
      <c r="K299" s="83" t="s">
        <v>179</v>
      </c>
      <c r="L299" s="83" t="s">
        <v>988</v>
      </c>
      <c r="M299" s="2">
        <v>187.0</v>
      </c>
      <c r="N299" s="2"/>
      <c r="O299" s="2"/>
      <c r="P299" s="83" t="s">
        <v>0</v>
      </c>
      <c r="Q299" s="83" t="s">
        <v>987</v>
      </c>
      <c r="R299" s="83" t="s">
        <v>747</v>
      </c>
      <c r="S299" s="83" t="s">
        <v>747</v>
      </c>
      <c r="T299" s="83">
        <v>40.0</v>
      </c>
      <c r="U299" s="83">
        <v>50.0</v>
      </c>
      <c r="V299" s="83">
        <v>50.0</v>
      </c>
      <c r="W299" s="83">
        <v>30.0</v>
      </c>
      <c r="X299" s="83" t="s">
        <v>185</v>
      </c>
      <c r="Y299" s="83" t="s">
        <v>988</v>
      </c>
      <c r="Z299" s="83">
        <v>187.0</v>
      </c>
    </row>
    <row r="300">
      <c r="A300" s="83" t="s">
        <v>989</v>
      </c>
      <c r="B300" s="83" t="s">
        <v>0</v>
      </c>
      <c r="C300" s="83" t="s">
        <v>990</v>
      </c>
      <c r="D300" s="83" t="s">
        <v>747</v>
      </c>
      <c r="E300" s="83" t="s">
        <v>747</v>
      </c>
      <c r="F300" s="83">
        <v>40.0</v>
      </c>
      <c r="G300" s="83">
        <v>50.0</v>
      </c>
      <c r="H300" s="83">
        <v>50.0</v>
      </c>
      <c r="I300" s="83">
        <v>30.0</v>
      </c>
      <c r="J300" s="83" t="s">
        <v>185</v>
      </c>
      <c r="K300" s="83" t="s">
        <v>179</v>
      </c>
      <c r="L300" s="83" t="s">
        <v>991</v>
      </c>
      <c r="M300" s="2">
        <v>203.0</v>
      </c>
      <c r="N300" s="2"/>
      <c r="O300" s="2"/>
      <c r="P300" s="83" t="s">
        <v>0</v>
      </c>
      <c r="Q300" s="83" t="s">
        <v>990</v>
      </c>
      <c r="R300" s="83" t="s">
        <v>747</v>
      </c>
      <c r="S300" s="83" t="s">
        <v>747</v>
      </c>
      <c r="T300" s="83">
        <v>40.0</v>
      </c>
      <c r="U300" s="83">
        <v>50.0</v>
      </c>
      <c r="V300" s="83">
        <v>50.0</v>
      </c>
      <c r="W300" s="83">
        <v>30.0</v>
      </c>
      <c r="X300" s="83" t="s">
        <v>185</v>
      </c>
      <c r="Y300" s="83" t="s">
        <v>991</v>
      </c>
      <c r="Z300" s="83">
        <v>203.0</v>
      </c>
    </row>
    <row r="301">
      <c r="A301" s="83" t="s">
        <v>992</v>
      </c>
      <c r="B301" s="83" t="s">
        <v>0</v>
      </c>
      <c r="C301" s="83" t="s">
        <v>993</v>
      </c>
      <c r="D301" s="83" t="s">
        <v>747</v>
      </c>
      <c r="E301" s="83" t="s">
        <v>747</v>
      </c>
      <c r="F301" s="83">
        <v>40.0</v>
      </c>
      <c r="G301" s="83">
        <v>50.0</v>
      </c>
      <c r="H301" s="83">
        <v>50.0</v>
      </c>
      <c r="I301" s="83">
        <v>30.0</v>
      </c>
      <c r="J301" s="83" t="s">
        <v>185</v>
      </c>
      <c r="K301" s="83" t="s">
        <v>179</v>
      </c>
      <c r="L301" s="83" t="s">
        <v>994</v>
      </c>
      <c r="M301" s="2">
        <v>224.0</v>
      </c>
      <c r="N301" s="2"/>
      <c r="O301" s="2"/>
      <c r="P301" s="83" t="s">
        <v>0</v>
      </c>
      <c r="Q301" s="83" t="s">
        <v>993</v>
      </c>
      <c r="R301" s="83" t="s">
        <v>747</v>
      </c>
      <c r="S301" s="83" t="s">
        <v>747</v>
      </c>
      <c r="T301" s="83">
        <v>40.0</v>
      </c>
      <c r="U301" s="83">
        <v>50.0</v>
      </c>
      <c r="V301" s="83">
        <v>50.0</v>
      </c>
      <c r="W301" s="83">
        <v>30.0</v>
      </c>
      <c r="X301" s="83" t="s">
        <v>185</v>
      </c>
      <c r="Y301" s="83" t="s">
        <v>994</v>
      </c>
      <c r="Z301" s="83">
        <v>224.0</v>
      </c>
    </row>
    <row r="302">
      <c r="A302" s="83" t="s">
        <v>995</v>
      </c>
      <c r="B302" s="83" t="s">
        <v>0</v>
      </c>
      <c r="C302" s="83" t="s">
        <v>996</v>
      </c>
      <c r="D302" s="83" t="s">
        <v>747</v>
      </c>
      <c r="E302" s="83" t="s">
        <v>747</v>
      </c>
      <c r="F302" s="83">
        <v>40.0</v>
      </c>
      <c r="G302" s="83">
        <v>50.0</v>
      </c>
      <c r="H302" s="83">
        <v>50.0</v>
      </c>
      <c r="I302" s="83">
        <v>30.0</v>
      </c>
      <c r="J302" s="83" t="s">
        <v>214</v>
      </c>
      <c r="K302" s="83" t="s">
        <v>179</v>
      </c>
      <c r="L302" s="83" t="s">
        <v>997</v>
      </c>
      <c r="M302" s="2">
        <v>171.0</v>
      </c>
      <c r="N302" s="2"/>
      <c r="O302" s="2"/>
      <c r="P302" s="83" t="s">
        <v>0</v>
      </c>
      <c r="Q302" s="83" t="s">
        <v>996</v>
      </c>
      <c r="R302" s="83" t="s">
        <v>747</v>
      </c>
      <c r="S302" s="83" t="s">
        <v>747</v>
      </c>
      <c r="T302" s="83">
        <v>40.0</v>
      </c>
      <c r="U302" s="83">
        <v>50.0</v>
      </c>
      <c r="V302" s="83">
        <v>50.0</v>
      </c>
      <c r="W302" s="83">
        <v>30.0</v>
      </c>
      <c r="X302" s="83" t="s">
        <v>214</v>
      </c>
      <c r="Y302" s="83" t="s">
        <v>997</v>
      </c>
      <c r="Z302" s="83">
        <v>171.0</v>
      </c>
    </row>
    <row r="303">
      <c r="A303" s="83" t="s">
        <v>998</v>
      </c>
      <c r="B303" s="83" t="s">
        <v>0</v>
      </c>
      <c r="C303" s="83" t="s">
        <v>999</v>
      </c>
      <c r="D303" s="83" t="s">
        <v>747</v>
      </c>
      <c r="E303" s="83" t="s">
        <v>747</v>
      </c>
      <c r="F303" s="83">
        <v>40.0</v>
      </c>
      <c r="G303" s="83">
        <v>50.0</v>
      </c>
      <c r="H303" s="83">
        <v>50.0</v>
      </c>
      <c r="I303" s="83">
        <v>30.0</v>
      </c>
      <c r="J303" s="83" t="s">
        <v>214</v>
      </c>
      <c r="K303" s="83" t="s">
        <v>179</v>
      </c>
      <c r="L303" s="83" t="s">
        <v>1000</v>
      </c>
      <c r="M303" s="2">
        <v>194.0</v>
      </c>
      <c r="N303" s="2"/>
      <c r="O303" s="2"/>
      <c r="P303" s="83" t="s">
        <v>0</v>
      </c>
      <c r="Q303" s="83" t="s">
        <v>999</v>
      </c>
      <c r="R303" s="83" t="s">
        <v>747</v>
      </c>
      <c r="S303" s="83" t="s">
        <v>747</v>
      </c>
      <c r="T303" s="83">
        <v>40.0</v>
      </c>
      <c r="U303" s="83">
        <v>50.0</v>
      </c>
      <c r="V303" s="83">
        <v>50.0</v>
      </c>
      <c r="W303" s="83">
        <v>30.0</v>
      </c>
      <c r="X303" s="83" t="s">
        <v>214</v>
      </c>
      <c r="Y303" s="83" t="s">
        <v>1000</v>
      </c>
      <c r="Z303" s="83">
        <v>194.0</v>
      </c>
    </row>
    <row r="304">
      <c r="A304" s="83" t="s">
        <v>1001</v>
      </c>
      <c r="B304" s="83" t="s">
        <v>0</v>
      </c>
      <c r="C304" s="83" t="s">
        <v>1002</v>
      </c>
      <c r="D304" s="83" t="s">
        <v>747</v>
      </c>
      <c r="E304" s="83" t="s">
        <v>747</v>
      </c>
      <c r="F304" s="83">
        <v>30.0</v>
      </c>
      <c r="G304" s="83">
        <v>40.0</v>
      </c>
      <c r="H304" s="83">
        <v>40.0</v>
      </c>
      <c r="I304" s="83">
        <v>20.0</v>
      </c>
      <c r="J304" s="83" t="s">
        <v>220</v>
      </c>
      <c r="K304" s="83" t="s">
        <v>179</v>
      </c>
      <c r="L304" s="83" t="s">
        <v>1003</v>
      </c>
      <c r="M304" s="2">
        <v>180.0</v>
      </c>
      <c r="N304" s="2"/>
      <c r="O304" s="2"/>
      <c r="P304" s="83" t="s">
        <v>0</v>
      </c>
      <c r="Q304" s="83" t="s">
        <v>1002</v>
      </c>
      <c r="R304" s="83" t="s">
        <v>747</v>
      </c>
      <c r="S304" s="83" t="s">
        <v>747</v>
      </c>
      <c r="T304" s="83">
        <v>30.0</v>
      </c>
      <c r="U304" s="83">
        <v>40.0</v>
      </c>
      <c r="V304" s="83">
        <v>40.0</v>
      </c>
      <c r="W304" s="83">
        <v>20.0</v>
      </c>
      <c r="X304" s="83" t="s">
        <v>220</v>
      </c>
      <c r="Y304" s="83" t="s">
        <v>1003</v>
      </c>
      <c r="Z304" s="83">
        <v>180.0</v>
      </c>
    </row>
    <row r="305">
      <c r="A305" s="83" t="s">
        <v>1004</v>
      </c>
      <c r="B305" s="83" t="s">
        <v>0</v>
      </c>
      <c r="C305" s="83" t="s">
        <v>1005</v>
      </c>
      <c r="D305" s="83" t="s">
        <v>747</v>
      </c>
      <c r="E305" s="83" t="s">
        <v>747</v>
      </c>
      <c r="F305" s="83">
        <v>30.0</v>
      </c>
      <c r="G305" s="83">
        <v>40.0</v>
      </c>
      <c r="H305" s="83">
        <v>40.0</v>
      </c>
      <c r="I305" s="83">
        <v>20.0</v>
      </c>
      <c r="J305" s="83" t="s">
        <v>185</v>
      </c>
      <c r="K305" s="83" t="s">
        <v>179</v>
      </c>
      <c r="L305" s="83" t="s">
        <v>1006</v>
      </c>
      <c r="M305" s="2">
        <v>192.0</v>
      </c>
      <c r="N305" s="2"/>
      <c r="O305" s="2"/>
      <c r="P305" s="83" t="s">
        <v>0</v>
      </c>
      <c r="Q305" s="83" t="s">
        <v>1005</v>
      </c>
      <c r="R305" s="83" t="s">
        <v>747</v>
      </c>
      <c r="S305" s="83" t="s">
        <v>747</v>
      </c>
      <c r="T305" s="83">
        <v>30.0</v>
      </c>
      <c r="U305" s="83">
        <v>40.0</v>
      </c>
      <c r="V305" s="83">
        <v>40.0</v>
      </c>
      <c r="W305" s="83">
        <v>20.0</v>
      </c>
      <c r="X305" s="83" t="s">
        <v>185</v>
      </c>
      <c r="Y305" s="83" t="s">
        <v>1006</v>
      </c>
      <c r="Z305" s="83">
        <v>192.0</v>
      </c>
    </row>
    <row r="306">
      <c r="A306" s="83" t="s">
        <v>1007</v>
      </c>
      <c r="B306" s="83" t="s">
        <v>0</v>
      </c>
      <c r="C306" s="83" t="s">
        <v>1008</v>
      </c>
      <c r="D306" s="83" t="s">
        <v>747</v>
      </c>
      <c r="E306" s="83" t="s">
        <v>747</v>
      </c>
      <c r="F306" s="83">
        <v>30.0</v>
      </c>
      <c r="G306" s="83">
        <v>40.0</v>
      </c>
      <c r="H306" s="83">
        <v>40.0</v>
      </c>
      <c r="I306" s="83">
        <v>20.0</v>
      </c>
      <c r="J306" s="83" t="s">
        <v>214</v>
      </c>
      <c r="K306" s="83" t="s">
        <v>179</v>
      </c>
      <c r="L306" s="83" t="s">
        <v>1009</v>
      </c>
      <c r="M306" s="2">
        <v>227.0</v>
      </c>
      <c r="N306" s="2"/>
      <c r="O306" s="2"/>
      <c r="P306" s="83" t="s">
        <v>0</v>
      </c>
      <c r="Q306" s="83" t="s">
        <v>1008</v>
      </c>
      <c r="R306" s="83" t="s">
        <v>747</v>
      </c>
      <c r="S306" s="83" t="s">
        <v>747</v>
      </c>
      <c r="T306" s="83">
        <v>30.0</v>
      </c>
      <c r="U306" s="83">
        <v>40.0</v>
      </c>
      <c r="V306" s="83">
        <v>40.0</v>
      </c>
      <c r="W306" s="83">
        <v>20.0</v>
      </c>
      <c r="X306" s="83" t="s">
        <v>214</v>
      </c>
      <c r="Y306" s="83" t="s">
        <v>1009</v>
      </c>
      <c r="Z306" s="83">
        <v>227.0</v>
      </c>
    </row>
    <row r="307">
      <c r="A307" s="83" t="s">
        <v>1010</v>
      </c>
      <c r="B307" s="83" t="s">
        <v>0</v>
      </c>
      <c r="C307" s="83" t="s">
        <v>1011</v>
      </c>
      <c r="D307" s="83" t="s">
        <v>747</v>
      </c>
      <c r="E307" s="83" t="s">
        <v>747</v>
      </c>
      <c r="F307" s="83">
        <v>30.0</v>
      </c>
      <c r="G307" s="83">
        <v>40.0</v>
      </c>
      <c r="H307" s="83">
        <v>40.0</v>
      </c>
      <c r="I307" s="83">
        <v>30.0</v>
      </c>
      <c r="J307" s="83" t="s">
        <v>217</v>
      </c>
      <c r="K307" s="83" t="s">
        <v>179</v>
      </c>
      <c r="L307" s="83" t="s">
        <v>1012</v>
      </c>
      <c r="M307" s="2">
        <v>169.0</v>
      </c>
      <c r="N307" s="2"/>
      <c r="O307" s="2"/>
      <c r="P307" s="83" t="s">
        <v>0</v>
      </c>
      <c r="Q307" s="83" t="s">
        <v>1011</v>
      </c>
      <c r="R307" s="83" t="s">
        <v>747</v>
      </c>
      <c r="S307" s="83" t="s">
        <v>747</v>
      </c>
      <c r="T307" s="83">
        <v>30.0</v>
      </c>
      <c r="U307" s="83">
        <v>40.0</v>
      </c>
      <c r="V307" s="83">
        <v>40.0</v>
      </c>
      <c r="W307" s="83">
        <v>30.0</v>
      </c>
      <c r="X307" s="83" t="s">
        <v>217</v>
      </c>
      <c r="Y307" s="83" t="s">
        <v>1012</v>
      </c>
      <c r="Z307" s="83">
        <v>169.0</v>
      </c>
    </row>
    <row r="308">
      <c r="A308" s="83" t="s">
        <v>1013</v>
      </c>
      <c r="B308" s="83" t="s">
        <v>0</v>
      </c>
      <c r="C308" s="83" t="s">
        <v>1014</v>
      </c>
      <c r="D308" s="83" t="s">
        <v>747</v>
      </c>
      <c r="E308" s="83" t="s">
        <v>747</v>
      </c>
      <c r="F308" s="83">
        <v>30.0</v>
      </c>
      <c r="G308" s="83">
        <v>40.0</v>
      </c>
      <c r="H308" s="83">
        <v>40.0</v>
      </c>
      <c r="I308" s="83">
        <v>30.0</v>
      </c>
      <c r="J308" s="83" t="s">
        <v>217</v>
      </c>
      <c r="K308" s="83" t="s">
        <v>179</v>
      </c>
      <c r="L308" s="83" t="s">
        <v>1015</v>
      </c>
      <c r="M308" s="2">
        <v>207.0</v>
      </c>
      <c r="N308" s="2"/>
      <c r="O308" s="2"/>
      <c r="P308" s="83" t="s">
        <v>0</v>
      </c>
      <c r="Q308" s="83" t="s">
        <v>1014</v>
      </c>
      <c r="R308" s="83" t="s">
        <v>747</v>
      </c>
      <c r="S308" s="83" t="s">
        <v>747</v>
      </c>
      <c r="T308" s="83">
        <v>30.0</v>
      </c>
      <c r="U308" s="83">
        <v>40.0</v>
      </c>
      <c r="V308" s="83">
        <v>40.0</v>
      </c>
      <c r="W308" s="83">
        <v>30.0</v>
      </c>
      <c r="X308" s="83" t="s">
        <v>217</v>
      </c>
      <c r="Y308" s="83" t="s">
        <v>1015</v>
      </c>
      <c r="Z308" s="83">
        <v>207.0</v>
      </c>
    </row>
    <row r="309">
      <c r="A309" s="83" t="s">
        <v>1016</v>
      </c>
      <c r="B309" s="83" t="s">
        <v>0</v>
      </c>
      <c r="C309" s="83" t="s">
        <v>1017</v>
      </c>
      <c r="D309" s="83" t="s">
        <v>747</v>
      </c>
      <c r="E309" s="83" t="s">
        <v>747</v>
      </c>
      <c r="F309" s="83">
        <v>30.0</v>
      </c>
      <c r="G309" s="83">
        <v>40.0</v>
      </c>
      <c r="H309" s="83">
        <v>40.0</v>
      </c>
      <c r="I309" s="83">
        <v>30.0</v>
      </c>
      <c r="J309" s="83" t="s">
        <v>220</v>
      </c>
      <c r="K309" s="83" t="s">
        <v>179</v>
      </c>
      <c r="L309" s="83" t="s">
        <v>1018</v>
      </c>
      <c r="M309" s="2">
        <v>179.0</v>
      </c>
      <c r="N309" s="2"/>
      <c r="O309" s="2"/>
      <c r="P309" s="83" t="s">
        <v>0</v>
      </c>
      <c r="Q309" s="83" t="s">
        <v>1017</v>
      </c>
      <c r="R309" s="83" t="s">
        <v>747</v>
      </c>
      <c r="S309" s="83" t="s">
        <v>747</v>
      </c>
      <c r="T309" s="83">
        <v>30.0</v>
      </c>
      <c r="U309" s="83">
        <v>40.0</v>
      </c>
      <c r="V309" s="83">
        <v>40.0</v>
      </c>
      <c r="W309" s="83">
        <v>30.0</v>
      </c>
      <c r="X309" s="83" t="s">
        <v>220</v>
      </c>
      <c r="Y309" s="83" t="s">
        <v>1018</v>
      </c>
      <c r="Z309" s="83">
        <v>179.0</v>
      </c>
    </row>
    <row r="310">
      <c r="A310" s="83" t="s">
        <v>1019</v>
      </c>
      <c r="B310" s="83" t="s">
        <v>0</v>
      </c>
      <c r="C310" s="83" t="s">
        <v>1020</v>
      </c>
      <c r="D310" s="83" t="s">
        <v>747</v>
      </c>
      <c r="E310" s="83" t="s">
        <v>747</v>
      </c>
      <c r="F310" s="83">
        <v>30.0</v>
      </c>
      <c r="G310" s="83">
        <v>40.0</v>
      </c>
      <c r="H310" s="83">
        <v>40.0</v>
      </c>
      <c r="I310" s="83">
        <v>30.0</v>
      </c>
      <c r="J310" s="83" t="s">
        <v>220</v>
      </c>
      <c r="K310" s="83" t="s">
        <v>179</v>
      </c>
      <c r="L310" s="83" t="s">
        <v>1021</v>
      </c>
      <c r="M310" s="2">
        <v>186.0</v>
      </c>
      <c r="N310" s="2"/>
      <c r="O310" s="2"/>
      <c r="P310" s="83" t="s">
        <v>0</v>
      </c>
      <c r="Q310" s="83" t="s">
        <v>1020</v>
      </c>
      <c r="R310" s="83" t="s">
        <v>747</v>
      </c>
      <c r="S310" s="83" t="s">
        <v>747</v>
      </c>
      <c r="T310" s="83">
        <v>30.0</v>
      </c>
      <c r="U310" s="83">
        <v>40.0</v>
      </c>
      <c r="V310" s="83">
        <v>40.0</v>
      </c>
      <c r="W310" s="83">
        <v>30.0</v>
      </c>
      <c r="X310" s="83" t="s">
        <v>220</v>
      </c>
      <c r="Y310" s="83" t="s">
        <v>1021</v>
      </c>
      <c r="Z310" s="83">
        <v>186.0</v>
      </c>
    </row>
    <row r="311">
      <c r="A311" s="83" t="s">
        <v>1022</v>
      </c>
      <c r="B311" s="83" t="s">
        <v>0</v>
      </c>
      <c r="C311" s="83" t="s">
        <v>1023</v>
      </c>
      <c r="D311" s="83" t="s">
        <v>747</v>
      </c>
      <c r="E311" s="83" t="s">
        <v>747</v>
      </c>
      <c r="F311" s="83">
        <v>30.0</v>
      </c>
      <c r="G311" s="83">
        <v>40.0</v>
      </c>
      <c r="H311" s="83">
        <v>40.0</v>
      </c>
      <c r="I311" s="83">
        <v>30.0</v>
      </c>
      <c r="J311" s="83" t="s">
        <v>185</v>
      </c>
      <c r="K311" s="83" t="s">
        <v>179</v>
      </c>
      <c r="L311" s="83" t="s">
        <v>1024</v>
      </c>
      <c r="M311" s="2">
        <v>189.0</v>
      </c>
      <c r="N311" s="2"/>
      <c r="O311" s="2"/>
      <c r="P311" s="83" t="s">
        <v>0</v>
      </c>
      <c r="Q311" s="83" t="s">
        <v>1023</v>
      </c>
      <c r="R311" s="83" t="s">
        <v>747</v>
      </c>
      <c r="S311" s="83" t="s">
        <v>747</v>
      </c>
      <c r="T311" s="83">
        <v>30.0</v>
      </c>
      <c r="U311" s="83">
        <v>40.0</v>
      </c>
      <c r="V311" s="83">
        <v>40.0</v>
      </c>
      <c r="W311" s="83">
        <v>30.0</v>
      </c>
      <c r="X311" s="83" t="s">
        <v>185</v>
      </c>
      <c r="Y311" s="83" t="s">
        <v>1024</v>
      </c>
      <c r="Z311" s="83">
        <v>189.0</v>
      </c>
    </row>
    <row r="312">
      <c r="A312" s="83" t="s">
        <v>1025</v>
      </c>
      <c r="B312" s="83" t="s">
        <v>0</v>
      </c>
      <c r="C312" s="83" t="s">
        <v>1026</v>
      </c>
      <c r="D312" s="83" t="s">
        <v>747</v>
      </c>
      <c r="E312" s="83" t="s">
        <v>747</v>
      </c>
      <c r="F312" s="83">
        <v>20.0</v>
      </c>
      <c r="G312" s="83">
        <v>30.0</v>
      </c>
      <c r="H312" s="83">
        <v>30.0</v>
      </c>
      <c r="I312" s="83">
        <v>20.0</v>
      </c>
      <c r="J312" s="83" t="s">
        <v>220</v>
      </c>
      <c r="K312" s="83" t="s">
        <v>179</v>
      </c>
      <c r="L312" s="83" t="s">
        <v>1027</v>
      </c>
      <c r="M312" s="2">
        <v>172.0</v>
      </c>
      <c r="N312" s="2"/>
      <c r="O312" s="2"/>
      <c r="P312" s="83" t="s">
        <v>0</v>
      </c>
      <c r="Q312" s="83" t="s">
        <v>1026</v>
      </c>
      <c r="R312" s="83" t="s">
        <v>747</v>
      </c>
      <c r="S312" s="83" t="s">
        <v>747</v>
      </c>
      <c r="T312" s="83">
        <v>20.0</v>
      </c>
      <c r="U312" s="83">
        <v>30.0</v>
      </c>
      <c r="V312" s="83">
        <v>30.0</v>
      </c>
      <c r="W312" s="83">
        <v>20.0</v>
      </c>
      <c r="X312" s="83" t="s">
        <v>220</v>
      </c>
      <c r="Y312" s="83" t="s">
        <v>1027</v>
      </c>
      <c r="Z312" s="83">
        <v>172.0</v>
      </c>
    </row>
    <row r="313">
      <c r="A313" s="83" t="s">
        <v>1028</v>
      </c>
      <c r="B313" s="83" t="s">
        <v>0</v>
      </c>
      <c r="C313" s="83" t="s">
        <v>1026</v>
      </c>
      <c r="D313" s="83" t="s">
        <v>747</v>
      </c>
      <c r="E313" s="83" t="s">
        <v>747</v>
      </c>
      <c r="F313" s="83">
        <v>20.0</v>
      </c>
      <c r="G313" s="83">
        <v>30.0</v>
      </c>
      <c r="H313" s="83">
        <v>30.0</v>
      </c>
      <c r="I313" s="83">
        <v>20.0</v>
      </c>
      <c r="J313" s="83" t="s">
        <v>220</v>
      </c>
      <c r="K313" s="83" t="s">
        <v>179</v>
      </c>
      <c r="L313" s="83" t="s">
        <v>1027</v>
      </c>
      <c r="M313" s="2">
        <v>173.0</v>
      </c>
      <c r="N313" s="2"/>
      <c r="O313" s="2"/>
      <c r="P313" s="83" t="s">
        <v>0</v>
      </c>
      <c r="Q313" s="83" t="s">
        <v>1026</v>
      </c>
      <c r="R313" s="83" t="s">
        <v>747</v>
      </c>
      <c r="S313" s="83" t="s">
        <v>747</v>
      </c>
      <c r="T313" s="83">
        <v>20.0</v>
      </c>
      <c r="U313" s="83">
        <v>30.0</v>
      </c>
      <c r="V313" s="83">
        <v>30.0</v>
      </c>
      <c r="W313" s="83">
        <v>20.0</v>
      </c>
      <c r="X313" s="83" t="s">
        <v>220</v>
      </c>
      <c r="Y313" s="83" t="s">
        <v>1027</v>
      </c>
      <c r="Z313" s="83">
        <v>173.0</v>
      </c>
    </row>
    <row r="314">
      <c r="A314" s="83" t="s">
        <v>1029</v>
      </c>
      <c r="B314" s="83" t="s">
        <v>0</v>
      </c>
      <c r="C314" s="83" t="s">
        <v>1030</v>
      </c>
      <c r="D314" s="83" t="s">
        <v>747</v>
      </c>
      <c r="E314" s="83" t="s">
        <v>747</v>
      </c>
      <c r="F314" s="83">
        <v>20.0</v>
      </c>
      <c r="G314" s="83">
        <v>30.0</v>
      </c>
      <c r="H314" s="83">
        <v>30.0</v>
      </c>
      <c r="I314" s="83">
        <v>20.0</v>
      </c>
      <c r="J314" s="83" t="s">
        <v>220</v>
      </c>
      <c r="K314" s="83" t="s">
        <v>179</v>
      </c>
      <c r="L314" s="83" t="s">
        <v>1031</v>
      </c>
      <c r="M314" s="2">
        <v>183.0</v>
      </c>
      <c r="N314" s="2"/>
      <c r="O314" s="2"/>
      <c r="P314" s="83" t="s">
        <v>0</v>
      </c>
      <c r="Q314" s="83" t="s">
        <v>1030</v>
      </c>
      <c r="R314" s="83" t="s">
        <v>747</v>
      </c>
      <c r="S314" s="83" t="s">
        <v>747</v>
      </c>
      <c r="T314" s="83">
        <v>20.0</v>
      </c>
      <c r="U314" s="83">
        <v>30.0</v>
      </c>
      <c r="V314" s="83">
        <v>30.0</v>
      </c>
      <c r="W314" s="83">
        <v>20.0</v>
      </c>
      <c r="X314" s="83" t="s">
        <v>220</v>
      </c>
      <c r="Y314" s="83" t="s">
        <v>1031</v>
      </c>
      <c r="Z314" s="83">
        <v>183.0</v>
      </c>
    </row>
    <row r="315">
      <c r="A315" s="83" t="s">
        <v>1032</v>
      </c>
      <c r="B315" s="83" t="s">
        <v>0</v>
      </c>
      <c r="C315" s="83" t="s">
        <v>1033</v>
      </c>
      <c r="D315" s="83" t="s">
        <v>747</v>
      </c>
      <c r="E315" s="83" t="s">
        <v>747</v>
      </c>
      <c r="F315" s="83">
        <v>20.0</v>
      </c>
      <c r="G315" s="83">
        <v>30.0</v>
      </c>
      <c r="H315" s="83">
        <v>30.0</v>
      </c>
      <c r="I315" s="83">
        <v>20.0</v>
      </c>
      <c r="J315" s="83" t="s">
        <v>220</v>
      </c>
      <c r="K315" s="83" t="s">
        <v>179</v>
      </c>
      <c r="L315" s="83" t="s">
        <v>1034</v>
      </c>
      <c r="M315" s="2">
        <v>184.0</v>
      </c>
      <c r="N315" s="2"/>
      <c r="O315" s="2"/>
      <c r="P315" s="83" t="s">
        <v>0</v>
      </c>
      <c r="Q315" s="83" t="s">
        <v>1033</v>
      </c>
      <c r="R315" s="83" t="s">
        <v>747</v>
      </c>
      <c r="S315" s="83" t="s">
        <v>747</v>
      </c>
      <c r="T315" s="83">
        <v>20.0</v>
      </c>
      <c r="U315" s="83">
        <v>30.0</v>
      </c>
      <c r="V315" s="83">
        <v>30.0</v>
      </c>
      <c r="W315" s="83">
        <v>20.0</v>
      </c>
      <c r="X315" s="83" t="s">
        <v>220</v>
      </c>
      <c r="Y315" s="83" t="s">
        <v>1034</v>
      </c>
      <c r="Z315" s="83">
        <v>184.0</v>
      </c>
    </row>
    <row r="316">
      <c r="A316" s="83" t="s">
        <v>1035</v>
      </c>
      <c r="B316" s="83" t="s">
        <v>0</v>
      </c>
      <c r="C316" s="83" t="s">
        <v>1036</v>
      </c>
      <c r="D316" s="83" t="s">
        <v>747</v>
      </c>
      <c r="E316" s="83" t="s">
        <v>747</v>
      </c>
      <c r="F316" s="83">
        <v>20.0</v>
      </c>
      <c r="G316" s="83">
        <v>30.0</v>
      </c>
      <c r="H316" s="83">
        <v>30.0</v>
      </c>
      <c r="I316" s="83">
        <v>20.0</v>
      </c>
      <c r="J316" s="83" t="s">
        <v>185</v>
      </c>
      <c r="K316" s="83" t="s">
        <v>179</v>
      </c>
      <c r="L316" s="83" t="s">
        <v>1037</v>
      </c>
      <c r="M316" s="2">
        <v>226.0</v>
      </c>
      <c r="N316" s="2"/>
      <c r="O316" s="2"/>
      <c r="P316" s="83" t="s">
        <v>0</v>
      </c>
      <c r="Q316" s="83" t="s">
        <v>1036</v>
      </c>
      <c r="R316" s="83" t="s">
        <v>747</v>
      </c>
      <c r="S316" s="83" t="s">
        <v>747</v>
      </c>
      <c r="T316" s="83">
        <v>20.0</v>
      </c>
      <c r="U316" s="83">
        <v>30.0</v>
      </c>
      <c r="V316" s="83">
        <v>30.0</v>
      </c>
      <c r="W316" s="83">
        <v>20.0</v>
      </c>
      <c r="X316" s="83" t="s">
        <v>185</v>
      </c>
      <c r="Y316" s="83" t="s">
        <v>1037</v>
      </c>
      <c r="Z316" s="83">
        <v>226.0</v>
      </c>
    </row>
    <row r="317">
      <c r="A317" s="83" t="s">
        <v>1038</v>
      </c>
      <c r="B317" s="83" t="s">
        <v>0</v>
      </c>
      <c r="C317" s="83" t="s">
        <v>1039</v>
      </c>
      <c r="D317" s="83" t="s">
        <v>747</v>
      </c>
      <c r="E317" s="83" t="s">
        <v>747</v>
      </c>
      <c r="F317" s="83">
        <v>20.0</v>
      </c>
      <c r="G317" s="83">
        <v>30.0</v>
      </c>
      <c r="H317" s="83">
        <v>30.0</v>
      </c>
      <c r="I317" s="83">
        <v>20.0</v>
      </c>
      <c r="J317" s="83" t="s">
        <v>185</v>
      </c>
      <c r="K317" s="83" t="s">
        <v>179</v>
      </c>
      <c r="L317" s="83" t="s">
        <v>1040</v>
      </c>
      <c r="M317" s="2">
        <v>231.0</v>
      </c>
      <c r="N317" s="2"/>
      <c r="O317" s="2"/>
      <c r="P317" s="83" t="s">
        <v>0</v>
      </c>
      <c r="Q317" s="83" t="s">
        <v>1039</v>
      </c>
      <c r="R317" s="83" t="s">
        <v>747</v>
      </c>
      <c r="S317" s="83" t="s">
        <v>747</v>
      </c>
      <c r="T317" s="83">
        <v>20.0</v>
      </c>
      <c r="U317" s="83">
        <v>30.0</v>
      </c>
      <c r="V317" s="83">
        <v>30.0</v>
      </c>
      <c r="W317" s="83">
        <v>20.0</v>
      </c>
      <c r="X317" s="83" t="s">
        <v>185</v>
      </c>
      <c r="Y317" s="83" t="s">
        <v>1040</v>
      </c>
      <c r="Z317" s="83">
        <v>231.0</v>
      </c>
    </row>
    <row r="318">
      <c r="A318" s="83" t="s">
        <v>1041</v>
      </c>
      <c r="B318" s="83" t="s">
        <v>0</v>
      </c>
      <c r="C318" s="83" t="s">
        <v>1042</v>
      </c>
      <c r="D318" s="83" t="s">
        <v>747</v>
      </c>
      <c r="E318" s="83" t="s">
        <v>747</v>
      </c>
      <c r="F318" s="83">
        <v>20.0</v>
      </c>
      <c r="G318" s="83">
        <v>30.0</v>
      </c>
      <c r="H318" s="83">
        <v>30.0</v>
      </c>
      <c r="I318" s="83">
        <v>20.0</v>
      </c>
      <c r="J318" s="83" t="s">
        <v>214</v>
      </c>
      <c r="K318" s="83" t="s">
        <v>179</v>
      </c>
      <c r="L318" s="83" t="s">
        <v>1043</v>
      </c>
      <c r="M318" s="2">
        <v>181.0</v>
      </c>
      <c r="N318" s="2"/>
      <c r="O318" s="2"/>
      <c r="P318" s="83" t="s">
        <v>0</v>
      </c>
      <c r="Q318" s="83" t="s">
        <v>1042</v>
      </c>
      <c r="R318" s="83" t="s">
        <v>747</v>
      </c>
      <c r="S318" s="83" t="s">
        <v>747</v>
      </c>
      <c r="T318" s="83">
        <v>20.0</v>
      </c>
      <c r="U318" s="83">
        <v>30.0</v>
      </c>
      <c r="V318" s="83">
        <v>30.0</v>
      </c>
      <c r="W318" s="83">
        <v>20.0</v>
      </c>
      <c r="X318" s="83" t="s">
        <v>214</v>
      </c>
      <c r="Y318" s="83" t="s">
        <v>1043</v>
      </c>
      <c r="Z318" s="83">
        <v>181.0</v>
      </c>
    </row>
    <row r="319">
      <c r="M319" s="2"/>
      <c r="N319" s="2"/>
      <c r="O319" s="2"/>
    </row>
    <row r="320">
      <c r="A320" s="83" t="s">
        <v>1044</v>
      </c>
      <c r="B320" s="83" t="s">
        <v>23</v>
      </c>
      <c r="C320" s="83" t="s">
        <v>1045</v>
      </c>
      <c r="D320" s="83" t="s">
        <v>346</v>
      </c>
      <c r="E320" s="83" t="s">
        <v>213</v>
      </c>
      <c r="F320" s="83">
        <v>120.0</v>
      </c>
      <c r="G320" s="83">
        <v>130.0</v>
      </c>
      <c r="H320" s="83">
        <v>130.0</v>
      </c>
      <c r="I320" s="83">
        <v>60.0</v>
      </c>
      <c r="J320" s="83" t="s">
        <v>214</v>
      </c>
      <c r="K320" s="83" t="s">
        <v>1046</v>
      </c>
      <c r="L320" s="83" t="s">
        <v>1047</v>
      </c>
      <c r="M320" s="2">
        <v>151.0</v>
      </c>
      <c r="N320" s="2"/>
      <c r="O320" s="2"/>
      <c r="P320" s="83" t="s">
        <v>23</v>
      </c>
      <c r="Q320" s="83" t="s">
        <v>1045</v>
      </c>
      <c r="R320" s="83" t="s">
        <v>346</v>
      </c>
      <c r="S320" s="83" t="s">
        <v>213</v>
      </c>
      <c r="T320" s="83">
        <v>120.0</v>
      </c>
      <c r="U320" s="83">
        <v>130.0</v>
      </c>
      <c r="V320" s="83">
        <v>130.0</v>
      </c>
      <c r="W320" s="83">
        <v>60.0</v>
      </c>
      <c r="X320" s="83" t="s">
        <v>214</v>
      </c>
      <c r="Y320" s="83" t="s">
        <v>1047</v>
      </c>
      <c r="Z320" s="83">
        <v>151.0</v>
      </c>
    </row>
    <row r="321">
      <c r="A321" s="83" t="s">
        <v>1048</v>
      </c>
      <c r="B321" s="83" t="s">
        <v>23</v>
      </c>
      <c r="C321" s="83" t="s">
        <v>1045</v>
      </c>
      <c r="D321" s="83" t="s">
        <v>346</v>
      </c>
      <c r="E321" s="83" t="s">
        <v>213</v>
      </c>
      <c r="F321" s="83">
        <v>120.0</v>
      </c>
      <c r="G321" s="83">
        <v>130.0</v>
      </c>
      <c r="H321" s="83">
        <v>130.0</v>
      </c>
      <c r="I321" s="83">
        <v>60.0</v>
      </c>
      <c r="J321" s="83" t="s">
        <v>214</v>
      </c>
      <c r="K321" s="83" t="s">
        <v>1046</v>
      </c>
      <c r="L321" s="83" t="s">
        <v>1047</v>
      </c>
      <c r="M321" s="2">
        <v>152.0</v>
      </c>
      <c r="N321" s="2"/>
      <c r="O321" s="2"/>
      <c r="P321" s="83" t="s">
        <v>23</v>
      </c>
      <c r="Q321" s="83" t="s">
        <v>1045</v>
      </c>
      <c r="R321" s="83" t="s">
        <v>346</v>
      </c>
      <c r="S321" s="83" t="s">
        <v>213</v>
      </c>
      <c r="T321" s="83">
        <v>120.0</v>
      </c>
      <c r="U321" s="83">
        <v>130.0</v>
      </c>
      <c r="V321" s="83">
        <v>130.0</v>
      </c>
      <c r="W321" s="83">
        <v>60.0</v>
      </c>
      <c r="X321" s="83" t="s">
        <v>214</v>
      </c>
      <c r="Y321" s="83" t="s">
        <v>1047</v>
      </c>
      <c r="Z321" s="83">
        <v>152.0</v>
      </c>
    </row>
    <row r="322">
      <c r="A322" s="83" t="s">
        <v>1049</v>
      </c>
      <c r="B322" s="83" t="s">
        <v>23</v>
      </c>
      <c r="C322" s="83" t="s">
        <v>1050</v>
      </c>
      <c r="D322" s="83" t="s">
        <v>346</v>
      </c>
      <c r="E322" s="83" t="s">
        <v>267</v>
      </c>
      <c r="F322" s="83">
        <v>110.0</v>
      </c>
      <c r="G322" s="83">
        <v>120.0</v>
      </c>
      <c r="H322" s="83">
        <v>120.0</v>
      </c>
      <c r="I322" s="83">
        <v>60.0</v>
      </c>
      <c r="J322" s="83" t="s">
        <v>185</v>
      </c>
      <c r="K322" s="83" t="s">
        <v>179</v>
      </c>
      <c r="L322" s="83" t="s">
        <v>1051</v>
      </c>
      <c r="M322" s="2">
        <v>137.0</v>
      </c>
      <c r="N322" s="2"/>
      <c r="O322" s="2"/>
      <c r="P322" s="83" t="s">
        <v>23</v>
      </c>
      <c r="Q322" s="83" t="s">
        <v>1050</v>
      </c>
      <c r="R322" s="83" t="s">
        <v>346</v>
      </c>
      <c r="S322" s="83" t="s">
        <v>267</v>
      </c>
      <c r="T322" s="83">
        <v>110.0</v>
      </c>
      <c r="U322" s="83">
        <v>120.0</v>
      </c>
      <c r="V322" s="83">
        <v>120.0</v>
      </c>
      <c r="W322" s="83">
        <v>60.0</v>
      </c>
      <c r="X322" s="83" t="s">
        <v>185</v>
      </c>
      <c r="Y322" s="83" t="s">
        <v>1051</v>
      </c>
      <c r="Z322" s="83">
        <v>137.0</v>
      </c>
    </row>
    <row r="323">
      <c r="A323" s="83" t="s">
        <v>1052</v>
      </c>
      <c r="B323" s="83" t="s">
        <v>23</v>
      </c>
      <c r="C323" s="83" t="s">
        <v>1050</v>
      </c>
      <c r="D323" s="83" t="s">
        <v>346</v>
      </c>
      <c r="E323" s="83" t="s">
        <v>267</v>
      </c>
      <c r="F323" s="83">
        <v>110.0</v>
      </c>
      <c r="G323" s="83">
        <v>120.0</v>
      </c>
      <c r="H323" s="83">
        <v>120.0</v>
      </c>
      <c r="I323" s="83">
        <v>60.0</v>
      </c>
      <c r="J323" s="83" t="s">
        <v>185</v>
      </c>
      <c r="K323" s="83" t="s">
        <v>179</v>
      </c>
      <c r="L323" s="83" t="s">
        <v>1051</v>
      </c>
      <c r="M323" s="2">
        <v>138.0</v>
      </c>
      <c r="N323" s="2"/>
      <c r="O323" s="2"/>
      <c r="P323" s="83" t="s">
        <v>23</v>
      </c>
      <c r="Q323" s="83" t="s">
        <v>1050</v>
      </c>
      <c r="R323" s="83" t="s">
        <v>346</v>
      </c>
      <c r="S323" s="83" t="s">
        <v>267</v>
      </c>
      <c r="T323" s="83">
        <v>110.0</v>
      </c>
      <c r="U323" s="83">
        <v>120.0</v>
      </c>
      <c r="V323" s="83">
        <v>120.0</v>
      </c>
      <c r="W323" s="83">
        <v>60.0</v>
      </c>
      <c r="X323" s="83" t="s">
        <v>185</v>
      </c>
      <c r="Y323" s="83" t="s">
        <v>1051</v>
      </c>
      <c r="Z323" s="83">
        <v>138.0</v>
      </c>
    </row>
    <row r="324">
      <c r="A324" s="83" t="s">
        <v>1053</v>
      </c>
      <c r="B324" s="83" t="s">
        <v>23</v>
      </c>
      <c r="C324" s="83" t="s">
        <v>153</v>
      </c>
      <c r="D324" s="83" t="s">
        <v>346</v>
      </c>
      <c r="E324" s="83" t="s">
        <v>267</v>
      </c>
      <c r="F324" s="83">
        <v>110.0</v>
      </c>
      <c r="G324" s="83">
        <v>120.0</v>
      </c>
      <c r="H324" s="83">
        <v>120.0</v>
      </c>
      <c r="I324" s="83">
        <v>60.0</v>
      </c>
      <c r="J324" s="83" t="s">
        <v>214</v>
      </c>
      <c r="K324" s="83" t="s">
        <v>179</v>
      </c>
      <c r="L324" s="83" t="s">
        <v>1054</v>
      </c>
      <c r="M324" s="2">
        <v>93.0</v>
      </c>
      <c r="N324" s="2"/>
      <c r="O324" s="2"/>
      <c r="P324" s="83" t="s">
        <v>23</v>
      </c>
      <c r="Q324" s="83" t="s">
        <v>153</v>
      </c>
      <c r="R324" s="83" t="s">
        <v>346</v>
      </c>
      <c r="S324" s="83" t="s">
        <v>267</v>
      </c>
      <c r="T324" s="83">
        <v>110.0</v>
      </c>
      <c r="U324" s="83">
        <v>120.0</v>
      </c>
      <c r="V324" s="83">
        <v>120.0</v>
      </c>
      <c r="W324" s="83">
        <v>60.0</v>
      </c>
      <c r="X324" s="83" t="s">
        <v>214</v>
      </c>
      <c r="Y324" s="83" t="s">
        <v>1054</v>
      </c>
      <c r="Z324" s="83">
        <v>93.0</v>
      </c>
    </row>
    <row r="325">
      <c r="A325" s="83" t="s">
        <v>1055</v>
      </c>
      <c r="B325" s="83" t="s">
        <v>23</v>
      </c>
      <c r="C325" s="83" t="s">
        <v>1056</v>
      </c>
      <c r="D325" s="83" t="s">
        <v>346</v>
      </c>
      <c r="E325" s="83" t="s">
        <v>267</v>
      </c>
      <c r="F325" s="83">
        <v>110.0</v>
      </c>
      <c r="G325" s="83">
        <v>120.0</v>
      </c>
      <c r="H325" s="83">
        <v>120.0</v>
      </c>
      <c r="I325" s="83">
        <v>60.0</v>
      </c>
      <c r="J325" s="83" t="s">
        <v>214</v>
      </c>
      <c r="K325" s="83" t="s">
        <v>179</v>
      </c>
      <c r="L325" s="83" t="s">
        <v>1057</v>
      </c>
      <c r="M325" s="2">
        <v>134.0</v>
      </c>
      <c r="N325" s="2"/>
      <c r="O325" s="2"/>
      <c r="P325" s="83" t="s">
        <v>23</v>
      </c>
      <c r="Q325" s="83" t="s">
        <v>1056</v>
      </c>
      <c r="R325" s="83" t="s">
        <v>346</v>
      </c>
      <c r="S325" s="83" t="s">
        <v>267</v>
      </c>
      <c r="T325" s="83">
        <v>110.0</v>
      </c>
      <c r="U325" s="83">
        <v>120.0</v>
      </c>
      <c r="V325" s="83">
        <v>120.0</v>
      </c>
      <c r="W325" s="83">
        <v>60.0</v>
      </c>
      <c r="X325" s="83" t="s">
        <v>214</v>
      </c>
      <c r="Y325" s="83" t="s">
        <v>1057</v>
      </c>
      <c r="Z325" s="83">
        <v>134.0</v>
      </c>
    </row>
    <row r="326">
      <c r="A326" s="83" t="s">
        <v>1058</v>
      </c>
      <c r="B326" s="83" t="s">
        <v>23</v>
      </c>
      <c r="C326" s="83" t="s">
        <v>1056</v>
      </c>
      <c r="D326" s="83" t="s">
        <v>346</v>
      </c>
      <c r="E326" s="83" t="s">
        <v>267</v>
      </c>
      <c r="F326" s="83">
        <v>110.0</v>
      </c>
      <c r="G326" s="83">
        <v>120.0</v>
      </c>
      <c r="H326" s="83">
        <v>120.0</v>
      </c>
      <c r="I326" s="83">
        <v>60.0</v>
      </c>
      <c r="J326" s="83" t="s">
        <v>214</v>
      </c>
      <c r="K326" s="83" t="s">
        <v>179</v>
      </c>
      <c r="L326" s="83" t="s">
        <v>1057</v>
      </c>
      <c r="M326" s="2">
        <v>135.0</v>
      </c>
      <c r="N326" s="2"/>
      <c r="O326" s="2"/>
      <c r="P326" s="83" t="s">
        <v>23</v>
      </c>
      <c r="Q326" s="83" t="s">
        <v>1056</v>
      </c>
      <c r="R326" s="83" t="s">
        <v>346</v>
      </c>
      <c r="S326" s="83" t="s">
        <v>267</v>
      </c>
      <c r="T326" s="83">
        <v>110.0</v>
      </c>
      <c r="U326" s="83">
        <v>120.0</v>
      </c>
      <c r="V326" s="83">
        <v>120.0</v>
      </c>
      <c r="W326" s="83">
        <v>60.0</v>
      </c>
      <c r="X326" s="83" t="s">
        <v>214</v>
      </c>
      <c r="Y326" s="83" t="s">
        <v>1057</v>
      </c>
      <c r="Z326" s="83">
        <v>135.0</v>
      </c>
    </row>
    <row r="327">
      <c r="A327" s="83" t="s">
        <v>1059</v>
      </c>
      <c r="B327" s="83" t="s">
        <v>23</v>
      </c>
      <c r="C327" s="83" t="s">
        <v>81</v>
      </c>
      <c r="D327" s="83" t="s">
        <v>346</v>
      </c>
      <c r="E327" s="83" t="s">
        <v>267</v>
      </c>
      <c r="F327" s="83">
        <v>110.0</v>
      </c>
      <c r="G327" s="83">
        <v>120.0</v>
      </c>
      <c r="H327" s="83">
        <v>120.0</v>
      </c>
      <c r="I327" s="83">
        <v>60.0</v>
      </c>
      <c r="J327" s="83" t="s">
        <v>214</v>
      </c>
      <c r="K327" s="83" t="s">
        <v>179</v>
      </c>
      <c r="L327" s="83" t="s">
        <v>1060</v>
      </c>
      <c r="M327" s="2">
        <v>153.0</v>
      </c>
      <c r="N327" s="2"/>
      <c r="O327" s="2"/>
      <c r="P327" s="83" t="s">
        <v>23</v>
      </c>
      <c r="Q327" s="83" t="s">
        <v>81</v>
      </c>
      <c r="R327" s="83" t="s">
        <v>346</v>
      </c>
      <c r="S327" s="83" t="s">
        <v>267</v>
      </c>
      <c r="T327" s="83">
        <v>110.0</v>
      </c>
      <c r="U327" s="83">
        <v>120.0</v>
      </c>
      <c r="V327" s="83">
        <v>120.0</v>
      </c>
      <c r="W327" s="83">
        <v>60.0</v>
      </c>
      <c r="X327" s="83" t="s">
        <v>214</v>
      </c>
      <c r="Y327" s="83" t="s">
        <v>1060</v>
      </c>
      <c r="Z327" s="83">
        <v>153.0</v>
      </c>
    </row>
    <row r="328">
      <c r="A328" s="83" t="s">
        <v>1061</v>
      </c>
      <c r="B328" s="83" t="s">
        <v>23</v>
      </c>
      <c r="C328" s="83" t="s">
        <v>81</v>
      </c>
      <c r="D328" s="83" t="s">
        <v>346</v>
      </c>
      <c r="E328" s="83" t="s">
        <v>267</v>
      </c>
      <c r="F328" s="83">
        <v>110.0</v>
      </c>
      <c r="G328" s="83">
        <v>120.0</v>
      </c>
      <c r="H328" s="83">
        <v>120.0</v>
      </c>
      <c r="I328" s="83">
        <v>60.0</v>
      </c>
      <c r="J328" s="83" t="s">
        <v>214</v>
      </c>
      <c r="K328" s="83" t="s">
        <v>179</v>
      </c>
      <c r="L328" s="83" t="s">
        <v>1060</v>
      </c>
      <c r="M328" s="2">
        <v>154.0</v>
      </c>
      <c r="N328" s="2"/>
      <c r="O328" s="2"/>
      <c r="P328" s="83" t="s">
        <v>23</v>
      </c>
      <c r="Q328" s="83" t="s">
        <v>81</v>
      </c>
      <c r="R328" s="83" t="s">
        <v>346</v>
      </c>
      <c r="S328" s="83" t="s">
        <v>267</v>
      </c>
      <c r="T328" s="83">
        <v>110.0</v>
      </c>
      <c r="U328" s="83">
        <v>120.0</v>
      </c>
      <c r="V328" s="83">
        <v>120.0</v>
      </c>
      <c r="W328" s="83">
        <v>60.0</v>
      </c>
      <c r="X328" s="83" t="s">
        <v>214</v>
      </c>
      <c r="Y328" s="83" t="s">
        <v>1060</v>
      </c>
      <c r="Z328" s="83">
        <v>154.0</v>
      </c>
    </row>
    <row r="329">
      <c r="A329" s="83" t="s">
        <v>1062</v>
      </c>
      <c r="B329" s="83" t="s">
        <v>23</v>
      </c>
      <c r="C329" s="83" t="s">
        <v>1063</v>
      </c>
      <c r="D329" s="83" t="s">
        <v>346</v>
      </c>
      <c r="E329" s="83" t="s">
        <v>347</v>
      </c>
      <c r="F329" s="83">
        <v>110.0</v>
      </c>
      <c r="G329" s="83">
        <v>120.0</v>
      </c>
      <c r="H329" s="83">
        <v>120.0</v>
      </c>
      <c r="I329" s="83">
        <v>20.0</v>
      </c>
      <c r="J329" s="83" t="s">
        <v>214</v>
      </c>
      <c r="K329" s="83" t="s">
        <v>179</v>
      </c>
      <c r="L329" s="83" t="s">
        <v>1064</v>
      </c>
      <c r="M329" s="2">
        <v>145.0</v>
      </c>
      <c r="N329" s="2"/>
      <c r="O329" s="2"/>
      <c r="P329" s="83" t="s">
        <v>23</v>
      </c>
      <c r="Q329" s="83" t="s">
        <v>1063</v>
      </c>
      <c r="R329" s="83" t="s">
        <v>346</v>
      </c>
      <c r="S329" s="83" t="s">
        <v>347</v>
      </c>
      <c r="T329" s="83">
        <v>110.0</v>
      </c>
      <c r="U329" s="83">
        <v>120.0</v>
      </c>
      <c r="V329" s="83">
        <v>120.0</v>
      </c>
      <c r="W329" s="83">
        <v>20.0</v>
      </c>
      <c r="X329" s="83" t="s">
        <v>214</v>
      </c>
      <c r="Y329" s="83" t="s">
        <v>1064</v>
      </c>
      <c r="Z329" s="83">
        <v>145.0</v>
      </c>
    </row>
    <row r="330">
      <c r="A330" s="83" t="s">
        <v>1065</v>
      </c>
      <c r="B330" s="83" t="s">
        <v>23</v>
      </c>
      <c r="C330" s="83" t="s">
        <v>1066</v>
      </c>
      <c r="D330" s="83" t="s">
        <v>346</v>
      </c>
      <c r="E330" s="83" t="s">
        <v>328</v>
      </c>
      <c r="F330" s="83">
        <v>110.0</v>
      </c>
      <c r="G330" s="83">
        <v>120.0</v>
      </c>
      <c r="H330" s="83">
        <v>120.0</v>
      </c>
      <c r="I330" s="83">
        <v>50.0</v>
      </c>
      <c r="J330" s="83" t="s">
        <v>220</v>
      </c>
      <c r="K330" s="83" t="s">
        <v>1067</v>
      </c>
      <c r="L330" s="83" t="s">
        <v>1068</v>
      </c>
      <c r="M330" s="2">
        <v>115.0</v>
      </c>
      <c r="N330" s="2"/>
      <c r="O330" s="2"/>
      <c r="P330" s="83" t="s">
        <v>23</v>
      </c>
      <c r="Q330" s="83" t="s">
        <v>1066</v>
      </c>
      <c r="R330" s="83" t="s">
        <v>346</v>
      </c>
      <c r="S330" s="83" t="s">
        <v>328</v>
      </c>
      <c r="T330" s="83">
        <v>110.0</v>
      </c>
      <c r="U330" s="83">
        <v>120.0</v>
      </c>
      <c r="V330" s="83">
        <v>120.0</v>
      </c>
      <c r="W330" s="83">
        <v>50.0</v>
      </c>
      <c r="X330" s="83" t="s">
        <v>220</v>
      </c>
      <c r="Y330" s="83" t="s">
        <v>1068</v>
      </c>
      <c r="Z330" s="83">
        <v>115.0</v>
      </c>
    </row>
    <row r="331">
      <c r="A331" s="83" t="s">
        <v>1069</v>
      </c>
      <c r="B331" s="83" t="s">
        <v>23</v>
      </c>
      <c r="C331" s="83" t="s">
        <v>83</v>
      </c>
      <c r="D331" s="83" t="s">
        <v>346</v>
      </c>
      <c r="E331" s="83" t="s">
        <v>328</v>
      </c>
      <c r="F331" s="83">
        <v>110.0</v>
      </c>
      <c r="G331" s="83">
        <v>120.0</v>
      </c>
      <c r="H331" s="83">
        <v>120.0</v>
      </c>
      <c r="I331" s="83">
        <v>50.0</v>
      </c>
      <c r="J331" s="83" t="s">
        <v>214</v>
      </c>
      <c r="K331" s="83" t="s">
        <v>179</v>
      </c>
      <c r="L331" s="83" t="s">
        <v>1070</v>
      </c>
      <c r="M331" s="2">
        <v>129.0</v>
      </c>
      <c r="N331" s="2"/>
      <c r="O331" s="2"/>
      <c r="P331" s="83" t="s">
        <v>23</v>
      </c>
      <c r="Q331" s="83" t="s">
        <v>83</v>
      </c>
      <c r="R331" s="83" t="s">
        <v>346</v>
      </c>
      <c r="S331" s="83" t="s">
        <v>328</v>
      </c>
      <c r="T331" s="83">
        <v>110.0</v>
      </c>
      <c r="U331" s="83">
        <v>120.0</v>
      </c>
      <c r="V331" s="83">
        <v>120.0</v>
      </c>
      <c r="W331" s="83">
        <v>50.0</v>
      </c>
      <c r="X331" s="83" t="s">
        <v>214</v>
      </c>
      <c r="Y331" s="83" t="s">
        <v>1070</v>
      </c>
      <c r="Z331" s="83">
        <v>129.0</v>
      </c>
    </row>
    <row r="332">
      <c r="A332" s="83" t="s">
        <v>1071</v>
      </c>
      <c r="B332" s="83" t="s">
        <v>23</v>
      </c>
      <c r="C332" s="83" t="s">
        <v>1072</v>
      </c>
      <c r="D332" s="83" t="s">
        <v>346</v>
      </c>
      <c r="E332" s="83" t="s">
        <v>385</v>
      </c>
      <c r="F332" s="83">
        <v>100.0</v>
      </c>
      <c r="G332" s="83">
        <v>110.0</v>
      </c>
      <c r="H332" s="83">
        <v>110.0</v>
      </c>
      <c r="I332" s="83">
        <v>40.0</v>
      </c>
      <c r="J332" s="83" t="s">
        <v>217</v>
      </c>
      <c r="K332" s="83" t="s">
        <v>179</v>
      </c>
      <c r="L332" s="83" t="s">
        <v>1073</v>
      </c>
      <c r="M332" s="2">
        <v>109.0</v>
      </c>
      <c r="N332" s="2"/>
      <c r="O332" s="2"/>
      <c r="P332" s="83" t="s">
        <v>23</v>
      </c>
      <c r="Q332" s="83" t="s">
        <v>1072</v>
      </c>
      <c r="R332" s="83" t="s">
        <v>346</v>
      </c>
      <c r="S332" s="83" t="s">
        <v>385</v>
      </c>
      <c r="T332" s="83">
        <v>100.0</v>
      </c>
      <c r="U332" s="83">
        <v>110.0</v>
      </c>
      <c r="V332" s="83">
        <v>110.0</v>
      </c>
      <c r="W332" s="83">
        <v>40.0</v>
      </c>
      <c r="X332" s="83" t="s">
        <v>217</v>
      </c>
      <c r="Y332" s="83" t="s">
        <v>1073</v>
      </c>
      <c r="Z332" s="83">
        <v>109.0</v>
      </c>
    </row>
    <row r="333">
      <c r="A333" s="83" t="s">
        <v>1074</v>
      </c>
      <c r="B333" s="83" t="s">
        <v>23</v>
      </c>
      <c r="C333" s="83" t="s">
        <v>1075</v>
      </c>
      <c r="D333" s="83" t="s">
        <v>346</v>
      </c>
      <c r="E333" s="83" t="s">
        <v>346</v>
      </c>
      <c r="F333" s="83">
        <v>100.0</v>
      </c>
      <c r="G333" s="83">
        <v>110.0</v>
      </c>
      <c r="H333" s="83">
        <v>110.0</v>
      </c>
      <c r="I333" s="83">
        <v>50.0</v>
      </c>
      <c r="J333" s="83" t="s">
        <v>214</v>
      </c>
      <c r="K333" s="83" t="s">
        <v>179</v>
      </c>
      <c r="L333" s="83" t="s">
        <v>1076</v>
      </c>
      <c r="M333" s="2">
        <v>97.0</v>
      </c>
      <c r="N333" s="2"/>
      <c r="O333" s="2"/>
      <c r="P333" s="83" t="s">
        <v>23</v>
      </c>
      <c r="Q333" s="83" t="s">
        <v>1075</v>
      </c>
      <c r="R333" s="83" t="s">
        <v>346</v>
      </c>
      <c r="S333" s="83" t="s">
        <v>346</v>
      </c>
      <c r="T333" s="83">
        <v>100.0</v>
      </c>
      <c r="U333" s="83">
        <v>110.0</v>
      </c>
      <c r="V333" s="83">
        <v>110.0</v>
      </c>
      <c r="W333" s="83">
        <v>50.0</v>
      </c>
      <c r="X333" s="83" t="s">
        <v>214</v>
      </c>
      <c r="Y333" s="83" t="s">
        <v>1076</v>
      </c>
      <c r="Z333" s="83">
        <v>97.0</v>
      </c>
    </row>
    <row r="334">
      <c r="A334" s="83" t="s">
        <v>1077</v>
      </c>
      <c r="B334" s="83" t="s">
        <v>23</v>
      </c>
      <c r="C334" s="83" t="s">
        <v>1078</v>
      </c>
      <c r="D334" s="83" t="s">
        <v>346</v>
      </c>
      <c r="E334" s="83" t="s">
        <v>346</v>
      </c>
      <c r="F334" s="83">
        <v>100.0</v>
      </c>
      <c r="G334" s="83">
        <v>110.0</v>
      </c>
      <c r="H334" s="83">
        <v>110.0</v>
      </c>
      <c r="I334" s="83">
        <v>60.0</v>
      </c>
      <c r="J334" s="83" t="s">
        <v>217</v>
      </c>
      <c r="K334" s="83" t="s">
        <v>179</v>
      </c>
      <c r="L334" s="83" t="s">
        <v>1079</v>
      </c>
      <c r="M334" s="2">
        <v>124.0</v>
      </c>
      <c r="N334" s="2"/>
      <c r="O334" s="2"/>
      <c r="P334" s="83" t="s">
        <v>23</v>
      </c>
      <c r="Q334" s="83" t="s">
        <v>1078</v>
      </c>
      <c r="R334" s="83" t="s">
        <v>346</v>
      </c>
      <c r="S334" s="83" t="s">
        <v>346</v>
      </c>
      <c r="T334" s="83">
        <v>100.0</v>
      </c>
      <c r="U334" s="83">
        <v>110.0</v>
      </c>
      <c r="V334" s="83">
        <v>110.0</v>
      </c>
      <c r="W334" s="83">
        <v>60.0</v>
      </c>
      <c r="X334" s="83" t="s">
        <v>217</v>
      </c>
      <c r="Y334" s="83" t="s">
        <v>1079</v>
      </c>
      <c r="Z334" s="83">
        <v>124.0</v>
      </c>
    </row>
    <row r="335">
      <c r="A335" s="83" t="s">
        <v>1080</v>
      </c>
      <c r="B335" s="83" t="s">
        <v>23</v>
      </c>
      <c r="C335" s="83" t="s">
        <v>1081</v>
      </c>
      <c r="D335" s="83" t="s">
        <v>346</v>
      </c>
      <c r="E335" s="83" t="s">
        <v>346</v>
      </c>
      <c r="F335" s="83">
        <v>100.0</v>
      </c>
      <c r="G335" s="83">
        <v>110.0</v>
      </c>
      <c r="H335" s="83">
        <v>110.0</v>
      </c>
      <c r="I335" s="83">
        <v>60.0</v>
      </c>
      <c r="J335" s="83" t="s">
        <v>185</v>
      </c>
      <c r="K335" s="83" t="s">
        <v>179</v>
      </c>
      <c r="L335" s="83" t="s">
        <v>1082</v>
      </c>
      <c r="M335" s="2">
        <v>107.0</v>
      </c>
      <c r="N335" s="2"/>
      <c r="O335" s="2"/>
      <c r="P335" s="83" t="s">
        <v>23</v>
      </c>
      <c r="Q335" s="83" t="s">
        <v>1081</v>
      </c>
      <c r="R335" s="83" t="s">
        <v>346</v>
      </c>
      <c r="S335" s="83" t="s">
        <v>346</v>
      </c>
      <c r="T335" s="83">
        <v>100.0</v>
      </c>
      <c r="U335" s="83">
        <v>110.0</v>
      </c>
      <c r="V335" s="83">
        <v>110.0</v>
      </c>
      <c r="W335" s="83">
        <v>60.0</v>
      </c>
      <c r="X335" s="83" t="s">
        <v>185</v>
      </c>
      <c r="Y335" s="83" t="s">
        <v>1082</v>
      </c>
      <c r="Z335" s="83">
        <v>107.0</v>
      </c>
    </row>
    <row r="336">
      <c r="A336" s="83" t="s">
        <v>1083</v>
      </c>
      <c r="B336" s="83" t="s">
        <v>23</v>
      </c>
      <c r="C336" s="83" t="s">
        <v>1084</v>
      </c>
      <c r="D336" s="83" t="s">
        <v>346</v>
      </c>
      <c r="E336" s="83" t="s">
        <v>346</v>
      </c>
      <c r="F336" s="83">
        <v>100.0</v>
      </c>
      <c r="G336" s="83">
        <v>110.0</v>
      </c>
      <c r="H336" s="83">
        <v>110.0</v>
      </c>
      <c r="I336" s="83">
        <v>60.0</v>
      </c>
      <c r="J336" s="83" t="s">
        <v>214</v>
      </c>
      <c r="K336" s="83" t="s">
        <v>179</v>
      </c>
      <c r="L336" s="83" t="s">
        <v>1085</v>
      </c>
      <c r="M336" s="2">
        <v>94.0</v>
      </c>
      <c r="N336" s="2"/>
      <c r="O336" s="2"/>
      <c r="P336" s="83" t="s">
        <v>23</v>
      </c>
      <c r="Q336" s="83" t="s">
        <v>1084</v>
      </c>
      <c r="R336" s="83" t="s">
        <v>346</v>
      </c>
      <c r="S336" s="83" t="s">
        <v>346</v>
      </c>
      <c r="T336" s="83">
        <v>100.0</v>
      </c>
      <c r="U336" s="83">
        <v>110.0</v>
      </c>
      <c r="V336" s="83">
        <v>110.0</v>
      </c>
      <c r="W336" s="83">
        <v>60.0</v>
      </c>
      <c r="X336" s="83" t="s">
        <v>214</v>
      </c>
      <c r="Y336" s="83" t="s">
        <v>1085</v>
      </c>
      <c r="Z336" s="83">
        <v>94.0</v>
      </c>
    </row>
    <row r="337">
      <c r="A337" s="83" t="s">
        <v>1086</v>
      </c>
      <c r="B337" s="83" t="s">
        <v>23</v>
      </c>
      <c r="C337" s="83" t="s">
        <v>1087</v>
      </c>
      <c r="D337" s="83" t="s">
        <v>346</v>
      </c>
      <c r="E337" s="83" t="s">
        <v>346</v>
      </c>
      <c r="F337" s="83">
        <v>90.0</v>
      </c>
      <c r="G337" s="83">
        <v>100.0</v>
      </c>
      <c r="H337" s="83">
        <v>100.0</v>
      </c>
      <c r="I337" s="83">
        <v>30.0</v>
      </c>
      <c r="J337" s="83" t="s">
        <v>217</v>
      </c>
      <c r="K337" s="83" t="s">
        <v>179</v>
      </c>
      <c r="L337" s="83" t="s">
        <v>1088</v>
      </c>
      <c r="M337" s="2">
        <v>102.0</v>
      </c>
      <c r="N337" s="2"/>
      <c r="O337" s="2"/>
      <c r="P337" s="83" t="s">
        <v>23</v>
      </c>
      <c r="Q337" s="83" t="s">
        <v>1087</v>
      </c>
      <c r="R337" s="83" t="s">
        <v>346</v>
      </c>
      <c r="S337" s="83" t="s">
        <v>346</v>
      </c>
      <c r="T337" s="83">
        <v>90.0</v>
      </c>
      <c r="U337" s="83">
        <v>100.0</v>
      </c>
      <c r="V337" s="83">
        <v>100.0</v>
      </c>
      <c r="W337" s="83">
        <v>30.0</v>
      </c>
      <c r="X337" s="83" t="s">
        <v>217</v>
      </c>
      <c r="Y337" s="83" t="s">
        <v>1088</v>
      </c>
      <c r="Z337" s="83">
        <v>102.0</v>
      </c>
    </row>
    <row r="338">
      <c r="A338" s="83" t="s">
        <v>1089</v>
      </c>
      <c r="B338" s="83" t="s">
        <v>23</v>
      </c>
      <c r="C338" s="83" t="s">
        <v>1090</v>
      </c>
      <c r="D338" s="83" t="s">
        <v>346</v>
      </c>
      <c r="E338" s="83" t="s">
        <v>346</v>
      </c>
      <c r="F338" s="83">
        <v>90.0</v>
      </c>
      <c r="G338" s="83">
        <v>100.0</v>
      </c>
      <c r="H338" s="83">
        <v>100.0</v>
      </c>
      <c r="I338" s="83">
        <v>40.0</v>
      </c>
      <c r="J338" s="83" t="s">
        <v>217</v>
      </c>
      <c r="K338" s="83" t="s">
        <v>179</v>
      </c>
      <c r="L338" s="83" t="s">
        <v>1091</v>
      </c>
      <c r="M338" s="2">
        <v>149.0</v>
      </c>
      <c r="N338" s="2"/>
      <c r="O338" s="2"/>
      <c r="P338" s="83" t="s">
        <v>23</v>
      </c>
      <c r="Q338" s="83" t="s">
        <v>1090</v>
      </c>
      <c r="R338" s="83" t="s">
        <v>346</v>
      </c>
      <c r="S338" s="83" t="s">
        <v>346</v>
      </c>
      <c r="T338" s="83">
        <v>90.0</v>
      </c>
      <c r="U338" s="83">
        <v>100.0</v>
      </c>
      <c r="V338" s="83">
        <v>100.0</v>
      </c>
      <c r="W338" s="83">
        <v>40.0</v>
      </c>
      <c r="X338" s="83" t="s">
        <v>217</v>
      </c>
      <c r="Y338" s="83" t="s">
        <v>1091</v>
      </c>
      <c r="Z338" s="83">
        <v>149.0</v>
      </c>
    </row>
    <row r="339">
      <c r="A339" s="83" t="s">
        <v>1092</v>
      </c>
      <c r="B339" s="83" t="s">
        <v>23</v>
      </c>
      <c r="C339" s="83" t="s">
        <v>1093</v>
      </c>
      <c r="D339" s="83" t="s">
        <v>346</v>
      </c>
      <c r="E339" s="83" t="s">
        <v>346</v>
      </c>
      <c r="F339" s="83">
        <v>90.0</v>
      </c>
      <c r="G339" s="83">
        <v>100.0</v>
      </c>
      <c r="H339" s="83">
        <v>100.0</v>
      </c>
      <c r="I339" s="83">
        <v>40.0</v>
      </c>
      <c r="J339" s="83" t="s">
        <v>185</v>
      </c>
      <c r="K339" s="83" t="s">
        <v>179</v>
      </c>
      <c r="L339" s="83" t="s">
        <v>1094</v>
      </c>
      <c r="M339" s="2">
        <v>133.0</v>
      </c>
      <c r="N339" s="2"/>
      <c r="O339" s="2"/>
      <c r="P339" s="83" t="s">
        <v>23</v>
      </c>
      <c r="Q339" s="83" t="s">
        <v>1093</v>
      </c>
      <c r="R339" s="83" t="s">
        <v>346</v>
      </c>
      <c r="S339" s="83" t="s">
        <v>346</v>
      </c>
      <c r="T339" s="83">
        <v>90.0</v>
      </c>
      <c r="U339" s="83">
        <v>100.0</v>
      </c>
      <c r="V339" s="83">
        <v>100.0</v>
      </c>
      <c r="W339" s="83">
        <v>40.0</v>
      </c>
      <c r="X339" s="83" t="s">
        <v>185</v>
      </c>
      <c r="Y339" s="83" t="s">
        <v>1094</v>
      </c>
      <c r="Z339" s="83">
        <v>133.0</v>
      </c>
    </row>
    <row r="340">
      <c r="A340" s="83" t="s">
        <v>1095</v>
      </c>
      <c r="B340" s="83" t="s">
        <v>23</v>
      </c>
      <c r="C340" s="83" t="s">
        <v>1096</v>
      </c>
      <c r="D340" s="83" t="s">
        <v>346</v>
      </c>
      <c r="E340" s="83" t="s">
        <v>346</v>
      </c>
      <c r="F340" s="83">
        <v>90.0</v>
      </c>
      <c r="G340" s="83">
        <v>100.0</v>
      </c>
      <c r="H340" s="83">
        <v>100.0</v>
      </c>
      <c r="I340" s="83">
        <v>40.0</v>
      </c>
      <c r="J340" s="83" t="s">
        <v>185</v>
      </c>
      <c r="K340" s="83" t="s">
        <v>179</v>
      </c>
      <c r="L340" s="83" t="s">
        <v>1097</v>
      </c>
      <c r="M340" s="2">
        <v>141.0</v>
      </c>
      <c r="N340" s="2"/>
      <c r="O340" s="2"/>
      <c r="P340" s="83" t="s">
        <v>23</v>
      </c>
      <c r="Q340" s="83" t="s">
        <v>1096</v>
      </c>
      <c r="R340" s="83" t="s">
        <v>346</v>
      </c>
      <c r="S340" s="83" t="s">
        <v>346</v>
      </c>
      <c r="T340" s="83">
        <v>90.0</v>
      </c>
      <c r="U340" s="83">
        <v>100.0</v>
      </c>
      <c r="V340" s="83">
        <v>100.0</v>
      </c>
      <c r="W340" s="83">
        <v>40.0</v>
      </c>
      <c r="X340" s="83" t="s">
        <v>185</v>
      </c>
      <c r="Y340" s="83" t="s">
        <v>1097</v>
      </c>
      <c r="Z340" s="83">
        <v>141.0</v>
      </c>
    </row>
    <row r="341">
      <c r="A341" s="83" t="s">
        <v>1098</v>
      </c>
      <c r="B341" s="83" t="s">
        <v>23</v>
      </c>
      <c r="C341" s="83" t="s">
        <v>1099</v>
      </c>
      <c r="D341" s="83" t="s">
        <v>346</v>
      </c>
      <c r="E341" s="83" t="s">
        <v>346</v>
      </c>
      <c r="F341" s="83">
        <v>90.0</v>
      </c>
      <c r="G341" s="83">
        <v>100.0</v>
      </c>
      <c r="H341" s="83">
        <v>100.0</v>
      </c>
      <c r="I341" s="83">
        <v>40.0</v>
      </c>
      <c r="J341" s="83" t="s">
        <v>214</v>
      </c>
      <c r="K341" s="83" t="s">
        <v>179</v>
      </c>
      <c r="L341" s="83" t="s">
        <v>1100</v>
      </c>
      <c r="M341" s="2">
        <v>101.0</v>
      </c>
      <c r="N341" s="2"/>
      <c r="O341" s="2"/>
      <c r="P341" s="83" t="s">
        <v>23</v>
      </c>
      <c r="Q341" s="83" t="s">
        <v>1099</v>
      </c>
      <c r="R341" s="83" t="s">
        <v>346</v>
      </c>
      <c r="S341" s="83" t="s">
        <v>346</v>
      </c>
      <c r="T341" s="83">
        <v>90.0</v>
      </c>
      <c r="U341" s="83">
        <v>100.0</v>
      </c>
      <c r="V341" s="83">
        <v>100.0</v>
      </c>
      <c r="W341" s="83">
        <v>40.0</v>
      </c>
      <c r="X341" s="83" t="s">
        <v>214</v>
      </c>
      <c r="Y341" s="83" t="s">
        <v>1100</v>
      </c>
      <c r="Z341" s="83">
        <v>101.0</v>
      </c>
    </row>
    <row r="342">
      <c r="A342" s="83" t="s">
        <v>1101</v>
      </c>
      <c r="B342" s="83" t="s">
        <v>23</v>
      </c>
      <c r="C342" s="83" t="s">
        <v>1102</v>
      </c>
      <c r="D342" s="83" t="s">
        <v>346</v>
      </c>
      <c r="E342" s="83" t="s">
        <v>346</v>
      </c>
      <c r="F342" s="83">
        <v>90.0</v>
      </c>
      <c r="G342" s="83">
        <v>100.0</v>
      </c>
      <c r="H342" s="83">
        <v>100.0</v>
      </c>
      <c r="I342" s="83">
        <v>50.0</v>
      </c>
      <c r="J342" s="83" t="s">
        <v>217</v>
      </c>
      <c r="K342" s="83" t="s">
        <v>179</v>
      </c>
      <c r="L342" s="83" t="s">
        <v>1103</v>
      </c>
      <c r="M342" s="2">
        <v>128.0</v>
      </c>
      <c r="N342" s="2"/>
      <c r="O342" s="2"/>
      <c r="P342" s="83" t="s">
        <v>23</v>
      </c>
      <c r="Q342" s="83" t="s">
        <v>1102</v>
      </c>
      <c r="R342" s="83" t="s">
        <v>346</v>
      </c>
      <c r="S342" s="83" t="s">
        <v>346</v>
      </c>
      <c r="T342" s="83">
        <v>90.0</v>
      </c>
      <c r="U342" s="83">
        <v>100.0</v>
      </c>
      <c r="V342" s="83">
        <v>100.0</v>
      </c>
      <c r="W342" s="83">
        <v>50.0</v>
      </c>
      <c r="X342" s="83" t="s">
        <v>217</v>
      </c>
      <c r="Y342" s="83" t="s">
        <v>1103</v>
      </c>
      <c r="Z342" s="83">
        <v>128.0</v>
      </c>
    </row>
    <row r="343">
      <c r="A343" s="83" t="s">
        <v>1104</v>
      </c>
      <c r="B343" s="83" t="s">
        <v>23</v>
      </c>
      <c r="C343" s="83" t="s">
        <v>1105</v>
      </c>
      <c r="D343" s="83" t="s">
        <v>346</v>
      </c>
      <c r="E343" s="83" t="s">
        <v>346</v>
      </c>
      <c r="F343" s="83">
        <v>90.0</v>
      </c>
      <c r="G343" s="83">
        <v>100.0</v>
      </c>
      <c r="H343" s="83">
        <v>100.0</v>
      </c>
      <c r="I343" s="83">
        <v>50.0</v>
      </c>
      <c r="J343" s="83" t="s">
        <v>217</v>
      </c>
      <c r="K343" s="83" t="s">
        <v>179</v>
      </c>
      <c r="L343" s="83" t="s">
        <v>1106</v>
      </c>
      <c r="M343" s="2">
        <v>139.0</v>
      </c>
      <c r="N343" s="2"/>
      <c r="O343" s="2"/>
      <c r="P343" s="83" t="s">
        <v>23</v>
      </c>
      <c r="Q343" s="83" t="s">
        <v>1105</v>
      </c>
      <c r="R343" s="83" t="s">
        <v>346</v>
      </c>
      <c r="S343" s="83" t="s">
        <v>346</v>
      </c>
      <c r="T343" s="83">
        <v>90.0</v>
      </c>
      <c r="U343" s="83">
        <v>100.0</v>
      </c>
      <c r="V343" s="83">
        <v>100.0</v>
      </c>
      <c r="W343" s="83">
        <v>50.0</v>
      </c>
      <c r="X343" s="83" t="s">
        <v>217</v>
      </c>
      <c r="Y343" s="83" t="s">
        <v>1106</v>
      </c>
      <c r="Z343" s="83">
        <v>139.0</v>
      </c>
    </row>
    <row r="344">
      <c r="A344" s="83" t="s">
        <v>1107</v>
      </c>
      <c r="B344" s="83" t="s">
        <v>23</v>
      </c>
      <c r="C344" s="83" t="s">
        <v>1108</v>
      </c>
      <c r="D344" s="83" t="s">
        <v>346</v>
      </c>
      <c r="E344" s="83" t="s">
        <v>346</v>
      </c>
      <c r="F344" s="83">
        <v>90.0</v>
      </c>
      <c r="G344" s="83">
        <v>100.0</v>
      </c>
      <c r="H344" s="83">
        <v>100.0</v>
      </c>
      <c r="I344" s="83">
        <v>50.0</v>
      </c>
      <c r="J344" s="83" t="s">
        <v>217</v>
      </c>
      <c r="K344" s="83" t="s">
        <v>179</v>
      </c>
      <c r="L344" s="83" t="s">
        <v>1109</v>
      </c>
      <c r="M344" s="2">
        <v>146.0</v>
      </c>
      <c r="N344" s="2"/>
      <c r="O344" s="2"/>
      <c r="P344" s="83" t="s">
        <v>23</v>
      </c>
      <c r="Q344" s="83" t="s">
        <v>1108</v>
      </c>
      <c r="R344" s="83" t="s">
        <v>346</v>
      </c>
      <c r="S344" s="83" t="s">
        <v>346</v>
      </c>
      <c r="T344" s="83">
        <v>90.0</v>
      </c>
      <c r="U344" s="83">
        <v>100.0</v>
      </c>
      <c r="V344" s="83">
        <v>100.0</v>
      </c>
      <c r="W344" s="83">
        <v>50.0</v>
      </c>
      <c r="X344" s="83" t="s">
        <v>217</v>
      </c>
      <c r="Y344" s="83" t="s">
        <v>1109</v>
      </c>
      <c r="Z344" s="83">
        <v>146.0</v>
      </c>
    </row>
    <row r="345">
      <c r="A345" s="83" t="s">
        <v>1110</v>
      </c>
      <c r="B345" s="83" t="s">
        <v>23</v>
      </c>
      <c r="C345" s="83" t="s">
        <v>1111</v>
      </c>
      <c r="D345" s="83" t="s">
        <v>346</v>
      </c>
      <c r="E345" s="83" t="s">
        <v>346</v>
      </c>
      <c r="F345" s="83">
        <v>90.0</v>
      </c>
      <c r="G345" s="83">
        <v>100.0</v>
      </c>
      <c r="H345" s="83">
        <v>100.0</v>
      </c>
      <c r="I345" s="83">
        <v>50.0</v>
      </c>
      <c r="J345" s="83" t="s">
        <v>220</v>
      </c>
      <c r="K345" s="83" t="s">
        <v>1067</v>
      </c>
      <c r="L345" s="83" t="s">
        <v>1112</v>
      </c>
      <c r="M345" s="2">
        <v>103.0</v>
      </c>
      <c r="N345" s="2"/>
      <c r="O345" s="2"/>
      <c r="P345" s="83" t="s">
        <v>23</v>
      </c>
      <c r="Q345" s="83" t="s">
        <v>1111</v>
      </c>
      <c r="R345" s="83" t="s">
        <v>346</v>
      </c>
      <c r="S345" s="83" t="s">
        <v>346</v>
      </c>
      <c r="T345" s="83">
        <v>90.0</v>
      </c>
      <c r="U345" s="83">
        <v>100.0</v>
      </c>
      <c r="V345" s="83">
        <v>100.0</v>
      </c>
      <c r="W345" s="83">
        <v>50.0</v>
      </c>
      <c r="X345" s="83" t="s">
        <v>220</v>
      </c>
      <c r="Y345" s="83" t="s">
        <v>1112</v>
      </c>
      <c r="Z345" s="83">
        <v>103.0</v>
      </c>
    </row>
    <row r="346">
      <c r="A346" s="83" t="s">
        <v>1113</v>
      </c>
      <c r="B346" s="83" t="s">
        <v>23</v>
      </c>
      <c r="C346" s="83" t="s">
        <v>1114</v>
      </c>
      <c r="D346" s="83" t="s">
        <v>346</v>
      </c>
      <c r="E346" s="83" t="s">
        <v>346</v>
      </c>
      <c r="F346" s="83">
        <v>90.0</v>
      </c>
      <c r="G346" s="83">
        <v>100.0</v>
      </c>
      <c r="H346" s="83">
        <v>100.0</v>
      </c>
      <c r="I346" s="83">
        <v>50.0</v>
      </c>
      <c r="J346" s="83" t="s">
        <v>220</v>
      </c>
      <c r="K346" s="83" t="s">
        <v>179</v>
      </c>
      <c r="L346" s="83" t="s">
        <v>1115</v>
      </c>
      <c r="M346" s="2">
        <v>142.0</v>
      </c>
      <c r="N346" s="2"/>
      <c r="O346" s="2"/>
      <c r="P346" s="83" t="s">
        <v>23</v>
      </c>
      <c r="Q346" s="83" t="s">
        <v>1114</v>
      </c>
      <c r="R346" s="83" t="s">
        <v>346</v>
      </c>
      <c r="S346" s="83" t="s">
        <v>346</v>
      </c>
      <c r="T346" s="83">
        <v>90.0</v>
      </c>
      <c r="U346" s="83">
        <v>100.0</v>
      </c>
      <c r="V346" s="83">
        <v>100.0</v>
      </c>
      <c r="W346" s="83">
        <v>50.0</v>
      </c>
      <c r="X346" s="83" t="s">
        <v>220</v>
      </c>
      <c r="Y346" s="83" t="s">
        <v>1115</v>
      </c>
      <c r="Z346" s="83">
        <v>142.0</v>
      </c>
    </row>
    <row r="347">
      <c r="A347" s="83" t="s">
        <v>1116</v>
      </c>
      <c r="B347" s="83" t="s">
        <v>23</v>
      </c>
      <c r="C347" s="83" t="s">
        <v>1117</v>
      </c>
      <c r="D347" s="83" t="s">
        <v>346</v>
      </c>
      <c r="E347" s="83" t="s">
        <v>346</v>
      </c>
      <c r="F347" s="83">
        <v>90.0</v>
      </c>
      <c r="G347" s="83">
        <v>100.0</v>
      </c>
      <c r="H347" s="83">
        <v>100.0</v>
      </c>
      <c r="I347" s="83">
        <v>50.0</v>
      </c>
      <c r="J347" s="83" t="s">
        <v>185</v>
      </c>
      <c r="K347" s="83" t="s">
        <v>179</v>
      </c>
      <c r="L347" s="83" t="s">
        <v>1118</v>
      </c>
      <c r="M347" s="2">
        <v>114.0</v>
      </c>
      <c r="N347" s="2"/>
      <c r="O347" s="2"/>
      <c r="P347" s="83" t="s">
        <v>23</v>
      </c>
      <c r="Q347" s="83" t="s">
        <v>1117</v>
      </c>
      <c r="R347" s="83" t="s">
        <v>346</v>
      </c>
      <c r="S347" s="83" t="s">
        <v>346</v>
      </c>
      <c r="T347" s="83">
        <v>90.0</v>
      </c>
      <c r="U347" s="83">
        <v>100.0</v>
      </c>
      <c r="V347" s="83">
        <v>100.0</v>
      </c>
      <c r="W347" s="83">
        <v>50.0</v>
      </c>
      <c r="X347" s="83" t="s">
        <v>185</v>
      </c>
      <c r="Y347" s="83" t="s">
        <v>1118</v>
      </c>
      <c r="Z347" s="83">
        <v>114.0</v>
      </c>
    </row>
    <row r="348">
      <c r="A348" s="83" t="s">
        <v>1119</v>
      </c>
      <c r="B348" s="83" t="s">
        <v>23</v>
      </c>
      <c r="C348" s="83" t="s">
        <v>1120</v>
      </c>
      <c r="D348" s="83" t="s">
        <v>346</v>
      </c>
      <c r="E348" s="83" t="s">
        <v>346</v>
      </c>
      <c r="F348" s="83">
        <v>90.0</v>
      </c>
      <c r="G348" s="83">
        <v>100.0</v>
      </c>
      <c r="H348" s="83">
        <v>100.0</v>
      </c>
      <c r="I348" s="83">
        <v>50.0</v>
      </c>
      <c r="J348" s="83" t="s">
        <v>185</v>
      </c>
      <c r="K348" s="83" t="s">
        <v>179</v>
      </c>
      <c r="L348" s="83" t="s">
        <v>1121</v>
      </c>
      <c r="M348" s="2">
        <v>121.0</v>
      </c>
      <c r="N348" s="2"/>
      <c r="O348" s="2"/>
      <c r="P348" s="83" t="s">
        <v>23</v>
      </c>
      <c r="Q348" s="83" t="s">
        <v>1120</v>
      </c>
      <c r="R348" s="83" t="s">
        <v>346</v>
      </c>
      <c r="S348" s="83" t="s">
        <v>346</v>
      </c>
      <c r="T348" s="83">
        <v>90.0</v>
      </c>
      <c r="U348" s="83">
        <v>100.0</v>
      </c>
      <c r="V348" s="83">
        <v>100.0</v>
      </c>
      <c r="W348" s="83">
        <v>50.0</v>
      </c>
      <c r="X348" s="83" t="s">
        <v>185</v>
      </c>
      <c r="Y348" s="83" t="s">
        <v>1121</v>
      </c>
      <c r="Z348" s="83">
        <v>121.0</v>
      </c>
    </row>
    <row r="349">
      <c r="A349" s="83" t="s">
        <v>1122</v>
      </c>
      <c r="B349" s="83" t="s">
        <v>23</v>
      </c>
      <c r="C349" s="83" t="s">
        <v>1123</v>
      </c>
      <c r="D349" s="83" t="s">
        <v>346</v>
      </c>
      <c r="E349" s="83" t="s">
        <v>346</v>
      </c>
      <c r="F349" s="83">
        <v>90.0</v>
      </c>
      <c r="G349" s="83">
        <v>100.0</v>
      </c>
      <c r="H349" s="83">
        <v>100.0</v>
      </c>
      <c r="I349" s="83">
        <v>50.0</v>
      </c>
      <c r="J349" s="83" t="s">
        <v>214</v>
      </c>
      <c r="K349" s="83" t="s">
        <v>179</v>
      </c>
      <c r="L349" s="83" t="s">
        <v>1124</v>
      </c>
      <c r="M349" s="2">
        <v>91.0</v>
      </c>
      <c r="N349" s="2"/>
      <c r="O349" s="2"/>
      <c r="P349" s="83" t="s">
        <v>23</v>
      </c>
      <c r="Q349" s="83" t="s">
        <v>1123</v>
      </c>
      <c r="R349" s="83" t="s">
        <v>346</v>
      </c>
      <c r="S349" s="83" t="s">
        <v>346</v>
      </c>
      <c r="T349" s="83">
        <v>90.0</v>
      </c>
      <c r="U349" s="83">
        <v>100.0</v>
      </c>
      <c r="V349" s="83">
        <v>100.0</v>
      </c>
      <c r="W349" s="83">
        <v>50.0</v>
      </c>
      <c r="X349" s="83" t="s">
        <v>214</v>
      </c>
      <c r="Y349" s="83" t="s">
        <v>1124</v>
      </c>
      <c r="Z349" s="83">
        <v>91.0</v>
      </c>
    </row>
    <row r="350">
      <c r="A350" s="83" t="s">
        <v>1125</v>
      </c>
      <c r="B350" s="83" t="s">
        <v>23</v>
      </c>
      <c r="C350" s="83" t="s">
        <v>32</v>
      </c>
      <c r="D350" s="83" t="s">
        <v>346</v>
      </c>
      <c r="E350" s="83" t="s">
        <v>346</v>
      </c>
      <c r="F350" s="83">
        <v>90.0</v>
      </c>
      <c r="G350" s="83">
        <v>100.0</v>
      </c>
      <c r="H350" s="83">
        <v>100.0</v>
      </c>
      <c r="I350" s="83">
        <v>50.0</v>
      </c>
      <c r="J350" s="83" t="s">
        <v>214</v>
      </c>
      <c r="K350" s="83" t="s">
        <v>179</v>
      </c>
      <c r="L350" s="83" t="s">
        <v>1126</v>
      </c>
      <c r="M350" s="2">
        <v>140.0</v>
      </c>
      <c r="N350" s="2"/>
      <c r="O350" s="2"/>
      <c r="P350" s="83" t="s">
        <v>23</v>
      </c>
      <c r="Q350" s="83" t="s">
        <v>32</v>
      </c>
      <c r="R350" s="83" t="s">
        <v>346</v>
      </c>
      <c r="S350" s="83" t="s">
        <v>346</v>
      </c>
      <c r="T350" s="83">
        <v>90.0</v>
      </c>
      <c r="U350" s="83">
        <v>100.0</v>
      </c>
      <c r="V350" s="83">
        <v>100.0</v>
      </c>
      <c r="W350" s="83">
        <v>50.0</v>
      </c>
      <c r="X350" s="83" t="s">
        <v>214</v>
      </c>
      <c r="Y350" s="83" t="s">
        <v>1126</v>
      </c>
      <c r="Z350" s="83">
        <v>140.0</v>
      </c>
    </row>
    <row r="351">
      <c r="A351" s="83" t="s">
        <v>1127</v>
      </c>
      <c r="B351" s="83" t="s">
        <v>23</v>
      </c>
      <c r="C351" s="83" t="s">
        <v>1128</v>
      </c>
      <c r="D351" s="83" t="s">
        <v>346</v>
      </c>
      <c r="E351" s="83" t="s">
        <v>346</v>
      </c>
      <c r="F351" s="83">
        <v>90.0</v>
      </c>
      <c r="G351" s="83">
        <v>100.0</v>
      </c>
      <c r="H351" s="83">
        <v>100.0</v>
      </c>
      <c r="I351" s="83">
        <v>60.0</v>
      </c>
      <c r="J351" s="83" t="s">
        <v>185</v>
      </c>
      <c r="K351" s="83" t="s">
        <v>1046</v>
      </c>
      <c r="L351" s="83" t="s">
        <v>1129</v>
      </c>
      <c r="M351" s="2">
        <v>111.0</v>
      </c>
      <c r="N351" s="2"/>
      <c r="O351" s="2"/>
      <c r="P351" s="83" t="s">
        <v>23</v>
      </c>
      <c r="Q351" s="83" t="s">
        <v>1128</v>
      </c>
      <c r="R351" s="83" t="s">
        <v>346</v>
      </c>
      <c r="S351" s="83" t="s">
        <v>346</v>
      </c>
      <c r="T351" s="83">
        <v>90.0</v>
      </c>
      <c r="U351" s="83">
        <v>100.0</v>
      </c>
      <c r="V351" s="83">
        <v>100.0</v>
      </c>
      <c r="W351" s="83">
        <v>60.0</v>
      </c>
      <c r="X351" s="83" t="s">
        <v>185</v>
      </c>
      <c r="Y351" s="83" t="s">
        <v>1129</v>
      </c>
      <c r="Z351" s="83">
        <v>111.0</v>
      </c>
    </row>
    <row r="352">
      <c r="A352" s="83" t="s">
        <v>1130</v>
      </c>
      <c r="B352" s="83" t="s">
        <v>23</v>
      </c>
      <c r="C352" s="83" t="s">
        <v>1131</v>
      </c>
      <c r="D352" s="83" t="s">
        <v>346</v>
      </c>
      <c r="E352" s="83" t="s">
        <v>346</v>
      </c>
      <c r="F352" s="83">
        <v>90.0</v>
      </c>
      <c r="G352" s="83">
        <v>100.0</v>
      </c>
      <c r="H352" s="83">
        <v>100.0</v>
      </c>
      <c r="I352" s="83">
        <v>60.0</v>
      </c>
      <c r="J352" s="83" t="s">
        <v>214</v>
      </c>
      <c r="K352" s="83" t="s">
        <v>179</v>
      </c>
      <c r="L352" s="83" t="s">
        <v>1132</v>
      </c>
      <c r="M352" s="2">
        <v>90.0</v>
      </c>
      <c r="N352" s="2"/>
      <c r="O352" s="2"/>
      <c r="P352" s="83" t="s">
        <v>23</v>
      </c>
      <c r="Q352" s="83" t="s">
        <v>1131</v>
      </c>
      <c r="R352" s="83" t="s">
        <v>346</v>
      </c>
      <c r="S352" s="83" t="s">
        <v>346</v>
      </c>
      <c r="T352" s="83">
        <v>90.0</v>
      </c>
      <c r="U352" s="83">
        <v>100.0</v>
      </c>
      <c r="V352" s="83">
        <v>100.0</v>
      </c>
      <c r="W352" s="83">
        <v>60.0</v>
      </c>
      <c r="X352" s="83" t="s">
        <v>214</v>
      </c>
      <c r="Y352" s="83" t="s">
        <v>1132</v>
      </c>
      <c r="Z352" s="83">
        <v>90.0</v>
      </c>
    </row>
    <row r="353">
      <c r="A353" s="83" t="s">
        <v>1133</v>
      </c>
      <c r="B353" s="83" t="s">
        <v>23</v>
      </c>
      <c r="C353" s="83" t="s">
        <v>1134</v>
      </c>
      <c r="D353" s="83" t="s">
        <v>346</v>
      </c>
      <c r="E353" s="83" t="s">
        <v>346</v>
      </c>
      <c r="F353" s="83">
        <v>80.0</v>
      </c>
      <c r="G353" s="83">
        <v>90.0</v>
      </c>
      <c r="H353" s="83">
        <v>90.0</v>
      </c>
      <c r="I353" s="83">
        <v>40.0</v>
      </c>
      <c r="J353" s="83" t="s">
        <v>214</v>
      </c>
      <c r="K353" s="83" t="s">
        <v>1046</v>
      </c>
      <c r="L353" s="83" t="s">
        <v>1135</v>
      </c>
      <c r="M353" s="2">
        <v>100.0</v>
      </c>
      <c r="N353" s="2"/>
      <c r="O353" s="2"/>
      <c r="P353" s="83" t="s">
        <v>23</v>
      </c>
      <c r="Q353" s="83" t="s">
        <v>1134</v>
      </c>
      <c r="R353" s="83" t="s">
        <v>346</v>
      </c>
      <c r="S353" s="83" t="s">
        <v>346</v>
      </c>
      <c r="T353" s="83">
        <v>80.0</v>
      </c>
      <c r="U353" s="83">
        <v>90.0</v>
      </c>
      <c r="V353" s="83">
        <v>90.0</v>
      </c>
      <c r="W353" s="83">
        <v>40.0</v>
      </c>
      <c r="X353" s="83" t="s">
        <v>214</v>
      </c>
      <c r="Y353" s="83" t="s">
        <v>1135</v>
      </c>
      <c r="Z353" s="83">
        <v>100.0</v>
      </c>
    </row>
    <row r="354">
      <c r="A354" s="83" t="s">
        <v>1136</v>
      </c>
      <c r="B354" s="83" t="s">
        <v>23</v>
      </c>
      <c r="C354" s="83" t="s">
        <v>1137</v>
      </c>
      <c r="D354" s="83" t="s">
        <v>346</v>
      </c>
      <c r="E354" s="83" t="s">
        <v>346</v>
      </c>
      <c r="F354" s="83">
        <v>80.0</v>
      </c>
      <c r="G354" s="83">
        <v>90.0</v>
      </c>
      <c r="H354" s="83">
        <v>90.0</v>
      </c>
      <c r="I354" s="83">
        <v>50.0</v>
      </c>
      <c r="J354" s="83" t="s">
        <v>217</v>
      </c>
      <c r="K354" s="83" t="s">
        <v>179</v>
      </c>
      <c r="L354" s="83" t="s">
        <v>1138</v>
      </c>
      <c r="M354" s="2">
        <v>88.0</v>
      </c>
      <c r="N354" s="2"/>
      <c r="O354" s="2"/>
      <c r="P354" s="83" t="s">
        <v>23</v>
      </c>
      <c r="Q354" s="83" t="s">
        <v>1137</v>
      </c>
      <c r="R354" s="83" t="s">
        <v>346</v>
      </c>
      <c r="S354" s="83" t="s">
        <v>346</v>
      </c>
      <c r="T354" s="83">
        <v>80.0</v>
      </c>
      <c r="U354" s="83">
        <v>90.0</v>
      </c>
      <c r="V354" s="83">
        <v>90.0</v>
      </c>
      <c r="W354" s="83">
        <v>50.0</v>
      </c>
      <c r="X354" s="83" t="s">
        <v>217</v>
      </c>
      <c r="Y354" s="83" t="s">
        <v>1138</v>
      </c>
      <c r="Z354" s="83">
        <v>88.0</v>
      </c>
    </row>
    <row r="355">
      <c r="A355" s="83" t="s">
        <v>1139</v>
      </c>
      <c r="B355" s="83" t="s">
        <v>23</v>
      </c>
      <c r="C355" s="83" t="s">
        <v>1140</v>
      </c>
      <c r="D355" s="83" t="s">
        <v>346</v>
      </c>
      <c r="E355" s="83" t="s">
        <v>346</v>
      </c>
      <c r="F355" s="83">
        <v>80.0</v>
      </c>
      <c r="G355" s="83">
        <v>90.0</v>
      </c>
      <c r="H355" s="83">
        <v>90.0</v>
      </c>
      <c r="I355" s="83">
        <v>50.0</v>
      </c>
      <c r="J355" s="83" t="s">
        <v>217</v>
      </c>
      <c r="K355" s="83" t="s">
        <v>179</v>
      </c>
      <c r="L355" s="83" t="s">
        <v>1141</v>
      </c>
      <c r="M355" s="2">
        <v>143.0</v>
      </c>
      <c r="N355" s="2"/>
      <c r="O355" s="2"/>
      <c r="P355" s="83" t="s">
        <v>23</v>
      </c>
      <c r="Q355" s="83" t="s">
        <v>1140</v>
      </c>
      <c r="R355" s="83" t="s">
        <v>346</v>
      </c>
      <c r="S355" s="83" t="s">
        <v>346</v>
      </c>
      <c r="T355" s="83">
        <v>80.0</v>
      </c>
      <c r="U355" s="83">
        <v>90.0</v>
      </c>
      <c r="V355" s="83">
        <v>90.0</v>
      </c>
      <c r="W355" s="83">
        <v>50.0</v>
      </c>
      <c r="X355" s="83" t="s">
        <v>217</v>
      </c>
      <c r="Y355" s="83" t="s">
        <v>1141</v>
      </c>
      <c r="Z355" s="83">
        <v>143.0</v>
      </c>
    </row>
    <row r="356">
      <c r="A356" s="83" t="s">
        <v>1142</v>
      </c>
      <c r="B356" s="83" t="s">
        <v>23</v>
      </c>
      <c r="C356" s="83" t="s">
        <v>1143</v>
      </c>
      <c r="D356" s="83" t="s">
        <v>346</v>
      </c>
      <c r="E356" s="83" t="s">
        <v>346</v>
      </c>
      <c r="F356" s="83">
        <v>80.0</v>
      </c>
      <c r="G356" s="83">
        <v>90.0</v>
      </c>
      <c r="H356" s="83">
        <v>90.0</v>
      </c>
      <c r="I356" s="83">
        <v>50.0</v>
      </c>
      <c r="J356" s="83" t="s">
        <v>214</v>
      </c>
      <c r="K356" s="83" t="s">
        <v>179</v>
      </c>
      <c r="L356" s="83" t="s">
        <v>1144</v>
      </c>
      <c r="M356" s="2">
        <v>126.0</v>
      </c>
      <c r="N356" s="2"/>
      <c r="O356" s="2"/>
      <c r="P356" s="83" t="s">
        <v>23</v>
      </c>
      <c r="Q356" s="83" t="s">
        <v>1143</v>
      </c>
      <c r="R356" s="83" t="s">
        <v>346</v>
      </c>
      <c r="S356" s="83" t="s">
        <v>346</v>
      </c>
      <c r="T356" s="83">
        <v>80.0</v>
      </c>
      <c r="U356" s="83">
        <v>90.0</v>
      </c>
      <c r="V356" s="83">
        <v>90.0</v>
      </c>
      <c r="W356" s="83">
        <v>50.0</v>
      </c>
      <c r="X356" s="83" t="s">
        <v>214</v>
      </c>
      <c r="Y356" s="83" t="s">
        <v>1144</v>
      </c>
      <c r="Z356" s="83">
        <v>126.0</v>
      </c>
    </row>
    <row r="357">
      <c r="A357" s="83" t="s">
        <v>1145</v>
      </c>
      <c r="B357" s="83" t="s">
        <v>23</v>
      </c>
      <c r="C357" s="83" t="s">
        <v>1146</v>
      </c>
      <c r="D357" s="83" t="s">
        <v>346</v>
      </c>
      <c r="E357" s="83" t="s">
        <v>346</v>
      </c>
      <c r="F357" s="83">
        <v>80.0</v>
      </c>
      <c r="G357" s="83">
        <v>90.0</v>
      </c>
      <c r="H357" s="83">
        <v>90.0</v>
      </c>
      <c r="I357" s="83">
        <v>50.0</v>
      </c>
      <c r="J357" s="83" t="s">
        <v>214</v>
      </c>
      <c r="K357" s="83" t="s">
        <v>179</v>
      </c>
      <c r="L357" s="83" t="s">
        <v>1147</v>
      </c>
      <c r="M357" s="2">
        <v>132.0</v>
      </c>
      <c r="N357" s="2"/>
      <c r="O357" s="2"/>
      <c r="P357" s="83" t="s">
        <v>23</v>
      </c>
      <c r="Q357" s="83" t="s">
        <v>1146</v>
      </c>
      <c r="R357" s="83" t="s">
        <v>346</v>
      </c>
      <c r="S357" s="83" t="s">
        <v>346</v>
      </c>
      <c r="T357" s="83">
        <v>80.0</v>
      </c>
      <c r="U357" s="83">
        <v>90.0</v>
      </c>
      <c r="V357" s="83">
        <v>90.0</v>
      </c>
      <c r="W357" s="83">
        <v>50.0</v>
      </c>
      <c r="X357" s="83" t="s">
        <v>214</v>
      </c>
      <c r="Y357" s="83" t="s">
        <v>1147</v>
      </c>
      <c r="Z357" s="83">
        <v>132.0</v>
      </c>
    </row>
    <row r="358">
      <c r="A358" s="83" t="s">
        <v>1148</v>
      </c>
      <c r="B358" s="83" t="s">
        <v>23</v>
      </c>
      <c r="C358" s="83" t="s">
        <v>1149</v>
      </c>
      <c r="D358" s="83" t="s">
        <v>346</v>
      </c>
      <c r="E358" s="83" t="s">
        <v>346</v>
      </c>
      <c r="F358" s="83">
        <v>80.0</v>
      </c>
      <c r="G358" s="83">
        <v>90.0</v>
      </c>
      <c r="H358" s="83">
        <v>90.0</v>
      </c>
      <c r="I358" s="83">
        <v>60.0</v>
      </c>
      <c r="J358" s="83" t="s">
        <v>185</v>
      </c>
      <c r="K358" s="83" t="s">
        <v>179</v>
      </c>
      <c r="L358" s="83" t="s">
        <v>1150</v>
      </c>
      <c r="M358" s="2">
        <v>119.0</v>
      </c>
      <c r="N358" s="2"/>
      <c r="O358" s="2"/>
      <c r="P358" s="83" t="s">
        <v>23</v>
      </c>
      <c r="Q358" s="83" t="s">
        <v>1149</v>
      </c>
      <c r="R358" s="83" t="s">
        <v>346</v>
      </c>
      <c r="S358" s="83" t="s">
        <v>346</v>
      </c>
      <c r="T358" s="83">
        <v>80.0</v>
      </c>
      <c r="U358" s="83">
        <v>90.0</v>
      </c>
      <c r="V358" s="83">
        <v>90.0</v>
      </c>
      <c r="W358" s="83">
        <v>60.0</v>
      </c>
      <c r="X358" s="83" t="s">
        <v>185</v>
      </c>
      <c r="Y358" s="83" t="s">
        <v>1150</v>
      </c>
      <c r="Z358" s="83">
        <v>119.0</v>
      </c>
    </row>
    <row r="359">
      <c r="A359" s="83" t="s">
        <v>1151</v>
      </c>
      <c r="B359" s="83" t="s">
        <v>23</v>
      </c>
      <c r="C359" s="83" t="s">
        <v>1152</v>
      </c>
      <c r="D359" s="83" t="s">
        <v>621</v>
      </c>
      <c r="E359" s="83" t="s">
        <v>621</v>
      </c>
      <c r="F359" s="83">
        <v>70.0</v>
      </c>
      <c r="G359" s="83">
        <v>80.0</v>
      </c>
      <c r="H359" s="83">
        <v>80.0</v>
      </c>
      <c r="I359" s="83">
        <v>30.0</v>
      </c>
      <c r="J359" s="83" t="s">
        <v>220</v>
      </c>
      <c r="K359" s="83" t="s">
        <v>179</v>
      </c>
      <c r="L359" s="83" t="s">
        <v>1153</v>
      </c>
      <c r="M359" s="2">
        <v>92.0</v>
      </c>
      <c r="N359" s="2"/>
      <c r="O359" s="2"/>
      <c r="P359" s="83" t="s">
        <v>23</v>
      </c>
      <c r="Q359" s="83" t="s">
        <v>1152</v>
      </c>
      <c r="R359" s="83" t="s">
        <v>621</v>
      </c>
      <c r="S359" s="83" t="s">
        <v>621</v>
      </c>
      <c r="T359" s="83">
        <v>70.0</v>
      </c>
      <c r="U359" s="83">
        <v>80.0</v>
      </c>
      <c r="V359" s="83">
        <v>80.0</v>
      </c>
      <c r="W359" s="83">
        <v>30.0</v>
      </c>
      <c r="X359" s="83" t="s">
        <v>220</v>
      </c>
      <c r="Y359" s="83" t="s">
        <v>1153</v>
      </c>
      <c r="Z359" s="83">
        <v>92.0</v>
      </c>
    </row>
    <row r="360">
      <c r="A360" s="83" t="s">
        <v>1154</v>
      </c>
      <c r="B360" s="83" t="s">
        <v>23</v>
      </c>
      <c r="C360" s="83" t="s">
        <v>1155</v>
      </c>
      <c r="D360" s="83" t="s">
        <v>621</v>
      </c>
      <c r="E360" s="83" t="s">
        <v>621</v>
      </c>
      <c r="F360" s="83">
        <v>70.0</v>
      </c>
      <c r="G360" s="83">
        <v>80.0</v>
      </c>
      <c r="H360" s="83">
        <v>80.0</v>
      </c>
      <c r="I360" s="83">
        <v>30.0</v>
      </c>
      <c r="J360" s="83" t="s">
        <v>220</v>
      </c>
      <c r="K360" s="83" t="s">
        <v>179</v>
      </c>
      <c r="L360" s="83" t="s">
        <v>1156</v>
      </c>
      <c r="M360" s="2">
        <v>117.0</v>
      </c>
      <c r="N360" s="2"/>
      <c r="O360" s="2"/>
      <c r="P360" s="83" t="s">
        <v>23</v>
      </c>
      <c r="Q360" s="83" t="s">
        <v>1155</v>
      </c>
      <c r="R360" s="83" t="s">
        <v>621</v>
      </c>
      <c r="S360" s="83" t="s">
        <v>621</v>
      </c>
      <c r="T360" s="83">
        <v>70.0</v>
      </c>
      <c r="U360" s="83">
        <v>80.0</v>
      </c>
      <c r="V360" s="83">
        <v>80.0</v>
      </c>
      <c r="W360" s="83">
        <v>30.0</v>
      </c>
      <c r="X360" s="83" t="s">
        <v>220</v>
      </c>
      <c r="Y360" s="83" t="s">
        <v>1156</v>
      </c>
      <c r="Z360" s="83">
        <v>117.0</v>
      </c>
    </row>
    <row r="361">
      <c r="A361" s="83" t="s">
        <v>1157</v>
      </c>
      <c r="B361" s="83" t="s">
        <v>23</v>
      </c>
      <c r="C361" s="83" t="s">
        <v>1158</v>
      </c>
      <c r="D361" s="83" t="s">
        <v>621</v>
      </c>
      <c r="E361" s="83" t="s">
        <v>621</v>
      </c>
      <c r="F361" s="83">
        <v>70.0</v>
      </c>
      <c r="G361" s="83">
        <v>80.0</v>
      </c>
      <c r="H361" s="83">
        <v>80.0</v>
      </c>
      <c r="I361" s="83">
        <v>30.0</v>
      </c>
      <c r="J361" s="83" t="s">
        <v>185</v>
      </c>
      <c r="K361" s="83" t="s">
        <v>179</v>
      </c>
      <c r="L361" s="83" t="s">
        <v>1159</v>
      </c>
      <c r="M361" s="2">
        <v>144.0</v>
      </c>
      <c r="N361" s="2"/>
      <c r="O361" s="2"/>
      <c r="P361" s="83" t="s">
        <v>23</v>
      </c>
      <c r="Q361" s="83" t="s">
        <v>1158</v>
      </c>
      <c r="R361" s="83" t="s">
        <v>621</v>
      </c>
      <c r="S361" s="83" t="s">
        <v>621</v>
      </c>
      <c r="T361" s="83">
        <v>70.0</v>
      </c>
      <c r="U361" s="83">
        <v>80.0</v>
      </c>
      <c r="V361" s="83">
        <v>80.0</v>
      </c>
      <c r="W361" s="83">
        <v>30.0</v>
      </c>
      <c r="X361" s="83" t="s">
        <v>185</v>
      </c>
      <c r="Y361" s="83" t="s">
        <v>1159</v>
      </c>
      <c r="Z361" s="83">
        <v>144.0</v>
      </c>
    </row>
    <row r="362">
      <c r="A362" s="83" t="s">
        <v>1160</v>
      </c>
      <c r="B362" s="83" t="s">
        <v>23</v>
      </c>
      <c r="C362" s="83" t="s">
        <v>1161</v>
      </c>
      <c r="D362" s="83" t="s">
        <v>621</v>
      </c>
      <c r="E362" s="83" t="s">
        <v>621</v>
      </c>
      <c r="F362" s="83">
        <v>70.0</v>
      </c>
      <c r="G362" s="83">
        <v>80.0</v>
      </c>
      <c r="H362" s="83">
        <v>80.0</v>
      </c>
      <c r="I362" s="83">
        <v>40.0</v>
      </c>
      <c r="J362" s="83" t="s">
        <v>220</v>
      </c>
      <c r="K362" s="83" t="s">
        <v>179</v>
      </c>
      <c r="L362" s="83" t="s">
        <v>1162</v>
      </c>
      <c r="M362" s="2">
        <v>89.0</v>
      </c>
      <c r="N362" s="2"/>
      <c r="O362" s="2"/>
      <c r="P362" s="83" t="s">
        <v>23</v>
      </c>
      <c r="Q362" s="83" t="s">
        <v>1161</v>
      </c>
      <c r="R362" s="83" t="s">
        <v>621</v>
      </c>
      <c r="S362" s="83" t="s">
        <v>621</v>
      </c>
      <c r="T362" s="83">
        <v>70.0</v>
      </c>
      <c r="U362" s="83">
        <v>80.0</v>
      </c>
      <c r="V362" s="83">
        <v>80.0</v>
      </c>
      <c r="W362" s="83">
        <v>40.0</v>
      </c>
      <c r="X362" s="83" t="s">
        <v>220</v>
      </c>
      <c r="Y362" s="83" t="s">
        <v>1162</v>
      </c>
      <c r="Z362" s="83">
        <v>89.0</v>
      </c>
    </row>
    <row r="363">
      <c r="A363" s="83" t="s">
        <v>1163</v>
      </c>
      <c r="B363" s="83" t="s">
        <v>23</v>
      </c>
      <c r="C363" s="83" t="s">
        <v>1164</v>
      </c>
      <c r="D363" s="83" t="s">
        <v>621</v>
      </c>
      <c r="E363" s="83" t="s">
        <v>621</v>
      </c>
      <c r="F363" s="83">
        <v>70.0</v>
      </c>
      <c r="G363" s="83">
        <v>80.0</v>
      </c>
      <c r="H363" s="83">
        <v>80.0</v>
      </c>
      <c r="I363" s="83">
        <v>40.0</v>
      </c>
      <c r="J363" s="83" t="s">
        <v>220</v>
      </c>
      <c r="K363" s="83" t="s">
        <v>1067</v>
      </c>
      <c r="L363" s="83" t="s">
        <v>1165</v>
      </c>
      <c r="M363" s="2">
        <v>105.0</v>
      </c>
      <c r="N363" s="2"/>
      <c r="O363" s="2"/>
      <c r="P363" s="83" t="s">
        <v>23</v>
      </c>
      <c r="Q363" s="83" t="s">
        <v>1164</v>
      </c>
      <c r="R363" s="83" t="s">
        <v>621</v>
      </c>
      <c r="S363" s="83" t="s">
        <v>621</v>
      </c>
      <c r="T363" s="83">
        <v>70.0</v>
      </c>
      <c r="U363" s="83">
        <v>80.0</v>
      </c>
      <c r="V363" s="83">
        <v>80.0</v>
      </c>
      <c r="W363" s="83">
        <v>40.0</v>
      </c>
      <c r="X363" s="83" t="s">
        <v>220</v>
      </c>
      <c r="Y363" s="83" t="s">
        <v>1165</v>
      </c>
      <c r="Z363" s="83">
        <v>105.0</v>
      </c>
    </row>
    <row r="364">
      <c r="A364" s="83" t="s">
        <v>1166</v>
      </c>
      <c r="B364" s="83" t="s">
        <v>23</v>
      </c>
      <c r="C364" s="83" t="s">
        <v>1167</v>
      </c>
      <c r="D364" s="83" t="s">
        <v>621</v>
      </c>
      <c r="E364" s="83" t="s">
        <v>621</v>
      </c>
      <c r="F364" s="83">
        <v>70.0</v>
      </c>
      <c r="G364" s="83">
        <v>80.0</v>
      </c>
      <c r="H364" s="83">
        <v>80.0</v>
      </c>
      <c r="I364" s="83">
        <v>40.0</v>
      </c>
      <c r="J364" s="83" t="s">
        <v>220</v>
      </c>
      <c r="K364" s="83" t="s">
        <v>179</v>
      </c>
      <c r="L364" s="83" t="s">
        <v>1168</v>
      </c>
      <c r="M364" s="2">
        <v>123.0</v>
      </c>
      <c r="N364" s="2"/>
      <c r="O364" s="2"/>
      <c r="P364" s="83" t="s">
        <v>23</v>
      </c>
      <c r="Q364" s="83" t="s">
        <v>1167</v>
      </c>
      <c r="R364" s="83" t="s">
        <v>621</v>
      </c>
      <c r="S364" s="83" t="s">
        <v>621</v>
      </c>
      <c r="T364" s="83">
        <v>70.0</v>
      </c>
      <c r="U364" s="83">
        <v>80.0</v>
      </c>
      <c r="V364" s="83">
        <v>80.0</v>
      </c>
      <c r="W364" s="83">
        <v>40.0</v>
      </c>
      <c r="X364" s="83" t="s">
        <v>220</v>
      </c>
      <c r="Y364" s="83" t="s">
        <v>1168</v>
      </c>
      <c r="Z364" s="83">
        <v>123.0</v>
      </c>
    </row>
    <row r="365">
      <c r="A365" s="83" t="s">
        <v>1169</v>
      </c>
      <c r="B365" s="83" t="s">
        <v>23</v>
      </c>
      <c r="C365" s="83" t="s">
        <v>1170</v>
      </c>
      <c r="D365" s="83" t="s">
        <v>621</v>
      </c>
      <c r="E365" s="83" t="s">
        <v>621</v>
      </c>
      <c r="F365" s="83">
        <v>70.0</v>
      </c>
      <c r="G365" s="83">
        <v>80.0</v>
      </c>
      <c r="H365" s="83">
        <v>80.0</v>
      </c>
      <c r="I365" s="83">
        <v>40.0</v>
      </c>
      <c r="J365" s="83" t="s">
        <v>185</v>
      </c>
      <c r="K365" s="83" t="s">
        <v>1046</v>
      </c>
      <c r="L365" s="83" t="s">
        <v>1171</v>
      </c>
      <c r="M365" s="2">
        <v>106.0</v>
      </c>
      <c r="N365" s="2"/>
      <c r="O365" s="2"/>
      <c r="P365" s="83" t="s">
        <v>23</v>
      </c>
      <c r="Q365" s="83" t="s">
        <v>1170</v>
      </c>
      <c r="R365" s="83" t="s">
        <v>621</v>
      </c>
      <c r="S365" s="83" t="s">
        <v>621</v>
      </c>
      <c r="T365" s="83">
        <v>70.0</v>
      </c>
      <c r="U365" s="83">
        <v>80.0</v>
      </c>
      <c r="V365" s="83">
        <v>80.0</v>
      </c>
      <c r="W365" s="83">
        <v>40.0</v>
      </c>
      <c r="X365" s="83" t="s">
        <v>185</v>
      </c>
      <c r="Y365" s="83" t="s">
        <v>1171</v>
      </c>
      <c r="Z365" s="83">
        <v>106.0</v>
      </c>
    </row>
    <row r="366">
      <c r="A366" s="83" t="s">
        <v>1172</v>
      </c>
      <c r="B366" s="83" t="s">
        <v>23</v>
      </c>
      <c r="C366" s="83" t="s">
        <v>1173</v>
      </c>
      <c r="D366" s="83" t="s">
        <v>621</v>
      </c>
      <c r="E366" s="83" t="s">
        <v>621</v>
      </c>
      <c r="F366" s="83">
        <v>70.0</v>
      </c>
      <c r="G366" s="83">
        <v>80.0</v>
      </c>
      <c r="H366" s="83">
        <v>80.0</v>
      </c>
      <c r="I366" s="83">
        <v>40.0</v>
      </c>
      <c r="J366" s="83" t="s">
        <v>214</v>
      </c>
      <c r="K366" s="83" t="s">
        <v>179</v>
      </c>
      <c r="L366" s="83" t="s">
        <v>1174</v>
      </c>
      <c r="M366" s="2">
        <v>87.0</v>
      </c>
      <c r="N366" s="2"/>
      <c r="O366" s="2"/>
      <c r="P366" s="83" t="s">
        <v>23</v>
      </c>
      <c r="Q366" s="83" t="s">
        <v>1173</v>
      </c>
      <c r="R366" s="83" t="s">
        <v>621</v>
      </c>
      <c r="S366" s="83" t="s">
        <v>621</v>
      </c>
      <c r="T366" s="83">
        <v>70.0</v>
      </c>
      <c r="U366" s="83">
        <v>80.0</v>
      </c>
      <c r="V366" s="83">
        <v>80.0</v>
      </c>
      <c r="W366" s="83">
        <v>40.0</v>
      </c>
      <c r="X366" s="83" t="s">
        <v>214</v>
      </c>
      <c r="Y366" s="83" t="s">
        <v>1174</v>
      </c>
      <c r="Z366" s="83">
        <v>87.0</v>
      </c>
    </row>
    <row r="367">
      <c r="A367" s="83" t="s">
        <v>1175</v>
      </c>
      <c r="B367" s="83" t="s">
        <v>23</v>
      </c>
      <c r="C367" s="83" t="s">
        <v>1176</v>
      </c>
      <c r="D367" s="83" t="s">
        <v>621</v>
      </c>
      <c r="E367" s="83" t="s">
        <v>621</v>
      </c>
      <c r="F367" s="83">
        <v>70.0</v>
      </c>
      <c r="G367" s="83">
        <v>80.0</v>
      </c>
      <c r="H367" s="83">
        <v>80.0</v>
      </c>
      <c r="I367" s="83">
        <v>40.0</v>
      </c>
      <c r="J367" s="83" t="s">
        <v>214</v>
      </c>
      <c r="K367" s="83" t="s">
        <v>1046</v>
      </c>
      <c r="L367" s="83" t="s">
        <v>1177</v>
      </c>
      <c r="M367" s="2">
        <v>120.0</v>
      </c>
      <c r="N367" s="2"/>
      <c r="O367" s="2"/>
      <c r="P367" s="83" t="s">
        <v>23</v>
      </c>
      <c r="Q367" s="83" t="s">
        <v>1176</v>
      </c>
      <c r="R367" s="83" t="s">
        <v>621</v>
      </c>
      <c r="S367" s="83" t="s">
        <v>621</v>
      </c>
      <c r="T367" s="83">
        <v>70.0</v>
      </c>
      <c r="U367" s="83">
        <v>80.0</v>
      </c>
      <c r="V367" s="83">
        <v>80.0</v>
      </c>
      <c r="W367" s="83">
        <v>40.0</v>
      </c>
      <c r="X367" s="83" t="s">
        <v>214</v>
      </c>
      <c r="Y367" s="83" t="s">
        <v>1177</v>
      </c>
      <c r="Z367" s="83">
        <v>120.0</v>
      </c>
    </row>
    <row r="368">
      <c r="A368" s="83" t="s">
        <v>1178</v>
      </c>
      <c r="B368" s="83" t="s">
        <v>23</v>
      </c>
      <c r="C368" s="83" t="s">
        <v>1179</v>
      </c>
      <c r="D368" s="83" t="s">
        <v>621</v>
      </c>
      <c r="E368" s="83" t="s">
        <v>621</v>
      </c>
      <c r="F368" s="83">
        <v>60.0</v>
      </c>
      <c r="G368" s="83">
        <v>70.0</v>
      </c>
      <c r="H368" s="83">
        <v>70.0</v>
      </c>
      <c r="I368" s="83">
        <v>30.0</v>
      </c>
      <c r="J368" s="83" t="s">
        <v>217</v>
      </c>
      <c r="K368" s="83" t="s">
        <v>179</v>
      </c>
      <c r="L368" s="83" t="s">
        <v>1180</v>
      </c>
      <c r="M368" s="2">
        <v>127.0</v>
      </c>
      <c r="N368" s="2"/>
      <c r="O368" s="2"/>
      <c r="P368" s="83" t="s">
        <v>23</v>
      </c>
      <c r="Q368" s="83" t="s">
        <v>1179</v>
      </c>
      <c r="R368" s="83" t="s">
        <v>621</v>
      </c>
      <c r="S368" s="83" t="s">
        <v>621</v>
      </c>
      <c r="T368" s="83">
        <v>60.0</v>
      </c>
      <c r="U368" s="83">
        <v>70.0</v>
      </c>
      <c r="V368" s="83">
        <v>70.0</v>
      </c>
      <c r="W368" s="83">
        <v>30.0</v>
      </c>
      <c r="X368" s="83" t="s">
        <v>217</v>
      </c>
      <c r="Y368" s="83" t="s">
        <v>1180</v>
      </c>
      <c r="Z368" s="83">
        <v>127.0</v>
      </c>
    </row>
    <row r="369">
      <c r="A369" s="83" t="s">
        <v>1181</v>
      </c>
      <c r="B369" s="83" t="s">
        <v>23</v>
      </c>
      <c r="C369" s="83" t="s">
        <v>1182</v>
      </c>
      <c r="D369" s="83" t="s">
        <v>621</v>
      </c>
      <c r="E369" s="83" t="s">
        <v>621</v>
      </c>
      <c r="F369" s="83">
        <v>60.0</v>
      </c>
      <c r="G369" s="83">
        <v>70.0</v>
      </c>
      <c r="H369" s="83">
        <v>70.0</v>
      </c>
      <c r="I369" s="83">
        <v>30.0</v>
      </c>
      <c r="J369" s="83" t="s">
        <v>220</v>
      </c>
      <c r="K369" s="83" t="s">
        <v>1067</v>
      </c>
      <c r="L369" s="83" t="s">
        <v>1183</v>
      </c>
      <c r="M369" s="2">
        <v>108.0</v>
      </c>
      <c r="N369" s="2"/>
      <c r="O369" s="2"/>
      <c r="P369" s="83" t="s">
        <v>23</v>
      </c>
      <c r="Q369" s="83" t="s">
        <v>1182</v>
      </c>
      <c r="R369" s="83" t="s">
        <v>621</v>
      </c>
      <c r="S369" s="83" t="s">
        <v>621</v>
      </c>
      <c r="T369" s="83">
        <v>60.0</v>
      </c>
      <c r="U369" s="83">
        <v>70.0</v>
      </c>
      <c r="V369" s="83">
        <v>70.0</v>
      </c>
      <c r="W369" s="83">
        <v>30.0</v>
      </c>
      <c r="X369" s="83" t="s">
        <v>220</v>
      </c>
      <c r="Y369" s="83" t="s">
        <v>1183</v>
      </c>
      <c r="Z369" s="83">
        <v>108.0</v>
      </c>
    </row>
    <row r="370">
      <c r="A370" s="83" t="s">
        <v>1184</v>
      </c>
      <c r="B370" s="83" t="s">
        <v>23</v>
      </c>
      <c r="C370" s="83" t="s">
        <v>1185</v>
      </c>
      <c r="D370" s="83" t="s">
        <v>621</v>
      </c>
      <c r="E370" s="83" t="s">
        <v>621</v>
      </c>
      <c r="F370" s="83">
        <v>60.0</v>
      </c>
      <c r="G370" s="83">
        <v>70.0</v>
      </c>
      <c r="H370" s="83">
        <v>70.0</v>
      </c>
      <c r="I370" s="83">
        <v>30.0</v>
      </c>
      <c r="J370" s="83" t="s">
        <v>214</v>
      </c>
      <c r="K370" s="83" t="s">
        <v>1046</v>
      </c>
      <c r="L370" s="83" t="s">
        <v>1186</v>
      </c>
      <c r="M370" s="2">
        <v>99.0</v>
      </c>
      <c r="N370" s="2"/>
      <c r="O370" s="2"/>
      <c r="P370" s="83" t="s">
        <v>23</v>
      </c>
      <c r="Q370" s="83" t="s">
        <v>1185</v>
      </c>
      <c r="R370" s="83" t="s">
        <v>621</v>
      </c>
      <c r="S370" s="83" t="s">
        <v>621</v>
      </c>
      <c r="T370" s="83">
        <v>60.0</v>
      </c>
      <c r="U370" s="83">
        <v>70.0</v>
      </c>
      <c r="V370" s="83">
        <v>70.0</v>
      </c>
      <c r="W370" s="83">
        <v>30.0</v>
      </c>
      <c r="X370" s="83" t="s">
        <v>214</v>
      </c>
      <c r="Y370" s="83" t="s">
        <v>1186</v>
      </c>
      <c r="Z370" s="83">
        <v>99.0</v>
      </c>
    </row>
    <row r="371">
      <c r="A371" s="83" t="s">
        <v>1187</v>
      </c>
      <c r="B371" s="83" t="s">
        <v>23</v>
      </c>
      <c r="C371" s="83" t="s">
        <v>1188</v>
      </c>
      <c r="D371" s="83" t="s">
        <v>621</v>
      </c>
      <c r="E371" s="83" t="s">
        <v>621</v>
      </c>
      <c r="F371" s="83">
        <v>60.0</v>
      </c>
      <c r="G371" s="83">
        <v>70.0</v>
      </c>
      <c r="H371" s="83">
        <v>70.0</v>
      </c>
      <c r="I371" s="83">
        <v>40.0</v>
      </c>
      <c r="J371" s="83" t="s">
        <v>217</v>
      </c>
      <c r="K371" s="83" t="s">
        <v>179</v>
      </c>
      <c r="L371" s="83" t="s">
        <v>1189</v>
      </c>
      <c r="M371" s="2">
        <v>147.0</v>
      </c>
      <c r="N371" s="2"/>
      <c r="O371" s="2"/>
      <c r="P371" s="83" t="s">
        <v>23</v>
      </c>
      <c r="Q371" s="83" t="s">
        <v>1188</v>
      </c>
      <c r="R371" s="83" t="s">
        <v>621</v>
      </c>
      <c r="S371" s="83" t="s">
        <v>621</v>
      </c>
      <c r="T371" s="83">
        <v>60.0</v>
      </c>
      <c r="U371" s="83">
        <v>70.0</v>
      </c>
      <c r="V371" s="83">
        <v>70.0</v>
      </c>
      <c r="W371" s="83">
        <v>40.0</v>
      </c>
      <c r="X371" s="83" t="s">
        <v>217</v>
      </c>
      <c r="Y371" s="83" t="s">
        <v>1189</v>
      </c>
      <c r="Z371" s="83">
        <v>147.0</v>
      </c>
    </row>
    <row r="372">
      <c r="A372" s="83" t="s">
        <v>1190</v>
      </c>
      <c r="B372" s="83" t="s">
        <v>23</v>
      </c>
      <c r="C372" s="83" t="s">
        <v>1191</v>
      </c>
      <c r="D372" s="83" t="s">
        <v>621</v>
      </c>
      <c r="E372" s="83" t="s">
        <v>621</v>
      </c>
      <c r="F372" s="83">
        <v>60.0</v>
      </c>
      <c r="G372" s="83">
        <v>70.0</v>
      </c>
      <c r="H372" s="83">
        <v>70.0</v>
      </c>
      <c r="I372" s="83">
        <v>40.0</v>
      </c>
      <c r="J372" s="83" t="s">
        <v>185</v>
      </c>
      <c r="K372" s="83" t="s">
        <v>179</v>
      </c>
      <c r="L372" s="83" t="s">
        <v>1192</v>
      </c>
      <c r="M372" s="2">
        <v>98.0</v>
      </c>
      <c r="N372" s="2"/>
      <c r="O372" s="2"/>
      <c r="P372" s="83" t="s">
        <v>23</v>
      </c>
      <c r="Q372" s="83" t="s">
        <v>1191</v>
      </c>
      <c r="R372" s="83" t="s">
        <v>621</v>
      </c>
      <c r="S372" s="83" t="s">
        <v>621</v>
      </c>
      <c r="T372" s="83">
        <v>60.0</v>
      </c>
      <c r="U372" s="83">
        <v>70.0</v>
      </c>
      <c r="V372" s="83">
        <v>70.0</v>
      </c>
      <c r="W372" s="83">
        <v>40.0</v>
      </c>
      <c r="X372" s="83" t="s">
        <v>185</v>
      </c>
      <c r="Y372" s="83" t="s">
        <v>1192</v>
      </c>
      <c r="Z372" s="83">
        <v>98.0</v>
      </c>
    </row>
    <row r="373">
      <c r="A373" s="83" t="s">
        <v>1193</v>
      </c>
      <c r="B373" s="83" t="s">
        <v>23</v>
      </c>
      <c r="C373" s="83" t="s">
        <v>1194</v>
      </c>
      <c r="D373" s="83" t="s">
        <v>621</v>
      </c>
      <c r="E373" s="83" t="s">
        <v>621</v>
      </c>
      <c r="F373" s="83">
        <v>60.0</v>
      </c>
      <c r="G373" s="83">
        <v>70.0</v>
      </c>
      <c r="H373" s="83">
        <v>70.0</v>
      </c>
      <c r="I373" s="83">
        <v>40.0</v>
      </c>
      <c r="J373" s="83" t="s">
        <v>185</v>
      </c>
      <c r="K373" s="83" t="s">
        <v>1046</v>
      </c>
      <c r="L373" s="83" t="s">
        <v>1195</v>
      </c>
      <c r="M373" s="2">
        <v>110.0</v>
      </c>
      <c r="N373" s="2"/>
      <c r="O373" s="2"/>
      <c r="P373" s="83" t="s">
        <v>23</v>
      </c>
      <c r="Q373" s="83" t="s">
        <v>1194</v>
      </c>
      <c r="R373" s="83" t="s">
        <v>621</v>
      </c>
      <c r="S373" s="83" t="s">
        <v>621</v>
      </c>
      <c r="T373" s="83">
        <v>60.0</v>
      </c>
      <c r="U373" s="83">
        <v>70.0</v>
      </c>
      <c r="V373" s="83">
        <v>70.0</v>
      </c>
      <c r="W373" s="83">
        <v>40.0</v>
      </c>
      <c r="X373" s="83" t="s">
        <v>185</v>
      </c>
      <c r="Y373" s="83" t="s">
        <v>1195</v>
      </c>
      <c r="Z373" s="83">
        <v>110.0</v>
      </c>
    </row>
    <row r="374">
      <c r="A374" s="83" t="s">
        <v>1196</v>
      </c>
      <c r="B374" s="83" t="s">
        <v>23</v>
      </c>
      <c r="C374" s="83" t="s">
        <v>1197</v>
      </c>
      <c r="D374" s="83" t="s">
        <v>621</v>
      </c>
      <c r="E374" s="83" t="s">
        <v>621</v>
      </c>
      <c r="F374" s="83">
        <v>60.0</v>
      </c>
      <c r="G374" s="83">
        <v>70.0</v>
      </c>
      <c r="H374" s="83">
        <v>70.0</v>
      </c>
      <c r="I374" s="83">
        <v>40.0</v>
      </c>
      <c r="J374" s="83" t="s">
        <v>185</v>
      </c>
      <c r="K374" s="83" t="s">
        <v>179</v>
      </c>
      <c r="L374" s="83" t="s">
        <v>1198</v>
      </c>
      <c r="M374" s="2">
        <v>113.0</v>
      </c>
      <c r="N374" s="2"/>
      <c r="O374" s="2"/>
      <c r="P374" s="83" t="s">
        <v>23</v>
      </c>
      <c r="Q374" s="83" t="s">
        <v>1197</v>
      </c>
      <c r="R374" s="83" t="s">
        <v>621</v>
      </c>
      <c r="S374" s="83" t="s">
        <v>621</v>
      </c>
      <c r="T374" s="83">
        <v>60.0</v>
      </c>
      <c r="U374" s="83">
        <v>70.0</v>
      </c>
      <c r="V374" s="83">
        <v>70.0</v>
      </c>
      <c r="W374" s="83">
        <v>40.0</v>
      </c>
      <c r="X374" s="83" t="s">
        <v>185</v>
      </c>
      <c r="Y374" s="83" t="s">
        <v>1198</v>
      </c>
      <c r="Z374" s="83">
        <v>113.0</v>
      </c>
    </row>
    <row r="375">
      <c r="A375" s="83" t="s">
        <v>1199</v>
      </c>
      <c r="B375" s="83" t="s">
        <v>23</v>
      </c>
      <c r="C375" s="83" t="s">
        <v>1200</v>
      </c>
      <c r="D375" s="83" t="s">
        <v>621</v>
      </c>
      <c r="E375" s="83" t="s">
        <v>621</v>
      </c>
      <c r="F375" s="83">
        <v>60.0</v>
      </c>
      <c r="G375" s="83">
        <v>70.0</v>
      </c>
      <c r="H375" s="83">
        <v>70.0</v>
      </c>
      <c r="I375" s="83">
        <v>40.0</v>
      </c>
      <c r="J375" s="83" t="s">
        <v>214</v>
      </c>
      <c r="K375" s="83" t="s">
        <v>179</v>
      </c>
      <c r="L375" s="83" t="s">
        <v>1201</v>
      </c>
      <c r="M375" s="2">
        <v>131.0</v>
      </c>
      <c r="N375" s="2"/>
      <c r="O375" s="2"/>
      <c r="P375" s="83" t="s">
        <v>23</v>
      </c>
      <c r="Q375" s="83" t="s">
        <v>1200</v>
      </c>
      <c r="R375" s="83" t="s">
        <v>621</v>
      </c>
      <c r="S375" s="83" t="s">
        <v>621</v>
      </c>
      <c r="T375" s="83">
        <v>60.0</v>
      </c>
      <c r="U375" s="83">
        <v>70.0</v>
      </c>
      <c r="V375" s="83">
        <v>70.0</v>
      </c>
      <c r="W375" s="83">
        <v>40.0</v>
      </c>
      <c r="X375" s="83" t="s">
        <v>214</v>
      </c>
      <c r="Y375" s="83" t="s">
        <v>1201</v>
      </c>
      <c r="Z375" s="83">
        <v>131.0</v>
      </c>
    </row>
    <row r="376">
      <c r="A376" s="83" t="s">
        <v>1202</v>
      </c>
      <c r="B376" s="83" t="s">
        <v>23</v>
      </c>
      <c r="C376" s="83" t="s">
        <v>1203</v>
      </c>
      <c r="D376" s="83" t="s">
        <v>621</v>
      </c>
      <c r="E376" s="83" t="s">
        <v>621</v>
      </c>
      <c r="F376" s="83">
        <v>50.0</v>
      </c>
      <c r="G376" s="83">
        <v>60.0</v>
      </c>
      <c r="H376" s="83">
        <v>60.0</v>
      </c>
      <c r="I376" s="83">
        <v>30.0</v>
      </c>
      <c r="J376" s="83" t="s">
        <v>214</v>
      </c>
      <c r="K376" s="83" t="s">
        <v>179</v>
      </c>
      <c r="L376" s="83" t="s">
        <v>1204</v>
      </c>
      <c r="M376" s="2">
        <v>125.0</v>
      </c>
      <c r="N376" s="2"/>
      <c r="O376" s="2"/>
      <c r="P376" s="83" t="s">
        <v>23</v>
      </c>
      <c r="Q376" s="83" t="s">
        <v>1203</v>
      </c>
      <c r="R376" s="83" t="s">
        <v>621</v>
      </c>
      <c r="S376" s="83" t="s">
        <v>621</v>
      </c>
      <c r="T376" s="83">
        <v>50.0</v>
      </c>
      <c r="U376" s="83">
        <v>60.0</v>
      </c>
      <c r="V376" s="83">
        <v>60.0</v>
      </c>
      <c r="W376" s="83">
        <v>30.0</v>
      </c>
      <c r="X376" s="83" t="s">
        <v>214</v>
      </c>
      <c r="Y376" s="83" t="s">
        <v>1204</v>
      </c>
      <c r="Z376" s="83">
        <v>125.0</v>
      </c>
    </row>
    <row r="377">
      <c r="A377" s="83" t="s">
        <v>1205</v>
      </c>
      <c r="B377" s="83" t="s">
        <v>23</v>
      </c>
      <c r="C377" s="83" t="s">
        <v>1206</v>
      </c>
      <c r="D377" s="83" t="s">
        <v>621</v>
      </c>
      <c r="E377" s="83" t="s">
        <v>621</v>
      </c>
      <c r="F377" s="83">
        <v>50.0</v>
      </c>
      <c r="G377" s="83">
        <v>60.0</v>
      </c>
      <c r="H377" s="83">
        <v>60.0</v>
      </c>
      <c r="I377" s="83">
        <v>30.0</v>
      </c>
      <c r="J377" s="83" t="s">
        <v>214</v>
      </c>
      <c r="K377" s="83" t="s">
        <v>1046</v>
      </c>
      <c r="L377" s="83" t="s">
        <v>1207</v>
      </c>
      <c r="M377" s="2">
        <v>150.0</v>
      </c>
      <c r="N377" s="2"/>
      <c r="O377" s="2"/>
      <c r="P377" s="83" t="s">
        <v>23</v>
      </c>
      <c r="Q377" s="83" t="s">
        <v>1206</v>
      </c>
      <c r="R377" s="83" t="s">
        <v>621</v>
      </c>
      <c r="S377" s="83" t="s">
        <v>621</v>
      </c>
      <c r="T377" s="83">
        <v>50.0</v>
      </c>
      <c r="U377" s="83">
        <v>60.0</v>
      </c>
      <c r="V377" s="83">
        <v>60.0</v>
      </c>
      <c r="W377" s="83">
        <v>30.0</v>
      </c>
      <c r="X377" s="83" t="s">
        <v>214</v>
      </c>
      <c r="Y377" s="83" t="s">
        <v>1207</v>
      </c>
      <c r="Z377" s="83">
        <v>150.0</v>
      </c>
    </row>
    <row r="378">
      <c r="A378" s="83" t="s">
        <v>1208</v>
      </c>
      <c r="B378" s="83" t="s">
        <v>23</v>
      </c>
      <c r="C378" s="83" t="s">
        <v>1209</v>
      </c>
      <c r="D378" s="83" t="s">
        <v>621</v>
      </c>
      <c r="E378" s="83" t="s">
        <v>621</v>
      </c>
      <c r="F378" s="83">
        <v>50.0</v>
      </c>
      <c r="G378" s="83">
        <v>60.0</v>
      </c>
      <c r="H378" s="83">
        <v>60.0</v>
      </c>
      <c r="I378" s="83">
        <v>40.0</v>
      </c>
      <c r="J378" s="83" t="s">
        <v>185</v>
      </c>
      <c r="K378" s="83" t="s">
        <v>1046</v>
      </c>
      <c r="L378" s="83" t="s">
        <v>1210</v>
      </c>
      <c r="M378" s="2">
        <v>122.0</v>
      </c>
      <c r="N378" s="2"/>
      <c r="O378" s="2"/>
      <c r="P378" s="83" t="s">
        <v>23</v>
      </c>
      <c r="Q378" s="83" t="s">
        <v>1209</v>
      </c>
      <c r="R378" s="83" t="s">
        <v>621</v>
      </c>
      <c r="S378" s="83" t="s">
        <v>621</v>
      </c>
      <c r="T378" s="83">
        <v>50.0</v>
      </c>
      <c r="U378" s="83">
        <v>60.0</v>
      </c>
      <c r="V378" s="83">
        <v>60.0</v>
      </c>
      <c r="W378" s="83">
        <v>40.0</v>
      </c>
      <c r="X378" s="83" t="s">
        <v>185</v>
      </c>
      <c r="Y378" s="83" t="s">
        <v>1210</v>
      </c>
      <c r="Z378" s="83">
        <v>122.0</v>
      </c>
    </row>
    <row r="379">
      <c r="A379" s="83" t="s">
        <v>1211</v>
      </c>
      <c r="B379" s="83" t="s">
        <v>23</v>
      </c>
      <c r="C379" s="83" t="s">
        <v>1212</v>
      </c>
      <c r="D379" s="83" t="s">
        <v>747</v>
      </c>
      <c r="E379" s="83" t="s">
        <v>747</v>
      </c>
      <c r="F379" s="83">
        <v>40.0</v>
      </c>
      <c r="G379" s="83">
        <v>50.0</v>
      </c>
      <c r="H379" s="83">
        <v>50.0</v>
      </c>
      <c r="I379" s="83">
        <v>20.0</v>
      </c>
      <c r="J379" s="83" t="s">
        <v>217</v>
      </c>
      <c r="K379" s="83" t="s">
        <v>179</v>
      </c>
      <c r="L379" s="83" t="s">
        <v>1213</v>
      </c>
      <c r="M379" s="2">
        <v>96.0</v>
      </c>
      <c r="N379" s="2"/>
      <c r="O379" s="2"/>
      <c r="P379" s="83" t="s">
        <v>23</v>
      </c>
      <c r="Q379" s="83" t="s">
        <v>1212</v>
      </c>
      <c r="R379" s="83" t="s">
        <v>747</v>
      </c>
      <c r="S379" s="83" t="s">
        <v>747</v>
      </c>
      <c r="T379" s="83">
        <v>40.0</v>
      </c>
      <c r="U379" s="83">
        <v>50.0</v>
      </c>
      <c r="V379" s="83">
        <v>50.0</v>
      </c>
      <c r="W379" s="83">
        <v>20.0</v>
      </c>
      <c r="X379" s="83" t="s">
        <v>217</v>
      </c>
      <c r="Y379" s="83" t="s">
        <v>1213</v>
      </c>
      <c r="Z379" s="83">
        <v>96.0</v>
      </c>
    </row>
    <row r="380">
      <c r="A380" s="83" t="s">
        <v>1214</v>
      </c>
      <c r="B380" s="83" t="s">
        <v>23</v>
      </c>
      <c r="C380" s="83" t="s">
        <v>1215</v>
      </c>
      <c r="D380" s="83" t="s">
        <v>747</v>
      </c>
      <c r="E380" s="83" t="s">
        <v>747</v>
      </c>
      <c r="F380" s="83">
        <v>40.0</v>
      </c>
      <c r="G380" s="83">
        <v>50.0</v>
      </c>
      <c r="H380" s="83">
        <v>50.0</v>
      </c>
      <c r="I380" s="83">
        <v>20.0</v>
      </c>
      <c r="J380" s="83" t="s">
        <v>217</v>
      </c>
      <c r="K380" s="83" t="s">
        <v>179</v>
      </c>
      <c r="L380" s="83" t="s">
        <v>1216</v>
      </c>
      <c r="M380" s="2">
        <v>136.0</v>
      </c>
      <c r="N380" s="2"/>
      <c r="O380" s="2"/>
      <c r="P380" s="83" t="s">
        <v>23</v>
      </c>
      <c r="Q380" s="83" t="s">
        <v>1215</v>
      </c>
      <c r="R380" s="83" t="s">
        <v>747</v>
      </c>
      <c r="S380" s="83" t="s">
        <v>747</v>
      </c>
      <c r="T380" s="83">
        <v>40.0</v>
      </c>
      <c r="U380" s="83">
        <v>50.0</v>
      </c>
      <c r="V380" s="83">
        <v>50.0</v>
      </c>
      <c r="W380" s="83">
        <v>20.0</v>
      </c>
      <c r="X380" s="83" t="s">
        <v>217</v>
      </c>
      <c r="Y380" s="83" t="s">
        <v>1216</v>
      </c>
      <c r="Z380" s="83">
        <v>136.0</v>
      </c>
    </row>
    <row r="381">
      <c r="A381" s="83" t="s">
        <v>1217</v>
      </c>
      <c r="B381" s="83" t="s">
        <v>23</v>
      </c>
      <c r="C381" s="83" t="s">
        <v>1218</v>
      </c>
      <c r="D381" s="83" t="s">
        <v>747</v>
      </c>
      <c r="E381" s="83" t="s">
        <v>747</v>
      </c>
      <c r="F381" s="83">
        <v>40.0</v>
      </c>
      <c r="G381" s="83">
        <v>50.0</v>
      </c>
      <c r="H381" s="83">
        <v>50.0</v>
      </c>
      <c r="I381" s="83">
        <v>20.0</v>
      </c>
      <c r="J381" s="83" t="s">
        <v>220</v>
      </c>
      <c r="K381" s="83" t="s">
        <v>179</v>
      </c>
      <c r="L381" s="83" t="s">
        <v>1219</v>
      </c>
      <c r="M381" s="2">
        <v>116.0</v>
      </c>
      <c r="N381" s="2"/>
      <c r="O381" s="2"/>
      <c r="P381" s="83" t="s">
        <v>23</v>
      </c>
      <c r="Q381" s="83" t="s">
        <v>1218</v>
      </c>
      <c r="R381" s="83" t="s">
        <v>747</v>
      </c>
      <c r="S381" s="83" t="s">
        <v>747</v>
      </c>
      <c r="T381" s="83">
        <v>40.0</v>
      </c>
      <c r="U381" s="83">
        <v>50.0</v>
      </c>
      <c r="V381" s="83">
        <v>50.0</v>
      </c>
      <c r="W381" s="83">
        <v>20.0</v>
      </c>
      <c r="X381" s="83" t="s">
        <v>220</v>
      </c>
      <c r="Y381" s="83" t="s">
        <v>1219</v>
      </c>
      <c r="Z381" s="83">
        <v>116.0</v>
      </c>
    </row>
    <row r="382">
      <c r="A382" s="83" t="s">
        <v>1220</v>
      </c>
      <c r="B382" s="83" t="s">
        <v>23</v>
      </c>
      <c r="C382" s="83" t="s">
        <v>1221</v>
      </c>
      <c r="D382" s="83" t="s">
        <v>747</v>
      </c>
      <c r="E382" s="83" t="s">
        <v>747</v>
      </c>
      <c r="F382" s="83">
        <v>40.0</v>
      </c>
      <c r="G382" s="83">
        <v>50.0</v>
      </c>
      <c r="H382" s="83">
        <v>50.0</v>
      </c>
      <c r="I382" s="83">
        <v>30.0</v>
      </c>
      <c r="J382" s="83" t="s">
        <v>217</v>
      </c>
      <c r="K382" s="83" t="s">
        <v>179</v>
      </c>
      <c r="L382" s="83" t="s">
        <v>1222</v>
      </c>
      <c r="M382" s="2">
        <v>104.0</v>
      </c>
      <c r="N382" s="2"/>
      <c r="O382" s="2"/>
      <c r="P382" s="83" t="s">
        <v>23</v>
      </c>
      <c r="Q382" s="83" t="s">
        <v>1221</v>
      </c>
      <c r="R382" s="83" t="s">
        <v>747</v>
      </c>
      <c r="S382" s="83" t="s">
        <v>747</v>
      </c>
      <c r="T382" s="83">
        <v>40.0</v>
      </c>
      <c r="U382" s="83">
        <v>50.0</v>
      </c>
      <c r="V382" s="83">
        <v>50.0</v>
      </c>
      <c r="W382" s="83">
        <v>30.0</v>
      </c>
      <c r="X382" s="83" t="s">
        <v>217</v>
      </c>
      <c r="Y382" s="83" t="s">
        <v>1222</v>
      </c>
      <c r="Z382" s="83">
        <v>104.0</v>
      </c>
    </row>
    <row r="383">
      <c r="A383" s="83" t="s">
        <v>1223</v>
      </c>
      <c r="B383" s="83" t="s">
        <v>23</v>
      </c>
      <c r="C383" s="83" t="s">
        <v>1224</v>
      </c>
      <c r="D383" s="83" t="s">
        <v>747</v>
      </c>
      <c r="E383" s="83" t="s">
        <v>747</v>
      </c>
      <c r="F383" s="83">
        <v>40.0</v>
      </c>
      <c r="G383" s="83">
        <v>50.0</v>
      </c>
      <c r="H383" s="83">
        <v>50.0</v>
      </c>
      <c r="I383" s="83">
        <v>30.0</v>
      </c>
      <c r="J383" s="83" t="s">
        <v>217</v>
      </c>
      <c r="K383" s="83" t="s">
        <v>179</v>
      </c>
      <c r="L383" s="83" t="s">
        <v>1225</v>
      </c>
      <c r="M383" s="2">
        <v>130.0</v>
      </c>
      <c r="N383" s="2"/>
      <c r="O383" s="2"/>
      <c r="P383" s="83" t="s">
        <v>23</v>
      </c>
      <c r="Q383" s="83" t="s">
        <v>1224</v>
      </c>
      <c r="R383" s="83" t="s">
        <v>747</v>
      </c>
      <c r="S383" s="83" t="s">
        <v>747</v>
      </c>
      <c r="T383" s="83">
        <v>40.0</v>
      </c>
      <c r="U383" s="83">
        <v>50.0</v>
      </c>
      <c r="V383" s="83">
        <v>50.0</v>
      </c>
      <c r="W383" s="83">
        <v>30.0</v>
      </c>
      <c r="X383" s="83" t="s">
        <v>217</v>
      </c>
      <c r="Y383" s="83" t="s">
        <v>1225</v>
      </c>
      <c r="Z383" s="83">
        <v>130.0</v>
      </c>
    </row>
    <row r="384">
      <c r="A384" s="83" t="s">
        <v>1226</v>
      </c>
      <c r="B384" s="83" t="s">
        <v>23</v>
      </c>
      <c r="C384" s="83" t="s">
        <v>1227</v>
      </c>
      <c r="D384" s="83" t="s">
        <v>747</v>
      </c>
      <c r="E384" s="83" t="s">
        <v>747</v>
      </c>
      <c r="F384" s="83">
        <v>40.0</v>
      </c>
      <c r="G384" s="83">
        <v>50.0</v>
      </c>
      <c r="H384" s="83">
        <v>50.0</v>
      </c>
      <c r="I384" s="83">
        <v>30.0</v>
      </c>
      <c r="J384" s="83" t="s">
        <v>185</v>
      </c>
      <c r="K384" s="83" t="s">
        <v>179</v>
      </c>
      <c r="L384" s="83" t="s">
        <v>1228</v>
      </c>
      <c r="M384" s="2">
        <v>112.0</v>
      </c>
      <c r="N384" s="2"/>
      <c r="O384" s="2"/>
      <c r="P384" s="83" t="s">
        <v>23</v>
      </c>
      <c r="Q384" s="83" t="s">
        <v>1227</v>
      </c>
      <c r="R384" s="83" t="s">
        <v>747</v>
      </c>
      <c r="S384" s="83" t="s">
        <v>747</v>
      </c>
      <c r="T384" s="83">
        <v>40.0</v>
      </c>
      <c r="U384" s="83">
        <v>50.0</v>
      </c>
      <c r="V384" s="83">
        <v>50.0</v>
      </c>
      <c r="W384" s="83">
        <v>30.0</v>
      </c>
      <c r="X384" s="83" t="s">
        <v>185</v>
      </c>
      <c r="Y384" s="83" t="s">
        <v>1228</v>
      </c>
      <c r="Z384" s="83">
        <v>112.0</v>
      </c>
    </row>
    <row r="385">
      <c r="A385" s="83" t="s">
        <v>1229</v>
      </c>
      <c r="B385" s="83" t="s">
        <v>23</v>
      </c>
      <c r="C385" s="83" t="s">
        <v>1230</v>
      </c>
      <c r="D385" s="83" t="s">
        <v>747</v>
      </c>
      <c r="E385" s="83" t="s">
        <v>747</v>
      </c>
      <c r="F385" s="83">
        <v>40.0</v>
      </c>
      <c r="G385" s="83">
        <v>50.0</v>
      </c>
      <c r="H385" s="83">
        <v>50.0</v>
      </c>
      <c r="I385" s="83">
        <v>30.0</v>
      </c>
      <c r="J385" s="83" t="s">
        <v>185</v>
      </c>
      <c r="K385" s="83" t="s">
        <v>1046</v>
      </c>
      <c r="L385" s="83" t="s">
        <v>1231</v>
      </c>
      <c r="M385" s="2">
        <v>118.0</v>
      </c>
      <c r="N385" s="2"/>
      <c r="O385" s="2"/>
      <c r="P385" s="83" t="s">
        <v>23</v>
      </c>
      <c r="Q385" s="83" t="s">
        <v>1230</v>
      </c>
      <c r="R385" s="83" t="s">
        <v>747</v>
      </c>
      <c r="S385" s="83" t="s">
        <v>747</v>
      </c>
      <c r="T385" s="83">
        <v>40.0</v>
      </c>
      <c r="U385" s="83">
        <v>50.0</v>
      </c>
      <c r="V385" s="83">
        <v>50.0</v>
      </c>
      <c r="W385" s="83">
        <v>30.0</v>
      </c>
      <c r="X385" s="83" t="s">
        <v>185</v>
      </c>
      <c r="Y385" s="83" t="s">
        <v>1231</v>
      </c>
      <c r="Z385" s="83">
        <v>118.0</v>
      </c>
    </row>
    <row r="386">
      <c r="A386" s="83" t="s">
        <v>1232</v>
      </c>
      <c r="B386" s="83" t="s">
        <v>23</v>
      </c>
      <c r="C386" s="83" t="s">
        <v>1233</v>
      </c>
      <c r="D386" s="83" t="s">
        <v>747</v>
      </c>
      <c r="E386" s="83" t="s">
        <v>747</v>
      </c>
      <c r="F386" s="83">
        <v>40.0</v>
      </c>
      <c r="G386" s="83">
        <v>50.0</v>
      </c>
      <c r="H386" s="83">
        <v>50.0</v>
      </c>
      <c r="I386" s="83">
        <v>30.0</v>
      </c>
      <c r="J386" s="83" t="s">
        <v>185</v>
      </c>
      <c r="K386" s="83" t="s">
        <v>179</v>
      </c>
      <c r="L386" s="83" t="s">
        <v>1234</v>
      </c>
      <c r="M386" s="2">
        <v>148.0</v>
      </c>
      <c r="N386" s="2"/>
      <c r="O386" s="2"/>
      <c r="P386" s="83" t="s">
        <v>23</v>
      </c>
      <c r="Q386" s="83" t="s">
        <v>1233</v>
      </c>
      <c r="R386" s="83" t="s">
        <v>747</v>
      </c>
      <c r="S386" s="83" t="s">
        <v>747</v>
      </c>
      <c r="T386" s="83">
        <v>40.0</v>
      </c>
      <c r="U386" s="83">
        <v>50.0</v>
      </c>
      <c r="V386" s="83">
        <v>50.0</v>
      </c>
      <c r="W386" s="83">
        <v>30.0</v>
      </c>
      <c r="X386" s="83" t="s">
        <v>185</v>
      </c>
      <c r="Y386" s="83" t="s">
        <v>1234</v>
      </c>
      <c r="Z386" s="83">
        <v>148.0</v>
      </c>
    </row>
    <row r="387">
      <c r="A387" s="83" t="s">
        <v>1235</v>
      </c>
      <c r="B387" s="83" t="s">
        <v>23</v>
      </c>
      <c r="C387" s="83" t="s">
        <v>1236</v>
      </c>
      <c r="D387" s="83" t="s">
        <v>747</v>
      </c>
      <c r="E387" s="83" t="s">
        <v>747</v>
      </c>
      <c r="F387" s="83">
        <v>30.0</v>
      </c>
      <c r="G387" s="83">
        <v>40.0</v>
      </c>
      <c r="H387" s="83">
        <v>40.0</v>
      </c>
      <c r="I387" s="83">
        <v>20.0</v>
      </c>
      <c r="J387" s="83" t="s">
        <v>214</v>
      </c>
      <c r="K387" s="83" t="s">
        <v>179</v>
      </c>
      <c r="L387" s="83" t="s">
        <v>1237</v>
      </c>
      <c r="M387" s="2">
        <v>95.0</v>
      </c>
      <c r="N387" s="2"/>
      <c r="O387" s="2"/>
      <c r="P387" s="83" t="s">
        <v>23</v>
      </c>
      <c r="Q387" s="83" t="s">
        <v>1236</v>
      </c>
      <c r="R387" s="83" t="s">
        <v>747</v>
      </c>
      <c r="S387" s="83" t="s">
        <v>747</v>
      </c>
      <c r="T387" s="83">
        <v>30.0</v>
      </c>
      <c r="U387" s="83">
        <v>40.0</v>
      </c>
      <c r="V387" s="83">
        <v>40.0</v>
      </c>
      <c r="W387" s="83">
        <v>20.0</v>
      </c>
      <c r="X387" s="83" t="s">
        <v>214</v>
      </c>
      <c r="Y387" s="83" t="s">
        <v>1237</v>
      </c>
      <c r="Z387" s="83">
        <v>95.0</v>
      </c>
    </row>
    <row r="388">
      <c r="M388" s="2"/>
      <c r="N388" s="2"/>
      <c r="O388" s="2"/>
      <c r="P388" s="16" t="s">
        <v>23</v>
      </c>
      <c r="Q388" s="83" t="s">
        <v>69</v>
      </c>
      <c r="R388" s="83" t="s">
        <v>176</v>
      </c>
      <c r="S388" s="83" t="s">
        <v>347</v>
      </c>
      <c r="T388" s="83">
        <v>100.0</v>
      </c>
      <c r="U388" s="83">
        <v>110.0</v>
      </c>
      <c r="V388" s="83">
        <v>110.0</v>
      </c>
      <c r="W388" s="83">
        <v>20.0</v>
      </c>
      <c r="X388" s="83" t="s">
        <v>214</v>
      </c>
      <c r="Y388" s="83" t="s">
        <v>1238</v>
      </c>
      <c r="Z388" s="83">
        <v>155.0</v>
      </c>
    </row>
    <row r="389">
      <c r="A389" s="83" t="s">
        <v>1239</v>
      </c>
      <c r="B389" s="83" t="s">
        <v>59</v>
      </c>
      <c r="C389" s="83" t="s">
        <v>1240</v>
      </c>
      <c r="D389" s="83" t="s">
        <v>346</v>
      </c>
      <c r="E389" s="83" t="s">
        <v>213</v>
      </c>
      <c r="F389" s="83">
        <v>90.0</v>
      </c>
      <c r="G389" s="83">
        <v>100.0</v>
      </c>
      <c r="H389" s="83">
        <v>100.0</v>
      </c>
      <c r="I389" s="83">
        <v>70.0</v>
      </c>
      <c r="J389" s="83" t="s">
        <v>217</v>
      </c>
      <c r="K389" s="83" t="s">
        <v>59</v>
      </c>
      <c r="L389" s="83" t="s">
        <v>1241</v>
      </c>
      <c r="M389" s="2">
        <v>68.0</v>
      </c>
      <c r="N389" s="2"/>
      <c r="O389" s="2"/>
      <c r="P389" s="83" t="s">
        <v>59</v>
      </c>
      <c r="Q389" s="83" t="s">
        <v>1240</v>
      </c>
      <c r="R389" s="83" t="s">
        <v>346</v>
      </c>
      <c r="S389" s="83" t="s">
        <v>213</v>
      </c>
      <c r="T389" s="83">
        <v>90.0</v>
      </c>
      <c r="U389" s="83">
        <v>100.0</v>
      </c>
      <c r="V389" s="83">
        <v>100.0</v>
      </c>
      <c r="W389" s="83">
        <v>70.0</v>
      </c>
      <c r="X389" s="83" t="s">
        <v>217</v>
      </c>
      <c r="Y389" s="83" t="s">
        <v>1241</v>
      </c>
      <c r="Z389" s="83">
        <v>68.0</v>
      </c>
    </row>
    <row r="390">
      <c r="A390" s="83" t="s">
        <v>1242</v>
      </c>
      <c r="B390" s="83" t="s">
        <v>59</v>
      </c>
      <c r="C390" s="83" t="s">
        <v>1243</v>
      </c>
      <c r="D390" s="83" t="s">
        <v>346</v>
      </c>
      <c r="E390" s="83" t="s">
        <v>213</v>
      </c>
      <c r="F390" s="83">
        <v>90.0</v>
      </c>
      <c r="G390" s="83">
        <v>100.0</v>
      </c>
      <c r="H390" s="83">
        <v>100.0</v>
      </c>
      <c r="I390" s="83">
        <v>70.0</v>
      </c>
      <c r="J390" s="83" t="s">
        <v>185</v>
      </c>
      <c r="K390" s="83" t="s">
        <v>59</v>
      </c>
      <c r="L390" s="83" t="s">
        <v>1244</v>
      </c>
      <c r="M390" s="2">
        <v>81.0</v>
      </c>
      <c r="N390" s="2"/>
      <c r="O390" s="2"/>
      <c r="P390" s="83" t="s">
        <v>59</v>
      </c>
      <c r="Q390" s="83" t="s">
        <v>1243</v>
      </c>
      <c r="R390" s="83" t="s">
        <v>346</v>
      </c>
      <c r="S390" s="83" t="s">
        <v>213</v>
      </c>
      <c r="T390" s="83">
        <v>90.0</v>
      </c>
      <c r="U390" s="83">
        <v>100.0</v>
      </c>
      <c r="V390" s="83">
        <v>100.0</v>
      </c>
      <c r="W390" s="83">
        <v>70.0</v>
      </c>
      <c r="X390" s="83" t="s">
        <v>185</v>
      </c>
      <c r="Y390" s="83" t="s">
        <v>1244</v>
      </c>
      <c r="Z390" s="83">
        <v>81.0</v>
      </c>
    </row>
    <row r="391">
      <c r="A391" s="83" t="s">
        <v>1245</v>
      </c>
      <c r="B391" s="83" t="s">
        <v>59</v>
      </c>
      <c r="C391" s="83" t="s">
        <v>67</v>
      </c>
      <c r="D391" s="83" t="s">
        <v>346</v>
      </c>
      <c r="E391" s="83" t="s">
        <v>267</v>
      </c>
      <c r="F391" s="83">
        <v>90.0</v>
      </c>
      <c r="G391" s="83">
        <v>100.0</v>
      </c>
      <c r="H391" s="83">
        <v>100.0</v>
      </c>
      <c r="I391" s="83">
        <v>70.0</v>
      </c>
      <c r="J391" s="83" t="s">
        <v>217</v>
      </c>
      <c r="K391" s="83" t="s">
        <v>179</v>
      </c>
      <c r="L391" s="83" t="s">
        <v>1246</v>
      </c>
      <c r="M391" s="2">
        <v>36.0</v>
      </c>
      <c r="N391" s="2"/>
      <c r="O391" s="2"/>
      <c r="P391" s="83" t="s">
        <v>59</v>
      </c>
      <c r="Q391" s="83" t="s">
        <v>67</v>
      </c>
      <c r="R391" s="83" t="s">
        <v>346</v>
      </c>
      <c r="S391" s="83" t="s">
        <v>267</v>
      </c>
      <c r="T391" s="83">
        <v>90.0</v>
      </c>
      <c r="U391" s="83">
        <v>100.0</v>
      </c>
      <c r="V391" s="83">
        <v>100.0</v>
      </c>
      <c r="W391" s="83">
        <v>70.0</v>
      </c>
      <c r="X391" s="83" t="s">
        <v>217</v>
      </c>
      <c r="Y391" s="83" t="s">
        <v>1246</v>
      </c>
      <c r="Z391" s="83">
        <v>36.0</v>
      </c>
    </row>
    <row r="392">
      <c r="A392" s="83" t="s">
        <v>1247</v>
      </c>
      <c r="B392" s="83" t="s">
        <v>59</v>
      </c>
      <c r="C392" s="83" t="s">
        <v>1248</v>
      </c>
      <c r="D392" s="83" t="s">
        <v>346</v>
      </c>
      <c r="E392" s="83" t="s">
        <v>267</v>
      </c>
      <c r="F392" s="83">
        <v>90.0</v>
      </c>
      <c r="G392" s="83">
        <v>100.0</v>
      </c>
      <c r="H392" s="83">
        <v>100.0</v>
      </c>
      <c r="I392" s="83">
        <v>70.0</v>
      </c>
      <c r="J392" s="83" t="s">
        <v>217</v>
      </c>
      <c r="K392" s="83" t="s">
        <v>179</v>
      </c>
      <c r="L392" s="83" t="s">
        <v>1249</v>
      </c>
      <c r="M392" s="2">
        <v>58.0</v>
      </c>
      <c r="N392" s="2"/>
      <c r="O392" s="2"/>
      <c r="P392" s="83" t="s">
        <v>59</v>
      </c>
      <c r="Q392" s="83" t="s">
        <v>1248</v>
      </c>
      <c r="R392" s="83" t="s">
        <v>346</v>
      </c>
      <c r="S392" s="83" t="s">
        <v>267</v>
      </c>
      <c r="T392" s="83">
        <v>90.0</v>
      </c>
      <c r="U392" s="83">
        <v>100.0</v>
      </c>
      <c r="V392" s="83">
        <v>100.0</v>
      </c>
      <c r="W392" s="83">
        <v>70.0</v>
      </c>
      <c r="X392" s="83" t="s">
        <v>217</v>
      </c>
      <c r="Y392" s="83" t="s">
        <v>1249</v>
      </c>
      <c r="Z392" s="83">
        <v>58.0</v>
      </c>
    </row>
    <row r="393">
      <c r="A393" s="83" t="s">
        <v>1250</v>
      </c>
      <c r="B393" s="83" t="s">
        <v>59</v>
      </c>
      <c r="C393" s="83" t="s">
        <v>1251</v>
      </c>
      <c r="D393" s="83" t="s">
        <v>346</v>
      </c>
      <c r="E393" s="83" t="s">
        <v>267</v>
      </c>
      <c r="F393" s="83">
        <v>90.0</v>
      </c>
      <c r="G393" s="83">
        <v>100.0</v>
      </c>
      <c r="H393" s="83">
        <v>100.0</v>
      </c>
      <c r="I393" s="83">
        <v>70.0</v>
      </c>
      <c r="J393" s="83" t="s">
        <v>220</v>
      </c>
      <c r="K393" s="83" t="s">
        <v>179</v>
      </c>
      <c r="L393" s="83" t="s">
        <v>1252</v>
      </c>
      <c r="M393" s="2">
        <v>69.0</v>
      </c>
      <c r="N393" s="2"/>
      <c r="O393" s="2"/>
      <c r="P393" s="83" t="s">
        <v>59</v>
      </c>
      <c r="Q393" s="83" t="s">
        <v>1251</v>
      </c>
      <c r="R393" s="83" t="s">
        <v>346</v>
      </c>
      <c r="S393" s="83" t="s">
        <v>267</v>
      </c>
      <c r="T393" s="83">
        <v>90.0</v>
      </c>
      <c r="U393" s="83">
        <v>100.0</v>
      </c>
      <c r="V393" s="83">
        <v>100.0</v>
      </c>
      <c r="W393" s="83">
        <v>70.0</v>
      </c>
      <c r="X393" s="83" t="s">
        <v>220</v>
      </c>
      <c r="Y393" s="83" t="s">
        <v>1252</v>
      </c>
      <c r="Z393" s="83">
        <v>69.0</v>
      </c>
    </row>
    <row r="394">
      <c r="A394" s="83" t="s">
        <v>1253</v>
      </c>
      <c r="B394" s="83" t="s">
        <v>59</v>
      </c>
      <c r="C394" s="83" t="s">
        <v>1251</v>
      </c>
      <c r="D394" s="83" t="s">
        <v>346</v>
      </c>
      <c r="E394" s="83" t="s">
        <v>267</v>
      </c>
      <c r="F394" s="83">
        <v>90.0</v>
      </c>
      <c r="G394" s="83">
        <v>100.0</v>
      </c>
      <c r="H394" s="83">
        <v>100.0</v>
      </c>
      <c r="I394" s="83">
        <v>70.0</v>
      </c>
      <c r="J394" s="83" t="s">
        <v>220</v>
      </c>
      <c r="K394" s="83" t="s">
        <v>179</v>
      </c>
      <c r="L394" s="83" t="s">
        <v>1252</v>
      </c>
      <c r="M394" s="2">
        <v>70.0</v>
      </c>
      <c r="N394" s="2"/>
      <c r="O394" s="2"/>
      <c r="P394" s="83" t="s">
        <v>59</v>
      </c>
      <c r="Q394" s="83" t="s">
        <v>1251</v>
      </c>
      <c r="R394" s="83" t="s">
        <v>346</v>
      </c>
      <c r="S394" s="83" t="s">
        <v>267</v>
      </c>
      <c r="T394" s="83">
        <v>90.0</v>
      </c>
      <c r="U394" s="83">
        <v>100.0</v>
      </c>
      <c r="V394" s="83">
        <v>100.0</v>
      </c>
      <c r="W394" s="83">
        <v>70.0</v>
      </c>
      <c r="X394" s="83" t="s">
        <v>220</v>
      </c>
      <c r="Y394" s="83" t="s">
        <v>1252</v>
      </c>
      <c r="Z394" s="83">
        <v>70.0</v>
      </c>
    </row>
    <row r="395">
      <c r="A395" s="83" t="s">
        <v>1254</v>
      </c>
      <c r="B395" s="83" t="s">
        <v>59</v>
      </c>
      <c r="C395" s="83" t="s">
        <v>1255</v>
      </c>
      <c r="D395" s="83" t="s">
        <v>346</v>
      </c>
      <c r="E395" s="83" t="s">
        <v>267</v>
      </c>
      <c r="F395" s="83">
        <v>90.0</v>
      </c>
      <c r="G395" s="83">
        <v>100.0</v>
      </c>
      <c r="H395" s="83">
        <v>100.0</v>
      </c>
      <c r="I395" s="83">
        <v>70.0</v>
      </c>
      <c r="J395" s="83" t="s">
        <v>220</v>
      </c>
      <c r="K395" s="83" t="s">
        <v>179</v>
      </c>
      <c r="L395" s="83" t="s">
        <v>1256</v>
      </c>
      <c r="M395" s="2">
        <v>72.0</v>
      </c>
      <c r="N395" s="2"/>
      <c r="O395" s="2"/>
      <c r="P395" s="83" t="s">
        <v>59</v>
      </c>
      <c r="Q395" s="83" t="s">
        <v>1255</v>
      </c>
      <c r="R395" s="83" t="s">
        <v>346</v>
      </c>
      <c r="S395" s="83" t="s">
        <v>267</v>
      </c>
      <c r="T395" s="83">
        <v>90.0</v>
      </c>
      <c r="U395" s="83">
        <v>100.0</v>
      </c>
      <c r="V395" s="83">
        <v>100.0</v>
      </c>
      <c r="W395" s="83">
        <v>70.0</v>
      </c>
      <c r="X395" s="83" t="s">
        <v>220</v>
      </c>
      <c r="Y395" s="83" t="s">
        <v>1256</v>
      </c>
      <c r="Z395" s="83">
        <v>72.0</v>
      </c>
    </row>
    <row r="396">
      <c r="A396" s="83" t="s">
        <v>1257</v>
      </c>
      <c r="B396" s="83" t="s">
        <v>59</v>
      </c>
      <c r="C396" s="83" t="s">
        <v>1258</v>
      </c>
      <c r="D396" s="83" t="s">
        <v>346</v>
      </c>
      <c r="E396" s="83" t="s">
        <v>267</v>
      </c>
      <c r="F396" s="83">
        <v>90.0</v>
      </c>
      <c r="G396" s="83">
        <v>100.0</v>
      </c>
      <c r="H396" s="83">
        <v>100.0</v>
      </c>
      <c r="I396" s="83">
        <v>70.0</v>
      </c>
      <c r="J396" s="83" t="s">
        <v>214</v>
      </c>
      <c r="K396" s="83" t="s">
        <v>179</v>
      </c>
      <c r="L396" s="83" t="s">
        <v>1259</v>
      </c>
      <c r="M396" s="2">
        <v>30.0</v>
      </c>
      <c r="N396" s="2"/>
      <c r="O396" s="2"/>
      <c r="P396" s="83" t="s">
        <v>59</v>
      </c>
      <c r="Q396" s="83" t="s">
        <v>1258</v>
      </c>
      <c r="R396" s="83" t="s">
        <v>346</v>
      </c>
      <c r="S396" s="83" t="s">
        <v>267</v>
      </c>
      <c r="T396" s="83">
        <v>90.0</v>
      </c>
      <c r="U396" s="83">
        <v>100.0</v>
      </c>
      <c r="V396" s="83">
        <v>100.0</v>
      </c>
      <c r="W396" s="83">
        <v>70.0</v>
      </c>
      <c r="X396" s="83" t="s">
        <v>214</v>
      </c>
      <c r="Y396" s="83" t="s">
        <v>1259</v>
      </c>
      <c r="Z396" s="83">
        <v>30.0</v>
      </c>
    </row>
    <row r="397">
      <c r="A397" s="83" t="s">
        <v>1260</v>
      </c>
      <c r="B397" s="83" t="s">
        <v>59</v>
      </c>
      <c r="C397" s="83" t="s">
        <v>104</v>
      </c>
      <c r="D397" s="83" t="s">
        <v>346</v>
      </c>
      <c r="E397" s="83" t="s">
        <v>866</v>
      </c>
      <c r="F397" s="83">
        <v>90.0</v>
      </c>
      <c r="G397" s="83">
        <v>100.0</v>
      </c>
      <c r="H397" s="83">
        <v>100.0</v>
      </c>
      <c r="I397" s="83">
        <v>40.0</v>
      </c>
      <c r="J397" s="83" t="s">
        <v>217</v>
      </c>
      <c r="K397" s="83" t="s">
        <v>59</v>
      </c>
      <c r="L397" s="83" t="s">
        <v>1261</v>
      </c>
      <c r="M397" s="2">
        <v>67.0</v>
      </c>
      <c r="N397" s="2"/>
      <c r="O397" s="2"/>
      <c r="P397" s="83" t="s">
        <v>59</v>
      </c>
      <c r="Q397" s="83" t="s">
        <v>104</v>
      </c>
      <c r="R397" s="83" t="s">
        <v>346</v>
      </c>
      <c r="S397" s="83" t="s">
        <v>866</v>
      </c>
      <c r="T397" s="83">
        <v>90.0</v>
      </c>
      <c r="U397" s="83">
        <v>100.0</v>
      </c>
      <c r="V397" s="83">
        <v>100.0</v>
      </c>
      <c r="W397" s="83">
        <v>40.0</v>
      </c>
      <c r="X397" s="83" t="s">
        <v>217</v>
      </c>
      <c r="Y397" s="83" t="s">
        <v>1261</v>
      </c>
      <c r="Z397" s="83">
        <v>67.0</v>
      </c>
    </row>
    <row r="398">
      <c r="A398" s="83" t="s">
        <v>1262</v>
      </c>
      <c r="B398" s="83" t="s">
        <v>59</v>
      </c>
      <c r="C398" s="83" t="s">
        <v>1263</v>
      </c>
      <c r="D398" s="83" t="s">
        <v>346</v>
      </c>
      <c r="E398" s="83" t="s">
        <v>866</v>
      </c>
      <c r="F398" s="83">
        <v>90.0</v>
      </c>
      <c r="G398" s="83">
        <v>100.0</v>
      </c>
      <c r="H398" s="83">
        <v>100.0</v>
      </c>
      <c r="I398" s="83">
        <v>40.0</v>
      </c>
      <c r="J398" s="83" t="s">
        <v>220</v>
      </c>
      <c r="K398" s="83" t="s">
        <v>179</v>
      </c>
      <c r="L398" s="83" t="s">
        <v>1264</v>
      </c>
      <c r="M398" s="2">
        <v>43.0</v>
      </c>
      <c r="N398" s="2"/>
      <c r="O398" s="2"/>
      <c r="P398" s="83" t="s">
        <v>59</v>
      </c>
      <c r="Q398" s="83" t="s">
        <v>1263</v>
      </c>
      <c r="R398" s="83" t="s">
        <v>346</v>
      </c>
      <c r="S398" s="83" t="s">
        <v>866</v>
      </c>
      <c r="T398" s="83">
        <v>90.0</v>
      </c>
      <c r="U398" s="83">
        <v>100.0</v>
      </c>
      <c r="V398" s="83">
        <v>100.0</v>
      </c>
      <c r="W398" s="83">
        <v>40.0</v>
      </c>
      <c r="X398" s="83" t="s">
        <v>220</v>
      </c>
      <c r="Y398" s="83" t="s">
        <v>1264</v>
      </c>
      <c r="Z398" s="83">
        <v>43.0</v>
      </c>
    </row>
    <row r="399">
      <c r="A399" s="83" t="s">
        <v>1265</v>
      </c>
      <c r="B399" s="83" t="s">
        <v>59</v>
      </c>
      <c r="C399" s="83" t="s">
        <v>1266</v>
      </c>
      <c r="D399" s="83" t="s">
        <v>346</v>
      </c>
      <c r="E399" s="83" t="s">
        <v>347</v>
      </c>
      <c r="F399" s="83">
        <v>80.0</v>
      </c>
      <c r="G399" s="83">
        <v>90.0</v>
      </c>
      <c r="H399" s="83">
        <v>90.0</v>
      </c>
      <c r="I399" s="83">
        <v>20.0</v>
      </c>
      <c r="J399" s="83" t="s">
        <v>217</v>
      </c>
      <c r="K399" s="83" t="s">
        <v>179</v>
      </c>
      <c r="L399" s="83" t="s">
        <v>1267</v>
      </c>
      <c r="M399" s="2">
        <v>61.0</v>
      </c>
      <c r="N399" s="2"/>
      <c r="O399" s="2"/>
      <c r="P399" s="83" t="s">
        <v>59</v>
      </c>
      <c r="Q399" s="83" t="s">
        <v>1266</v>
      </c>
      <c r="R399" s="83" t="s">
        <v>346</v>
      </c>
      <c r="S399" s="83" t="s">
        <v>347</v>
      </c>
      <c r="T399" s="83">
        <v>80.0</v>
      </c>
      <c r="U399" s="83">
        <v>90.0</v>
      </c>
      <c r="V399" s="83">
        <v>90.0</v>
      </c>
      <c r="W399" s="83">
        <v>20.0</v>
      </c>
      <c r="X399" s="83" t="s">
        <v>217</v>
      </c>
      <c r="Y399" s="83" t="s">
        <v>1267</v>
      </c>
      <c r="Z399" s="83">
        <v>61.0</v>
      </c>
    </row>
    <row r="400">
      <c r="A400" s="83" t="s">
        <v>1268</v>
      </c>
      <c r="B400" s="83" t="s">
        <v>59</v>
      </c>
      <c r="C400" s="83" t="s">
        <v>1269</v>
      </c>
      <c r="D400" s="83" t="s">
        <v>621</v>
      </c>
      <c r="E400" s="83" t="s">
        <v>347</v>
      </c>
      <c r="F400" s="83">
        <v>80.0</v>
      </c>
      <c r="G400" s="83">
        <v>90.0</v>
      </c>
      <c r="H400" s="83">
        <v>90.0</v>
      </c>
      <c r="I400" s="83">
        <v>20.0</v>
      </c>
      <c r="J400" s="83" t="s">
        <v>220</v>
      </c>
      <c r="K400" s="83" t="s">
        <v>59</v>
      </c>
      <c r="L400" s="83" t="s">
        <v>1270</v>
      </c>
      <c r="M400" s="2">
        <v>28.0</v>
      </c>
      <c r="N400" s="2"/>
      <c r="O400" s="2"/>
      <c r="P400" s="83" t="s">
        <v>59</v>
      </c>
      <c r="Q400" s="83" t="s">
        <v>1269</v>
      </c>
      <c r="R400" s="83" t="s">
        <v>621</v>
      </c>
      <c r="S400" s="83" t="s">
        <v>347</v>
      </c>
      <c r="T400" s="83">
        <v>80.0</v>
      </c>
      <c r="U400" s="83">
        <v>90.0</v>
      </c>
      <c r="V400" s="83">
        <v>90.0</v>
      </c>
      <c r="W400" s="83">
        <v>20.0</v>
      </c>
      <c r="X400" s="83" t="s">
        <v>220</v>
      </c>
      <c r="Y400" s="83" t="s">
        <v>1270</v>
      </c>
      <c r="Z400" s="83">
        <v>28.0</v>
      </c>
    </row>
    <row r="401">
      <c r="A401" s="83" t="s">
        <v>1271</v>
      </c>
      <c r="B401" s="83" t="s">
        <v>59</v>
      </c>
      <c r="C401" s="83" t="s">
        <v>1272</v>
      </c>
      <c r="D401" s="83" t="s">
        <v>346</v>
      </c>
      <c r="E401" s="83" t="s">
        <v>347</v>
      </c>
      <c r="F401" s="83">
        <v>80.0</v>
      </c>
      <c r="G401" s="83">
        <v>90.0</v>
      </c>
      <c r="H401" s="83">
        <v>90.0</v>
      </c>
      <c r="I401" s="83">
        <v>20.0</v>
      </c>
      <c r="J401" s="83" t="s">
        <v>220</v>
      </c>
      <c r="K401" s="83" t="s">
        <v>179</v>
      </c>
      <c r="L401" s="83" t="s">
        <v>1273</v>
      </c>
      <c r="M401" s="2">
        <v>63.0</v>
      </c>
      <c r="N401" s="2"/>
      <c r="O401" s="2"/>
      <c r="P401" s="83" t="s">
        <v>59</v>
      </c>
      <c r="Q401" s="83" t="s">
        <v>1272</v>
      </c>
      <c r="R401" s="83" t="s">
        <v>346</v>
      </c>
      <c r="S401" s="83" t="s">
        <v>347</v>
      </c>
      <c r="T401" s="83">
        <v>80.0</v>
      </c>
      <c r="U401" s="83">
        <v>90.0</v>
      </c>
      <c r="V401" s="83">
        <v>90.0</v>
      </c>
      <c r="W401" s="83">
        <v>20.0</v>
      </c>
      <c r="X401" s="83" t="s">
        <v>220</v>
      </c>
      <c r="Y401" s="83" t="s">
        <v>1273</v>
      </c>
      <c r="Z401" s="83">
        <v>63.0</v>
      </c>
    </row>
    <row r="402">
      <c r="A402" s="83" t="s">
        <v>1274</v>
      </c>
      <c r="B402" s="83" t="s">
        <v>59</v>
      </c>
      <c r="C402" s="83" t="s">
        <v>1275</v>
      </c>
      <c r="D402" s="83" t="s">
        <v>346</v>
      </c>
      <c r="E402" s="83" t="s">
        <v>347</v>
      </c>
      <c r="F402" s="83">
        <v>80.0</v>
      </c>
      <c r="G402" s="83">
        <v>90.0</v>
      </c>
      <c r="H402" s="83">
        <v>90.0</v>
      </c>
      <c r="I402" s="83">
        <v>20.0</v>
      </c>
      <c r="J402" s="83" t="s">
        <v>185</v>
      </c>
      <c r="K402" s="83" t="s">
        <v>59</v>
      </c>
      <c r="L402" s="83" t="s">
        <v>1276</v>
      </c>
      <c r="M402" s="2">
        <v>82.0</v>
      </c>
      <c r="N402" s="2"/>
      <c r="O402" s="2"/>
      <c r="P402" s="83" t="s">
        <v>59</v>
      </c>
      <c r="Q402" s="83" t="s">
        <v>1275</v>
      </c>
      <c r="R402" s="83" t="s">
        <v>346</v>
      </c>
      <c r="S402" s="83" t="s">
        <v>347</v>
      </c>
      <c r="T402" s="83">
        <v>80.0</v>
      </c>
      <c r="U402" s="83">
        <v>90.0</v>
      </c>
      <c r="V402" s="83">
        <v>90.0</v>
      </c>
      <c r="W402" s="83">
        <v>20.0</v>
      </c>
      <c r="X402" s="83" t="s">
        <v>185</v>
      </c>
      <c r="Y402" s="83" t="s">
        <v>1276</v>
      </c>
      <c r="Z402" s="83">
        <v>82.0</v>
      </c>
    </row>
    <row r="403">
      <c r="A403" s="83" t="s">
        <v>1277</v>
      </c>
      <c r="B403" s="83" t="s">
        <v>59</v>
      </c>
      <c r="C403" s="83" t="s">
        <v>1278</v>
      </c>
      <c r="D403" s="83" t="s">
        <v>346</v>
      </c>
      <c r="E403" s="83" t="s">
        <v>862</v>
      </c>
      <c r="F403" s="83">
        <v>80.0</v>
      </c>
      <c r="G403" s="83">
        <v>90.0</v>
      </c>
      <c r="H403" s="83">
        <v>90.0</v>
      </c>
      <c r="I403" s="83">
        <v>50.0</v>
      </c>
      <c r="J403" s="83" t="s">
        <v>185</v>
      </c>
      <c r="K403" s="83" t="s">
        <v>59</v>
      </c>
      <c r="L403" s="83" t="s">
        <v>1279</v>
      </c>
      <c r="M403" s="2">
        <v>26.0</v>
      </c>
      <c r="N403" s="2"/>
      <c r="O403" s="2"/>
      <c r="P403" s="83" t="s">
        <v>59</v>
      </c>
      <c r="Q403" s="83" t="s">
        <v>1278</v>
      </c>
      <c r="R403" s="83" t="s">
        <v>346</v>
      </c>
      <c r="S403" s="83" t="s">
        <v>862</v>
      </c>
      <c r="T403" s="83">
        <v>80.0</v>
      </c>
      <c r="U403" s="83">
        <v>90.0</v>
      </c>
      <c r="V403" s="83">
        <v>90.0</v>
      </c>
      <c r="W403" s="83">
        <v>50.0</v>
      </c>
      <c r="X403" s="83" t="s">
        <v>185</v>
      </c>
      <c r="Y403" s="83" t="s">
        <v>1279</v>
      </c>
      <c r="Z403" s="83">
        <v>26.0</v>
      </c>
    </row>
    <row r="404">
      <c r="A404" s="83" t="s">
        <v>1280</v>
      </c>
      <c r="B404" s="83" t="s">
        <v>59</v>
      </c>
      <c r="C404" s="83" t="s">
        <v>1281</v>
      </c>
      <c r="D404" s="83" t="s">
        <v>346</v>
      </c>
      <c r="E404" s="83" t="s">
        <v>346</v>
      </c>
      <c r="F404" s="83">
        <v>80.0</v>
      </c>
      <c r="G404" s="83">
        <v>90.0</v>
      </c>
      <c r="H404" s="83">
        <v>90.0</v>
      </c>
      <c r="I404" s="83">
        <v>50.0</v>
      </c>
      <c r="J404" s="83" t="s">
        <v>217</v>
      </c>
      <c r="K404" s="83" t="s">
        <v>179</v>
      </c>
      <c r="L404" s="83" t="s">
        <v>1282</v>
      </c>
      <c r="M404" s="2">
        <v>18.0</v>
      </c>
      <c r="N404" s="2"/>
      <c r="O404" s="2"/>
      <c r="P404" s="83" t="s">
        <v>59</v>
      </c>
      <c r="Q404" s="83" t="s">
        <v>1281</v>
      </c>
      <c r="R404" s="83" t="s">
        <v>346</v>
      </c>
      <c r="S404" s="83" t="s">
        <v>346</v>
      </c>
      <c r="T404" s="83">
        <v>80.0</v>
      </c>
      <c r="U404" s="83">
        <v>90.0</v>
      </c>
      <c r="V404" s="83">
        <v>90.0</v>
      </c>
      <c r="W404" s="83">
        <v>50.0</v>
      </c>
      <c r="X404" s="83" t="s">
        <v>217</v>
      </c>
      <c r="Y404" s="83" t="s">
        <v>1282</v>
      </c>
      <c r="Z404" s="83">
        <v>18.0</v>
      </c>
    </row>
    <row r="405">
      <c r="A405" s="83" t="s">
        <v>1283</v>
      </c>
      <c r="B405" s="83" t="s">
        <v>59</v>
      </c>
      <c r="C405" s="83" t="s">
        <v>1284</v>
      </c>
      <c r="D405" s="83" t="s">
        <v>346</v>
      </c>
      <c r="E405" s="83" t="s">
        <v>346</v>
      </c>
      <c r="F405" s="83">
        <v>80.0</v>
      </c>
      <c r="G405" s="83">
        <v>90.0</v>
      </c>
      <c r="H405" s="83">
        <v>90.0</v>
      </c>
      <c r="I405" s="83">
        <v>50.0</v>
      </c>
      <c r="J405" s="83" t="s">
        <v>217</v>
      </c>
      <c r="K405" s="83" t="s">
        <v>179</v>
      </c>
      <c r="L405" s="83" t="s">
        <v>1285</v>
      </c>
      <c r="M405" s="2">
        <v>39.0</v>
      </c>
      <c r="N405" s="2"/>
      <c r="O405" s="2"/>
      <c r="P405" s="83" t="s">
        <v>59</v>
      </c>
      <c r="Q405" s="83" t="s">
        <v>1284</v>
      </c>
      <c r="R405" s="83" t="s">
        <v>346</v>
      </c>
      <c r="S405" s="83" t="s">
        <v>346</v>
      </c>
      <c r="T405" s="83">
        <v>80.0</v>
      </c>
      <c r="U405" s="83">
        <v>90.0</v>
      </c>
      <c r="V405" s="83">
        <v>90.0</v>
      </c>
      <c r="W405" s="83">
        <v>50.0</v>
      </c>
      <c r="X405" s="83" t="s">
        <v>217</v>
      </c>
      <c r="Y405" s="83" t="s">
        <v>1285</v>
      </c>
      <c r="Z405" s="83">
        <v>39.0</v>
      </c>
    </row>
    <row r="406">
      <c r="A406" s="83" t="s">
        <v>1286</v>
      </c>
      <c r="B406" s="83" t="s">
        <v>59</v>
      </c>
      <c r="C406" s="83" t="s">
        <v>1287</v>
      </c>
      <c r="D406" s="83" t="s">
        <v>346</v>
      </c>
      <c r="E406" s="83" t="s">
        <v>346</v>
      </c>
      <c r="F406" s="83">
        <v>80.0</v>
      </c>
      <c r="G406" s="83">
        <v>90.0</v>
      </c>
      <c r="H406" s="83">
        <v>90.0</v>
      </c>
      <c r="I406" s="83">
        <v>50.0</v>
      </c>
      <c r="J406" s="83" t="s">
        <v>217</v>
      </c>
      <c r="K406" s="83" t="s">
        <v>179</v>
      </c>
      <c r="L406" s="83" t="s">
        <v>1288</v>
      </c>
      <c r="M406" s="2">
        <v>52.0</v>
      </c>
      <c r="N406" s="2"/>
      <c r="O406" s="2"/>
      <c r="P406" s="83" t="s">
        <v>59</v>
      </c>
      <c r="Q406" s="83" t="s">
        <v>1287</v>
      </c>
      <c r="R406" s="83" t="s">
        <v>346</v>
      </c>
      <c r="S406" s="83" t="s">
        <v>346</v>
      </c>
      <c r="T406" s="83">
        <v>80.0</v>
      </c>
      <c r="U406" s="83">
        <v>90.0</v>
      </c>
      <c r="V406" s="83">
        <v>90.0</v>
      </c>
      <c r="W406" s="83">
        <v>50.0</v>
      </c>
      <c r="X406" s="83" t="s">
        <v>217</v>
      </c>
      <c r="Y406" s="83" t="s">
        <v>1288</v>
      </c>
      <c r="Z406" s="83">
        <v>52.0</v>
      </c>
    </row>
    <row r="407">
      <c r="A407" s="83" t="s">
        <v>1289</v>
      </c>
      <c r="B407" s="83" t="s">
        <v>59</v>
      </c>
      <c r="C407" s="83" t="s">
        <v>1290</v>
      </c>
      <c r="D407" s="83" t="s">
        <v>346</v>
      </c>
      <c r="E407" s="83" t="s">
        <v>346</v>
      </c>
      <c r="F407" s="83">
        <v>80.0</v>
      </c>
      <c r="G407" s="83">
        <v>90.0</v>
      </c>
      <c r="H407" s="83">
        <v>90.0</v>
      </c>
      <c r="I407" s="83">
        <v>50.0</v>
      </c>
      <c r="J407" s="83" t="s">
        <v>220</v>
      </c>
      <c r="K407" s="83" t="s">
        <v>179</v>
      </c>
      <c r="L407" s="83" t="s">
        <v>1291</v>
      </c>
      <c r="M407" s="2">
        <v>17.0</v>
      </c>
      <c r="N407" s="2"/>
      <c r="O407" s="2"/>
      <c r="P407" s="83" t="s">
        <v>59</v>
      </c>
      <c r="Q407" s="83" t="s">
        <v>1290</v>
      </c>
      <c r="R407" s="83" t="s">
        <v>346</v>
      </c>
      <c r="S407" s="83" t="s">
        <v>346</v>
      </c>
      <c r="T407" s="83">
        <v>80.0</v>
      </c>
      <c r="U407" s="83">
        <v>90.0</v>
      </c>
      <c r="V407" s="83">
        <v>90.0</v>
      </c>
      <c r="W407" s="83">
        <v>50.0</v>
      </c>
      <c r="X407" s="83" t="s">
        <v>220</v>
      </c>
      <c r="Y407" s="83" t="s">
        <v>1291</v>
      </c>
      <c r="Z407" s="83">
        <v>17.0</v>
      </c>
    </row>
    <row r="408">
      <c r="A408" s="83" t="s">
        <v>1292</v>
      </c>
      <c r="B408" s="83" t="s">
        <v>59</v>
      </c>
      <c r="C408" s="83" t="s">
        <v>1293</v>
      </c>
      <c r="D408" s="83" t="s">
        <v>346</v>
      </c>
      <c r="E408" s="83" t="s">
        <v>346</v>
      </c>
      <c r="F408" s="83">
        <v>80.0</v>
      </c>
      <c r="G408" s="83">
        <v>90.0</v>
      </c>
      <c r="H408" s="83">
        <v>90.0</v>
      </c>
      <c r="I408" s="83">
        <v>50.0</v>
      </c>
      <c r="J408" s="83" t="s">
        <v>178</v>
      </c>
      <c r="K408" s="83" t="s">
        <v>179</v>
      </c>
      <c r="L408" s="83" t="s">
        <v>1294</v>
      </c>
      <c r="M408" s="2">
        <v>71.0</v>
      </c>
      <c r="N408" s="2"/>
      <c r="O408" s="2"/>
      <c r="P408" s="83" t="s">
        <v>59</v>
      </c>
      <c r="Q408" s="83" t="s">
        <v>1293</v>
      </c>
      <c r="R408" s="83" t="s">
        <v>346</v>
      </c>
      <c r="S408" s="83" t="s">
        <v>346</v>
      </c>
      <c r="T408" s="83">
        <v>80.0</v>
      </c>
      <c r="U408" s="83">
        <v>90.0</v>
      </c>
      <c r="V408" s="83">
        <v>90.0</v>
      </c>
      <c r="W408" s="83">
        <v>50.0</v>
      </c>
      <c r="X408" s="83" t="s">
        <v>178</v>
      </c>
      <c r="Y408" s="83" t="s">
        <v>1294</v>
      </c>
      <c r="Z408" s="83">
        <v>71.0</v>
      </c>
    </row>
    <row r="409">
      <c r="A409" s="83" t="s">
        <v>1295</v>
      </c>
      <c r="B409" s="83" t="s">
        <v>59</v>
      </c>
      <c r="C409" s="83" t="s">
        <v>1296</v>
      </c>
      <c r="D409" s="83" t="s">
        <v>346</v>
      </c>
      <c r="E409" s="83" t="s">
        <v>346</v>
      </c>
      <c r="F409" s="83">
        <v>80.0</v>
      </c>
      <c r="G409" s="83">
        <v>90.0</v>
      </c>
      <c r="H409" s="83">
        <v>90.0</v>
      </c>
      <c r="I409" s="83">
        <v>50.0</v>
      </c>
      <c r="J409" s="83" t="s">
        <v>185</v>
      </c>
      <c r="K409" s="83" t="s">
        <v>179</v>
      </c>
      <c r="L409" s="83" t="s">
        <v>1297</v>
      </c>
      <c r="M409" s="2">
        <v>13.0</v>
      </c>
      <c r="N409" s="2"/>
      <c r="O409" s="2"/>
      <c r="P409" s="83" t="s">
        <v>59</v>
      </c>
      <c r="Q409" s="83" t="s">
        <v>1296</v>
      </c>
      <c r="R409" s="83" t="s">
        <v>346</v>
      </c>
      <c r="S409" s="83" t="s">
        <v>346</v>
      </c>
      <c r="T409" s="83">
        <v>80.0</v>
      </c>
      <c r="U409" s="83">
        <v>90.0</v>
      </c>
      <c r="V409" s="83">
        <v>90.0</v>
      </c>
      <c r="W409" s="83">
        <v>50.0</v>
      </c>
      <c r="X409" s="83" t="s">
        <v>185</v>
      </c>
      <c r="Y409" s="83" t="s">
        <v>1297</v>
      </c>
      <c r="Z409" s="83">
        <v>13.0</v>
      </c>
    </row>
    <row r="410">
      <c r="A410" s="83" t="s">
        <v>1298</v>
      </c>
      <c r="B410" s="83" t="s">
        <v>59</v>
      </c>
      <c r="C410" s="83" t="s">
        <v>1296</v>
      </c>
      <c r="D410" s="83" t="s">
        <v>346</v>
      </c>
      <c r="E410" s="83" t="s">
        <v>346</v>
      </c>
      <c r="F410" s="83">
        <v>80.0</v>
      </c>
      <c r="G410" s="83">
        <v>90.0</v>
      </c>
      <c r="H410" s="83">
        <v>90.0</v>
      </c>
      <c r="I410" s="83">
        <v>50.0</v>
      </c>
      <c r="J410" s="83" t="s">
        <v>185</v>
      </c>
      <c r="K410" s="83" t="s">
        <v>179</v>
      </c>
      <c r="L410" s="83" t="s">
        <v>1297</v>
      </c>
      <c r="M410" s="2">
        <v>14.0</v>
      </c>
      <c r="N410" s="2"/>
      <c r="O410" s="2"/>
      <c r="P410" s="83" t="s">
        <v>59</v>
      </c>
      <c r="Q410" s="83" t="s">
        <v>1296</v>
      </c>
      <c r="R410" s="83" t="s">
        <v>346</v>
      </c>
      <c r="S410" s="83" t="s">
        <v>346</v>
      </c>
      <c r="T410" s="83">
        <v>80.0</v>
      </c>
      <c r="U410" s="83">
        <v>90.0</v>
      </c>
      <c r="V410" s="83">
        <v>90.0</v>
      </c>
      <c r="W410" s="83">
        <v>50.0</v>
      </c>
      <c r="X410" s="83" t="s">
        <v>185</v>
      </c>
      <c r="Y410" s="83" t="s">
        <v>1297</v>
      </c>
      <c r="Z410" s="83">
        <v>14.0</v>
      </c>
    </row>
    <row r="411">
      <c r="A411" s="83" t="s">
        <v>1299</v>
      </c>
      <c r="B411" s="83" t="s">
        <v>59</v>
      </c>
      <c r="C411" s="83" t="s">
        <v>1296</v>
      </c>
      <c r="D411" s="83" t="s">
        <v>346</v>
      </c>
      <c r="E411" s="83" t="s">
        <v>346</v>
      </c>
      <c r="F411" s="83">
        <v>80.0</v>
      </c>
      <c r="G411" s="83">
        <v>90.0</v>
      </c>
      <c r="H411" s="83">
        <v>90.0</v>
      </c>
      <c r="I411" s="83">
        <v>50.0</v>
      </c>
      <c r="J411" s="83" t="s">
        <v>185</v>
      </c>
      <c r="K411" s="83" t="s">
        <v>179</v>
      </c>
      <c r="L411" s="83" t="s">
        <v>1297</v>
      </c>
      <c r="M411" s="2">
        <v>15.0</v>
      </c>
      <c r="N411" s="2"/>
      <c r="O411" s="2"/>
      <c r="P411" s="83" t="s">
        <v>59</v>
      </c>
      <c r="Q411" s="83" t="s">
        <v>1296</v>
      </c>
      <c r="R411" s="83" t="s">
        <v>346</v>
      </c>
      <c r="S411" s="83" t="s">
        <v>346</v>
      </c>
      <c r="T411" s="83">
        <v>80.0</v>
      </c>
      <c r="U411" s="83">
        <v>90.0</v>
      </c>
      <c r="V411" s="83">
        <v>90.0</v>
      </c>
      <c r="W411" s="83">
        <v>50.0</v>
      </c>
      <c r="X411" s="83" t="s">
        <v>185</v>
      </c>
      <c r="Y411" s="83" t="s">
        <v>1297</v>
      </c>
      <c r="Z411" s="83">
        <v>15.0</v>
      </c>
    </row>
    <row r="412">
      <c r="A412" s="83" t="s">
        <v>1300</v>
      </c>
      <c r="B412" s="83" t="s">
        <v>59</v>
      </c>
      <c r="C412" s="83" t="s">
        <v>1301</v>
      </c>
      <c r="D412" s="83" t="s">
        <v>346</v>
      </c>
      <c r="E412" s="83" t="s">
        <v>346</v>
      </c>
      <c r="F412" s="83">
        <v>80.0</v>
      </c>
      <c r="G412" s="83">
        <v>90.0</v>
      </c>
      <c r="H412" s="83">
        <v>90.0</v>
      </c>
      <c r="I412" s="83">
        <v>50.0</v>
      </c>
      <c r="J412" s="83" t="s">
        <v>214</v>
      </c>
      <c r="K412" s="83" t="s">
        <v>179</v>
      </c>
      <c r="L412" s="83" t="s">
        <v>1302</v>
      </c>
      <c r="M412" s="2">
        <v>79.0</v>
      </c>
      <c r="N412" s="2"/>
      <c r="O412" s="2"/>
      <c r="P412" s="83" t="s">
        <v>59</v>
      </c>
      <c r="Q412" s="83" t="s">
        <v>1301</v>
      </c>
      <c r="R412" s="83" t="s">
        <v>346</v>
      </c>
      <c r="S412" s="83" t="s">
        <v>346</v>
      </c>
      <c r="T412" s="83">
        <v>80.0</v>
      </c>
      <c r="U412" s="83">
        <v>90.0</v>
      </c>
      <c r="V412" s="83">
        <v>90.0</v>
      </c>
      <c r="W412" s="83">
        <v>50.0</v>
      </c>
      <c r="X412" s="83" t="s">
        <v>214</v>
      </c>
      <c r="Y412" s="83" t="s">
        <v>1302</v>
      </c>
      <c r="Z412" s="83">
        <v>79.0</v>
      </c>
    </row>
    <row r="413">
      <c r="A413" s="83" t="s">
        <v>1303</v>
      </c>
      <c r="B413" s="83" t="s">
        <v>59</v>
      </c>
      <c r="C413" s="83" t="s">
        <v>1304</v>
      </c>
      <c r="D413" s="83" t="s">
        <v>346</v>
      </c>
      <c r="E413" s="83" t="s">
        <v>346</v>
      </c>
      <c r="F413" s="83">
        <v>80.0</v>
      </c>
      <c r="G413" s="83">
        <v>90.0</v>
      </c>
      <c r="H413" s="83">
        <v>90.0</v>
      </c>
      <c r="I413" s="83">
        <v>60.0</v>
      </c>
      <c r="J413" s="83" t="s">
        <v>217</v>
      </c>
      <c r="K413" s="83" t="s">
        <v>59</v>
      </c>
      <c r="L413" s="83" t="s">
        <v>1305</v>
      </c>
      <c r="M413" s="2">
        <v>38.0</v>
      </c>
      <c r="N413" s="2"/>
      <c r="O413" s="2"/>
      <c r="P413" s="83" t="s">
        <v>59</v>
      </c>
      <c r="Q413" s="83" t="s">
        <v>1304</v>
      </c>
      <c r="R413" s="83" t="s">
        <v>346</v>
      </c>
      <c r="S413" s="83" t="s">
        <v>346</v>
      </c>
      <c r="T413" s="83">
        <v>80.0</v>
      </c>
      <c r="U413" s="83">
        <v>90.0</v>
      </c>
      <c r="V413" s="83">
        <v>90.0</v>
      </c>
      <c r="W413" s="83">
        <v>60.0</v>
      </c>
      <c r="X413" s="83" t="s">
        <v>217</v>
      </c>
      <c r="Y413" s="83" t="s">
        <v>1305</v>
      </c>
      <c r="Z413" s="83">
        <v>38.0</v>
      </c>
    </row>
    <row r="414">
      <c r="A414" s="83" t="s">
        <v>1306</v>
      </c>
      <c r="B414" s="83" t="s">
        <v>59</v>
      </c>
      <c r="C414" s="83" t="s">
        <v>1307</v>
      </c>
      <c r="D414" s="83" t="s">
        <v>346</v>
      </c>
      <c r="E414" s="83" t="s">
        <v>346</v>
      </c>
      <c r="F414" s="83">
        <v>80.0</v>
      </c>
      <c r="G414" s="83">
        <v>90.0</v>
      </c>
      <c r="H414" s="83">
        <v>90.0</v>
      </c>
      <c r="I414" s="83">
        <v>60.0</v>
      </c>
      <c r="J414" s="83" t="s">
        <v>217</v>
      </c>
      <c r="K414" s="83" t="s">
        <v>59</v>
      </c>
      <c r="L414" s="83" t="s">
        <v>1308</v>
      </c>
      <c r="M414" s="2">
        <v>45.0</v>
      </c>
      <c r="N414" s="2"/>
      <c r="O414" s="2"/>
      <c r="P414" s="83" t="s">
        <v>59</v>
      </c>
      <c r="Q414" s="83" t="s">
        <v>1307</v>
      </c>
      <c r="R414" s="83" t="s">
        <v>346</v>
      </c>
      <c r="S414" s="83" t="s">
        <v>346</v>
      </c>
      <c r="T414" s="83">
        <v>80.0</v>
      </c>
      <c r="U414" s="83">
        <v>90.0</v>
      </c>
      <c r="V414" s="83">
        <v>90.0</v>
      </c>
      <c r="W414" s="83">
        <v>60.0</v>
      </c>
      <c r="X414" s="83" t="s">
        <v>217</v>
      </c>
      <c r="Y414" s="83" t="s">
        <v>1308</v>
      </c>
      <c r="Z414" s="83">
        <v>45.0</v>
      </c>
    </row>
    <row r="415">
      <c r="A415" s="83" t="s">
        <v>1309</v>
      </c>
      <c r="B415" s="83" t="s">
        <v>59</v>
      </c>
      <c r="C415" s="83" t="s">
        <v>1310</v>
      </c>
      <c r="D415" s="83" t="s">
        <v>346</v>
      </c>
      <c r="E415" s="83" t="s">
        <v>346</v>
      </c>
      <c r="F415" s="83">
        <v>80.0</v>
      </c>
      <c r="G415" s="83">
        <v>90.0</v>
      </c>
      <c r="H415" s="83">
        <v>90.0</v>
      </c>
      <c r="I415" s="83">
        <v>60.0</v>
      </c>
      <c r="J415" s="83" t="s">
        <v>220</v>
      </c>
      <c r="K415" s="83" t="s">
        <v>59</v>
      </c>
      <c r="L415" s="83" t="s">
        <v>1311</v>
      </c>
      <c r="M415" s="2">
        <v>59.0</v>
      </c>
      <c r="N415" s="2"/>
      <c r="O415" s="2"/>
      <c r="P415" s="83" t="s">
        <v>59</v>
      </c>
      <c r="Q415" s="83" t="s">
        <v>1310</v>
      </c>
      <c r="R415" s="83" t="s">
        <v>346</v>
      </c>
      <c r="S415" s="83" t="s">
        <v>346</v>
      </c>
      <c r="T415" s="83">
        <v>80.0</v>
      </c>
      <c r="U415" s="83">
        <v>90.0</v>
      </c>
      <c r="V415" s="83">
        <v>90.0</v>
      </c>
      <c r="W415" s="83">
        <v>60.0</v>
      </c>
      <c r="X415" s="83" t="s">
        <v>220</v>
      </c>
      <c r="Y415" s="83" t="s">
        <v>1311</v>
      </c>
      <c r="Z415" s="83">
        <v>59.0</v>
      </c>
    </row>
    <row r="416">
      <c r="A416" s="83" t="s">
        <v>1312</v>
      </c>
      <c r="B416" s="83" t="s">
        <v>59</v>
      </c>
      <c r="C416" s="83" t="s">
        <v>1313</v>
      </c>
      <c r="D416" s="83" t="s">
        <v>346</v>
      </c>
      <c r="E416" s="83" t="s">
        <v>346</v>
      </c>
      <c r="F416" s="83">
        <v>80.0</v>
      </c>
      <c r="G416" s="83">
        <v>90.0</v>
      </c>
      <c r="H416" s="83">
        <v>90.0</v>
      </c>
      <c r="I416" s="83">
        <v>60.0</v>
      </c>
      <c r="J416" s="83" t="s">
        <v>185</v>
      </c>
      <c r="K416" s="83" t="s">
        <v>59</v>
      </c>
      <c r="L416" s="83" t="s">
        <v>1314</v>
      </c>
      <c r="M416" s="2">
        <v>56.0</v>
      </c>
      <c r="N416" s="2"/>
      <c r="O416" s="2"/>
      <c r="P416" s="83" t="s">
        <v>59</v>
      </c>
      <c r="Q416" s="83" t="s">
        <v>1313</v>
      </c>
      <c r="R416" s="83" t="s">
        <v>346</v>
      </c>
      <c r="S416" s="83" t="s">
        <v>346</v>
      </c>
      <c r="T416" s="83">
        <v>80.0</v>
      </c>
      <c r="U416" s="83">
        <v>90.0</v>
      </c>
      <c r="V416" s="83">
        <v>90.0</v>
      </c>
      <c r="W416" s="83">
        <v>60.0</v>
      </c>
      <c r="X416" s="83" t="s">
        <v>185</v>
      </c>
      <c r="Y416" s="83" t="s">
        <v>1314</v>
      </c>
      <c r="Z416" s="83">
        <v>56.0</v>
      </c>
    </row>
    <row r="417">
      <c r="A417" s="83" t="s">
        <v>1315</v>
      </c>
      <c r="B417" s="83" t="s">
        <v>59</v>
      </c>
      <c r="C417" s="83" t="s">
        <v>1316</v>
      </c>
      <c r="D417" s="83" t="s">
        <v>346</v>
      </c>
      <c r="E417" s="83" t="s">
        <v>346</v>
      </c>
      <c r="F417" s="83">
        <v>80.0</v>
      </c>
      <c r="G417" s="83">
        <v>90.0</v>
      </c>
      <c r="H417" s="83">
        <v>90.0</v>
      </c>
      <c r="I417" s="83">
        <v>60.0</v>
      </c>
      <c r="J417" s="83" t="s">
        <v>185</v>
      </c>
      <c r="K417" s="83" t="s">
        <v>59</v>
      </c>
      <c r="L417" s="83" t="s">
        <v>1244</v>
      </c>
      <c r="M417" s="2">
        <v>80.0</v>
      </c>
      <c r="N417" s="2"/>
      <c r="O417" s="2"/>
      <c r="P417" s="83" t="s">
        <v>59</v>
      </c>
      <c r="Q417" s="83" t="s">
        <v>1316</v>
      </c>
      <c r="R417" s="83" t="s">
        <v>346</v>
      </c>
      <c r="S417" s="83" t="s">
        <v>346</v>
      </c>
      <c r="T417" s="83">
        <v>80.0</v>
      </c>
      <c r="U417" s="83">
        <v>90.0</v>
      </c>
      <c r="V417" s="83">
        <v>90.0</v>
      </c>
      <c r="W417" s="83">
        <v>60.0</v>
      </c>
      <c r="X417" s="83" t="s">
        <v>185</v>
      </c>
      <c r="Y417" s="83" t="s">
        <v>1244</v>
      </c>
      <c r="Z417" s="83">
        <v>80.0</v>
      </c>
    </row>
    <row r="418">
      <c r="A418" s="83" t="s">
        <v>1317</v>
      </c>
      <c r="B418" s="83" t="s">
        <v>59</v>
      </c>
      <c r="C418" s="83" t="s">
        <v>145</v>
      </c>
      <c r="D418" s="83" t="s">
        <v>346</v>
      </c>
      <c r="E418" s="83" t="s">
        <v>346</v>
      </c>
      <c r="F418" s="83">
        <v>80.0</v>
      </c>
      <c r="G418" s="83">
        <v>90.0</v>
      </c>
      <c r="H418" s="83">
        <v>90.0</v>
      </c>
      <c r="I418" s="83">
        <v>60.0</v>
      </c>
      <c r="J418" s="83" t="s">
        <v>214</v>
      </c>
      <c r="K418" s="83" t="s">
        <v>59</v>
      </c>
      <c r="L418" s="83" t="s">
        <v>1318</v>
      </c>
      <c r="M418" s="2">
        <v>22.0</v>
      </c>
      <c r="N418" s="2"/>
      <c r="O418" s="2"/>
      <c r="P418" s="83" t="s">
        <v>59</v>
      </c>
      <c r="Q418" s="83" t="s">
        <v>145</v>
      </c>
      <c r="R418" s="83" t="s">
        <v>346</v>
      </c>
      <c r="S418" s="83" t="s">
        <v>346</v>
      </c>
      <c r="T418" s="83">
        <v>80.0</v>
      </c>
      <c r="U418" s="83">
        <v>90.0</v>
      </c>
      <c r="V418" s="83">
        <v>90.0</v>
      </c>
      <c r="W418" s="83">
        <v>60.0</v>
      </c>
      <c r="X418" s="83" t="s">
        <v>214</v>
      </c>
      <c r="Y418" s="83" t="s">
        <v>1318</v>
      </c>
      <c r="Z418" s="83">
        <v>22.0</v>
      </c>
    </row>
    <row r="419">
      <c r="A419" s="83" t="s">
        <v>1319</v>
      </c>
      <c r="B419" s="83" t="s">
        <v>59</v>
      </c>
      <c r="C419" s="83" t="s">
        <v>1320</v>
      </c>
      <c r="D419" s="83" t="s">
        <v>346</v>
      </c>
      <c r="E419" s="83" t="s">
        <v>346</v>
      </c>
      <c r="F419" s="83">
        <v>80.0</v>
      </c>
      <c r="G419" s="83">
        <v>90.0</v>
      </c>
      <c r="H419" s="83">
        <v>90.0</v>
      </c>
      <c r="I419" s="83">
        <v>60.0</v>
      </c>
      <c r="J419" s="83" t="s">
        <v>214</v>
      </c>
      <c r="K419" s="83" t="s">
        <v>59</v>
      </c>
      <c r="L419" s="83" t="s">
        <v>1321</v>
      </c>
      <c r="M419" s="2">
        <v>4.0</v>
      </c>
      <c r="N419" s="2"/>
      <c r="O419" s="2"/>
      <c r="P419" s="83" t="s">
        <v>59</v>
      </c>
      <c r="Q419" s="83" t="s">
        <v>1320</v>
      </c>
      <c r="R419" s="83" t="s">
        <v>346</v>
      </c>
      <c r="S419" s="83" t="s">
        <v>346</v>
      </c>
      <c r="T419" s="83">
        <v>80.0</v>
      </c>
      <c r="U419" s="83">
        <v>90.0</v>
      </c>
      <c r="V419" s="83">
        <v>90.0</v>
      </c>
      <c r="W419" s="83">
        <v>60.0</v>
      </c>
      <c r="X419" s="83" t="s">
        <v>214</v>
      </c>
      <c r="Y419" s="83" t="s">
        <v>1321</v>
      </c>
      <c r="Z419" s="83">
        <v>4.0</v>
      </c>
    </row>
    <row r="420">
      <c r="A420" s="83" t="s">
        <v>140</v>
      </c>
      <c r="B420" s="83" t="s">
        <v>59</v>
      </c>
      <c r="C420" s="83" t="s">
        <v>1322</v>
      </c>
      <c r="D420" s="83" t="s">
        <v>346</v>
      </c>
      <c r="E420" s="83" t="s">
        <v>346</v>
      </c>
      <c r="F420" s="83">
        <v>80.0</v>
      </c>
      <c r="G420" s="83">
        <v>90.0</v>
      </c>
      <c r="H420" s="83">
        <v>90.0</v>
      </c>
      <c r="I420" s="83">
        <v>60.0</v>
      </c>
      <c r="J420" s="83" t="s">
        <v>214</v>
      </c>
      <c r="K420" s="83" t="s">
        <v>59</v>
      </c>
      <c r="L420" s="83" t="s">
        <v>1323</v>
      </c>
      <c r="M420" s="2">
        <v>12.0</v>
      </c>
      <c r="N420" s="2"/>
      <c r="O420" s="2"/>
      <c r="P420" s="83" t="s">
        <v>59</v>
      </c>
      <c r="Q420" s="83" t="s">
        <v>1322</v>
      </c>
      <c r="R420" s="83" t="s">
        <v>346</v>
      </c>
      <c r="S420" s="83" t="s">
        <v>346</v>
      </c>
      <c r="T420" s="83">
        <v>80.0</v>
      </c>
      <c r="U420" s="83">
        <v>90.0</v>
      </c>
      <c r="V420" s="83">
        <v>90.0</v>
      </c>
      <c r="W420" s="83">
        <v>60.0</v>
      </c>
      <c r="X420" s="83" t="s">
        <v>214</v>
      </c>
      <c r="Y420" s="83" t="s">
        <v>1323</v>
      </c>
      <c r="Z420" s="83">
        <v>12.0</v>
      </c>
    </row>
    <row r="421">
      <c r="A421" s="83" t="s">
        <v>1324</v>
      </c>
      <c r="B421" s="83" t="s">
        <v>59</v>
      </c>
      <c r="C421" s="83" t="s">
        <v>1325</v>
      </c>
      <c r="D421" s="83" t="s">
        <v>621</v>
      </c>
      <c r="E421" s="83" t="s">
        <v>1326</v>
      </c>
      <c r="F421" s="83">
        <v>70.0</v>
      </c>
      <c r="G421" s="83">
        <v>80.0</v>
      </c>
      <c r="H421" s="83">
        <v>80.0</v>
      </c>
      <c r="I421" s="83">
        <v>40.0</v>
      </c>
      <c r="J421" s="83" t="s">
        <v>220</v>
      </c>
      <c r="K421" s="83" t="s">
        <v>179</v>
      </c>
      <c r="L421" s="83" t="s">
        <v>1327</v>
      </c>
      <c r="M421" s="2">
        <v>64.0</v>
      </c>
      <c r="N421" s="2"/>
      <c r="O421" s="2"/>
      <c r="P421" s="83" t="s">
        <v>59</v>
      </c>
      <c r="Q421" s="83" t="s">
        <v>1325</v>
      </c>
      <c r="R421" s="83" t="s">
        <v>621</v>
      </c>
      <c r="S421" s="83" t="s">
        <v>1326</v>
      </c>
      <c r="T421" s="83">
        <v>70.0</v>
      </c>
      <c r="U421" s="83">
        <v>80.0</v>
      </c>
      <c r="V421" s="83">
        <v>80.0</v>
      </c>
      <c r="W421" s="83">
        <v>40.0</v>
      </c>
      <c r="X421" s="83" t="s">
        <v>220</v>
      </c>
      <c r="Y421" s="83" t="s">
        <v>1327</v>
      </c>
      <c r="Z421" s="83">
        <v>64.0</v>
      </c>
    </row>
    <row r="422">
      <c r="A422" s="83" t="s">
        <v>1328</v>
      </c>
      <c r="B422" s="83" t="s">
        <v>59</v>
      </c>
      <c r="C422" s="83" t="s">
        <v>1329</v>
      </c>
      <c r="D422" s="83" t="s">
        <v>621</v>
      </c>
      <c r="E422" s="83" t="s">
        <v>1326</v>
      </c>
      <c r="F422" s="83">
        <v>70.0</v>
      </c>
      <c r="G422" s="83">
        <v>80.0</v>
      </c>
      <c r="H422" s="83">
        <v>80.0</v>
      </c>
      <c r="I422" s="83">
        <v>40.0</v>
      </c>
      <c r="J422" s="83" t="s">
        <v>185</v>
      </c>
      <c r="K422" s="83" t="s">
        <v>179</v>
      </c>
      <c r="L422" s="83" t="s">
        <v>1330</v>
      </c>
      <c r="M422" s="2">
        <v>73.0</v>
      </c>
      <c r="N422" s="2"/>
      <c r="O422" s="2"/>
      <c r="P422" s="83" t="s">
        <v>59</v>
      </c>
      <c r="Q422" s="83" t="s">
        <v>1329</v>
      </c>
      <c r="R422" s="83" t="s">
        <v>621</v>
      </c>
      <c r="S422" s="83" t="s">
        <v>1326</v>
      </c>
      <c r="T422" s="83">
        <v>70.0</v>
      </c>
      <c r="U422" s="83">
        <v>80.0</v>
      </c>
      <c r="V422" s="83">
        <v>80.0</v>
      </c>
      <c r="W422" s="83">
        <v>40.0</v>
      </c>
      <c r="X422" s="83" t="s">
        <v>185</v>
      </c>
      <c r="Y422" s="83" t="s">
        <v>1330</v>
      </c>
      <c r="Z422" s="83">
        <v>73.0</v>
      </c>
    </row>
    <row r="423">
      <c r="A423" s="83" t="s">
        <v>1331</v>
      </c>
      <c r="B423" s="83" t="s">
        <v>59</v>
      </c>
      <c r="C423" s="83" t="s">
        <v>1332</v>
      </c>
      <c r="D423" s="83" t="s">
        <v>621</v>
      </c>
      <c r="E423" s="83" t="s">
        <v>1326</v>
      </c>
      <c r="F423" s="83">
        <v>70.0</v>
      </c>
      <c r="G423" s="83">
        <v>80.0</v>
      </c>
      <c r="H423" s="83">
        <v>80.0</v>
      </c>
      <c r="I423" s="83">
        <v>40.0</v>
      </c>
      <c r="J423" s="83" t="s">
        <v>214</v>
      </c>
      <c r="K423" s="83" t="s">
        <v>179</v>
      </c>
      <c r="L423" s="83" t="s">
        <v>1333</v>
      </c>
      <c r="M423" s="2">
        <v>51.0</v>
      </c>
      <c r="N423" s="2"/>
      <c r="O423" s="2"/>
      <c r="P423" s="83" t="s">
        <v>59</v>
      </c>
      <c r="Q423" s="83" t="s">
        <v>1332</v>
      </c>
      <c r="R423" s="83" t="s">
        <v>621</v>
      </c>
      <c r="S423" s="83" t="s">
        <v>1326</v>
      </c>
      <c r="T423" s="83">
        <v>70.0</v>
      </c>
      <c r="U423" s="83">
        <v>80.0</v>
      </c>
      <c r="V423" s="83">
        <v>80.0</v>
      </c>
      <c r="W423" s="83">
        <v>40.0</v>
      </c>
      <c r="X423" s="83" t="s">
        <v>214</v>
      </c>
      <c r="Y423" s="83" t="s">
        <v>1333</v>
      </c>
      <c r="Z423" s="83">
        <v>51.0</v>
      </c>
    </row>
    <row r="424">
      <c r="A424" s="83" t="s">
        <v>1334</v>
      </c>
      <c r="B424" s="83" t="s">
        <v>59</v>
      </c>
      <c r="C424" s="83" t="s">
        <v>1335</v>
      </c>
      <c r="D424" s="83" t="s">
        <v>621</v>
      </c>
      <c r="E424" s="83" t="s">
        <v>1336</v>
      </c>
      <c r="F424" s="83">
        <v>70.0</v>
      </c>
      <c r="G424" s="83">
        <v>80.0</v>
      </c>
      <c r="H424" s="83">
        <v>80.0</v>
      </c>
      <c r="I424" s="83">
        <v>40.0</v>
      </c>
      <c r="J424" s="83" t="s">
        <v>214</v>
      </c>
      <c r="K424" s="83" t="s">
        <v>179</v>
      </c>
      <c r="L424" s="83" t="s">
        <v>1337</v>
      </c>
      <c r="M424" s="2">
        <v>76.0</v>
      </c>
      <c r="N424" s="2"/>
      <c r="O424" s="2"/>
      <c r="P424" s="83" t="s">
        <v>59</v>
      </c>
      <c r="Q424" s="83" t="s">
        <v>1335</v>
      </c>
      <c r="R424" s="83" t="s">
        <v>621</v>
      </c>
      <c r="S424" s="83" t="s">
        <v>1336</v>
      </c>
      <c r="T424" s="83">
        <v>70.0</v>
      </c>
      <c r="U424" s="83">
        <v>80.0</v>
      </c>
      <c r="V424" s="83">
        <v>80.0</v>
      </c>
      <c r="W424" s="83">
        <v>40.0</v>
      </c>
      <c r="X424" s="83" t="s">
        <v>214</v>
      </c>
      <c r="Y424" s="83" t="s">
        <v>1337</v>
      </c>
      <c r="Z424" s="83">
        <v>76.0</v>
      </c>
    </row>
    <row r="425">
      <c r="A425" s="83" t="s">
        <v>1338</v>
      </c>
      <c r="B425" s="83" t="s">
        <v>59</v>
      </c>
      <c r="C425" s="83" t="s">
        <v>1339</v>
      </c>
      <c r="D425" s="83" t="s">
        <v>621</v>
      </c>
      <c r="E425" s="83" t="s">
        <v>1336</v>
      </c>
      <c r="F425" s="83">
        <v>70.0</v>
      </c>
      <c r="G425" s="83">
        <v>80.0</v>
      </c>
      <c r="H425" s="83">
        <v>80.0</v>
      </c>
      <c r="I425" s="83">
        <v>50.0</v>
      </c>
      <c r="J425" s="83" t="s">
        <v>185</v>
      </c>
      <c r="K425" s="83" t="s">
        <v>59</v>
      </c>
      <c r="L425" s="83" t="s">
        <v>1340</v>
      </c>
      <c r="M425" s="2">
        <v>57.0</v>
      </c>
      <c r="N425" s="2"/>
      <c r="O425" s="2"/>
      <c r="P425" s="83" t="s">
        <v>59</v>
      </c>
      <c r="Q425" s="83" t="s">
        <v>1339</v>
      </c>
      <c r="R425" s="83" t="s">
        <v>621</v>
      </c>
      <c r="S425" s="83" t="s">
        <v>1336</v>
      </c>
      <c r="T425" s="83">
        <v>70.0</v>
      </c>
      <c r="U425" s="83">
        <v>80.0</v>
      </c>
      <c r="V425" s="83">
        <v>80.0</v>
      </c>
      <c r="W425" s="83">
        <v>50.0</v>
      </c>
      <c r="X425" s="83" t="s">
        <v>185</v>
      </c>
      <c r="Y425" s="83" t="s">
        <v>1340</v>
      </c>
      <c r="Z425" s="83">
        <v>57.0</v>
      </c>
    </row>
    <row r="426">
      <c r="A426" s="83" t="s">
        <v>1341</v>
      </c>
      <c r="B426" s="83" t="s">
        <v>59</v>
      </c>
      <c r="C426" s="83" t="s">
        <v>1342</v>
      </c>
      <c r="D426" s="83" t="s">
        <v>621</v>
      </c>
      <c r="E426" s="83" t="s">
        <v>621</v>
      </c>
      <c r="F426" s="83">
        <v>70.0</v>
      </c>
      <c r="G426" s="83">
        <v>80.0</v>
      </c>
      <c r="H426" s="83">
        <v>80.0</v>
      </c>
      <c r="I426" s="83">
        <v>50.0</v>
      </c>
      <c r="J426" s="83" t="s">
        <v>214</v>
      </c>
      <c r="K426" s="83" t="s">
        <v>59</v>
      </c>
      <c r="L426" s="83" t="s">
        <v>1343</v>
      </c>
      <c r="M426" s="2">
        <v>6.0</v>
      </c>
      <c r="N426" s="2"/>
      <c r="O426" s="2"/>
      <c r="P426" s="83" t="s">
        <v>59</v>
      </c>
      <c r="Q426" s="83" t="s">
        <v>1342</v>
      </c>
      <c r="R426" s="83" t="s">
        <v>621</v>
      </c>
      <c r="S426" s="83" t="s">
        <v>621</v>
      </c>
      <c r="T426" s="83">
        <v>70.0</v>
      </c>
      <c r="U426" s="83">
        <v>80.0</v>
      </c>
      <c r="V426" s="83">
        <v>80.0</v>
      </c>
      <c r="W426" s="83">
        <v>50.0</v>
      </c>
      <c r="X426" s="83" t="s">
        <v>214</v>
      </c>
      <c r="Y426" s="83" t="s">
        <v>1343</v>
      </c>
      <c r="Z426" s="83">
        <v>6.0</v>
      </c>
    </row>
    <row r="427">
      <c r="A427" s="83" t="s">
        <v>1344</v>
      </c>
      <c r="B427" s="83" t="s">
        <v>59</v>
      </c>
      <c r="C427" s="83" t="s">
        <v>1345</v>
      </c>
      <c r="D427" s="83" t="s">
        <v>621</v>
      </c>
      <c r="E427" s="83" t="s">
        <v>621</v>
      </c>
      <c r="F427" s="83">
        <v>70.0</v>
      </c>
      <c r="G427" s="83">
        <v>80.0</v>
      </c>
      <c r="H427" s="83">
        <v>80.0</v>
      </c>
      <c r="I427" s="83">
        <v>60.0</v>
      </c>
      <c r="J427" s="83" t="s">
        <v>217</v>
      </c>
      <c r="K427" s="83" t="s">
        <v>59</v>
      </c>
      <c r="L427" s="83" t="s">
        <v>1346</v>
      </c>
      <c r="M427" s="2">
        <v>40.0</v>
      </c>
      <c r="N427" s="2"/>
      <c r="O427" s="2"/>
      <c r="P427" s="83" t="s">
        <v>59</v>
      </c>
      <c r="Q427" s="83" t="s">
        <v>1345</v>
      </c>
      <c r="R427" s="83" t="s">
        <v>621</v>
      </c>
      <c r="S427" s="83" t="s">
        <v>621</v>
      </c>
      <c r="T427" s="83">
        <v>70.0</v>
      </c>
      <c r="U427" s="83">
        <v>80.0</v>
      </c>
      <c r="V427" s="83">
        <v>80.0</v>
      </c>
      <c r="W427" s="83">
        <v>60.0</v>
      </c>
      <c r="X427" s="83" t="s">
        <v>217</v>
      </c>
      <c r="Y427" s="83" t="s">
        <v>1346</v>
      </c>
      <c r="Z427" s="83">
        <v>40.0</v>
      </c>
    </row>
    <row r="428">
      <c r="A428" s="83" t="s">
        <v>1347</v>
      </c>
      <c r="B428" s="83" t="s">
        <v>59</v>
      </c>
      <c r="C428" s="83" t="s">
        <v>1348</v>
      </c>
      <c r="D428" s="83" t="s">
        <v>621</v>
      </c>
      <c r="E428" s="83" t="s">
        <v>621</v>
      </c>
      <c r="F428" s="83">
        <v>70.0</v>
      </c>
      <c r="G428" s="83">
        <v>80.0</v>
      </c>
      <c r="H428" s="83">
        <v>80.0</v>
      </c>
      <c r="I428" s="83">
        <v>60.0</v>
      </c>
      <c r="J428" s="83" t="s">
        <v>214</v>
      </c>
      <c r="K428" s="83" t="s">
        <v>59</v>
      </c>
      <c r="L428" s="83" t="s">
        <v>1349</v>
      </c>
      <c r="M428" s="2">
        <v>42.0</v>
      </c>
      <c r="N428" s="2"/>
      <c r="O428" s="2"/>
      <c r="P428" s="83" t="s">
        <v>59</v>
      </c>
      <c r="Q428" s="83" t="s">
        <v>1348</v>
      </c>
      <c r="R428" s="83" t="s">
        <v>621</v>
      </c>
      <c r="S428" s="83" t="s">
        <v>621</v>
      </c>
      <c r="T428" s="83">
        <v>70.0</v>
      </c>
      <c r="U428" s="83">
        <v>80.0</v>
      </c>
      <c r="V428" s="83">
        <v>80.0</v>
      </c>
      <c r="W428" s="83">
        <v>60.0</v>
      </c>
      <c r="X428" s="83" t="s">
        <v>214</v>
      </c>
      <c r="Y428" s="83" t="s">
        <v>1349</v>
      </c>
      <c r="Z428" s="83">
        <v>42.0</v>
      </c>
    </row>
    <row r="429">
      <c r="A429" s="83" t="s">
        <v>1350</v>
      </c>
      <c r="B429" s="83" t="s">
        <v>59</v>
      </c>
      <c r="C429" s="83" t="s">
        <v>1351</v>
      </c>
      <c r="D429" s="83" t="s">
        <v>621</v>
      </c>
      <c r="E429" s="83" t="s">
        <v>621</v>
      </c>
      <c r="F429" s="83">
        <v>60.0</v>
      </c>
      <c r="G429" s="83">
        <v>70.0</v>
      </c>
      <c r="H429" s="83">
        <v>70.0</v>
      </c>
      <c r="I429" s="83">
        <v>40.0</v>
      </c>
      <c r="J429" s="83" t="s">
        <v>220</v>
      </c>
      <c r="K429" s="83" t="s">
        <v>179</v>
      </c>
      <c r="L429" s="83" t="s">
        <v>1352</v>
      </c>
      <c r="M429" s="2">
        <v>31.0</v>
      </c>
      <c r="N429" s="2"/>
      <c r="O429" s="2"/>
      <c r="P429" s="83" t="s">
        <v>59</v>
      </c>
      <c r="Q429" s="83" t="s">
        <v>1351</v>
      </c>
      <c r="R429" s="83" t="s">
        <v>621</v>
      </c>
      <c r="S429" s="83" t="s">
        <v>621</v>
      </c>
      <c r="T429" s="83">
        <v>60.0</v>
      </c>
      <c r="U429" s="83">
        <v>70.0</v>
      </c>
      <c r="V429" s="83">
        <v>70.0</v>
      </c>
      <c r="W429" s="83">
        <v>40.0</v>
      </c>
      <c r="X429" s="83" t="s">
        <v>220</v>
      </c>
      <c r="Y429" s="83" t="s">
        <v>1352</v>
      </c>
      <c r="Z429" s="83">
        <v>31.0</v>
      </c>
    </row>
    <row r="430">
      <c r="A430" s="83" t="s">
        <v>1353</v>
      </c>
      <c r="B430" s="83" t="s">
        <v>59</v>
      </c>
      <c r="C430" s="83" t="s">
        <v>1354</v>
      </c>
      <c r="D430" s="83" t="s">
        <v>621</v>
      </c>
      <c r="E430" s="83" t="s">
        <v>621</v>
      </c>
      <c r="F430" s="83">
        <v>60.0</v>
      </c>
      <c r="G430" s="83">
        <v>70.0</v>
      </c>
      <c r="H430" s="83">
        <v>70.0</v>
      </c>
      <c r="I430" s="83">
        <v>40.0</v>
      </c>
      <c r="J430" s="83" t="s">
        <v>220</v>
      </c>
      <c r="K430" s="83" t="s">
        <v>179</v>
      </c>
      <c r="L430" s="83" t="s">
        <v>1355</v>
      </c>
      <c r="M430" s="2">
        <v>50.0</v>
      </c>
      <c r="N430" s="2"/>
      <c r="O430" s="2"/>
      <c r="P430" s="83" t="s">
        <v>59</v>
      </c>
      <c r="Q430" s="83" t="s">
        <v>1354</v>
      </c>
      <c r="R430" s="83" t="s">
        <v>621</v>
      </c>
      <c r="S430" s="83" t="s">
        <v>621</v>
      </c>
      <c r="T430" s="83">
        <v>60.0</v>
      </c>
      <c r="U430" s="83">
        <v>70.0</v>
      </c>
      <c r="V430" s="83">
        <v>70.0</v>
      </c>
      <c r="W430" s="83">
        <v>40.0</v>
      </c>
      <c r="X430" s="83" t="s">
        <v>220</v>
      </c>
      <c r="Y430" s="83" t="s">
        <v>1355</v>
      </c>
      <c r="Z430" s="83">
        <v>50.0</v>
      </c>
    </row>
    <row r="431">
      <c r="A431" s="83" t="s">
        <v>1356</v>
      </c>
      <c r="B431" s="83" t="s">
        <v>59</v>
      </c>
      <c r="C431" s="83" t="s">
        <v>1357</v>
      </c>
      <c r="D431" s="83" t="s">
        <v>621</v>
      </c>
      <c r="E431" s="83" t="s">
        <v>621</v>
      </c>
      <c r="F431" s="83">
        <v>60.0</v>
      </c>
      <c r="G431" s="83">
        <v>70.0</v>
      </c>
      <c r="H431" s="83">
        <v>70.0</v>
      </c>
      <c r="I431" s="83">
        <v>40.0</v>
      </c>
      <c r="J431" s="83" t="s">
        <v>185</v>
      </c>
      <c r="K431" s="83" t="s">
        <v>179</v>
      </c>
      <c r="L431" s="83" t="s">
        <v>1358</v>
      </c>
      <c r="M431" s="2">
        <v>66.0</v>
      </c>
      <c r="N431" s="2"/>
      <c r="O431" s="2"/>
      <c r="P431" s="83" t="s">
        <v>59</v>
      </c>
      <c r="Q431" s="83" t="s">
        <v>1357</v>
      </c>
      <c r="R431" s="83" t="s">
        <v>621</v>
      </c>
      <c r="S431" s="83" t="s">
        <v>621</v>
      </c>
      <c r="T431" s="83">
        <v>60.0</v>
      </c>
      <c r="U431" s="83">
        <v>70.0</v>
      </c>
      <c r="V431" s="83">
        <v>70.0</v>
      </c>
      <c r="W431" s="83">
        <v>40.0</v>
      </c>
      <c r="X431" s="83" t="s">
        <v>185</v>
      </c>
      <c r="Y431" s="83" t="s">
        <v>1358</v>
      </c>
      <c r="Z431" s="83">
        <v>66.0</v>
      </c>
    </row>
    <row r="432">
      <c r="A432" s="83" t="s">
        <v>1359</v>
      </c>
      <c r="B432" s="83" t="s">
        <v>59</v>
      </c>
      <c r="C432" s="83" t="s">
        <v>1360</v>
      </c>
      <c r="D432" s="83" t="s">
        <v>621</v>
      </c>
      <c r="E432" s="83" t="s">
        <v>621</v>
      </c>
      <c r="F432" s="83">
        <v>60.0</v>
      </c>
      <c r="G432" s="83">
        <v>70.0</v>
      </c>
      <c r="H432" s="83">
        <v>70.0</v>
      </c>
      <c r="I432" s="83">
        <v>40.0</v>
      </c>
      <c r="J432" s="83" t="s">
        <v>185</v>
      </c>
      <c r="K432" s="83" t="s">
        <v>179</v>
      </c>
      <c r="L432" s="83" t="s">
        <v>1361</v>
      </c>
      <c r="M432" s="2">
        <v>5.0</v>
      </c>
      <c r="N432" s="2"/>
      <c r="O432" s="2"/>
      <c r="P432" s="83" t="s">
        <v>59</v>
      </c>
      <c r="Q432" s="83" t="s">
        <v>1360</v>
      </c>
      <c r="R432" s="83" t="s">
        <v>621</v>
      </c>
      <c r="S432" s="83" t="s">
        <v>621</v>
      </c>
      <c r="T432" s="83">
        <v>60.0</v>
      </c>
      <c r="U432" s="83">
        <v>70.0</v>
      </c>
      <c r="V432" s="83">
        <v>70.0</v>
      </c>
      <c r="W432" s="83">
        <v>40.0</v>
      </c>
      <c r="X432" s="83" t="s">
        <v>185</v>
      </c>
      <c r="Y432" s="83" t="s">
        <v>1361</v>
      </c>
      <c r="Z432" s="83">
        <v>5.0</v>
      </c>
    </row>
    <row r="433">
      <c r="A433" s="83" t="s">
        <v>1362</v>
      </c>
      <c r="B433" s="83" t="s">
        <v>59</v>
      </c>
      <c r="C433" s="83" t="s">
        <v>1363</v>
      </c>
      <c r="D433" s="83" t="s">
        <v>621</v>
      </c>
      <c r="E433" s="83" t="s">
        <v>621</v>
      </c>
      <c r="F433" s="83">
        <v>60.0</v>
      </c>
      <c r="G433" s="83">
        <v>70.0</v>
      </c>
      <c r="H433" s="83">
        <v>70.0</v>
      </c>
      <c r="I433" s="83">
        <v>50.0</v>
      </c>
      <c r="J433" s="83" t="s">
        <v>217</v>
      </c>
      <c r="K433" s="83" t="s">
        <v>179</v>
      </c>
      <c r="L433" s="83" t="s">
        <v>1364</v>
      </c>
      <c r="M433" s="2">
        <v>77.0</v>
      </c>
      <c r="N433" s="2"/>
      <c r="O433" s="2"/>
      <c r="P433" s="83" t="s">
        <v>59</v>
      </c>
      <c r="Q433" s="83" t="s">
        <v>1363</v>
      </c>
      <c r="R433" s="83" t="s">
        <v>621</v>
      </c>
      <c r="S433" s="83" t="s">
        <v>621</v>
      </c>
      <c r="T433" s="83">
        <v>60.0</v>
      </c>
      <c r="U433" s="83">
        <v>70.0</v>
      </c>
      <c r="V433" s="83">
        <v>70.0</v>
      </c>
      <c r="W433" s="83">
        <v>50.0</v>
      </c>
      <c r="X433" s="83" t="s">
        <v>217</v>
      </c>
      <c r="Y433" s="83" t="s">
        <v>1364</v>
      </c>
      <c r="Z433" s="83">
        <v>77.0</v>
      </c>
    </row>
    <row r="434">
      <c r="A434" s="83" t="s">
        <v>1365</v>
      </c>
      <c r="B434" s="83" t="s">
        <v>59</v>
      </c>
      <c r="C434" s="83" t="s">
        <v>1363</v>
      </c>
      <c r="D434" s="83" t="s">
        <v>621</v>
      </c>
      <c r="E434" s="83" t="s">
        <v>621</v>
      </c>
      <c r="F434" s="83">
        <v>60.0</v>
      </c>
      <c r="G434" s="83">
        <v>70.0</v>
      </c>
      <c r="H434" s="83">
        <v>70.0</v>
      </c>
      <c r="I434" s="83">
        <v>50.0</v>
      </c>
      <c r="J434" s="83" t="s">
        <v>217</v>
      </c>
      <c r="K434" s="83" t="s">
        <v>179</v>
      </c>
      <c r="L434" s="83" t="s">
        <v>1364</v>
      </c>
      <c r="M434" s="2">
        <v>78.0</v>
      </c>
      <c r="N434" s="2"/>
      <c r="O434" s="2"/>
      <c r="P434" s="83" t="s">
        <v>59</v>
      </c>
      <c r="Q434" s="83" t="s">
        <v>1363</v>
      </c>
      <c r="R434" s="83" t="s">
        <v>621</v>
      </c>
      <c r="S434" s="83" t="s">
        <v>621</v>
      </c>
      <c r="T434" s="83">
        <v>60.0</v>
      </c>
      <c r="U434" s="83">
        <v>70.0</v>
      </c>
      <c r="V434" s="83">
        <v>70.0</v>
      </c>
      <c r="W434" s="83">
        <v>50.0</v>
      </c>
      <c r="X434" s="83" t="s">
        <v>217</v>
      </c>
      <c r="Y434" s="83" t="s">
        <v>1364</v>
      </c>
      <c r="Z434" s="83">
        <v>78.0</v>
      </c>
    </row>
    <row r="435">
      <c r="A435" s="83" t="s">
        <v>1366</v>
      </c>
      <c r="B435" s="83" t="s">
        <v>59</v>
      </c>
      <c r="C435" s="83" t="s">
        <v>1367</v>
      </c>
      <c r="D435" s="83" t="s">
        <v>621</v>
      </c>
      <c r="E435" s="83" t="s">
        <v>621</v>
      </c>
      <c r="F435" s="83">
        <v>60.0</v>
      </c>
      <c r="G435" s="83">
        <v>70.0</v>
      </c>
      <c r="H435" s="83">
        <v>70.0</v>
      </c>
      <c r="I435" s="83">
        <v>50.0</v>
      </c>
      <c r="J435" s="83" t="s">
        <v>220</v>
      </c>
      <c r="K435" s="83" t="s">
        <v>59</v>
      </c>
      <c r="L435" s="83" t="s">
        <v>1368</v>
      </c>
      <c r="M435" s="2">
        <v>27.0</v>
      </c>
      <c r="N435" s="2"/>
      <c r="O435" s="2"/>
      <c r="P435" s="83" t="s">
        <v>59</v>
      </c>
      <c r="Q435" s="83" t="s">
        <v>1367</v>
      </c>
      <c r="R435" s="83" t="s">
        <v>621</v>
      </c>
      <c r="S435" s="83" t="s">
        <v>621</v>
      </c>
      <c r="T435" s="83">
        <v>60.0</v>
      </c>
      <c r="U435" s="83">
        <v>70.0</v>
      </c>
      <c r="V435" s="83">
        <v>70.0</v>
      </c>
      <c r="W435" s="83">
        <v>50.0</v>
      </c>
      <c r="X435" s="83" t="s">
        <v>220</v>
      </c>
      <c r="Y435" s="83" t="s">
        <v>1368</v>
      </c>
      <c r="Z435" s="83">
        <v>27.0</v>
      </c>
    </row>
    <row r="436">
      <c r="A436" s="83" t="s">
        <v>1369</v>
      </c>
      <c r="B436" s="83" t="s">
        <v>59</v>
      </c>
      <c r="C436" s="83" t="s">
        <v>1370</v>
      </c>
      <c r="D436" s="83" t="s">
        <v>621</v>
      </c>
      <c r="E436" s="83" t="s">
        <v>621</v>
      </c>
      <c r="F436" s="83">
        <v>60.0</v>
      </c>
      <c r="G436" s="83">
        <v>70.0</v>
      </c>
      <c r="H436" s="83">
        <v>70.0</v>
      </c>
      <c r="I436" s="83">
        <v>50.0</v>
      </c>
      <c r="J436" s="83" t="s">
        <v>220</v>
      </c>
      <c r="K436" s="83" t="s">
        <v>59</v>
      </c>
      <c r="L436" s="83" t="s">
        <v>1371</v>
      </c>
      <c r="M436" s="2">
        <v>34.0</v>
      </c>
      <c r="N436" s="2"/>
      <c r="O436" s="2"/>
      <c r="P436" s="83" t="s">
        <v>59</v>
      </c>
      <c r="Q436" s="83" t="s">
        <v>1370</v>
      </c>
      <c r="R436" s="83" t="s">
        <v>621</v>
      </c>
      <c r="S436" s="83" t="s">
        <v>621</v>
      </c>
      <c r="T436" s="83">
        <v>60.0</v>
      </c>
      <c r="U436" s="83">
        <v>70.0</v>
      </c>
      <c r="V436" s="83">
        <v>70.0</v>
      </c>
      <c r="W436" s="83">
        <v>50.0</v>
      </c>
      <c r="X436" s="83" t="s">
        <v>220</v>
      </c>
      <c r="Y436" s="83" t="s">
        <v>1371</v>
      </c>
      <c r="Z436" s="83">
        <v>34.0</v>
      </c>
    </row>
    <row r="437">
      <c r="A437" s="83" t="s">
        <v>1372</v>
      </c>
      <c r="B437" s="83" t="s">
        <v>59</v>
      </c>
      <c r="C437" s="83" t="s">
        <v>1370</v>
      </c>
      <c r="D437" s="83" t="s">
        <v>621</v>
      </c>
      <c r="E437" s="83" t="s">
        <v>621</v>
      </c>
      <c r="F437" s="83">
        <v>60.0</v>
      </c>
      <c r="G437" s="83">
        <v>70.0</v>
      </c>
      <c r="H437" s="83">
        <v>70.0</v>
      </c>
      <c r="I437" s="83">
        <v>50.0</v>
      </c>
      <c r="J437" s="83" t="s">
        <v>220</v>
      </c>
      <c r="K437" s="83" t="s">
        <v>59</v>
      </c>
      <c r="L437" s="83" t="s">
        <v>1371</v>
      </c>
      <c r="M437" s="2">
        <v>35.0</v>
      </c>
      <c r="N437" s="2"/>
      <c r="O437" s="2"/>
      <c r="P437" s="83" t="s">
        <v>59</v>
      </c>
      <c r="Q437" s="83" t="s">
        <v>1370</v>
      </c>
      <c r="R437" s="83" t="s">
        <v>621</v>
      </c>
      <c r="S437" s="83" t="s">
        <v>621</v>
      </c>
      <c r="T437" s="83">
        <v>60.0</v>
      </c>
      <c r="U437" s="83">
        <v>70.0</v>
      </c>
      <c r="V437" s="83">
        <v>70.0</v>
      </c>
      <c r="W437" s="83">
        <v>50.0</v>
      </c>
      <c r="X437" s="83" t="s">
        <v>220</v>
      </c>
      <c r="Y437" s="83" t="s">
        <v>1371</v>
      </c>
      <c r="Z437" s="83">
        <v>35.0</v>
      </c>
    </row>
    <row r="438">
      <c r="A438" s="83" t="s">
        <v>1373</v>
      </c>
      <c r="B438" s="83" t="s">
        <v>59</v>
      </c>
      <c r="C438" s="83" t="s">
        <v>27</v>
      </c>
      <c r="D438" s="83" t="s">
        <v>621</v>
      </c>
      <c r="E438" s="83" t="s">
        <v>621</v>
      </c>
      <c r="F438" s="83">
        <v>60.0</v>
      </c>
      <c r="G438" s="83">
        <v>70.0</v>
      </c>
      <c r="H438" s="83">
        <v>70.0</v>
      </c>
      <c r="I438" s="83">
        <v>50.0</v>
      </c>
      <c r="J438" s="83" t="s">
        <v>220</v>
      </c>
      <c r="K438" s="83" t="s">
        <v>179</v>
      </c>
      <c r="L438" s="83" t="s">
        <v>1374</v>
      </c>
      <c r="M438" s="2">
        <v>84.0</v>
      </c>
      <c r="N438" s="2"/>
      <c r="O438" s="2"/>
      <c r="P438" s="83" t="s">
        <v>59</v>
      </c>
      <c r="Q438" s="83" t="s">
        <v>27</v>
      </c>
      <c r="R438" s="83" t="s">
        <v>621</v>
      </c>
      <c r="S438" s="83" t="s">
        <v>621</v>
      </c>
      <c r="T438" s="83">
        <v>60.0</v>
      </c>
      <c r="U438" s="83">
        <v>70.0</v>
      </c>
      <c r="V438" s="83">
        <v>70.0</v>
      </c>
      <c r="W438" s="83">
        <v>50.0</v>
      </c>
      <c r="X438" s="83" t="s">
        <v>220</v>
      </c>
      <c r="Y438" s="83" t="s">
        <v>1374</v>
      </c>
      <c r="Z438" s="83">
        <v>84.0</v>
      </c>
    </row>
    <row r="439">
      <c r="A439" s="83" t="s">
        <v>1375</v>
      </c>
      <c r="B439" s="83" t="s">
        <v>59</v>
      </c>
      <c r="C439" s="83" t="s">
        <v>1376</v>
      </c>
      <c r="D439" s="83" t="s">
        <v>621</v>
      </c>
      <c r="E439" s="83" t="s">
        <v>621</v>
      </c>
      <c r="F439" s="83">
        <v>60.0</v>
      </c>
      <c r="G439" s="83">
        <v>70.0</v>
      </c>
      <c r="H439" s="83">
        <v>70.0</v>
      </c>
      <c r="I439" s="83">
        <v>50.0</v>
      </c>
      <c r="J439" s="83" t="s">
        <v>214</v>
      </c>
      <c r="K439" s="83" t="s">
        <v>59</v>
      </c>
      <c r="L439" s="83" t="s">
        <v>1377</v>
      </c>
      <c r="M439" s="2">
        <v>2.0</v>
      </c>
      <c r="N439" s="2"/>
      <c r="O439" s="2"/>
      <c r="P439" s="83" t="s">
        <v>59</v>
      </c>
      <c r="Q439" s="83" t="s">
        <v>1376</v>
      </c>
      <c r="R439" s="83" t="s">
        <v>621</v>
      </c>
      <c r="S439" s="83" t="s">
        <v>621</v>
      </c>
      <c r="T439" s="83">
        <v>60.0</v>
      </c>
      <c r="U439" s="83">
        <v>70.0</v>
      </c>
      <c r="V439" s="83">
        <v>70.0</v>
      </c>
      <c r="W439" s="83">
        <v>50.0</v>
      </c>
      <c r="X439" s="83" t="s">
        <v>214</v>
      </c>
      <c r="Y439" s="83" t="s">
        <v>1377</v>
      </c>
      <c r="Z439" s="83">
        <v>2.0</v>
      </c>
    </row>
    <row r="440">
      <c r="A440" s="83" t="s">
        <v>1378</v>
      </c>
      <c r="B440" s="83" t="s">
        <v>59</v>
      </c>
      <c r="C440" s="83" t="s">
        <v>1379</v>
      </c>
      <c r="D440" s="83" t="s">
        <v>621</v>
      </c>
      <c r="E440" s="83" t="s">
        <v>621</v>
      </c>
      <c r="F440" s="83">
        <v>50.0</v>
      </c>
      <c r="G440" s="83">
        <v>60.0</v>
      </c>
      <c r="H440" s="83">
        <v>60.0</v>
      </c>
      <c r="I440" s="83">
        <v>40.0</v>
      </c>
      <c r="J440" s="83" t="s">
        <v>217</v>
      </c>
      <c r="K440" s="83" t="s">
        <v>179</v>
      </c>
      <c r="L440" s="83" t="s">
        <v>1380</v>
      </c>
      <c r="M440" s="2">
        <v>23.0</v>
      </c>
      <c r="N440" s="2"/>
      <c r="O440" s="2"/>
      <c r="P440" s="83" t="s">
        <v>59</v>
      </c>
      <c r="Q440" s="83" t="s">
        <v>1379</v>
      </c>
      <c r="R440" s="83" t="s">
        <v>621</v>
      </c>
      <c r="S440" s="83" t="s">
        <v>621</v>
      </c>
      <c r="T440" s="83">
        <v>50.0</v>
      </c>
      <c r="U440" s="83">
        <v>60.0</v>
      </c>
      <c r="V440" s="83">
        <v>60.0</v>
      </c>
      <c r="W440" s="83">
        <v>40.0</v>
      </c>
      <c r="X440" s="83" t="s">
        <v>217</v>
      </c>
      <c r="Y440" s="83" t="s">
        <v>1380</v>
      </c>
      <c r="Z440" s="83">
        <v>23.0</v>
      </c>
    </row>
    <row r="441">
      <c r="A441" s="83" t="s">
        <v>1381</v>
      </c>
      <c r="B441" s="83" t="s">
        <v>59</v>
      </c>
      <c r="C441" s="83" t="s">
        <v>1382</v>
      </c>
      <c r="D441" s="83" t="s">
        <v>621</v>
      </c>
      <c r="E441" s="83" t="s">
        <v>621</v>
      </c>
      <c r="F441" s="83">
        <v>50.0</v>
      </c>
      <c r="G441" s="83">
        <v>60.0</v>
      </c>
      <c r="H441" s="83">
        <v>60.0</v>
      </c>
      <c r="I441" s="83">
        <v>40.0</v>
      </c>
      <c r="J441" s="83" t="s">
        <v>220</v>
      </c>
      <c r="K441" s="83" t="s">
        <v>179</v>
      </c>
      <c r="L441" s="83" t="s">
        <v>1383</v>
      </c>
      <c r="M441" s="2">
        <v>83.0</v>
      </c>
      <c r="N441" s="2"/>
      <c r="O441" s="2"/>
      <c r="P441" s="83" t="s">
        <v>59</v>
      </c>
      <c r="Q441" s="83" t="s">
        <v>1382</v>
      </c>
      <c r="R441" s="83" t="s">
        <v>621</v>
      </c>
      <c r="S441" s="83" t="s">
        <v>621</v>
      </c>
      <c r="T441" s="83">
        <v>50.0</v>
      </c>
      <c r="U441" s="83">
        <v>60.0</v>
      </c>
      <c r="V441" s="83">
        <v>60.0</v>
      </c>
      <c r="W441" s="83">
        <v>40.0</v>
      </c>
      <c r="X441" s="83" t="s">
        <v>220</v>
      </c>
      <c r="Y441" s="83" t="s">
        <v>1383</v>
      </c>
      <c r="Z441" s="83">
        <v>83.0</v>
      </c>
    </row>
    <row r="442">
      <c r="A442" s="83" t="s">
        <v>1384</v>
      </c>
      <c r="B442" s="83" t="s">
        <v>59</v>
      </c>
      <c r="C442" s="83" t="s">
        <v>1385</v>
      </c>
      <c r="D442" s="83" t="s">
        <v>621</v>
      </c>
      <c r="E442" s="83" t="s">
        <v>621</v>
      </c>
      <c r="F442" s="83">
        <v>50.0</v>
      </c>
      <c r="G442" s="83">
        <v>60.0</v>
      </c>
      <c r="H442" s="83">
        <v>60.0</v>
      </c>
      <c r="I442" s="83">
        <v>40.0</v>
      </c>
      <c r="J442" s="83" t="s">
        <v>185</v>
      </c>
      <c r="K442" s="83" t="s">
        <v>179</v>
      </c>
      <c r="L442" s="83" t="s">
        <v>1386</v>
      </c>
      <c r="M442" s="2">
        <v>55.0</v>
      </c>
      <c r="N442" s="2"/>
      <c r="O442" s="2"/>
      <c r="P442" s="83" t="s">
        <v>59</v>
      </c>
      <c r="Q442" s="83" t="s">
        <v>1385</v>
      </c>
      <c r="R442" s="83" t="s">
        <v>621</v>
      </c>
      <c r="S442" s="83" t="s">
        <v>621</v>
      </c>
      <c r="T442" s="83">
        <v>50.0</v>
      </c>
      <c r="U442" s="83">
        <v>60.0</v>
      </c>
      <c r="V442" s="83">
        <v>60.0</v>
      </c>
      <c r="W442" s="83">
        <v>40.0</v>
      </c>
      <c r="X442" s="83" t="s">
        <v>185</v>
      </c>
      <c r="Y442" s="83" t="s">
        <v>1386</v>
      </c>
      <c r="Z442" s="83">
        <v>55.0</v>
      </c>
    </row>
    <row r="443">
      <c r="A443" s="83" t="s">
        <v>1387</v>
      </c>
      <c r="B443" s="83" t="s">
        <v>59</v>
      </c>
      <c r="C443" s="83" t="s">
        <v>1388</v>
      </c>
      <c r="D443" s="83" t="s">
        <v>621</v>
      </c>
      <c r="E443" s="83" t="s">
        <v>621</v>
      </c>
      <c r="F443" s="83">
        <v>50.0</v>
      </c>
      <c r="G443" s="83">
        <v>60.0</v>
      </c>
      <c r="H443" s="83">
        <v>60.0</v>
      </c>
      <c r="I443" s="83">
        <v>40.0</v>
      </c>
      <c r="J443" s="83" t="s">
        <v>214</v>
      </c>
      <c r="K443" s="83" t="s">
        <v>179</v>
      </c>
      <c r="L443" s="83" t="s">
        <v>1389</v>
      </c>
      <c r="M443" s="2">
        <v>54.0</v>
      </c>
      <c r="N443" s="2"/>
      <c r="O443" s="2"/>
      <c r="P443" s="83" t="s">
        <v>59</v>
      </c>
      <c r="Q443" s="83" t="s">
        <v>1388</v>
      </c>
      <c r="R443" s="83" t="s">
        <v>621</v>
      </c>
      <c r="S443" s="83" t="s">
        <v>621</v>
      </c>
      <c r="T443" s="83">
        <v>50.0</v>
      </c>
      <c r="U443" s="83">
        <v>60.0</v>
      </c>
      <c r="V443" s="83">
        <v>60.0</v>
      </c>
      <c r="W443" s="83">
        <v>40.0</v>
      </c>
      <c r="X443" s="83" t="s">
        <v>214</v>
      </c>
      <c r="Y443" s="83" t="s">
        <v>1389</v>
      </c>
      <c r="Z443" s="83">
        <v>54.0</v>
      </c>
    </row>
    <row r="444">
      <c r="A444" s="83" t="s">
        <v>1390</v>
      </c>
      <c r="B444" s="83" t="s">
        <v>59</v>
      </c>
      <c r="C444" s="83" t="s">
        <v>1391</v>
      </c>
      <c r="D444" s="83" t="s">
        <v>621</v>
      </c>
      <c r="E444" s="83" t="s">
        <v>621</v>
      </c>
      <c r="F444" s="83">
        <v>50.0</v>
      </c>
      <c r="G444" s="83">
        <v>60.0</v>
      </c>
      <c r="H444" s="83">
        <v>60.0</v>
      </c>
      <c r="I444" s="83">
        <v>50.0</v>
      </c>
      <c r="J444" s="83" t="s">
        <v>220</v>
      </c>
      <c r="K444" s="83" t="s">
        <v>59</v>
      </c>
      <c r="L444" s="83" t="s">
        <v>1392</v>
      </c>
      <c r="M444" s="2">
        <v>21.0</v>
      </c>
      <c r="N444" s="2"/>
      <c r="O444" s="2"/>
      <c r="P444" s="83" t="s">
        <v>59</v>
      </c>
      <c r="Q444" s="83" t="s">
        <v>1391</v>
      </c>
      <c r="R444" s="83" t="s">
        <v>621</v>
      </c>
      <c r="S444" s="83" t="s">
        <v>621</v>
      </c>
      <c r="T444" s="83">
        <v>50.0</v>
      </c>
      <c r="U444" s="83">
        <v>60.0</v>
      </c>
      <c r="V444" s="83">
        <v>60.0</v>
      </c>
      <c r="W444" s="83">
        <v>50.0</v>
      </c>
      <c r="X444" s="83" t="s">
        <v>220</v>
      </c>
      <c r="Y444" s="83" t="s">
        <v>1392</v>
      </c>
      <c r="Z444" s="83">
        <v>21.0</v>
      </c>
    </row>
    <row r="445">
      <c r="A445" s="83" t="s">
        <v>1393</v>
      </c>
      <c r="B445" s="83" t="s">
        <v>59</v>
      </c>
      <c r="C445" s="83" t="s">
        <v>1394</v>
      </c>
      <c r="D445" s="83" t="s">
        <v>621</v>
      </c>
      <c r="E445" s="83" t="s">
        <v>621</v>
      </c>
      <c r="F445" s="83">
        <v>50.0</v>
      </c>
      <c r="G445" s="83">
        <v>60.0</v>
      </c>
      <c r="H445" s="83">
        <v>60.0</v>
      </c>
      <c r="I445" s="83">
        <v>50.0</v>
      </c>
      <c r="J445" s="83" t="s">
        <v>185</v>
      </c>
      <c r="K445" s="83" t="s">
        <v>59</v>
      </c>
      <c r="L445" s="83" t="s">
        <v>1395</v>
      </c>
      <c r="M445" s="2">
        <v>25.0</v>
      </c>
      <c r="N445" s="2"/>
      <c r="O445" s="2"/>
      <c r="P445" s="83" t="s">
        <v>59</v>
      </c>
      <c r="Q445" s="83" t="s">
        <v>1394</v>
      </c>
      <c r="R445" s="83" t="s">
        <v>621</v>
      </c>
      <c r="S445" s="83" t="s">
        <v>621</v>
      </c>
      <c r="T445" s="83">
        <v>50.0</v>
      </c>
      <c r="U445" s="83">
        <v>60.0</v>
      </c>
      <c r="V445" s="83">
        <v>60.0</v>
      </c>
      <c r="W445" s="83">
        <v>50.0</v>
      </c>
      <c r="X445" s="83" t="s">
        <v>185</v>
      </c>
      <c r="Y445" s="83" t="s">
        <v>1395</v>
      </c>
      <c r="Z445" s="83">
        <v>25.0</v>
      </c>
    </row>
    <row r="446">
      <c r="A446" s="83" t="s">
        <v>1396</v>
      </c>
      <c r="B446" s="83" t="s">
        <v>59</v>
      </c>
      <c r="C446" s="83" t="s">
        <v>1397</v>
      </c>
      <c r="D446" s="83" t="s">
        <v>621</v>
      </c>
      <c r="E446" s="83" t="s">
        <v>621</v>
      </c>
      <c r="F446" s="83">
        <v>50.0</v>
      </c>
      <c r="G446" s="83">
        <v>60.0</v>
      </c>
      <c r="H446" s="83">
        <v>60.0</v>
      </c>
      <c r="I446" s="83">
        <v>50.0</v>
      </c>
      <c r="J446" s="83" t="s">
        <v>185</v>
      </c>
      <c r="K446" s="83" t="s">
        <v>59</v>
      </c>
      <c r="L446" s="83" t="s">
        <v>1398</v>
      </c>
      <c r="M446" s="2">
        <v>53.0</v>
      </c>
      <c r="N446" s="2"/>
      <c r="O446" s="2"/>
      <c r="P446" s="83" t="s">
        <v>59</v>
      </c>
      <c r="Q446" s="83" t="s">
        <v>1397</v>
      </c>
      <c r="R446" s="83" t="s">
        <v>621</v>
      </c>
      <c r="S446" s="83" t="s">
        <v>621</v>
      </c>
      <c r="T446" s="83">
        <v>50.0</v>
      </c>
      <c r="U446" s="83">
        <v>60.0</v>
      </c>
      <c r="V446" s="83">
        <v>60.0</v>
      </c>
      <c r="W446" s="83">
        <v>50.0</v>
      </c>
      <c r="X446" s="83" t="s">
        <v>185</v>
      </c>
      <c r="Y446" s="83" t="s">
        <v>1398</v>
      </c>
      <c r="Z446" s="83">
        <v>53.0</v>
      </c>
    </row>
    <row r="447">
      <c r="A447" s="83" t="s">
        <v>1399</v>
      </c>
      <c r="B447" s="83" t="s">
        <v>59</v>
      </c>
      <c r="C447" s="83" t="s">
        <v>1400</v>
      </c>
      <c r="D447" s="83" t="s">
        <v>621</v>
      </c>
      <c r="E447" s="83" t="s">
        <v>621</v>
      </c>
      <c r="F447" s="83">
        <v>50.0</v>
      </c>
      <c r="G447" s="83">
        <v>60.0</v>
      </c>
      <c r="H447" s="83">
        <v>60.0</v>
      </c>
      <c r="I447" s="83">
        <v>50.0</v>
      </c>
      <c r="J447" s="83" t="s">
        <v>214</v>
      </c>
      <c r="K447" s="83" t="s">
        <v>59</v>
      </c>
      <c r="L447" s="83" t="s">
        <v>1401</v>
      </c>
      <c r="M447" s="2">
        <v>75.0</v>
      </c>
      <c r="N447" s="2"/>
      <c r="O447" s="2"/>
      <c r="P447" s="83" t="s">
        <v>59</v>
      </c>
      <c r="Q447" s="83" t="s">
        <v>1400</v>
      </c>
      <c r="R447" s="83" t="s">
        <v>621</v>
      </c>
      <c r="S447" s="83" t="s">
        <v>621</v>
      </c>
      <c r="T447" s="83">
        <v>50.0</v>
      </c>
      <c r="U447" s="83">
        <v>60.0</v>
      </c>
      <c r="V447" s="83">
        <v>60.0</v>
      </c>
      <c r="W447" s="83">
        <v>50.0</v>
      </c>
      <c r="X447" s="83" t="s">
        <v>214</v>
      </c>
      <c r="Y447" s="83" t="s">
        <v>1401</v>
      </c>
      <c r="Z447" s="83">
        <v>75.0</v>
      </c>
    </row>
    <row r="448">
      <c r="A448" s="83" t="s">
        <v>1402</v>
      </c>
      <c r="B448" s="83" t="s">
        <v>59</v>
      </c>
      <c r="C448" s="83" t="s">
        <v>1403</v>
      </c>
      <c r="D448" s="83" t="s">
        <v>747</v>
      </c>
      <c r="E448" s="83" t="s">
        <v>747</v>
      </c>
      <c r="F448" s="83">
        <v>40.0</v>
      </c>
      <c r="G448" s="83">
        <v>50.0</v>
      </c>
      <c r="H448" s="83">
        <v>50.0</v>
      </c>
      <c r="I448" s="83">
        <v>30.0</v>
      </c>
      <c r="J448" s="83" t="s">
        <v>217</v>
      </c>
      <c r="K448" s="83" t="s">
        <v>179</v>
      </c>
      <c r="L448" s="83" t="s">
        <v>1404</v>
      </c>
      <c r="M448" s="2">
        <v>60.0</v>
      </c>
      <c r="N448" s="2"/>
      <c r="O448" s="2"/>
      <c r="P448" s="83" t="s">
        <v>59</v>
      </c>
      <c r="Q448" s="83" t="s">
        <v>1403</v>
      </c>
      <c r="R448" s="83" t="s">
        <v>747</v>
      </c>
      <c r="S448" s="83" t="s">
        <v>747</v>
      </c>
      <c r="T448" s="83">
        <v>40.0</v>
      </c>
      <c r="U448" s="83">
        <v>50.0</v>
      </c>
      <c r="V448" s="83">
        <v>50.0</v>
      </c>
      <c r="W448" s="83">
        <v>30.0</v>
      </c>
      <c r="X448" s="83" t="s">
        <v>217</v>
      </c>
      <c r="Y448" s="83" t="s">
        <v>1404</v>
      </c>
      <c r="Z448" s="83">
        <v>60.0</v>
      </c>
    </row>
    <row r="449">
      <c r="A449" s="83" t="s">
        <v>1405</v>
      </c>
      <c r="B449" s="83" t="s">
        <v>59</v>
      </c>
      <c r="C449" s="83" t="s">
        <v>1406</v>
      </c>
      <c r="D449" s="83" t="s">
        <v>747</v>
      </c>
      <c r="E449" s="83" t="s">
        <v>747</v>
      </c>
      <c r="F449" s="83">
        <v>40.0</v>
      </c>
      <c r="G449" s="83">
        <v>50.0</v>
      </c>
      <c r="H449" s="83">
        <v>50.0</v>
      </c>
      <c r="I449" s="83">
        <v>40.0</v>
      </c>
      <c r="J449" s="83" t="s">
        <v>217</v>
      </c>
      <c r="K449" s="83" t="s">
        <v>179</v>
      </c>
      <c r="L449" s="83" t="s">
        <v>1407</v>
      </c>
      <c r="M449" s="2">
        <v>62.0</v>
      </c>
      <c r="N449" s="2"/>
      <c r="O449" s="2"/>
      <c r="P449" s="83" t="s">
        <v>59</v>
      </c>
      <c r="Q449" s="83" t="s">
        <v>1406</v>
      </c>
      <c r="R449" s="83" t="s">
        <v>747</v>
      </c>
      <c r="S449" s="83" t="s">
        <v>747</v>
      </c>
      <c r="T449" s="83">
        <v>40.0</v>
      </c>
      <c r="U449" s="83">
        <v>50.0</v>
      </c>
      <c r="V449" s="83">
        <v>50.0</v>
      </c>
      <c r="W449" s="83">
        <v>40.0</v>
      </c>
      <c r="X449" s="83" t="s">
        <v>217</v>
      </c>
      <c r="Y449" s="83" t="s">
        <v>1407</v>
      </c>
      <c r="Z449" s="83">
        <v>62.0</v>
      </c>
    </row>
    <row r="450">
      <c r="A450" s="83" t="s">
        <v>1408</v>
      </c>
      <c r="B450" s="83" t="s">
        <v>59</v>
      </c>
      <c r="C450" s="83" t="s">
        <v>1409</v>
      </c>
      <c r="D450" s="83" t="s">
        <v>747</v>
      </c>
      <c r="E450" s="83" t="s">
        <v>747</v>
      </c>
      <c r="F450" s="83">
        <v>40.0</v>
      </c>
      <c r="G450" s="83">
        <v>50.0</v>
      </c>
      <c r="H450" s="83">
        <v>50.0</v>
      </c>
      <c r="I450" s="83">
        <v>40.0</v>
      </c>
      <c r="J450" s="83" t="s">
        <v>217</v>
      </c>
      <c r="K450" s="83" t="s">
        <v>179</v>
      </c>
      <c r="L450" s="83" t="s">
        <v>1410</v>
      </c>
      <c r="M450" s="2">
        <v>10.0</v>
      </c>
      <c r="N450" s="2"/>
      <c r="O450" s="2"/>
      <c r="P450" s="83" t="s">
        <v>59</v>
      </c>
      <c r="Q450" s="83" t="s">
        <v>1409</v>
      </c>
      <c r="R450" s="83" t="s">
        <v>747</v>
      </c>
      <c r="S450" s="83" t="s">
        <v>747</v>
      </c>
      <c r="T450" s="83">
        <v>40.0</v>
      </c>
      <c r="U450" s="83">
        <v>50.0</v>
      </c>
      <c r="V450" s="83">
        <v>50.0</v>
      </c>
      <c r="W450" s="83">
        <v>40.0</v>
      </c>
      <c r="X450" s="83" t="s">
        <v>217</v>
      </c>
      <c r="Y450" s="83" t="s">
        <v>1410</v>
      </c>
      <c r="Z450" s="83">
        <v>10.0</v>
      </c>
    </row>
    <row r="451">
      <c r="A451" s="83" t="s">
        <v>1411</v>
      </c>
      <c r="B451" s="83" t="s">
        <v>59</v>
      </c>
      <c r="C451" s="83" t="s">
        <v>1412</v>
      </c>
      <c r="D451" s="83" t="s">
        <v>747</v>
      </c>
      <c r="E451" s="83" t="s">
        <v>747</v>
      </c>
      <c r="F451" s="83">
        <v>40.0</v>
      </c>
      <c r="G451" s="83">
        <v>50.0</v>
      </c>
      <c r="H451" s="83">
        <v>50.0</v>
      </c>
      <c r="I451" s="83">
        <v>40.0</v>
      </c>
      <c r="J451" s="83" t="s">
        <v>220</v>
      </c>
      <c r="K451" s="83" t="s">
        <v>179</v>
      </c>
      <c r="L451" s="83" t="s">
        <v>1413</v>
      </c>
      <c r="M451" s="2">
        <v>41.0</v>
      </c>
      <c r="N451" s="2"/>
      <c r="O451" s="2"/>
      <c r="P451" s="83" t="s">
        <v>59</v>
      </c>
      <c r="Q451" s="83" t="s">
        <v>1412</v>
      </c>
      <c r="R451" s="83" t="s">
        <v>747</v>
      </c>
      <c r="S451" s="83" t="s">
        <v>747</v>
      </c>
      <c r="T451" s="83">
        <v>40.0</v>
      </c>
      <c r="U451" s="83">
        <v>50.0</v>
      </c>
      <c r="V451" s="83">
        <v>50.0</v>
      </c>
      <c r="W451" s="83">
        <v>40.0</v>
      </c>
      <c r="X451" s="83" t="s">
        <v>220</v>
      </c>
      <c r="Y451" s="83" t="s">
        <v>1413</v>
      </c>
      <c r="Z451" s="83">
        <v>41.0</v>
      </c>
    </row>
    <row r="452">
      <c r="A452" s="83" t="s">
        <v>1414</v>
      </c>
      <c r="B452" s="83" t="s">
        <v>59</v>
      </c>
      <c r="C452" s="83" t="s">
        <v>1415</v>
      </c>
      <c r="D452" s="83" t="s">
        <v>747</v>
      </c>
      <c r="E452" s="83" t="s">
        <v>747</v>
      </c>
      <c r="F452" s="83">
        <v>40.0</v>
      </c>
      <c r="G452" s="83">
        <v>50.0</v>
      </c>
      <c r="H452" s="83">
        <v>50.0</v>
      </c>
      <c r="I452" s="83">
        <v>40.0</v>
      </c>
      <c r="J452" s="83" t="s">
        <v>185</v>
      </c>
      <c r="K452" s="83" t="s">
        <v>179</v>
      </c>
      <c r="L452" s="83" t="s">
        <v>1416</v>
      </c>
      <c r="M452" s="2">
        <v>49.0</v>
      </c>
      <c r="N452" s="2"/>
      <c r="O452" s="2"/>
      <c r="P452" s="83" t="s">
        <v>59</v>
      </c>
      <c r="Q452" s="83" t="s">
        <v>1415</v>
      </c>
      <c r="R452" s="83" t="s">
        <v>747</v>
      </c>
      <c r="S452" s="83" t="s">
        <v>747</v>
      </c>
      <c r="T452" s="83">
        <v>40.0</v>
      </c>
      <c r="U452" s="83">
        <v>50.0</v>
      </c>
      <c r="V452" s="83">
        <v>50.0</v>
      </c>
      <c r="W452" s="83">
        <v>40.0</v>
      </c>
      <c r="X452" s="83" t="s">
        <v>185</v>
      </c>
      <c r="Y452" s="83" t="s">
        <v>1416</v>
      </c>
      <c r="Z452" s="83">
        <v>49.0</v>
      </c>
    </row>
    <row r="453">
      <c r="A453" s="83" t="s">
        <v>1417</v>
      </c>
      <c r="B453" s="83" t="s">
        <v>59</v>
      </c>
      <c r="C453" s="83" t="s">
        <v>1418</v>
      </c>
      <c r="D453" s="83" t="s">
        <v>747</v>
      </c>
      <c r="E453" s="83" t="s">
        <v>747</v>
      </c>
      <c r="F453" s="83">
        <v>40.0</v>
      </c>
      <c r="G453" s="83">
        <v>50.0</v>
      </c>
      <c r="H453" s="83">
        <v>50.0</v>
      </c>
      <c r="I453" s="83">
        <v>40.0</v>
      </c>
      <c r="J453" s="83" t="s">
        <v>214</v>
      </c>
      <c r="K453" s="83" t="s">
        <v>179</v>
      </c>
      <c r="L453" s="83" t="s">
        <v>1419</v>
      </c>
      <c r="M453" s="2">
        <v>1.0</v>
      </c>
      <c r="N453" s="2"/>
      <c r="O453" s="2"/>
      <c r="P453" s="83" t="s">
        <v>59</v>
      </c>
      <c r="Q453" s="83" t="s">
        <v>1418</v>
      </c>
      <c r="R453" s="83" t="s">
        <v>747</v>
      </c>
      <c r="S453" s="83" t="s">
        <v>747</v>
      </c>
      <c r="T453" s="83">
        <v>40.0</v>
      </c>
      <c r="U453" s="83">
        <v>50.0</v>
      </c>
      <c r="V453" s="83">
        <v>50.0</v>
      </c>
      <c r="W453" s="83">
        <v>40.0</v>
      </c>
      <c r="X453" s="83" t="s">
        <v>214</v>
      </c>
      <c r="Y453" s="83" t="s">
        <v>1419</v>
      </c>
      <c r="Z453" s="83">
        <v>1.0</v>
      </c>
    </row>
    <row r="454">
      <c r="A454" s="83" t="s">
        <v>1420</v>
      </c>
      <c r="B454" s="83" t="s">
        <v>59</v>
      </c>
      <c r="C454" s="83" t="s">
        <v>1421</v>
      </c>
      <c r="D454" s="83" t="s">
        <v>747</v>
      </c>
      <c r="E454" s="83" t="s">
        <v>747</v>
      </c>
      <c r="F454" s="83">
        <v>40.0</v>
      </c>
      <c r="G454" s="83">
        <v>50.0</v>
      </c>
      <c r="H454" s="83">
        <v>50.0</v>
      </c>
      <c r="I454" s="83">
        <v>40.0</v>
      </c>
      <c r="J454" s="83" t="s">
        <v>214</v>
      </c>
      <c r="K454" s="83" t="s">
        <v>179</v>
      </c>
      <c r="L454" s="83" t="s">
        <v>1422</v>
      </c>
      <c r="M454" s="2">
        <v>44.0</v>
      </c>
      <c r="N454" s="2"/>
      <c r="O454" s="2"/>
      <c r="P454" s="83" t="s">
        <v>59</v>
      </c>
      <c r="Q454" s="83" t="s">
        <v>1421</v>
      </c>
      <c r="R454" s="83" t="s">
        <v>747</v>
      </c>
      <c r="S454" s="83" t="s">
        <v>747</v>
      </c>
      <c r="T454" s="83">
        <v>40.0</v>
      </c>
      <c r="U454" s="83">
        <v>50.0</v>
      </c>
      <c r="V454" s="83">
        <v>50.0</v>
      </c>
      <c r="W454" s="83">
        <v>40.0</v>
      </c>
      <c r="X454" s="83" t="s">
        <v>214</v>
      </c>
      <c r="Y454" s="83" t="s">
        <v>1422</v>
      </c>
      <c r="Z454" s="83">
        <v>44.0</v>
      </c>
    </row>
    <row r="455">
      <c r="A455" s="83" t="s">
        <v>1423</v>
      </c>
      <c r="B455" s="83" t="s">
        <v>59</v>
      </c>
      <c r="C455" s="83" t="s">
        <v>1424</v>
      </c>
      <c r="D455" s="83" t="s">
        <v>747</v>
      </c>
      <c r="E455" s="83" t="s">
        <v>747</v>
      </c>
      <c r="F455" s="83">
        <v>40.0</v>
      </c>
      <c r="G455" s="83">
        <v>50.0</v>
      </c>
      <c r="H455" s="83">
        <v>50.0</v>
      </c>
      <c r="I455" s="83">
        <v>50.0</v>
      </c>
      <c r="J455" s="83" t="s">
        <v>220</v>
      </c>
      <c r="K455" s="83" t="s">
        <v>59</v>
      </c>
      <c r="L455" s="83" t="s">
        <v>1425</v>
      </c>
      <c r="M455" s="2">
        <v>33.0</v>
      </c>
      <c r="N455" s="2"/>
      <c r="O455" s="2"/>
      <c r="P455" s="83" t="s">
        <v>59</v>
      </c>
      <c r="Q455" s="83" t="s">
        <v>1424</v>
      </c>
      <c r="R455" s="83" t="s">
        <v>747</v>
      </c>
      <c r="S455" s="83" t="s">
        <v>747</v>
      </c>
      <c r="T455" s="83">
        <v>40.0</v>
      </c>
      <c r="U455" s="83">
        <v>50.0</v>
      </c>
      <c r="V455" s="83">
        <v>50.0</v>
      </c>
      <c r="W455" s="83">
        <v>50.0</v>
      </c>
      <c r="X455" s="83" t="s">
        <v>220</v>
      </c>
      <c r="Y455" s="83" t="s">
        <v>1425</v>
      </c>
      <c r="Z455" s="83">
        <v>33.0</v>
      </c>
    </row>
    <row r="456">
      <c r="A456" s="83" t="s">
        <v>1426</v>
      </c>
      <c r="B456" s="83" t="s">
        <v>59</v>
      </c>
      <c r="C456" s="83" t="s">
        <v>1427</v>
      </c>
      <c r="D456" s="83" t="s">
        <v>747</v>
      </c>
      <c r="E456" s="83" t="s">
        <v>747</v>
      </c>
      <c r="F456" s="83">
        <v>40.0</v>
      </c>
      <c r="G456" s="83">
        <v>50.0</v>
      </c>
      <c r="H456" s="83">
        <v>50.0</v>
      </c>
      <c r="I456" s="83">
        <v>50.0</v>
      </c>
      <c r="J456" s="83" t="s">
        <v>185</v>
      </c>
      <c r="K456" s="83" t="s">
        <v>59</v>
      </c>
      <c r="L456" s="83" t="s">
        <v>1428</v>
      </c>
      <c r="M456" s="2">
        <v>29.0</v>
      </c>
      <c r="N456" s="2"/>
      <c r="O456" s="2"/>
      <c r="P456" s="83" t="s">
        <v>59</v>
      </c>
      <c r="Q456" s="83" t="s">
        <v>1427</v>
      </c>
      <c r="R456" s="83" t="s">
        <v>747</v>
      </c>
      <c r="S456" s="83" t="s">
        <v>747</v>
      </c>
      <c r="T456" s="83">
        <v>40.0</v>
      </c>
      <c r="U456" s="83">
        <v>50.0</v>
      </c>
      <c r="V456" s="83">
        <v>50.0</v>
      </c>
      <c r="W456" s="83">
        <v>50.0</v>
      </c>
      <c r="X456" s="83" t="s">
        <v>185</v>
      </c>
      <c r="Y456" s="83" t="s">
        <v>1428</v>
      </c>
      <c r="Z456" s="83">
        <v>29.0</v>
      </c>
    </row>
    <row r="457">
      <c r="A457" s="83" t="s">
        <v>1429</v>
      </c>
      <c r="B457" s="83" t="s">
        <v>59</v>
      </c>
      <c r="C457" s="83" t="s">
        <v>1430</v>
      </c>
      <c r="D457" s="83" t="s">
        <v>747</v>
      </c>
      <c r="E457" s="83" t="s">
        <v>747</v>
      </c>
      <c r="F457" s="83">
        <v>40.0</v>
      </c>
      <c r="G457" s="83">
        <v>50.0</v>
      </c>
      <c r="H457" s="83">
        <v>50.0</v>
      </c>
      <c r="I457" s="83">
        <v>50.0</v>
      </c>
      <c r="J457" s="83" t="s">
        <v>214</v>
      </c>
      <c r="K457" s="83" t="s">
        <v>59</v>
      </c>
      <c r="L457" s="83" t="s">
        <v>1431</v>
      </c>
      <c r="M457" s="2">
        <v>19.0</v>
      </c>
      <c r="N457" s="2"/>
      <c r="O457" s="2"/>
      <c r="P457" s="83" t="s">
        <v>59</v>
      </c>
      <c r="Q457" s="83" t="s">
        <v>1430</v>
      </c>
      <c r="R457" s="83" t="s">
        <v>747</v>
      </c>
      <c r="S457" s="83" t="s">
        <v>747</v>
      </c>
      <c r="T457" s="83">
        <v>40.0</v>
      </c>
      <c r="U457" s="83">
        <v>50.0</v>
      </c>
      <c r="V457" s="83">
        <v>50.0</v>
      </c>
      <c r="W457" s="83">
        <v>50.0</v>
      </c>
      <c r="X457" s="83" t="s">
        <v>214</v>
      </c>
      <c r="Y457" s="83" t="s">
        <v>1431</v>
      </c>
      <c r="Z457" s="83">
        <v>19.0</v>
      </c>
    </row>
    <row r="458">
      <c r="A458" s="83" t="s">
        <v>1432</v>
      </c>
      <c r="B458" s="83" t="s">
        <v>59</v>
      </c>
      <c r="C458" s="83" t="s">
        <v>1430</v>
      </c>
      <c r="D458" s="83" t="s">
        <v>747</v>
      </c>
      <c r="E458" s="83" t="s">
        <v>747</v>
      </c>
      <c r="F458" s="83">
        <v>40.0</v>
      </c>
      <c r="G458" s="83">
        <v>50.0</v>
      </c>
      <c r="H458" s="83">
        <v>50.0</v>
      </c>
      <c r="I458" s="83">
        <v>50.0</v>
      </c>
      <c r="J458" s="83" t="s">
        <v>214</v>
      </c>
      <c r="K458" s="83" t="s">
        <v>59</v>
      </c>
      <c r="L458" s="83" t="s">
        <v>1431</v>
      </c>
      <c r="M458" s="2">
        <v>20.0</v>
      </c>
      <c r="N458" s="2"/>
      <c r="O458" s="2"/>
      <c r="P458" s="83" t="s">
        <v>59</v>
      </c>
      <c r="Q458" s="83" t="s">
        <v>1430</v>
      </c>
      <c r="R458" s="83" t="s">
        <v>747</v>
      </c>
      <c r="S458" s="83" t="s">
        <v>747</v>
      </c>
      <c r="T458" s="83">
        <v>40.0</v>
      </c>
      <c r="U458" s="83">
        <v>50.0</v>
      </c>
      <c r="V458" s="83">
        <v>50.0</v>
      </c>
      <c r="W458" s="83">
        <v>50.0</v>
      </c>
      <c r="X458" s="83" t="s">
        <v>214</v>
      </c>
      <c r="Y458" s="83" t="s">
        <v>1431</v>
      </c>
      <c r="Z458" s="83">
        <v>20.0</v>
      </c>
    </row>
    <row r="459">
      <c r="A459" s="83" t="s">
        <v>1433</v>
      </c>
      <c r="B459" s="83" t="s">
        <v>59</v>
      </c>
      <c r="C459" s="83" t="s">
        <v>1434</v>
      </c>
      <c r="D459" s="83" t="s">
        <v>747</v>
      </c>
      <c r="E459" s="83" t="s">
        <v>747</v>
      </c>
      <c r="F459" s="83">
        <v>40.0</v>
      </c>
      <c r="G459" s="83">
        <v>50.0</v>
      </c>
      <c r="H459" s="83">
        <v>50.0</v>
      </c>
      <c r="I459" s="83">
        <v>50.0</v>
      </c>
      <c r="J459" s="83" t="s">
        <v>214</v>
      </c>
      <c r="K459" s="83" t="s">
        <v>59</v>
      </c>
      <c r="L459" s="83" t="s">
        <v>1435</v>
      </c>
      <c r="M459" s="2">
        <v>46.0</v>
      </c>
      <c r="N459" s="2"/>
      <c r="O459" s="2"/>
      <c r="P459" s="83" t="s">
        <v>59</v>
      </c>
      <c r="Q459" s="83" t="s">
        <v>1434</v>
      </c>
      <c r="R459" s="83" t="s">
        <v>747</v>
      </c>
      <c r="S459" s="83" t="s">
        <v>747</v>
      </c>
      <c r="T459" s="83">
        <v>40.0</v>
      </c>
      <c r="U459" s="83">
        <v>50.0</v>
      </c>
      <c r="V459" s="83">
        <v>50.0</v>
      </c>
      <c r="W459" s="83">
        <v>50.0</v>
      </c>
      <c r="X459" s="83" t="s">
        <v>214</v>
      </c>
      <c r="Y459" s="83" t="s">
        <v>1435</v>
      </c>
      <c r="Z459" s="83">
        <v>46.0</v>
      </c>
    </row>
    <row r="460">
      <c r="A460" s="83" t="s">
        <v>1436</v>
      </c>
      <c r="B460" s="83" t="s">
        <v>59</v>
      </c>
      <c r="C460" s="83" t="s">
        <v>1437</v>
      </c>
      <c r="D460" s="83" t="s">
        <v>747</v>
      </c>
      <c r="E460" s="83" t="s">
        <v>747</v>
      </c>
      <c r="F460" s="83">
        <v>40.0</v>
      </c>
      <c r="G460" s="83">
        <v>50.0</v>
      </c>
      <c r="H460" s="83">
        <v>50.0</v>
      </c>
      <c r="I460" s="83">
        <v>50.0</v>
      </c>
      <c r="J460" s="83" t="s">
        <v>214</v>
      </c>
      <c r="K460" s="83" t="s">
        <v>59</v>
      </c>
      <c r="L460" s="83" t="s">
        <v>1438</v>
      </c>
      <c r="M460" s="2">
        <v>11.0</v>
      </c>
      <c r="N460" s="2"/>
      <c r="O460" s="2"/>
      <c r="P460" s="83" t="s">
        <v>59</v>
      </c>
      <c r="Q460" s="83" t="s">
        <v>1437</v>
      </c>
      <c r="R460" s="83" t="s">
        <v>747</v>
      </c>
      <c r="S460" s="83" t="s">
        <v>747</v>
      </c>
      <c r="T460" s="83">
        <v>40.0</v>
      </c>
      <c r="U460" s="83">
        <v>50.0</v>
      </c>
      <c r="V460" s="83">
        <v>50.0</v>
      </c>
      <c r="W460" s="83">
        <v>50.0</v>
      </c>
      <c r="X460" s="83" t="s">
        <v>214</v>
      </c>
      <c r="Y460" s="83" t="s">
        <v>1438</v>
      </c>
      <c r="Z460" s="83">
        <v>11.0</v>
      </c>
    </row>
    <row r="461">
      <c r="A461" s="83" t="s">
        <v>1439</v>
      </c>
      <c r="B461" s="83" t="s">
        <v>59</v>
      </c>
      <c r="C461" s="83" t="s">
        <v>1440</v>
      </c>
      <c r="D461" s="83" t="s">
        <v>747</v>
      </c>
      <c r="E461" s="83" t="s">
        <v>747</v>
      </c>
      <c r="F461" s="83">
        <v>30.0</v>
      </c>
      <c r="G461" s="83">
        <v>40.0</v>
      </c>
      <c r="H461" s="83">
        <v>40.0</v>
      </c>
      <c r="I461" s="83">
        <v>30.0</v>
      </c>
      <c r="J461" s="83" t="s">
        <v>220</v>
      </c>
      <c r="K461" s="83" t="s">
        <v>179</v>
      </c>
      <c r="L461" s="83" t="s">
        <v>1441</v>
      </c>
      <c r="M461" s="2">
        <v>24.0</v>
      </c>
      <c r="N461" s="2"/>
      <c r="O461" s="2"/>
      <c r="P461" s="83" t="s">
        <v>59</v>
      </c>
      <c r="Q461" s="83" t="s">
        <v>1440</v>
      </c>
      <c r="R461" s="83" t="s">
        <v>747</v>
      </c>
      <c r="S461" s="83" t="s">
        <v>747</v>
      </c>
      <c r="T461" s="83">
        <v>30.0</v>
      </c>
      <c r="U461" s="83">
        <v>40.0</v>
      </c>
      <c r="V461" s="83">
        <v>40.0</v>
      </c>
      <c r="W461" s="83">
        <v>30.0</v>
      </c>
      <c r="X461" s="83" t="s">
        <v>220</v>
      </c>
      <c r="Y461" s="83" t="s">
        <v>1441</v>
      </c>
      <c r="Z461" s="83">
        <v>24.0</v>
      </c>
    </row>
    <row r="462">
      <c r="A462" s="83" t="s">
        <v>1442</v>
      </c>
      <c r="B462" s="83" t="s">
        <v>59</v>
      </c>
      <c r="C462" s="83" t="s">
        <v>1443</v>
      </c>
      <c r="D462" s="83" t="s">
        <v>747</v>
      </c>
      <c r="E462" s="83" t="s">
        <v>747</v>
      </c>
      <c r="F462" s="83">
        <v>30.0</v>
      </c>
      <c r="G462" s="83">
        <v>40.0</v>
      </c>
      <c r="H462" s="83">
        <v>40.0</v>
      </c>
      <c r="I462" s="83">
        <v>30.0</v>
      </c>
      <c r="J462" s="83" t="s">
        <v>220</v>
      </c>
      <c r="K462" s="83" t="s">
        <v>179</v>
      </c>
      <c r="L462" s="83" t="s">
        <v>1444</v>
      </c>
      <c r="M462" s="2">
        <v>32.0</v>
      </c>
      <c r="N462" s="2"/>
      <c r="O462" s="2"/>
      <c r="P462" s="83" t="s">
        <v>59</v>
      </c>
      <c r="Q462" s="83" t="s">
        <v>1443</v>
      </c>
      <c r="R462" s="83" t="s">
        <v>747</v>
      </c>
      <c r="S462" s="83" t="s">
        <v>747</v>
      </c>
      <c r="T462" s="83">
        <v>30.0</v>
      </c>
      <c r="U462" s="83">
        <v>40.0</v>
      </c>
      <c r="V462" s="83">
        <v>40.0</v>
      </c>
      <c r="W462" s="83">
        <v>30.0</v>
      </c>
      <c r="X462" s="83" t="s">
        <v>220</v>
      </c>
      <c r="Y462" s="83" t="s">
        <v>1444</v>
      </c>
      <c r="Z462" s="83">
        <v>32.0</v>
      </c>
    </row>
    <row r="463">
      <c r="A463" s="83" t="s">
        <v>1445</v>
      </c>
      <c r="B463" s="83" t="s">
        <v>59</v>
      </c>
      <c r="C463" s="83" t="s">
        <v>1446</v>
      </c>
      <c r="D463" s="83" t="s">
        <v>747</v>
      </c>
      <c r="E463" s="83" t="s">
        <v>747</v>
      </c>
      <c r="F463" s="83">
        <v>30.0</v>
      </c>
      <c r="G463" s="83">
        <v>40.0</v>
      </c>
      <c r="H463" s="83">
        <v>40.0</v>
      </c>
      <c r="I463" s="83">
        <v>30.0</v>
      </c>
      <c r="J463" s="83" t="s">
        <v>220</v>
      </c>
      <c r="K463" s="83" t="s">
        <v>179</v>
      </c>
      <c r="L463" s="83" t="s">
        <v>1447</v>
      </c>
      <c r="M463" s="2">
        <v>3.0</v>
      </c>
      <c r="N463" s="2"/>
      <c r="O463" s="2"/>
      <c r="P463" s="83" t="s">
        <v>59</v>
      </c>
      <c r="Q463" s="83" t="s">
        <v>1446</v>
      </c>
      <c r="R463" s="83" t="s">
        <v>747</v>
      </c>
      <c r="S463" s="83" t="s">
        <v>747</v>
      </c>
      <c r="T463" s="83">
        <v>30.0</v>
      </c>
      <c r="U463" s="83">
        <v>40.0</v>
      </c>
      <c r="V463" s="83">
        <v>40.0</v>
      </c>
      <c r="W463" s="83">
        <v>30.0</v>
      </c>
      <c r="X463" s="83" t="s">
        <v>220</v>
      </c>
      <c r="Y463" s="83" t="s">
        <v>1447</v>
      </c>
      <c r="Z463" s="83">
        <v>3.0</v>
      </c>
    </row>
    <row r="464">
      <c r="A464" s="83" t="s">
        <v>1448</v>
      </c>
      <c r="B464" s="83" t="s">
        <v>59</v>
      </c>
      <c r="C464" s="83" t="s">
        <v>1449</v>
      </c>
      <c r="D464" s="83" t="s">
        <v>747</v>
      </c>
      <c r="E464" s="83" t="s">
        <v>747</v>
      </c>
      <c r="F464" s="83">
        <v>30.0</v>
      </c>
      <c r="G464" s="83">
        <v>40.0</v>
      </c>
      <c r="H464" s="83">
        <v>40.0</v>
      </c>
      <c r="I464" s="83">
        <v>30.0</v>
      </c>
      <c r="J464" s="83" t="s">
        <v>220</v>
      </c>
      <c r="K464" s="83" t="s">
        <v>179</v>
      </c>
      <c r="L464" s="83" t="s">
        <v>1450</v>
      </c>
      <c r="M464" s="2">
        <v>74.0</v>
      </c>
      <c r="N464" s="2"/>
      <c r="O464" s="2"/>
      <c r="P464" s="83" t="s">
        <v>59</v>
      </c>
      <c r="Q464" s="83" t="s">
        <v>1449</v>
      </c>
      <c r="R464" s="83" t="s">
        <v>747</v>
      </c>
      <c r="S464" s="83" t="s">
        <v>747</v>
      </c>
      <c r="T464" s="83">
        <v>30.0</v>
      </c>
      <c r="U464" s="83">
        <v>40.0</v>
      </c>
      <c r="V464" s="83">
        <v>40.0</v>
      </c>
      <c r="W464" s="83">
        <v>30.0</v>
      </c>
      <c r="X464" s="83" t="s">
        <v>220</v>
      </c>
      <c r="Y464" s="83" t="s">
        <v>1450</v>
      </c>
      <c r="Z464" s="83">
        <v>74.0</v>
      </c>
    </row>
    <row r="465">
      <c r="A465" s="83" t="s">
        <v>1451</v>
      </c>
      <c r="B465" s="83" t="s">
        <v>59</v>
      </c>
      <c r="C465" s="83" t="s">
        <v>1452</v>
      </c>
      <c r="D465" s="83" t="s">
        <v>747</v>
      </c>
      <c r="E465" s="83" t="s">
        <v>747</v>
      </c>
      <c r="F465" s="83">
        <v>30.0</v>
      </c>
      <c r="G465" s="83">
        <v>40.0</v>
      </c>
      <c r="H465" s="83">
        <v>40.0</v>
      </c>
      <c r="I465" s="83">
        <v>30.0</v>
      </c>
      <c r="J465" s="83" t="s">
        <v>220</v>
      </c>
      <c r="K465" s="83" t="s">
        <v>179</v>
      </c>
      <c r="L465" s="83" t="s">
        <v>1453</v>
      </c>
      <c r="M465" s="2">
        <v>8.0</v>
      </c>
      <c r="N465" s="2"/>
      <c r="O465" s="2"/>
      <c r="P465" s="83" t="s">
        <v>59</v>
      </c>
      <c r="Q465" s="83" t="s">
        <v>1452</v>
      </c>
      <c r="R465" s="83" t="s">
        <v>747</v>
      </c>
      <c r="S465" s="83" t="s">
        <v>747</v>
      </c>
      <c r="T465" s="83">
        <v>30.0</v>
      </c>
      <c r="U465" s="83">
        <v>40.0</v>
      </c>
      <c r="V465" s="83">
        <v>40.0</v>
      </c>
      <c r="W465" s="83">
        <v>30.0</v>
      </c>
      <c r="X465" s="83" t="s">
        <v>220</v>
      </c>
      <c r="Y465" s="83" t="s">
        <v>1453</v>
      </c>
      <c r="Z465" s="83">
        <v>8.0</v>
      </c>
    </row>
    <row r="466">
      <c r="A466" s="83" t="s">
        <v>1454</v>
      </c>
      <c r="B466" s="83" t="s">
        <v>59</v>
      </c>
      <c r="C466" s="83" t="s">
        <v>1455</v>
      </c>
      <c r="D466" s="83" t="s">
        <v>747</v>
      </c>
      <c r="E466" s="83" t="s">
        <v>747</v>
      </c>
      <c r="F466" s="83">
        <v>30.0</v>
      </c>
      <c r="G466" s="83">
        <v>40.0</v>
      </c>
      <c r="H466" s="83">
        <v>40.0</v>
      </c>
      <c r="I466" s="83">
        <v>30.0</v>
      </c>
      <c r="J466" s="83" t="s">
        <v>185</v>
      </c>
      <c r="K466" s="83" t="s">
        <v>179</v>
      </c>
      <c r="L466" s="83" t="s">
        <v>1456</v>
      </c>
      <c r="M466" s="2">
        <v>37.0</v>
      </c>
      <c r="N466" s="2"/>
      <c r="O466" s="2"/>
      <c r="P466" s="83" t="s">
        <v>59</v>
      </c>
      <c r="Q466" s="83" t="s">
        <v>1455</v>
      </c>
      <c r="R466" s="83" t="s">
        <v>747</v>
      </c>
      <c r="S466" s="83" t="s">
        <v>747</v>
      </c>
      <c r="T466" s="83">
        <v>30.0</v>
      </c>
      <c r="U466" s="83">
        <v>40.0</v>
      </c>
      <c r="V466" s="83">
        <v>40.0</v>
      </c>
      <c r="W466" s="83">
        <v>30.0</v>
      </c>
      <c r="X466" s="83" t="s">
        <v>185</v>
      </c>
      <c r="Y466" s="83" t="s">
        <v>1456</v>
      </c>
      <c r="Z466" s="83">
        <v>37.0</v>
      </c>
    </row>
    <row r="467">
      <c r="A467" s="83" t="s">
        <v>1457</v>
      </c>
      <c r="B467" s="83" t="s">
        <v>59</v>
      </c>
      <c r="C467" s="83" t="s">
        <v>1458</v>
      </c>
      <c r="D467" s="83" t="s">
        <v>747</v>
      </c>
      <c r="E467" s="83" t="s">
        <v>747</v>
      </c>
      <c r="F467" s="83">
        <v>30.0</v>
      </c>
      <c r="G467" s="83">
        <v>40.0</v>
      </c>
      <c r="H467" s="83">
        <v>40.0</v>
      </c>
      <c r="I467" s="83">
        <v>30.0</v>
      </c>
      <c r="J467" s="83" t="s">
        <v>185</v>
      </c>
      <c r="K467" s="83" t="s">
        <v>179</v>
      </c>
      <c r="L467" s="83" t="s">
        <v>1459</v>
      </c>
      <c r="M467" s="2">
        <v>47.0</v>
      </c>
      <c r="N467" s="2"/>
      <c r="O467" s="2"/>
      <c r="P467" s="83" t="s">
        <v>59</v>
      </c>
      <c r="Q467" s="83" t="s">
        <v>1458</v>
      </c>
      <c r="R467" s="83" t="s">
        <v>747</v>
      </c>
      <c r="S467" s="83" t="s">
        <v>747</v>
      </c>
      <c r="T467" s="83">
        <v>30.0</v>
      </c>
      <c r="U467" s="83">
        <v>40.0</v>
      </c>
      <c r="V467" s="83">
        <v>40.0</v>
      </c>
      <c r="W467" s="83">
        <v>30.0</v>
      </c>
      <c r="X467" s="83" t="s">
        <v>185</v>
      </c>
      <c r="Y467" s="83" t="s">
        <v>1459</v>
      </c>
      <c r="Z467" s="83">
        <v>47.0</v>
      </c>
    </row>
    <row r="468">
      <c r="A468" s="83" t="s">
        <v>1460</v>
      </c>
      <c r="B468" s="83" t="s">
        <v>59</v>
      </c>
      <c r="C468" s="83" t="s">
        <v>1461</v>
      </c>
      <c r="D468" s="83" t="s">
        <v>747</v>
      </c>
      <c r="E468" s="83" t="s">
        <v>747</v>
      </c>
      <c r="F468" s="83">
        <v>30.0</v>
      </c>
      <c r="G468" s="83">
        <v>40.0</v>
      </c>
      <c r="H468" s="83">
        <v>40.0</v>
      </c>
      <c r="I468" s="83">
        <v>30.0</v>
      </c>
      <c r="J468" s="83" t="s">
        <v>185</v>
      </c>
      <c r="K468" s="83" t="s">
        <v>179</v>
      </c>
      <c r="L468" s="83" t="s">
        <v>1462</v>
      </c>
      <c r="M468" s="2">
        <v>48.0</v>
      </c>
      <c r="N468" s="2"/>
      <c r="O468" s="2"/>
      <c r="P468" s="83" t="s">
        <v>59</v>
      </c>
      <c r="Q468" s="83" t="s">
        <v>1461</v>
      </c>
      <c r="R468" s="83" t="s">
        <v>747</v>
      </c>
      <c r="S468" s="83" t="s">
        <v>747</v>
      </c>
      <c r="T468" s="83">
        <v>30.0</v>
      </c>
      <c r="U468" s="83">
        <v>40.0</v>
      </c>
      <c r="V468" s="83">
        <v>40.0</v>
      </c>
      <c r="W468" s="83">
        <v>30.0</v>
      </c>
      <c r="X468" s="83" t="s">
        <v>185</v>
      </c>
      <c r="Y468" s="83" t="s">
        <v>1462</v>
      </c>
      <c r="Z468" s="83">
        <v>48.0</v>
      </c>
    </row>
    <row r="469">
      <c r="A469" s="83" t="s">
        <v>1463</v>
      </c>
      <c r="B469" s="83" t="s">
        <v>59</v>
      </c>
      <c r="C469" s="83" t="s">
        <v>1464</v>
      </c>
      <c r="D469" s="83" t="s">
        <v>747</v>
      </c>
      <c r="E469" s="83" t="s">
        <v>747</v>
      </c>
      <c r="F469" s="83">
        <v>20.0</v>
      </c>
      <c r="G469" s="83">
        <v>30.0</v>
      </c>
      <c r="H469" s="83">
        <v>30.0</v>
      </c>
      <c r="I469" s="83">
        <v>30.0</v>
      </c>
      <c r="J469" s="83" t="s">
        <v>217</v>
      </c>
      <c r="K469" s="83" t="s">
        <v>179</v>
      </c>
      <c r="L469" s="83" t="s">
        <v>1465</v>
      </c>
      <c r="M469" s="2">
        <v>65.0</v>
      </c>
      <c r="N469" s="2"/>
      <c r="O469" s="2"/>
      <c r="P469" s="83" t="s">
        <v>59</v>
      </c>
      <c r="Q469" s="83" t="s">
        <v>1464</v>
      </c>
      <c r="R469" s="83" t="s">
        <v>747</v>
      </c>
      <c r="S469" s="83" t="s">
        <v>747</v>
      </c>
      <c r="T469" s="83">
        <v>20.0</v>
      </c>
      <c r="U469" s="83">
        <v>30.0</v>
      </c>
      <c r="V469" s="83">
        <v>30.0</v>
      </c>
      <c r="W469" s="83">
        <v>30.0</v>
      </c>
      <c r="X469" s="83" t="s">
        <v>217</v>
      </c>
      <c r="Y469" s="83" t="s">
        <v>1465</v>
      </c>
      <c r="Z469" s="83">
        <v>65.0</v>
      </c>
    </row>
    <row r="470">
      <c r="A470" s="83" t="s">
        <v>1466</v>
      </c>
      <c r="B470" s="83" t="s">
        <v>59</v>
      </c>
      <c r="C470" s="83" t="s">
        <v>1467</v>
      </c>
      <c r="D470" s="83" t="s">
        <v>747</v>
      </c>
      <c r="E470" s="83" t="s">
        <v>747</v>
      </c>
      <c r="F470" s="83">
        <v>20.0</v>
      </c>
      <c r="G470" s="83">
        <v>30.0</v>
      </c>
      <c r="H470" s="83">
        <v>30.0</v>
      </c>
      <c r="I470" s="83">
        <v>30.0</v>
      </c>
      <c r="J470" s="83" t="s">
        <v>217</v>
      </c>
      <c r="K470" s="83" t="s">
        <v>179</v>
      </c>
      <c r="L470" s="83" t="s">
        <v>1468</v>
      </c>
      <c r="M470" s="2">
        <v>7.0</v>
      </c>
      <c r="N470" s="2"/>
      <c r="O470" s="2"/>
      <c r="P470" s="83" t="s">
        <v>59</v>
      </c>
      <c r="Q470" s="83" t="s">
        <v>1467</v>
      </c>
      <c r="R470" s="83" t="s">
        <v>747</v>
      </c>
      <c r="S470" s="83" t="s">
        <v>747</v>
      </c>
      <c r="T470" s="83">
        <v>20.0</v>
      </c>
      <c r="U470" s="83">
        <v>30.0</v>
      </c>
      <c r="V470" s="83">
        <v>30.0</v>
      </c>
      <c r="W470" s="83">
        <v>30.0</v>
      </c>
      <c r="X470" s="83" t="s">
        <v>217</v>
      </c>
      <c r="Y470" s="83" t="s">
        <v>1468</v>
      </c>
      <c r="Z470" s="83">
        <v>7.0</v>
      </c>
    </row>
    <row r="471">
      <c r="A471" s="83" t="s">
        <v>1469</v>
      </c>
      <c r="B471" s="83" t="s">
        <v>59</v>
      </c>
      <c r="C471" s="83" t="s">
        <v>1470</v>
      </c>
      <c r="D471" s="83" t="s">
        <v>747</v>
      </c>
      <c r="E471" s="83" t="s">
        <v>747</v>
      </c>
      <c r="F471" s="83">
        <v>20.0</v>
      </c>
      <c r="G471" s="83">
        <v>30.0</v>
      </c>
      <c r="H471" s="83">
        <v>30.0</v>
      </c>
      <c r="I471" s="83">
        <v>30.0</v>
      </c>
      <c r="J471" s="83" t="s">
        <v>217</v>
      </c>
      <c r="K471" s="83" t="s">
        <v>179</v>
      </c>
      <c r="L471" s="83" t="s">
        <v>1471</v>
      </c>
      <c r="M471" s="2">
        <v>9.0</v>
      </c>
      <c r="N471" s="2"/>
      <c r="O471" s="2"/>
      <c r="P471" s="83" t="s">
        <v>59</v>
      </c>
      <c r="Q471" s="83" t="s">
        <v>1470</v>
      </c>
      <c r="R471" s="83" t="s">
        <v>747</v>
      </c>
      <c r="S471" s="83" t="s">
        <v>747</v>
      </c>
      <c r="T471" s="83">
        <v>20.0</v>
      </c>
      <c r="U471" s="83">
        <v>30.0</v>
      </c>
      <c r="V471" s="83">
        <v>30.0</v>
      </c>
      <c r="W471" s="83">
        <v>30.0</v>
      </c>
      <c r="X471" s="83" t="s">
        <v>217</v>
      </c>
      <c r="Y471" s="83" t="s">
        <v>1471</v>
      </c>
      <c r="Z471" s="83">
        <v>9.0</v>
      </c>
    </row>
    <row r="472">
      <c r="A472" s="83" t="s">
        <v>1472</v>
      </c>
      <c r="B472" s="83" t="s">
        <v>59</v>
      </c>
      <c r="C472" s="83" t="s">
        <v>1473</v>
      </c>
      <c r="D472" s="83" t="s">
        <v>747</v>
      </c>
      <c r="E472" s="83" t="s">
        <v>747</v>
      </c>
      <c r="F472" s="83">
        <v>20.0</v>
      </c>
      <c r="G472" s="83">
        <v>30.0</v>
      </c>
      <c r="H472" s="83">
        <v>30.0</v>
      </c>
      <c r="I472" s="83">
        <v>30.0</v>
      </c>
      <c r="J472" s="83" t="s">
        <v>220</v>
      </c>
      <c r="K472" s="83" t="s">
        <v>179</v>
      </c>
      <c r="L472" s="83" t="s">
        <v>1474</v>
      </c>
      <c r="M472" s="2">
        <v>16.0</v>
      </c>
      <c r="N472" s="2"/>
      <c r="O472" s="2"/>
      <c r="P472" s="83" t="s">
        <v>59</v>
      </c>
      <c r="Q472" s="83" t="s">
        <v>1473</v>
      </c>
      <c r="R472" s="83" t="s">
        <v>747</v>
      </c>
      <c r="S472" s="83" t="s">
        <v>747</v>
      </c>
      <c r="T472" s="83">
        <v>20.0</v>
      </c>
      <c r="U472" s="83">
        <v>30.0</v>
      </c>
      <c r="V472" s="83">
        <v>30.0</v>
      </c>
      <c r="W472" s="83">
        <v>30.0</v>
      </c>
      <c r="X472" s="83" t="s">
        <v>220</v>
      </c>
      <c r="Y472" s="83" t="s">
        <v>1474</v>
      </c>
      <c r="Z472" s="83">
        <v>16.0</v>
      </c>
    </row>
    <row r="473">
      <c r="M473" s="2"/>
      <c r="N473" s="2"/>
      <c r="O473" s="2"/>
    </row>
    <row r="474">
      <c r="A474" s="83" t="s">
        <v>1475</v>
      </c>
      <c r="C474" s="83" t="s">
        <v>1476</v>
      </c>
      <c r="D474" s="83" t="s">
        <v>176</v>
      </c>
      <c r="E474" s="83" t="s">
        <v>176</v>
      </c>
      <c r="F474" s="83">
        <v>120.0</v>
      </c>
      <c r="G474" s="83">
        <v>130.0</v>
      </c>
      <c r="H474" s="83">
        <v>130.0</v>
      </c>
      <c r="I474" s="83">
        <v>0.0</v>
      </c>
      <c r="J474" s="83" t="s">
        <v>1477</v>
      </c>
      <c r="K474" s="83" t="s">
        <v>179</v>
      </c>
      <c r="L474" s="83" t="s">
        <v>1478</v>
      </c>
      <c r="M474" s="2">
        <v>235.0</v>
      </c>
      <c r="N474" s="2"/>
      <c r="O474" s="2"/>
      <c r="Q474" s="83" t="s">
        <v>1476</v>
      </c>
      <c r="R474" s="83" t="s">
        <v>176</v>
      </c>
      <c r="S474" s="83" t="s">
        <v>176</v>
      </c>
      <c r="T474" s="83">
        <v>120.0</v>
      </c>
      <c r="U474" s="83">
        <v>130.0</v>
      </c>
      <c r="V474" s="83">
        <v>130.0</v>
      </c>
      <c r="W474" s="83">
        <v>0.0</v>
      </c>
      <c r="X474" s="83" t="s">
        <v>1477</v>
      </c>
      <c r="Y474" s="83" t="s">
        <v>1478</v>
      </c>
      <c r="Z474" s="83">
        <v>235.0</v>
      </c>
    </row>
    <row r="475">
      <c r="A475" s="83" t="s">
        <v>1479</v>
      </c>
      <c r="C475" s="83" t="s">
        <v>69</v>
      </c>
      <c r="D475" s="83" t="s">
        <v>176</v>
      </c>
      <c r="E475" s="83" t="s">
        <v>347</v>
      </c>
      <c r="F475" s="83">
        <v>100.0</v>
      </c>
      <c r="G475" s="83">
        <v>110.0</v>
      </c>
      <c r="H475" s="83">
        <v>110.0</v>
      </c>
      <c r="I475" s="83">
        <v>20.0</v>
      </c>
      <c r="J475" s="83" t="s">
        <v>214</v>
      </c>
      <c r="K475" s="83" t="s">
        <v>179</v>
      </c>
      <c r="L475" s="83" t="s">
        <v>1238</v>
      </c>
      <c r="M475" s="2">
        <v>155.0</v>
      </c>
      <c r="N475" s="2"/>
      <c r="O475" s="2"/>
      <c r="Q475" s="83" t="s">
        <v>69</v>
      </c>
      <c r="R475" s="83" t="s">
        <v>176</v>
      </c>
      <c r="S475" s="83" t="s">
        <v>347</v>
      </c>
      <c r="T475" s="83">
        <v>100.0</v>
      </c>
      <c r="U475" s="83">
        <v>110.0</v>
      </c>
      <c r="V475" s="83">
        <v>110.0</v>
      </c>
      <c r="W475" s="83">
        <v>20.0</v>
      </c>
      <c r="X475" s="83" t="s">
        <v>214</v>
      </c>
      <c r="Y475" s="83" t="s">
        <v>1238</v>
      </c>
      <c r="Z475" s="83">
        <v>155.0</v>
      </c>
    </row>
    <row r="476">
      <c r="A476" s="83" t="s">
        <v>1480</v>
      </c>
      <c r="C476" s="83" t="s">
        <v>1481</v>
      </c>
      <c r="D476" s="83" t="s">
        <v>747</v>
      </c>
      <c r="E476" s="83" t="s">
        <v>747</v>
      </c>
      <c r="F476" s="83">
        <v>0.0</v>
      </c>
      <c r="G476" s="83">
        <v>10.0</v>
      </c>
      <c r="H476" s="83">
        <v>10.0</v>
      </c>
      <c r="I476" s="83">
        <v>0.0</v>
      </c>
      <c r="J476" s="83" t="s">
        <v>1477</v>
      </c>
      <c r="K476" s="83" t="s">
        <v>179</v>
      </c>
      <c r="L476" s="83" t="s">
        <v>1482</v>
      </c>
      <c r="M476" s="2">
        <v>85.0</v>
      </c>
      <c r="N476" s="2"/>
      <c r="O476" s="2"/>
      <c r="Q476" s="83" t="s">
        <v>1481</v>
      </c>
      <c r="R476" s="83" t="s">
        <v>747</v>
      </c>
      <c r="S476" s="83" t="s">
        <v>747</v>
      </c>
      <c r="T476" s="83">
        <v>0.0</v>
      </c>
      <c r="U476" s="83">
        <v>10.0</v>
      </c>
      <c r="V476" s="83">
        <v>10.0</v>
      </c>
      <c r="W476" s="83">
        <v>0.0</v>
      </c>
      <c r="X476" s="83" t="s">
        <v>1477</v>
      </c>
      <c r="Y476" s="83" t="s">
        <v>1482</v>
      </c>
      <c r="Z476" s="83">
        <v>85.0</v>
      </c>
    </row>
    <row r="477">
      <c r="A477" s="83" t="s">
        <v>1483</v>
      </c>
      <c r="C477" s="83" t="s">
        <v>1481</v>
      </c>
      <c r="D477" s="83" t="s">
        <v>747</v>
      </c>
      <c r="E477" s="83" t="s">
        <v>747</v>
      </c>
      <c r="F477" s="83">
        <v>0.0</v>
      </c>
      <c r="G477" s="83">
        <v>10.0</v>
      </c>
      <c r="H477" s="83">
        <v>10.0</v>
      </c>
      <c r="I477" s="83">
        <v>0.0</v>
      </c>
      <c r="J477" s="83" t="s">
        <v>1477</v>
      </c>
      <c r="K477" s="83" t="s">
        <v>179</v>
      </c>
      <c r="L477" s="83" t="s">
        <v>1482</v>
      </c>
      <c r="M477" s="2">
        <v>86.0</v>
      </c>
      <c r="N477" s="2"/>
      <c r="O477" s="2"/>
      <c r="Q477" s="83" t="s">
        <v>1481</v>
      </c>
      <c r="R477" s="83" t="s">
        <v>747</v>
      </c>
      <c r="S477" s="83" t="s">
        <v>747</v>
      </c>
      <c r="T477" s="83">
        <v>0.0</v>
      </c>
      <c r="U477" s="83">
        <v>10.0</v>
      </c>
      <c r="V477" s="83">
        <v>10.0</v>
      </c>
      <c r="W477" s="83">
        <v>0.0</v>
      </c>
      <c r="X477" s="83" t="s">
        <v>1477</v>
      </c>
      <c r="Y477" s="83" t="s">
        <v>1482</v>
      </c>
      <c r="Z477" s="83">
        <v>86.0</v>
      </c>
    </row>
    <row r="478">
      <c r="A478" s="83" t="s">
        <v>1484</v>
      </c>
      <c r="C478" s="83" t="s">
        <v>1485</v>
      </c>
      <c r="D478" s="83" t="s">
        <v>747</v>
      </c>
      <c r="E478" s="83" t="s">
        <v>747</v>
      </c>
      <c r="F478" s="83">
        <v>0.0</v>
      </c>
      <c r="G478" s="83">
        <v>10.0</v>
      </c>
      <c r="H478" s="83">
        <v>10.0</v>
      </c>
      <c r="I478" s="83">
        <v>0.0</v>
      </c>
      <c r="J478" s="83" t="s">
        <v>1477</v>
      </c>
      <c r="K478" s="83" t="s">
        <v>179</v>
      </c>
      <c r="L478" s="83" t="s">
        <v>1485</v>
      </c>
      <c r="M478" s="2">
        <v>156.0</v>
      </c>
      <c r="N478" s="2"/>
      <c r="O478" s="2"/>
      <c r="Q478" s="83" t="s">
        <v>1485</v>
      </c>
      <c r="R478" s="83" t="s">
        <v>747</v>
      </c>
      <c r="S478" s="83" t="s">
        <v>747</v>
      </c>
      <c r="T478" s="83">
        <v>0.0</v>
      </c>
      <c r="U478" s="83">
        <v>10.0</v>
      </c>
      <c r="V478" s="83">
        <v>10.0</v>
      </c>
      <c r="W478" s="83">
        <v>0.0</v>
      </c>
      <c r="X478" s="83" t="s">
        <v>1477</v>
      </c>
      <c r="Y478" s="83" t="s">
        <v>1485</v>
      </c>
      <c r="Z478" s="83">
        <v>156.0</v>
      </c>
    </row>
    <row r="479">
      <c r="A479" s="83" t="s">
        <v>1486</v>
      </c>
      <c r="C479" s="83" t="s">
        <v>1487</v>
      </c>
      <c r="D479" s="83" t="s">
        <v>747</v>
      </c>
      <c r="E479" s="83" t="s">
        <v>747</v>
      </c>
      <c r="F479" s="83">
        <v>0.0</v>
      </c>
      <c r="G479" s="83">
        <v>10.0</v>
      </c>
      <c r="H479" s="83">
        <v>10.0</v>
      </c>
      <c r="I479" s="83">
        <v>0.0</v>
      </c>
      <c r="J479" s="83" t="s">
        <v>1477</v>
      </c>
      <c r="K479" s="83" t="s">
        <v>179</v>
      </c>
      <c r="L479" s="83" t="s">
        <v>1487</v>
      </c>
      <c r="M479" s="2">
        <v>157.0</v>
      </c>
      <c r="N479" s="2"/>
      <c r="O479" s="2"/>
      <c r="Q479" s="83" t="s">
        <v>1487</v>
      </c>
      <c r="R479" s="83" t="s">
        <v>747</v>
      </c>
      <c r="S479" s="83" t="s">
        <v>747</v>
      </c>
      <c r="T479" s="83">
        <v>0.0</v>
      </c>
      <c r="U479" s="83">
        <v>10.0</v>
      </c>
      <c r="V479" s="83">
        <v>10.0</v>
      </c>
      <c r="W479" s="83">
        <v>0.0</v>
      </c>
      <c r="X479" s="83" t="s">
        <v>1477</v>
      </c>
      <c r="Y479" s="83" t="s">
        <v>1487</v>
      </c>
      <c r="Z479" s="83">
        <v>157.0</v>
      </c>
    </row>
    <row r="480">
      <c r="A480" s="83" t="s">
        <v>1488</v>
      </c>
      <c r="C480" s="83" t="s">
        <v>1489</v>
      </c>
      <c r="D480" s="83" t="s">
        <v>747</v>
      </c>
      <c r="E480" s="83" t="s">
        <v>747</v>
      </c>
      <c r="F480" s="83">
        <v>0.0</v>
      </c>
      <c r="G480" s="83">
        <v>10.0</v>
      </c>
      <c r="H480" s="83">
        <v>10.0</v>
      </c>
      <c r="I480" s="83">
        <v>0.0</v>
      </c>
      <c r="J480" s="83" t="s">
        <v>1477</v>
      </c>
      <c r="K480" s="83" t="s">
        <v>179</v>
      </c>
      <c r="L480" s="83" t="s">
        <v>1489</v>
      </c>
      <c r="M480" s="2">
        <v>158.0</v>
      </c>
      <c r="N480" s="2"/>
      <c r="O480" s="2"/>
      <c r="Q480" s="83" t="s">
        <v>1489</v>
      </c>
      <c r="R480" s="83" t="s">
        <v>747</v>
      </c>
      <c r="S480" s="83" t="s">
        <v>747</v>
      </c>
      <c r="T480" s="83">
        <v>0.0</v>
      </c>
      <c r="U480" s="83">
        <v>10.0</v>
      </c>
      <c r="V480" s="83">
        <v>10.0</v>
      </c>
      <c r="W480" s="83">
        <v>0.0</v>
      </c>
      <c r="X480" s="83" t="s">
        <v>1477</v>
      </c>
      <c r="Y480" s="83" t="s">
        <v>1489</v>
      </c>
      <c r="Z480" s="83">
        <v>158.0</v>
      </c>
    </row>
    <row r="481">
      <c r="A481" s="83" t="s">
        <v>1490</v>
      </c>
      <c r="C481" s="83" t="s">
        <v>1485</v>
      </c>
      <c r="D481" s="83" t="s">
        <v>747</v>
      </c>
      <c r="E481" s="83" t="s">
        <v>747</v>
      </c>
      <c r="F481" s="83">
        <v>0.0</v>
      </c>
      <c r="G481" s="83">
        <v>10.0</v>
      </c>
      <c r="H481" s="83">
        <v>10.0</v>
      </c>
      <c r="I481" s="83">
        <v>0.0</v>
      </c>
      <c r="J481" s="83" t="s">
        <v>1477</v>
      </c>
      <c r="K481" s="83" t="s">
        <v>179</v>
      </c>
      <c r="L481" s="83" t="s">
        <v>1485</v>
      </c>
      <c r="M481" s="2">
        <v>159.0</v>
      </c>
      <c r="N481" s="2"/>
      <c r="O481" s="2"/>
      <c r="Q481" s="83" t="s">
        <v>1485</v>
      </c>
      <c r="R481" s="83" t="s">
        <v>747</v>
      </c>
      <c r="S481" s="83" t="s">
        <v>747</v>
      </c>
      <c r="T481" s="83">
        <v>0.0</v>
      </c>
      <c r="U481" s="83">
        <v>10.0</v>
      </c>
      <c r="V481" s="83">
        <v>10.0</v>
      </c>
      <c r="W481" s="83">
        <v>0.0</v>
      </c>
      <c r="X481" s="83" t="s">
        <v>1477</v>
      </c>
      <c r="Y481" s="83" t="s">
        <v>1485</v>
      </c>
      <c r="Z481" s="83">
        <v>159.0</v>
      </c>
    </row>
    <row r="482">
      <c r="M482" s="2"/>
      <c r="N482" s="2"/>
      <c r="O482" s="2"/>
    </row>
    <row r="483">
      <c r="M483" s="2"/>
      <c r="N483" s="2"/>
      <c r="O483" s="2"/>
    </row>
    <row r="484">
      <c r="M484" s="2"/>
      <c r="N484" s="2"/>
      <c r="O484" s="2"/>
    </row>
    <row r="485">
      <c r="M485" s="2"/>
      <c r="N485" s="2"/>
      <c r="O485" s="2"/>
    </row>
    <row r="486">
      <c r="M486" s="2"/>
      <c r="N486" s="2"/>
      <c r="O486" s="2"/>
    </row>
    <row r="487">
      <c r="M487" s="2"/>
      <c r="N487" s="2"/>
      <c r="O487" s="2"/>
    </row>
    <row r="488">
      <c r="M488" s="2"/>
      <c r="N488" s="2"/>
      <c r="O488" s="2"/>
    </row>
    <row r="489">
      <c r="M489" s="2"/>
      <c r="N489" s="2"/>
      <c r="O489" s="2"/>
    </row>
    <row r="490">
      <c r="M490" s="2"/>
      <c r="N490" s="2"/>
      <c r="O490" s="2"/>
    </row>
    <row r="491">
      <c r="M491" s="2"/>
      <c r="N491" s="2"/>
      <c r="O491" s="2"/>
    </row>
    <row r="492">
      <c r="M492" s="2"/>
      <c r="N492" s="2"/>
      <c r="O492" s="2"/>
    </row>
    <row r="493">
      <c r="M493" s="2"/>
      <c r="N493" s="2"/>
      <c r="O493" s="2"/>
    </row>
    <row r="494">
      <c r="M494" s="2"/>
      <c r="N494" s="2"/>
      <c r="O494" s="2"/>
    </row>
    <row r="495">
      <c r="M495" s="2"/>
      <c r="N495" s="2"/>
      <c r="O495" s="2"/>
    </row>
    <row r="496">
      <c r="M496" s="2"/>
      <c r="N496" s="2"/>
      <c r="O496" s="2"/>
    </row>
    <row r="497">
      <c r="M497" s="2"/>
      <c r="N497" s="2"/>
      <c r="O497" s="2"/>
    </row>
    <row r="498">
      <c r="M498" s="2"/>
      <c r="N498" s="2"/>
      <c r="O498" s="2"/>
    </row>
    <row r="499">
      <c r="M499" s="2"/>
      <c r="N499" s="2"/>
      <c r="O499" s="2"/>
    </row>
    <row r="500">
      <c r="M500" s="2"/>
      <c r="N500" s="2"/>
      <c r="O500" s="2"/>
    </row>
    <row r="501">
      <c r="M501" s="2"/>
      <c r="N501" s="2"/>
      <c r="O501" s="2"/>
    </row>
    <row r="502">
      <c r="M502" s="2"/>
      <c r="N502" s="2"/>
      <c r="O502" s="2"/>
    </row>
    <row r="503">
      <c r="M503" s="2"/>
      <c r="N503" s="2"/>
      <c r="O503" s="2"/>
    </row>
    <row r="504">
      <c r="M504" s="2"/>
      <c r="N504" s="2"/>
      <c r="O504" s="2"/>
    </row>
    <row r="505">
      <c r="M505" s="2"/>
      <c r="N505" s="2"/>
      <c r="O505" s="2"/>
    </row>
    <row r="506">
      <c r="M506" s="2"/>
      <c r="N506" s="2"/>
      <c r="O506" s="2"/>
    </row>
    <row r="507">
      <c r="M507" s="2"/>
      <c r="N507" s="2"/>
      <c r="O507" s="2"/>
    </row>
    <row r="508">
      <c r="M508" s="2"/>
      <c r="N508" s="2"/>
      <c r="O508" s="2"/>
    </row>
    <row r="509">
      <c r="M509" s="2"/>
      <c r="N509" s="2"/>
      <c r="O509" s="2"/>
    </row>
    <row r="510">
      <c r="M510" s="2"/>
      <c r="N510" s="2"/>
      <c r="O510" s="2"/>
    </row>
    <row r="511">
      <c r="M511" s="2"/>
      <c r="N511" s="2"/>
      <c r="O511" s="2"/>
    </row>
    <row r="512">
      <c r="M512" s="2"/>
      <c r="N512" s="2"/>
      <c r="O512" s="2"/>
    </row>
    <row r="513">
      <c r="M513" s="2"/>
      <c r="N513" s="2"/>
      <c r="O513" s="2"/>
    </row>
    <row r="514">
      <c r="M514" s="2"/>
      <c r="N514" s="2"/>
      <c r="O514" s="2"/>
    </row>
    <row r="515">
      <c r="M515" s="2"/>
      <c r="N515" s="2"/>
      <c r="O515" s="2"/>
    </row>
    <row r="516">
      <c r="M516" s="2"/>
      <c r="N516" s="2"/>
      <c r="O516" s="2"/>
    </row>
    <row r="517">
      <c r="M517" s="2"/>
      <c r="N517" s="2"/>
      <c r="O517" s="2"/>
    </row>
    <row r="518">
      <c r="M518" s="2"/>
      <c r="N518" s="2"/>
      <c r="O518" s="2"/>
    </row>
    <row r="519">
      <c r="M519" s="2"/>
      <c r="N519" s="2"/>
      <c r="O519" s="2"/>
    </row>
    <row r="520">
      <c r="M520" s="2"/>
      <c r="N520" s="2"/>
      <c r="O520" s="2"/>
    </row>
    <row r="521">
      <c r="M521" s="2"/>
      <c r="N521" s="2"/>
      <c r="O521" s="2"/>
    </row>
    <row r="522">
      <c r="M522" s="2"/>
      <c r="N522" s="2"/>
      <c r="O522" s="2"/>
    </row>
    <row r="523">
      <c r="M523" s="2"/>
      <c r="N523" s="2"/>
      <c r="O523" s="2"/>
    </row>
    <row r="524">
      <c r="M524" s="2"/>
      <c r="N524" s="2"/>
      <c r="O524" s="2"/>
    </row>
    <row r="525">
      <c r="M525" s="2"/>
      <c r="N525" s="2"/>
      <c r="O525" s="2"/>
    </row>
    <row r="526">
      <c r="M526" s="2"/>
      <c r="N526" s="2"/>
      <c r="O526" s="2"/>
    </row>
    <row r="527">
      <c r="M527" s="2"/>
      <c r="N527" s="2"/>
      <c r="O527" s="2"/>
    </row>
    <row r="528">
      <c r="M528" s="2"/>
      <c r="N528" s="2"/>
      <c r="O528" s="2"/>
    </row>
    <row r="529">
      <c r="M529" s="2"/>
      <c r="N529" s="2"/>
      <c r="O529" s="2"/>
    </row>
    <row r="530">
      <c r="M530" s="2"/>
      <c r="N530" s="2"/>
      <c r="O530" s="2"/>
    </row>
    <row r="531">
      <c r="M531" s="2"/>
      <c r="N531" s="2"/>
      <c r="O531" s="2"/>
    </row>
    <row r="532">
      <c r="M532" s="2"/>
      <c r="N532" s="2"/>
      <c r="O532" s="2"/>
    </row>
    <row r="533">
      <c r="M533" s="2"/>
      <c r="N533" s="2"/>
      <c r="O533" s="2"/>
    </row>
    <row r="534">
      <c r="M534" s="2"/>
      <c r="N534" s="2"/>
      <c r="O534" s="2"/>
    </row>
    <row r="535">
      <c r="M535" s="2"/>
      <c r="N535" s="2"/>
      <c r="O535" s="2"/>
    </row>
    <row r="536">
      <c r="M536" s="2"/>
      <c r="N536" s="2"/>
      <c r="O536" s="2"/>
    </row>
    <row r="537">
      <c r="M537" s="2"/>
      <c r="N537" s="2"/>
      <c r="O537" s="2"/>
    </row>
    <row r="538">
      <c r="M538" s="2"/>
      <c r="N538" s="2"/>
      <c r="O538" s="2"/>
    </row>
    <row r="539">
      <c r="M539" s="2"/>
      <c r="N539" s="2"/>
      <c r="O539" s="2"/>
    </row>
    <row r="540">
      <c r="M540" s="2"/>
      <c r="N540" s="2"/>
      <c r="O540" s="2"/>
    </row>
    <row r="541">
      <c r="M541" s="2"/>
      <c r="N541" s="2"/>
      <c r="O541" s="2"/>
    </row>
    <row r="542">
      <c r="M542" s="2"/>
      <c r="N542" s="2"/>
      <c r="O542" s="2"/>
    </row>
    <row r="543">
      <c r="M543" s="2"/>
      <c r="N543" s="2"/>
      <c r="O543" s="2"/>
    </row>
    <row r="544">
      <c r="M544" s="2"/>
      <c r="N544" s="2"/>
      <c r="O544" s="2"/>
    </row>
    <row r="545">
      <c r="M545" s="2"/>
      <c r="N545" s="2"/>
      <c r="O545" s="2"/>
    </row>
    <row r="546">
      <c r="M546" s="2"/>
      <c r="N546" s="2"/>
      <c r="O546" s="2"/>
    </row>
    <row r="547">
      <c r="M547" s="2"/>
      <c r="N547" s="2"/>
      <c r="O547" s="2"/>
    </row>
    <row r="548">
      <c r="M548" s="2"/>
      <c r="N548" s="2"/>
      <c r="O548" s="2"/>
    </row>
    <row r="549">
      <c r="M549" s="2"/>
      <c r="N549" s="2"/>
      <c r="O549" s="2"/>
    </row>
    <row r="550">
      <c r="M550" s="2"/>
      <c r="N550" s="2"/>
      <c r="O550" s="2"/>
    </row>
    <row r="551">
      <c r="M551" s="2"/>
      <c r="N551" s="2"/>
      <c r="O551" s="2"/>
    </row>
    <row r="552">
      <c r="M552" s="2"/>
      <c r="N552" s="2"/>
      <c r="O552" s="2"/>
    </row>
    <row r="553">
      <c r="M553" s="2"/>
      <c r="N553" s="2"/>
      <c r="O553" s="2"/>
    </row>
    <row r="554">
      <c r="M554" s="2"/>
      <c r="N554" s="2"/>
      <c r="O554" s="2"/>
    </row>
    <row r="555">
      <c r="M555" s="2"/>
      <c r="N555" s="2"/>
      <c r="O555" s="2"/>
    </row>
    <row r="556">
      <c r="M556" s="2"/>
      <c r="N556" s="2"/>
      <c r="O556" s="2"/>
    </row>
    <row r="557">
      <c r="M557" s="2"/>
      <c r="N557" s="2"/>
      <c r="O557" s="2"/>
    </row>
    <row r="558">
      <c r="M558" s="2"/>
      <c r="N558" s="2"/>
      <c r="O558" s="2"/>
    </row>
    <row r="559">
      <c r="M559" s="2"/>
      <c r="N559" s="2"/>
      <c r="O559" s="2"/>
    </row>
    <row r="560">
      <c r="M560" s="2"/>
      <c r="N560" s="2"/>
      <c r="O560" s="2"/>
    </row>
    <row r="561">
      <c r="M561" s="2"/>
      <c r="N561" s="2"/>
      <c r="O561" s="2"/>
    </row>
    <row r="562">
      <c r="M562" s="2"/>
      <c r="N562" s="2"/>
      <c r="O562" s="2"/>
    </row>
    <row r="563">
      <c r="M563" s="2"/>
      <c r="N563" s="2"/>
      <c r="O563" s="2"/>
    </row>
    <row r="564">
      <c r="M564" s="2"/>
      <c r="N564" s="2"/>
      <c r="O564" s="2"/>
    </row>
    <row r="565">
      <c r="M565" s="2"/>
      <c r="N565" s="2"/>
      <c r="O565" s="2"/>
    </row>
    <row r="566">
      <c r="M566" s="2"/>
      <c r="N566" s="2"/>
      <c r="O566" s="2"/>
    </row>
    <row r="567">
      <c r="M567" s="2"/>
      <c r="N567" s="2"/>
      <c r="O567" s="2"/>
    </row>
    <row r="568">
      <c r="M568" s="2"/>
      <c r="N568" s="2"/>
      <c r="O568" s="2"/>
    </row>
    <row r="569">
      <c r="M569" s="2"/>
      <c r="N569" s="2"/>
      <c r="O569" s="2"/>
    </row>
    <row r="570">
      <c r="M570" s="2"/>
      <c r="N570" s="2"/>
      <c r="O570" s="2"/>
    </row>
    <row r="571">
      <c r="M571" s="2"/>
      <c r="N571" s="2"/>
      <c r="O571" s="2"/>
    </row>
    <row r="572">
      <c r="M572" s="2"/>
      <c r="N572" s="2"/>
      <c r="O572" s="2"/>
    </row>
    <row r="573">
      <c r="M573" s="2"/>
      <c r="N573" s="2"/>
      <c r="O573" s="2"/>
    </row>
    <row r="574">
      <c r="M574" s="2"/>
      <c r="N574" s="2"/>
      <c r="O574" s="2"/>
    </row>
    <row r="575">
      <c r="M575" s="2"/>
      <c r="N575" s="2"/>
      <c r="O575" s="2"/>
    </row>
    <row r="576">
      <c r="M576" s="2"/>
      <c r="N576" s="2"/>
      <c r="O576" s="2"/>
    </row>
    <row r="577">
      <c r="M577" s="2"/>
      <c r="N577" s="2"/>
      <c r="O577" s="2"/>
    </row>
    <row r="578">
      <c r="M578" s="2"/>
      <c r="N578" s="2"/>
      <c r="O578" s="2"/>
    </row>
    <row r="579">
      <c r="M579" s="2"/>
      <c r="N579" s="2"/>
      <c r="O579" s="2"/>
    </row>
    <row r="580">
      <c r="M580" s="2"/>
      <c r="N580" s="2"/>
      <c r="O580" s="2"/>
    </row>
    <row r="581">
      <c r="M581" s="2"/>
      <c r="N581" s="2"/>
      <c r="O581" s="2"/>
    </row>
    <row r="582">
      <c r="M582" s="2"/>
      <c r="N582" s="2"/>
      <c r="O582" s="2"/>
    </row>
    <row r="583">
      <c r="M583" s="2"/>
      <c r="N583" s="2"/>
      <c r="O583" s="2"/>
    </row>
    <row r="584">
      <c r="M584" s="2"/>
      <c r="N584" s="2"/>
      <c r="O584" s="2"/>
    </row>
    <row r="585">
      <c r="M585" s="2"/>
      <c r="N585" s="2"/>
      <c r="O585" s="2"/>
    </row>
    <row r="586">
      <c r="M586" s="2"/>
      <c r="N586" s="2"/>
      <c r="O586" s="2"/>
    </row>
    <row r="587">
      <c r="M587" s="2"/>
      <c r="N587" s="2"/>
      <c r="O587" s="2"/>
    </row>
    <row r="588">
      <c r="M588" s="2"/>
      <c r="N588" s="2"/>
      <c r="O588" s="2"/>
    </row>
    <row r="589">
      <c r="M589" s="2"/>
      <c r="N589" s="2"/>
      <c r="O589" s="2"/>
    </row>
    <row r="590">
      <c r="M590" s="2"/>
      <c r="N590" s="2"/>
      <c r="O590" s="2"/>
    </row>
    <row r="591">
      <c r="M591" s="2"/>
      <c r="N591" s="2"/>
      <c r="O591" s="2"/>
    </row>
    <row r="592">
      <c r="M592" s="2"/>
      <c r="N592" s="2"/>
      <c r="O592" s="2"/>
    </row>
    <row r="593">
      <c r="M593" s="2"/>
      <c r="N593" s="2"/>
      <c r="O593" s="2"/>
    </row>
    <row r="594">
      <c r="M594" s="2"/>
      <c r="N594" s="2"/>
      <c r="O594" s="2"/>
    </row>
    <row r="595">
      <c r="M595" s="2"/>
      <c r="N595" s="2"/>
      <c r="O595" s="2"/>
    </row>
    <row r="596">
      <c r="M596" s="2"/>
      <c r="N596" s="2"/>
      <c r="O596" s="2"/>
    </row>
    <row r="597">
      <c r="M597" s="2"/>
      <c r="N597" s="2"/>
      <c r="O597" s="2"/>
    </row>
    <row r="598">
      <c r="M598" s="2"/>
      <c r="N598" s="2"/>
      <c r="O598" s="2"/>
    </row>
    <row r="599">
      <c r="M599" s="2"/>
      <c r="N599" s="2"/>
      <c r="O599" s="2"/>
    </row>
    <row r="600">
      <c r="M600" s="2"/>
      <c r="N600" s="2"/>
      <c r="O600" s="2"/>
    </row>
    <row r="601">
      <c r="M601" s="2"/>
      <c r="N601" s="2"/>
      <c r="O601" s="2"/>
    </row>
    <row r="602">
      <c r="M602" s="2"/>
      <c r="N602" s="2"/>
      <c r="O602" s="2"/>
    </row>
    <row r="603">
      <c r="M603" s="2"/>
      <c r="N603" s="2"/>
      <c r="O603" s="2"/>
    </row>
    <row r="604">
      <c r="M604" s="2"/>
      <c r="N604" s="2"/>
      <c r="O604" s="2"/>
    </row>
    <row r="605">
      <c r="M605" s="2"/>
      <c r="N605" s="2"/>
      <c r="O605" s="2"/>
    </row>
    <row r="606">
      <c r="M606" s="2"/>
      <c r="N606" s="2"/>
      <c r="O606" s="2"/>
    </row>
    <row r="607">
      <c r="M607" s="2"/>
      <c r="N607" s="2"/>
      <c r="O607" s="2"/>
    </row>
    <row r="608">
      <c r="M608" s="2"/>
      <c r="N608" s="2"/>
      <c r="O608" s="2"/>
    </row>
    <row r="609">
      <c r="M609" s="2"/>
      <c r="N609" s="2"/>
      <c r="O609" s="2"/>
    </row>
    <row r="610">
      <c r="M610" s="2"/>
      <c r="N610" s="2"/>
      <c r="O610" s="2"/>
    </row>
    <row r="611">
      <c r="M611" s="2"/>
      <c r="N611" s="2"/>
      <c r="O611" s="2"/>
    </row>
    <row r="612">
      <c r="M612" s="2"/>
      <c r="N612" s="2"/>
      <c r="O612" s="2"/>
    </row>
    <row r="613">
      <c r="M613" s="2"/>
      <c r="N613" s="2"/>
      <c r="O613" s="2"/>
    </row>
    <row r="614">
      <c r="M614" s="2"/>
      <c r="N614" s="2"/>
      <c r="O614" s="2"/>
    </row>
    <row r="615">
      <c r="M615" s="2"/>
      <c r="N615" s="2"/>
      <c r="O615" s="2"/>
    </row>
    <row r="616">
      <c r="M616" s="2"/>
      <c r="N616" s="2"/>
      <c r="O616" s="2"/>
    </row>
    <row r="617">
      <c r="M617" s="2"/>
      <c r="N617" s="2"/>
      <c r="O617" s="2"/>
    </row>
    <row r="618">
      <c r="M618" s="2"/>
      <c r="N618" s="2"/>
      <c r="O618" s="2"/>
    </row>
    <row r="619">
      <c r="M619" s="2"/>
      <c r="N619" s="2"/>
      <c r="O619" s="2"/>
    </row>
    <row r="620">
      <c r="M620" s="2"/>
      <c r="N620" s="2"/>
      <c r="O620" s="2"/>
    </row>
    <row r="621">
      <c r="M621" s="2"/>
      <c r="N621" s="2"/>
      <c r="O621" s="2"/>
    </row>
    <row r="622">
      <c r="M622" s="2"/>
      <c r="N622" s="2"/>
      <c r="O622" s="2"/>
    </row>
    <row r="623">
      <c r="M623" s="2"/>
      <c r="N623" s="2"/>
      <c r="O623" s="2"/>
    </row>
    <row r="624">
      <c r="M624" s="2"/>
      <c r="N624" s="2"/>
      <c r="O624" s="2"/>
    </row>
    <row r="625">
      <c r="M625" s="2"/>
      <c r="N625" s="2"/>
      <c r="O625" s="2"/>
    </row>
    <row r="626">
      <c r="M626" s="2"/>
      <c r="N626" s="2"/>
      <c r="O626" s="2"/>
    </row>
    <row r="627">
      <c r="M627" s="2"/>
      <c r="N627" s="2"/>
      <c r="O627" s="2"/>
    </row>
    <row r="628">
      <c r="M628" s="2"/>
      <c r="N628" s="2"/>
      <c r="O628" s="2"/>
    </row>
    <row r="629">
      <c r="M629" s="2"/>
      <c r="N629" s="2"/>
      <c r="O629" s="2"/>
    </row>
    <row r="630">
      <c r="M630" s="2"/>
      <c r="N630" s="2"/>
      <c r="O630" s="2"/>
    </row>
    <row r="631">
      <c r="M631" s="2"/>
      <c r="N631" s="2"/>
      <c r="O631" s="2"/>
    </row>
    <row r="632">
      <c r="M632" s="2"/>
      <c r="N632" s="2"/>
      <c r="O632" s="2"/>
    </row>
    <row r="633">
      <c r="M633" s="2"/>
      <c r="N633" s="2"/>
      <c r="O633" s="2"/>
    </row>
    <row r="634">
      <c r="M634" s="2"/>
      <c r="N634" s="2"/>
      <c r="O634" s="2"/>
    </row>
    <row r="635">
      <c r="M635" s="2"/>
      <c r="N635" s="2"/>
      <c r="O635" s="2"/>
    </row>
    <row r="636">
      <c r="M636" s="2"/>
      <c r="N636" s="2"/>
      <c r="O636" s="2"/>
    </row>
    <row r="637">
      <c r="M637" s="2"/>
      <c r="N637" s="2"/>
      <c r="O637" s="2"/>
    </row>
    <row r="638">
      <c r="M638" s="2"/>
      <c r="N638" s="2"/>
      <c r="O638" s="2"/>
    </row>
    <row r="639">
      <c r="M639" s="2"/>
      <c r="N639" s="2"/>
      <c r="O639" s="2"/>
    </row>
    <row r="640">
      <c r="M640" s="2"/>
      <c r="N640" s="2"/>
      <c r="O640" s="2"/>
    </row>
    <row r="641">
      <c r="M641" s="2"/>
      <c r="N641" s="2"/>
      <c r="O641" s="2"/>
    </row>
    <row r="642">
      <c r="M642" s="2"/>
      <c r="N642" s="2"/>
      <c r="O642" s="2"/>
    </row>
    <row r="643">
      <c r="M643" s="2"/>
      <c r="N643" s="2"/>
      <c r="O643" s="2"/>
    </row>
    <row r="644">
      <c r="M644" s="2"/>
      <c r="N644" s="2"/>
      <c r="O644" s="2"/>
    </row>
    <row r="645">
      <c r="M645" s="2"/>
      <c r="N645" s="2"/>
      <c r="O645" s="2"/>
    </row>
    <row r="646">
      <c r="M646" s="2"/>
      <c r="N646" s="2"/>
      <c r="O646" s="2"/>
    </row>
    <row r="647">
      <c r="M647" s="2"/>
      <c r="N647" s="2"/>
      <c r="O647" s="2"/>
    </row>
    <row r="648">
      <c r="M648" s="2"/>
      <c r="N648" s="2"/>
      <c r="O648" s="2"/>
    </row>
    <row r="649">
      <c r="M649" s="2"/>
      <c r="N649" s="2"/>
      <c r="O649" s="2"/>
    </row>
    <row r="650">
      <c r="M650" s="2"/>
      <c r="N650" s="2"/>
      <c r="O650" s="2"/>
    </row>
    <row r="651">
      <c r="M651" s="2"/>
      <c r="N651" s="2"/>
      <c r="O651" s="2"/>
    </row>
    <row r="652">
      <c r="M652" s="2"/>
      <c r="N652" s="2"/>
      <c r="O652" s="2"/>
    </row>
    <row r="653">
      <c r="M653" s="2"/>
      <c r="N653" s="2"/>
      <c r="O653" s="2"/>
    </row>
    <row r="654">
      <c r="M654" s="2"/>
      <c r="N654" s="2"/>
      <c r="O654" s="2"/>
    </row>
    <row r="655">
      <c r="M655" s="2"/>
      <c r="N655" s="2"/>
      <c r="O655" s="2"/>
    </row>
    <row r="656">
      <c r="M656" s="2"/>
      <c r="N656" s="2"/>
      <c r="O656" s="2"/>
    </row>
    <row r="657">
      <c r="M657" s="2"/>
      <c r="N657" s="2"/>
      <c r="O657" s="2"/>
    </row>
    <row r="658">
      <c r="M658" s="2"/>
      <c r="N658" s="2"/>
      <c r="O658" s="2"/>
    </row>
    <row r="659">
      <c r="M659" s="2"/>
      <c r="N659" s="2"/>
      <c r="O659" s="2"/>
    </row>
    <row r="660">
      <c r="M660" s="2"/>
      <c r="N660" s="2"/>
      <c r="O660" s="2"/>
    </row>
    <row r="661">
      <c r="M661" s="2"/>
      <c r="N661" s="2"/>
      <c r="O661" s="2"/>
    </row>
    <row r="662">
      <c r="M662" s="2"/>
      <c r="N662" s="2"/>
      <c r="O662" s="2"/>
    </row>
    <row r="663">
      <c r="M663" s="2"/>
      <c r="N663" s="2"/>
      <c r="O663" s="2"/>
    </row>
    <row r="664">
      <c r="M664" s="2"/>
      <c r="N664" s="2"/>
      <c r="O664" s="2"/>
    </row>
    <row r="665">
      <c r="M665" s="2"/>
      <c r="N665" s="2"/>
      <c r="O665" s="2"/>
    </row>
    <row r="666">
      <c r="M666" s="2"/>
      <c r="N666" s="2"/>
      <c r="O666" s="2"/>
    </row>
    <row r="667">
      <c r="M667" s="2"/>
      <c r="N667" s="2"/>
      <c r="O667" s="2"/>
    </row>
    <row r="668">
      <c r="M668" s="2"/>
      <c r="N668" s="2"/>
      <c r="O668" s="2"/>
    </row>
    <row r="669">
      <c r="M669" s="2"/>
      <c r="N669" s="2"/>
      <c r="O669" s="2"/>
    </row>
    <row r="670">
      <c r="M670" s="2"/>
      <c r="N670" s="2"/>
      <c r="O670" s="2"/>
    </row>
    <row r="671">
      <c r="M671" s="2"/>
      <c r="N671" s="2"/>
      <c r="O671" s="2"/>
    </row>
    <row r="672">
      <c r="M672" s="2"/>
      <c r="N672" s="2"/>
      <c r="O672" s="2"/>
    </row>
    <row r="673">
      <c r="M673" s="2"/>
      <c r="N673" s="2"/>
      <c r="O673" s="2"/>
    </row>
    <row r="674">
      <c r="M674" s="2"/>
      <c r="N674" s="2"/>
      <c r="O674" s="2"/>
    </row>
    <row r="675">
      <c r="M675" s="2"/>
      <c r="N675" s="2"/>
      <c r="O675" s="2"/>
    </row>
    <row r="676">
      <c r="M676" s="2"/>
      <c r="N676" s="2"/>
      <c r="O676" s="2"/>
    </row>
    <row r="677">
      <c r="M677" s="2"/>
      <c r="N677" s="2"/>
      <c r="O677" s="2"/>
    </row>
    <row r="678">
      <c r="M678" s="2"/>
      <c r="N678" s="2"/>
      <c r="O678" s="2"/>
    </row>
    <row r="679">
      <c r="M679" s="2"/>
      <c r="N679" s="2"/>
      <c r="O679" s="2"/>
    </row>
    <row r="680">
      <c r="M680" s="2"/>
      <c r="N680" s="2"/>
      <c r="O680" s="2"/>
    </row>
    <row r="681">
      <c r="M681" s="2"/>
      <c r="N681" s="2"/>
      <c r="O681" s="2"/>
    </row>
    <row r="682">
      <c r="M682" s="2"/>
      <c r="N682" s="2"/>
      <c r="O682" s="2"/>
    </row>
    <row r="683">
      <c r="M683" s="2"/>
      <c r="N683" s="2"/>
      <c r="O683" s="2"/>
    </row>
    <row r="684">
      <c r="M684" s="2"/>
      <c r="N684" s="2"/>
      <c r="O684" s="2"/>
    </row>
    <row r="685">
      <c r="M685" s="2"/>
      <c r="N685" s="2"/>
      <c r="O685" s="2"/>
    </row>
    <row r="686">
      <c r="M686" s="2"/>
      <c r="N686" s="2"/>
      <c r="O686" s="2"/>
    </row>
    <row r="687">
      <c r="M687" s="2"/>
      <c r="N687" s="2"/>
      <c r="O687" s="2"/>
    </row>
    <row r="688">
      <c r="M688" s="2"/>
      <c r="N688" s="2"/>
      <c r="O688" s="2"/>
    </row>
    <row r="689">
      <c r="M689" s="2"/>
      <c r="N689" s="2"/>
      <c r="O689" s="2"/>
    </row>
    <row r="690">
      <c r="M690" s="2"/>
      <c r="N690" s="2"/>
      <c r="O690" s="2"/>
    </row>
    <row r="691">
      <c r="M691" s="2"/>
      <c r="N691" s="2"/>
      <c r="O691" s="2"/>
    </row>
    <row r="692">
      <c r="M692" s="2"/>
      <c r="N692" s="2"/>
      <c r="O692" s="2"/>
    </row>
    <row r="693">
      <c r="M693" s="2"/>
      <c r="N693" s="2"/>
      <c r="O693" s="2"/>
    </row>
    <row r="694">
      <c r="M694" s="2"/>
      <c r="N694" s="2"/>
      <c r="O694" s="2"/>
    </row>
    <row r="695">
      <c r="M695" s="2"/>
      <c r="N695" s="2"/>
      <c r="O695" s="2"/>
    </row>
    <row r="696">
      <c r="M696" s="2"/>
      <c r="N696" s="2"/>
      <c r="O696" s="2"/>
    </row>
    <row r="697">
      <c r="M697" s="2"/>
      <c r="N697" s="2"/>
      <c r="O697" s="2"/>
    </row>
    <row r="698">
      <c r="M698" s="2"/>
      <c r="N698" s="2"/>
      <c r="O698" s="2"/>
    </row>
    <row r="699">
      <c r="M699" s="2"/>
      <c r="N699" s="2"/>
      <c r="O699" s="2"/>
    </row>
    <row r="700">
      <c r="M700" s="2"/>
      <c r="N700" s="2"/>
      <c r="O700" s="2"/>
    </row>
    <row r="701">
      <c r="M701" s="2"/>
      <c r="N701" s="2"/>
      <c r="O701" s="2"/>
    </row>
    <row r="702">
      <c r="M702" s="2"/>
      <c r="N702" s="2"/>
      <c r="O702" s="2"/>
    </row>
    <row r="703">
      <c r="M703" s="2"/>
      <c r="N703" s="2"/>
      <c r="O703" s="2"/>
    </row>
    <row r="704">
      <c r="M704" s="2"/>
      <c r="N704" s="2"/>
      <c r="O704" s="2"/>
    </row>
    <row r="705">
      <c r="M705" s="2"/>
      <c r="N705" s="2"/>
      <c r="O705" s="2"/>
    </row>
    <row r="706">
      <c r="M706" s="2"/>
      <c r="N706" s="2"/>
      <c r="O706" s="2"/>
    </row>
    <row r="707">
      <c r="M707" s="2"/>
      <c r="N707" s="2"/>
      <c r="O707" s="2"/>
    </row>
    <row r="708">
      <c r="M708" s="2"/>
      <c r="N708" s="2"/>
      <c r="O708" s="2"/>
    </row>
    <row r="709">
      <c r="M709" s="2"/>
      <c r="N709" s="2"/>
      <c r="O709" s="2"/>
    </row>
    <row r="710">
      <c r="M710" s="2"/>
      <c r="N710" s="2"/>
      <c r="O710" s="2"/>
    </row>
    <row r="711">
      <c r="M711" s="2"/>
      <c r="N711" s="2"/>
      <c r="O711" s="2"/>
    </row>
    <row r="712">
      <c r="M712" s="2"/>
      <c r="N712" s="2"/>
      <c r="O712" s="2"/>
    </row>
    <row r="713">
      <c r="M713" s="2"/>
      <c r="N713" s="2"/>
      <c r="O713" s="2"/>
    </row>
    <row r="714">
      <c r="M714" s="2"/>
      <c r="N714" s="2"/>
      <c r="O714" s="2"/>
    </row>
    <row r="715">
      <c r="M715" s="2"/>
      <c r="N715" s="2"/>
      <c r="O715" s="2"/>
    </row>
    <row r="716">
      <c r="M716" s="2"/>
      <c r="N716" s="2"/>
      <c r="O716" s="2"/>
    </row>
    <row r="717">
      <c r="M717" s="2"/>
      <c r="N717" s="2"/>
      <c r="O717" s="2"/>
    </row>
    <row r="718">
      <c r="M718" s="2"/>
      <c r="N718" s="2"/>
      <c r="O718" s="2"/>
    </row>
    <row r="719">
      <c r="M719" s="2"/>
      <c r="N719" s="2"/>
      <c r="O719" s="2"/>
    </row>
    <row r="720">
      <c r="M720" s="2"/>
      <c r="N720" s="2"/>
      <c r="O720" s="2"/>
    </row>
    <row r="721">
      <c r="M721" s="2"/>
      <c r="N721" s="2"/>
      <c r="O721" s="2"/>
    </row>
    <row r="722">
      <c r="M722" s="2"/>
      <c r="N722" s="2"/>
      <c r="O722" s="2"/>
    </row>
    <row r="723">
      <c r="M723" s="2"/>
      <c r="N723" s="2"/>
      <c r="O723" s="2"/>
    </row>
    <row r="724">
      <c r="M724" s="2"/>
      <c r="N724" s="2"/>
      <c r="O724" s="2"/>
    </row>
    <row r="725">
      <c r="M725" s="2"/>
      <c r="N725" s="2"/>
      <c r="O725" s="2"/>
    </row>
    <row r="726">
      <c r="M726" s="2"/>
      <c r="N726" s="2"/>
      <c r="O726" s="2"/>
    </row>
    <row r="727">
      <c r="M727" s="2"/>
      <c r="N727" s="2"/>
      <c r="O727" s="2"/>
    </row>
    <row r="728">
      <c r="M728" s="2"/>
      <c r="N728" s="2"/>
      <c r="O728" s="2"/>
    </row>
    <row r="729">
      <c r="M729" s="2"/>
      <c r="N729" s="2"/>
      <c r="O729" s="2"/>
    </row>
    <row r="730">
      <c r="M730" s="2"/>
      <c r="N730" s="2"/>
      <c r="O730" s="2"/>
    </row>
    <row r="731">
      <c r="M731" s="2"/>
      <c r="N731" s="2"/>
      <c r="O731" s="2"/>
    </row>
    <row r="732">
      <c r="M732" s="2"/>
      <c r="N732" s="2"/>
      <c r="O732" s="2"/>
    </row>
    <row r="733">
      <c r="M733" s="2"/>
      <c r="N733" s="2"/>
      <c r="O733" s="2"/>
    </row>
    <row r="734">
      <c r="M734" s="2"/>
      <c r="N734" s="2"/>
      <c r="O734" s="2"/>
    </row>
    <row r="735">
      <c r="M735" s="2"/>
      <c r="N735" s="2"/>
      <c r="O735" s="2"/>
    </row>
    <row r="736">
      <c r="M736" s="2"/>
      <c r="N736" s="2"/>
      <c r="O736" s="2"/>
    </row>
    <row r="737">
      <c r="M737" s="2"/>
      <c r="N737" s="2"/>
      <c r="O737" s="2"/>
    </row>
    <row r="738">
      <c r="M738" s="2"/>
      <c r="N738" s="2"/>
      <c r="O738" s="2"/>
    </row>
    <row r="739">
      <c r="M739" s="2"/>
      <c r="N739" s="2"/>
      <c r="O739" s="2"/>
    </row>
    <row r="740">
      <c r="M740" s="2"/>
      <c r="N740" s="2"/>
      <c r="O740" s="2"/>
    </row>
    <row r="741">
      <c r="M741" s="2"/>
      <c r="N741" s="2"/>
      <c r="O741" s="2"/>
    </row>
    <row r="742">
      <c r="M742" s="2"/>
      <c r="N742" s="2"/>
      <c r="O742" s="2"/>
    </row>
    <row r="743">
      <c r="M743" s="2"/>
      <c r="N743" s="2"/>
      <c r="O743" s="2"/>
    </row>
    <row r="744">
      <c r="M744" s="2"/>
      <c r="N744" s="2"/>
      <c r="O744" s="2"/>
    </row>
    <row r="745">
      <c r="M745" s="2"/>
      <c r="N745" s="2"/>
      <c r="O745" s="2"/>
    </row>
    <row r="746">
      <c r="M746" s="2"/>
      <c r="N746" s="2"/>
      <c r="O746" s="2"/>
    </row>
    <row r="747">
      <c r="M747" s="2"/>
      <c r="N747" s="2"/>
      <c r="O747" s="2"/>
    </row>
    <row r="748">
      <c r="M748" s="2"/>
      <c r="N748" s="2"/>
      <c r="O748" s="2"/>
    </row>
    <row r="749">
      <c r="M749" s="2"/>
      <c r="N749" s="2"/>
      <c r="O749" s="2"/>
    </row>
    <row r="750">
      <c r="M750" s="2"/>
      <c r="N750" s="2"/>
      <c r="O750" s="2"/>
    </row>
    <row r="751">
      <c r="M751" s="2"/>
      <c r="N751" s="2"/>
      <c r="O751" s="2"/>
    </row>
    <row r="752">
      <c r="M752" s="2"/>
      <c r="N752" s="2"/>
      <c r="O752" s="2"/>
    </row>
    <row r="753">
      <c r="M753" s="2"/>
      <c r="N753" s="2"/>
      <c r="O753" s="2"/>
    </row>
    <row r="754">
      <c r="M754" s="2"/>
      <c r="N754" s="2"/>
      <c r="O754" s="2"/>
    </row>
    <row r="755">
      <c r="M755" s="2"/>
      <c r="N755" s="2"/>
      <c r="O755" s="2"/>
    </row>
    <row r="756">
      <c r="M756" s="2"/>
      <c r="N756" s="2"/>
      <c r="O756" s="2"/>
    </row>
    <row r="757">
      <c r="M757" s="2"/>
      <c r="N757" s="2"/>
      <c r="O757" s="2"/>
    </row>
    <row r="758">
      <c r="M758" s="2"/>
      <c r="N758" s="2"/>
      <c r="O758" s="2"/>
    </row>
    <row r="759">
      <c r="M759" s="2"/>
      <c r="N759" s="2"/>
      <c r="O759" s="2"/>
    </row>
    <row r="760">
      <c r="M760" s="2"/>
      <c r="N760" s="2"/>
      <c r="O760" s="2"/>
    </row>
    <row r="761">
      <c r="M761" s="2"/>
      <c r="N761" s="2"/>
      <c r="O761" s="2"/>
    </row>
    <row r="762">
      <c r="M762" s="2"/>
      <c r="N762" s="2"/>
      <c r="O762" s="2"/>
    </row>
    <row r="763">
      <c r="M763" s="2"/>
      <c r="N763" s="2"/>
      <c r="O763" s="2"/>
    </row>
    <row r="764">
      <c r="M764" s="2"/>
      <c r="N764" s="2"/>
      <c r="O764" s="2"/>
    </row>
    <row r="765">
      <c r="M765" s="2"/>
      <c r="N765" s="2"/>
      <c r="O765" s="2"/>
    </row>
    <row r="766">
      <c r="M766" s="2"/>
      <c r="N766" s="2"/>
      <c r="O766" s="2"/>
    </row>
    <row r="767">
      <c r="M767" s="2"/>
      <c r="N767" s="2"/>
      <c r="O767" s="2"/>
    </row>
    <row r="768">
      <c r="M768" s="2"/>
      <c r="N768" s="2"/>
      <c r="O768" s="2"/>
    </row>
    <row r="769">
      <c r="M769" s="2"/>
      <c r="N769" s="2"/>
      <c r="O769" s="2"/>
    </row>
    <row r="770">
      <c r="M770" s="2"/>
      <c r="N770" s="2"/>
      <c r="O770" s="2"/>
    </row>
    <row r="771">
      <c r="M771" s="2"/>
      <c r="N771" s="2"/>
      <c r="O771" s="2"/>
    </row>
    <row r="772">
      <c r="M772" s="2"/>
      <c r="N772" s="2"/>
      <c r="O772" s="2"/>
    </row>
    <row r="773">
      <c r="M773" s="2"/>
      <c r="N773" s="2"/>
      <c r="O773" s="2"/>
    </row>
    <row r="774">
      <c r="M774" s="2"/>
      <c r="N774" s="2"/>
      <c r="O774" s="2"/>
    </row>
    <row r="775">
      <c r="M775" s="2"/>
      <c r="N775" s="2"/>
      <c r="O775" s="2"/>
    </row>
    <row r="776">
      <c r="M776" s="2"/>
      <c r="N776" s="2"/>
      <c r="O776" s="2"/>
    </row>
    <row r="777">
      <c r="M777" s="2"/>
      <c r="N777" s="2"/>
      <c r="O777" s="2"/>
    </row>
    <row r="778">
      <c r="M778" s="2"/>
      <c r="N778" s="2"/>
      <c r="O778" s="2"/>
    </row>
    <row r="779">
      <c r="M779" s="2"/>
      <c r="N779" s="2"/>
      <c r="O779" s="2"/>
    </row>
    <row r="780">
      <c r="M780" s="2"/>
      <c r="N780" s="2"/>
      <c r="O780" s="2"/>
    </row>
    <row r="781">
      <c r="M781" s="2"/>
      <c r="N781" s="2"/>
      <c r="O781" s="2"/>
    </row>
    <row r="782">
      <c r="M782" s="2"/>
      <c r="N782" s="2"/>
      <c r="O782" s="2"/>
    </row>
    <row r="783">
      <c r="M783" s="2"/>
      <c r="N783" s="2"/>
      <c r="O783" s="2"/>
    </row>
    <row r="784">
      <c r="M784" s="2"/>
      <c r="N784" s="2"/>
      <c r="O784" s="2"/>
    </row>
    <row r="785">
      <c r="M785" s="2"/>
      <c r="N785" s="2"/>
      <c r="O785" s="2"/>
    </row>
    <row r="786">
      <c r="M786" s="2"/>
      <c r="N786" s="2"/>
      <c r="O786" s="2"/>
    </row>
    <row r="787">
      <c r="M787" s="2"/>
      <c r="N787" s="2"/>
      <c r="O787" s="2"/>
    </row>
    <row r="788">
      <c r="M788" s="2"/>
      <c r="N788" s="2"/>
      <c r="O788" s="2"/>
    </row>
    <row r="789">
      <c r="M789" s="2"/>
      <c r="N789" s="2"/>
      <c r="O789" s="2"/>
    </row>
    <row r="790">
      <c r="M790" s="2"/>
      <c r="N790" s="2"/>
      <c r="O790" s="2"/>
    </row>
    <row r="791">
      <c r="M791" s="2"/>
      <c r="N791" s="2"/>
      <c r="O791" s="2"/>
    </row>
    <row r="792">
      <c r="M792" s="2"/>
      <c r="N792" s="2"/>
      <c r="O792" s="2"/>
    </row>
    <row r="793">
      <c r="M793" s="2"/>
      <c r="N793" s="2"/>
      <c r="O793" s="2"/>
    </row>
    <row r="794">
      <c r="M794" s="2"/>
      <c r="N794" s="2"/>
      <c r="O794" s="2"/>
    </row>
    <row r="795">
      <c r="M795" s="2"/>
      <c r="N795" s="2"/>
      <c r="O795" s="2"/>
    </row>
    <row r="796">
      <c r="M796" s="2"/>
      <c r="N796" s="2"/>
      <c r="O796" s="2"/>
    </row>
    <row r="797">
      <c r="M797" s="2"/>
      <c r="N797" s="2"/>
      <c r="O797" s="2"/>
    </row>
    <row r="798">
      <c r="M798" s="2"/>
      <c r="N798" s="2"/>
      <c r="O798" s="2"/>
    </row>
    <row r="799">
      <c r="M799" s="2"/>
      <c r="N799" s="2"/>
      <c r="O799" s="2"/>
    </row>
    <row r="800">
      <c r="M800" s="2"/>
      <c r="N800" s="2"/>
      <c r="O800" s="2"/>
    </row>
    <row r="801">
      <c r="M801" s="2"/>
      <c r="N801" s="2"/>
      <c r="O801" s="2"/>
    </row>
    <row r="802">
      <c r="M802" s="2"/>
      <c r="N802" s="2"/>
      <c r="O802" s="2"/>
    </row>
    <row r="803">
      <c r="M803" s="2"/>
      <c r="N803" s="2"/>
      <c r="O803" s="2"/>
    </row>
    <row r="804">
      <c r="M804" s="2"/>
      <c r="N804" s="2"/>
      <c r="O804" s="2"/>
    </row>
    <row r="805">
      <c r="M805" s="2"/>
      <c r="N805" s="2"/>
      <c r="O805" s="2"/>
    </row>
    <row r="806">
      <c r="M806" s="2"/>
      <c r="N806" s="2"/>
      <c r="O806" s="2"/>
    </row>
    <row r="807">
      <c r="M807" s="2"/>
      <c r="N807" s="2"/>
      <c r="O807" s="2"/>
    </row>
    <row r="808">
      <c r="M808" s="2"/>
      <c r="N808" s="2"/>
      <c r="O808" s="2"/>
    </row>
    <row r="809">
      <c r="M809" s="2"/>
      <c r="N809" s="2"/>
      <c r="O809" s="2"/>
    </row>
    <row r="810">
      <c r="M810" s="2"/>
      <c r="N810" s="2"/>
      <c r="O810" s="2"/>
    </row>
    <row r="811">
      <c r="M811" s="2"/>
      <c r="N811" s="2"/>
      <c r="O811" s="2"/>
    </row>
    <row r="812">
      <c r="M812" s="2"/>
      <c r="N812" s="2"/>
      <c r="O812" s="2"/>
    </row>
    <row r="813">
      <c r="M813" s="2"/>
      <c r="N813" s="2"/>
      <c r="O813" s="2"/>
    </row>
    <row r="814">
      <c r="M814" s="2"/>
      <c r="N814" s="2"/>
      <c r="O814" s="2"/>
    </row>
    <row r="815">
      <c r="M815" s="2"/>
      <c r="N815" s="2"/>
      <c r="O815" s="2"/>
    </row>
    <row r="816">
      <c r="M816" s="2"/>
      <c r="N816" s="2"/>
      <c r="O816" s="2"/>
    </row>
    <row r="817">
      <c r="M817" s="2"/>
      <c r="N817" s="2"/>
      <c r="O817" s="2"/>
    </row>
    <row r="818">
      <c r="M818" s="2"/>
      <c r="N818" s="2"/>
      <c r="O818" s="2"/>
    </row>
    <row r="819">
      <c r="M819" s="2"/>
      <c r="N819" s="2"/>
      <c r="O819" s="2"/>
    </row>
    <row r="820">
      <c r="M820" s="2"/>
      <c r="N820" s="2"/>
      <c r="O820" s="2"/>
    </row>
    <row r="821">
      <c r="M821" s="2"/>
      <c r="N821" s="2"/>
      <c r="O821" s="2"/>
    </row>
    <row r="822">
      <c r="M822" s="2"/>
      <c r="N822" s="2"/>
      <c r="O822" s="2"/>
    </row>
    <row r="823">
      <c r="M823" s="2"/>
      <c r="N823" s="2"/>
      <c r="O823" s="2"/>
    </row>
    <row r="824">
      <c r="M824" s="2"/>
      <c r="N824" s="2"/>
      <c r="O824" s="2"/>
    </row>
    <row r="825">
      <c r="M825" s="2"/>
      <c r="N825" s="2"/>
      <c r="O825" s="2"/>
    </row>
    <row r="826">
      <c r="M826" s="2"/>
      <c r="N826" s="2"/>
      <c r="O826" s="2"/>
    </row>
    <row r="827">
      <c r="M827" s="2"/>
      <c r="N827" s="2"/>
      <c r="O827" s="2"/>
    </row>
    <row r="828">
      <c r="M828" s="2"/>
      <c r="N828" s="2"/>
      <c r="O828" s="2"/>
    </row>
    <row r="829">
      <c r="M829" s="2"/>
      <c r="N829" s="2"/>
      <c r="O829" s="2"/>
    </row>
    <row r="830">
      <c r="M830" s="2"/>
      <c r="N830" s="2"/>
      <c r="O830" s="2"/>
    </row>
    <row r="831">
      <c r="M831" s="2"/>
      <c r="N831" s="2"/>
      <c r="O831" s="2"/>
    </row>
    <row r="832">
      <c r="M832" s="2"/>
      <c r="N832" s="2"/>
      <c r="O832" s="2"/>
    </row>
    <row r="833">
      <c r="M833" s="2"/>
      <c r="N833" s="2"/>
      <c r="O833" s="2"/>
    </row>
    <row r="834">
      <c r="M834" s="2"/>
      <c r="N834" s="2"/>
      <c r="O834" s="2"/>
    </row>
    <row r="835">
      <c r="M835" s="2"/>
      <c r="N835" s="2"/>
      <c r="O835" s="2"/>
    </row>
    <row r="836">
      <c r="M836" s="2"/>
      <c r="N836" s="2"/>
      <c r="O836" s="2"/>
    </row>
    <row r="837">
      <c r="M837" s="2"/>
      <c r="N837" s="2"/>
      <c r="O837" s="2"/>
    </row>
    <row r="838">
      <c r="M838" s="2"/>
      <c r="N838" s="2"/>
      <c r="O838" s="2"/>
    </row>
    <row r="839">
      <c r="M839" s="2"/>
      <c r="N839" s="2"/>
      <c r="O839" s="2"/>
    </row>
    <row r="840">
      <c r="M840" s="2"/>
      <c r="N840" s="2"/>
      <c r="O840" s="2"/>
    </row>
    <row r="841">
      <c r="M841" s="2"/>
      <c r="N841" s="2"/>
      <c r="O841" s="2"/>
    </row>
    <row r="842">
      <c r="M842" s="2"/>
      <c r="N842" s="2"/>
      <c r="O842" s="2"/>
    </row>
    <row r="843">
      <c r="M843" s="2"/>
      <c r="N843" s="2"/>
      <c r="O843" s="2"/>
    </row>
    <row r="844">
      <c r="M844" s="2"/>
      <c r="N844" s="2"/>
      <c r="O844" s="2"/>
    </row>
    <row r="845">
      <c r="M845" s="2"/>
      <c r="N845" s="2"/>
      <c r="O845" s="2"/>
    </row>
    <row r="846">
      <c r="M846" s="2"/>
      <c r="N846" s="2"/>
      <c r="O846" s="2"/>
    </row>
    <row r="847">
      <c r="M847" s="2"/>
      <c r="N847" s="2"/>
      <c r="O847" s="2"/>
    </row>
    <row r="848">
      <c r="M848" s="2"/>
      <c r="N848" s="2"/>
      <c r="O848" s="2"/>
    </row>
    <row r="849">
      <c r="M849" s="2"/>
      <c r="N849" s="2"/>
      <c r="O849" s="2"/>
    </row>
    <row r="850">
      <c r="M850" s="2"/>
      <c r="N850" s="2"/>
      <c r="O850" s="2"/>
    </row>
    <row r="851">
      <c r="M851" s="2"/>
      <c r="N851" s="2"/>
      <c r="O851" s="2"/>
    </row>
    <row r="852">
      <c r="M852" s="2"/>
      <c r="N852" s="2"/>
      <c r="O852" s="2"/>
    </row>
    <row r="853">
      <c r="M853" s="2"/>
      <c r="N853" s="2"/>
      <c r="O853" s="2"/>
    </row>
    <row r="854">
      <c r="M854" s="2"/>
      <c r="N854" s="2"/>
      <c r="O854" s="2"/>
    </row>
    <row r="855">
      <c r="M855" s="2"/>
      <c r="N855" s="2"/>
      <c r="O855" s="2"/>
    </row>
    <row r="856">
      <c r="M856" s="2"/>
      <c r="N856" s="2"/>
      <c r="O856" s="2"/>
    </row>
    <row r="857">
      <c r="M857" s="2"/>
      <c r="N857" s="2"/>
      <c r="O857" s="2"/>
    </row>
    <row r="858">
      <c r="M858" s="2"/>
      <c r="N858" s="2"/>
      <c r="O858" s="2"/>
    </row>
    <row r="859">
      <c r="M859" s="2"/>
      <c r="N859" s="2"/>
      <c r="O859" s="2"/>
    </row>
    <row r="860">
      <c r="M860" s="2"/>
      <c r="N860" s="2"/>
      <c r="O860" s="2"/>
    </row>
    <row r="861">
      <c r="M861" s="2"/>
      <c r="N861" s="2"/>
      <c r="O861" s="2"/>
    </row>
    <row r="862">
      <c r="M862" s="2"/>
      <c r="N862" s="2"/>
      <c r="O862" s="2"/>
    </row>
    <row r="863">
      <c r="M863" s="2"/>
      <c r="N863" s="2"/>
      <c r="O863" s="2"/>
    </row>
    <row r="864">
      <c r="M864" s="2"/>
      <c r="N864" s="2"/>
      <c r="O864" s="2"/>
    </row>
    <row r="865">
      <c r="M865" s="2"/>
      <c r="N865" s="2"/>
      <c r="O865" s="2"/>
    </row>
    <row r="866">
      <c r="M866" s="2"/>
      <c r="N866" s="2"/>
      <c r="O866" s="2"/>
    </row>
    <row r="867">
      <c r="M867" s="2"/>
      <c r="N867" s="2"/>
      <c r="O867" s="2"/>
    </row>
    <row r="868">
      <c r="M868" s="2"/>
      <c r="N868" s="2"/>
      <c r="O868" s="2"/>
    </row>
    <row r="869">
      <c r="M869" s="2"/>
      <c r="N869" s="2"/>
      <c r="O869" s="2"/>
    </row>
    <row r="870">
      <c r="M870" s="2"/>
      <c r="N870" s="2"/>
      <c r="O870" s="2"/>
    </row>
    <row r="871">
      <c r="M871" s="2"/>
      <c r="N871" s="2"/>
      <c r="O871" s="2"/>
    </row>
    <row r="872">
      <c r="M872" s="2"/>
      <c r="N872" s="2"/>
      <c r="O872" s="2"/>
    </row>
    <row r="873">
      <c r="M873" s="2"/>
      <c r="N873" s="2"/>
      <c r="O873" s="2"/>
    </row>
    <row r="874">
      <c r="M874" s="2"/>
      <c r="N874" s="2"/>
      <c r="O874" s="2"/>
    </row>
    <row r="875">
      <c r="M875" s="2"/>
      <c r="N875" s="2"/>
      <c r="O875" s="2"/>
    </row>
    <row r="876">
      <c r="M876" s="2"/>
      <c r="N876" s="2"/>
      <c r="O876" s="2"/>
    </row>
    <row r="877">
      <c r="M877" s="2"/>
      <c r="N877" s="2"/>
      <c r="O877" s="2"/>
    </row>
    <row r="878">
      <c r="M878" s="2"/>
      <c r="N878" s="2"/>
      <c r="O878" s="2"/>
    </row>
    <row r="879">
      <c r="M879" s="2"/>
      <c r="N879" s="2"/>
      <c r="O879" s="2"/>
    </row>
    <row r="880">
      <c r="M880" s="2"/>
      <c r="N880" s="2"/>
      <c r="O880" s="2"/>
    </row>
    <row r="881">
      <c r="M881" s="2"/>
      <c r="N881" s="2"/>
      <c r="O881" s="2"/>
    </row>
    <row r="882">
      <c r="M882" s="2"/>
      <c r="N882" s="2"/>
      <c r="O882" s="2"/>
    </row>
    <row r="883">
      <c r="M883" s="2"/>
      <c r="N883" s="2"/>
      <c r="O883" s="2"/>
    </row>
    <row r="884">
      <c r="M884" s="2"/>
      <c r="N884" s="2"/>
      <c r="O884" s="2"/>
    </row>
    <row r="885">
      <c r="M885" s="2"/>
      <c r="N885" s="2"/>
      <c r="O885" s="2"/>
    </row>
    <row r="886">
      <c r="M886" s="2"/>
      <c r="N886" s="2"/>
      <c r="O886" s="2"/>
    </row>
    <row r="887">
      <c r="M887" s="2"/>
      <c r="N887" s="2"/>
      <c r="O887" s="2"/>
    </row>
    <row r="888">
      <c r="M888" s="2"/>
      <c r="N888" s="2"/>
      <c r="O888" s="2"/>
    </row>
    <row r="889">
      <c r="M889" s="2"/>
      <c r="N889" s="2"/>
      <c r="O889" s="2"/>
    </row>
    <row r="890">
      <c r="M890" s="2"/>
      <c r="N890" s="2"/>
      <c r="O890" s="2"/>
    </row>
    <row r="891">
      <c r="M891" s="2"/>
      <c r="N891" s="2"/>
      <c r="O891" s="2"/>
    </row>
    <row r="892">
      <c r="M892" s="2"/>
      <c r="N892" s="2"/>
      <c r="O892" s="2"/>
    </row>
    <row r="893">
      <c r="M893" s="2"/>
      <c r="N893" s="2"/>
      <c r="O893" s="2"/>
    </row>
    <row r="894">
      <c r="M894" s="2"/>
      <c r="N894" s="2"/>
      <c r="O894" s="2"/>
    </row>
    <row r="895">
      <c r="M895" s="2"/>
      <c r="N895" s="2"/>
      <c r="O895" s="2"/>
    </row>
    <row r="896">
      <c r="M896" s="2"/>
      <c r="N896" s="2"/>
      <c r="O896" s="2"/>
    </row>
    <row r="897">
      <c r="M897" s="2"/>
      <c r="N897" s="2"/>
      <c r="O897" s="2"/>
    </row>
    <row r="898">
      <c r="M898" s="2"/>
      <c r="N898" s="2"/>
      <c r="O898" s="2"/>
    </row>
    <row r="899">
      <c r="M899" s="2"/>
      <c r="N899" s="2"/>
      <c r="O899" s="2"/>
    </row>
    <row r="900">
      <c r="M900" s="2"/>
      <c r="N900" s="2"/>
      <c r="O900" s="2"/>
    </row>
    <row r="901">
      <c r="M901" s="2"/>
      <c r="N901" s="2"/>
      <c r="O901" s="2"/>
    </row>
    <row r="902">
      <c r="M902" s="2"/>
      <c r="N902" s="2"/>
      <c r="O902" s="2"/>
    </row>
    <row r="903">
      <c r="M903" s="2"/>
      <c r="N903" s="2"/>
      <c r="O903" s="2"/>
    </row>
    <row r="904">
      <c r="M904" s="2"/>
      <c r="N904" s="2"/>
      <c r="O904" s="2"/>
    </row>
    <row r="905">
      <c r="M905" s="2"/>
      <c r="N905" s="2"/>
      <c r="O905" s="2"/>
    </row>
    <row r="906">
      <c r="M906" s="2"/>
      <c r="N906" s="2"/>
      <c r="O906" s="2"/>
    </row>
    <row r="907">
      <c r="M907" s="2"/>
      <c r="N907" s="2"/>
      <c r="O907" s="2"/>
    </row>
    <row r="908">
      <c r="M908" s="2"/>
      <c r="N908" s="2"/>
      <c r="O908" s="2"/>
    </row>
    <row r="909">
      <c r="M909" s="2"/>
      <c r="N909" s="2"/>
      <c r="O909" s="2"/>
    </row>
    <row r="910">
      <c r="M910" s="2"/>
      <c r="N910" s="2"/>
      <c r="O910" s="2"/>
    </row>
    <row r="911">
      <c r="M911" s="2"/>
      <c r="N911" s="2"/>
      <c r="O911" s="2"/>
    </row>
    <row r="912">
      <c r="M912" s="2"/>
      <c r="N912" s="2"/>
      <c r="O912" s="2"/>
    </row>
    <row r="913">
      <c r="M913" s="2"/>
      <c r="N913" s="2"/>
      <c r="O913" s="2"/>
    </row>
    <row r="914">
      <c r="M914" s="2"/>
      <c r="N914" s="2"/>
      <c r="O914" s="2"/>
    </row>
    <row r="915">
      <c r="M915" s="2"/>
      <c r="N915" s="2"/>
      <c r="O915" s="2"/>
    </row>
    <row r="916">
      <c r="M916" s="2"/>
      <c r="N916" s="2"/>
      <c r="O916" s="2"/>
    </row>
    <row r="917">
      <c r="M917" s="2"/>
      <c r="N917" s="2"/>
      <c r="O917" s="2"/>
    </row>
    <row r="918">
      <c r="M918" s="2"/>
      <c r="N918" s="2"/>
      <c r="O918" s="2"/>
    </row>
    <row r="919">
      <c r="M919" s="2"/>
      <c r="N919" s="2"/>
      <c r="O919" s="2"/>
    </row>
    <row r="920">
      <c r="M920" s="2"/>
      <c r="N920" s="2"/>
      <c r="O920" s="2"/>
    </row>
    <row r="921">
      <c r="M921" s="2"/>
      <c r="N921" s="2"/>
      <c r="O921" s="2"/>
    </row>
    <row r="922">
      <c r="M922" s="2"/>
      <c r="N922" s="2"/>
      <c r="O922" s="2"/>
    </row>
    <row r="923">
      <c r="M923" s="2"/>
      <c r="N923" s="2"/>
      <c r="O923" s="2"/>
    </row>
    <row r="924">
      <c r="M924" s="2"/>
      <c r="N924" s="2"/>
      <c r="O924" s="2"/>
    </row>
    <row r="925">
      <c r="M925" s="2"/>
      <c r="N925" s="2"/>
      <c r="O925" s="2"/>
    </row>
    <row r="926">
      <c r="M926" s="2"/>
      <c r="N926" s="2"/>
      <c r="O926" s="2"/>
    </row>
    <row r="927">
      <c r="M927" s="2"/>
      <c r="N927" s="2"/>
      <c r="O927" s="2"/>
    </row>
    <row r="928">
      <c r="M928" s="2"/>
      <c r="N928" s="2"/>
      <c r="O928" s="2"/>
    </row>
    <row r="929">
      <c r="M929" s="2"/>
      <c r="N929" s="2"/>
      <c r="O929" s="2"/>
    </row>
    <row r="930">
      <c r="M930" s="2"/>
      <c r="N930" s="2"/>
      <c r="O930" s="2"/>
    </row>
    <row r="931">
      <c r="M931" s="2"/>
      <c r="N931" s="2"/>
      <c r="O931" s="2"/>
    </row>
    <row r="932">
      <c r="M932" s="2"/>
      <c r="N932" s="2"/>
      <c r="O932" s="2"/>
    </row>
    <row r="933">
      <c r="M933" s="2"/>
      <c r="N933" s="2"/>
      <c r="O933" s="2"/>
    </row>
    <row r="934">
      <c r="M934" s="2"/>
      <c r="N934" s="2"/>
      <c r="O934" s="2"/>
    </row>
    <row r="935">
      <c r="M935" s="2"/>
      <c r="N935" s="2"/>
      <c r="O935" s="2"/>
    </row>
    <row r="936">
      <c r="M936" s="2"/>
      <c r="N936" s="2"/>
      <c r="O936" s="2"/>
    </row>
    <row r="937">
      <c r="M937" s="2"/>
      <c r="N937" s="2"/>
      <c r="O937" s="2"/>
    </row>
    <row r="938">
      <c r="M938" s="2"/>
      <c r="N938" s="2"/>
      <c r="O938" s="2"/>
    </row>
    <row r="939">
      <c r="M939" s="2"/>
      <c r="N939" s="2"/>
      <c r="O939" s="2"/>
    </row>
    <row r="940">
      <c r="M940" s="2"/>
      <c r="N940" s="2"/>
      <c r="O940" s="2"/>
    </row>
    <row r="941">
      <c r="M941" s="2"/>
      <c r="N941" s="2"/>
      <c r="O941" s="2"/>
    </row>
    <row r="942">
      <c r="M942" s="2"/>
      <c r="N942" s="2"/>
      <c r="O942" s="2"/>
    </row>
    <row r="943">
      <c r="M943" s="2"/>
      <c r="N943" s="2"/>
      <c r="O943" s="2"/>
    </row>
    <row r="944">
      <c r="M944" s="2"/>
      <c r="N944" s="2"/>
      <c r="O944" s="2"/>
    </row>
    <row r="945">
      <c r="M945" s="2"/>
      <c r="N945" s="2"/>
      <c r="O945" s="2"/>
    </row>
    <row r="946">
      <c r="M946" s="2"/>
      <c r="N946" s="2"/>
      <c r="O946" s="2"/>
    </row>
    <row r="947">
      <c r="M947" s="2"/>
      <c r="N947" s="2"/>
      <c r="O947" s="2"/>
    </row>
    <row r="948">
      <c r="M948" s="2"/>
      <c r="N948" s="2"/>
      <c r="O948" s="2"/>
    </row>
    <row r="949">
      <c r="M949" s="2"/>
      <c r="N949" s="2"/>
      <c r="O949" s="2"/>
    </row>
    <row r="950">
      <c r="M950" s="2"/>
      <c r="N950" s="2"/>
      <c r="O950" s="2"/>
    </row>
    <row r="951">
      <c r="M951" s="2"/>
      <c r="N951" s="2"/>
      <c r="O951" s="2"/>
    </row>
    <row r="952">
      <c r="M952" s="2"/>
      <c r="N952" s="2"/>
      <c r="O952" s="2"/>
    </row>
    <row r="953">
      <c r="M953" s="2"/>
      <c r="N953" s="2"/>
      <c r="O953" s="2"/>
    </row>
    <row r="954">
      <c r="M954" s="2"/>
      <c r="N954" s="2"/>
      <c r="O954" s="2"/>
    </row>
    <row r="955">
      <c r="M955" s="2"/>
      <c r="N955" s="2"/>
      <c r="O955" s="2"/>
    </row>
    <row r="956">
      <c r="M956" s="2"/>
      <c r="N956" s="2"/>
      <c r="O956" s="2"/>
    </row>
    <row r="957">
      <c r="M957" s="2"/>
      <c r="N957" s="2"/>
      <c r="O957" s="2"/>
    </row>
    <row r="958">
      <c r="M958" s="2"/>
      <c r="N958" s="2"/>
      <c r="O958" s="2"/>
    </row>
    <row r="959">
      <c r="M959" s="2"/>
      <c r="N959" s="2"/>
      <c r="O959" s="2"/>
    </row>
    <row r="960">
      <c r="M960" s="2"/>
      <c r="N960" s="2"/>
      <c r="O960" s="2"/>
    </row>
    <row r="961">
      <c r="M961" s="2"/>
      <c r="N961" s="2"/>
      <c r="O961" s="2"/>
    </row>
    <row r="962">
      <c r="M962" s="2"/>
      <c r="N962" s="2"/>
      <c r="O962" s="2"/>
    </row>
    <row r="963">
      <c r="M963" s="2"/>
      <c r="N963" s="2"/>
      <c r="O963" s="2"/>
    </row>
    <row r="964">
      <c r="M964" s="2"/>
      <c r="N964" s="2"/>
      <c r="O964" s="2"/>
    </row>
    <row r="965">
      <c r="M965" s="2"/>
      <c r="N965" s="2"/>
      <c r="O965" s="2"/>
    </row>
    <row r="966">
      <c r="M966" s="2"/>
      <c r="N966" s="2"/>
      <c r="O966" s="2"/>
    </row>
    <row r="967">
      <c r="M967" s="2"/>
      <c r="N967" s="2"/>
      <c r="O967" s="2"/>
    </row>
    <row r="968">
      <c r="M968" s="2"/>
      <c r="N968" s="2"/>
      <c r="O968" s="2"/>
    </row>
    <row r="969">
      <c r="M969" s="2"/>
      <c r="N969" s="2"/>
      <c r="O969" s="2"/>
    </row>
    <row r="970">
      <c r="M970" s="2"/>
      <c r="N970" s="2"/>
      <c r="O970" s="2"/>
    </row>
    <row r="971">
      <c r="M971" s="2"/>
      <c r="N971" s="2"/>
      <c r="O971" s="2"/>
    </row>
    <row r="972">
      <c r="M972" s="2"/>
      <c r="N972" s="2"/>
      <c r="O972" s="2"/>
    </row>
    <row r="973">
      <c r="M973" s="2"/>
      <c r="N973" s="2"/>
      <c r="O973" s="2"/>
    </row>
    <row r="974">
      <c r="M974" s="2"/>
      <c r="N974" s="2"/>
      <c r="O974" s="2"/>
    </row>
    <row r="975">
      <c r="M975" s="2"/>
      <c r="N975" s="2"/>
      <c r="O975" s="2"/>
    </row>
    <row r="976">
      <c r="M976" s="2"/>
      <c r="N976" s="2"/>
      <c r="O976" s="2"/>
    </row>
    <row r="977">
      <c r="M977" s="2"/>
      <c r="N977" s="2"/>
      <c r="O977" s="2"/>
    </row>
    <row r="978">
      <c r="M978" s="2"/>
      <c r="N978" s="2"/>
      <c r="O978" s="2"/>
    </row>
    <row r="979">
      <c r="M979" s="2"/>
      <c r="N979" s="2"/>
      <c r="O979" s="2"/>
    </row>
    <row r="980">
      <c r="M980" s="2"/>
      <c r="N980" s="2"/>
      <c r="O980" s="2"/>
    </row>
    <row r="981">
      <c r="M981" s="2"/>
      <c r="N981" s="2"/>
      <c r="O981" s="2"/>
    </row>
    <row r="982">
      <c r="M982" s="2"/>
      <c r="N982" s="2"/>
      <c r="O982" s="2"/>
    </row>
    <row r="983">
      <c r="M983" s="2"/>
      <c r="N983" s="2"/>
      <c r="O983" s="2"/>
    </row>
    <row r="984">
      <c r="M984" s="2"/>
      <c r="N984" s="2"/>
      <c r="O984" s="2"/>
    </row>
    <row r="985">
      <c r="M985" s="2"/>
      <c r="N985" s="2"/>
      <c r="O985" s="2"/>
    </row>
    <row r="986">
      <c r="M986" s="2"/>
      <c r="N986" s="2"/>
      <c r="O986" s="2"/>
    </row>
    <row r="987">
      <c r="M987" s="2"/>
      <c r="N987" s="2"/>
      <c r="O987" s="2"/>
    </row>
    <row r="988">
      <c r="M988" s="2"/>
      <c r="N988" s="2"/>
      <c r="O988" s="2"/>
    </row>
    <row r="989">
      <c r="M989" s="2"/>
      <c r="N989" s="2"/>
      <c r="O989" s="2"/>
    </row>
    <row r="990">
      <c r="M990" s="2"/>
      <c r="N990" s="2"/>
      <c r="O990" s="2"/>
    </row>
    <row r="991">
      <c r="M991" s="2"/>
      <c r="N991" s="2"/>
      <c r="O991" s="2"/>
    </row>
    <row r="992">
      <c r="M992" s="2"/>
      <c r="N992" s="2"/>
      <c r="O992" s="2"/>
    </row>
    <row r="993">
      <c r="M993" s="2"/>
      <c r="N993" s="2"/>
      <c r="O993" s="2"/>
    </row>
    <row r="994">
      <c r="M994" s="2"/>
      <c r="N994" s="2"/>
      <c r="O994" s="2"/>
    </row>
    <row r="995">
      <c r="M995" s="2"/>
      <c r="N995" s="2"/>
      <c r="O995" s="2"/>
    </row>
    <row r="996">
      <c r="M996" s="2"/>
      <c r="N996" s="2"/>
      <c r="O996" s="2"/>
    </row>
    <row r="997">
      <c r="M997" s="2"/>
      <c r="N997" s="2"/>
      <c r="O997" s="2"/>
    </row>
    <row r="998">
      <c r="M998" s="2"/>
      <c r="N998" s="2"/>
      <c r="O998" s="2"/>
    </row>
    <row r="999">
      <c r="M999" s="2"/>
      <c r="N999" s="2"/>
      <c r="O999" s="2"/>
    </row>
    <row r="1000">
      <c r="M1000" s="2"/>
      <c r="N1000" s="2"/>
      <c r="O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6.88"/>
    <col customWidth="1" min="11" max="11" width="5.38"/>
    <col customWidth="1" min="12" max="12" width="5.5"/>
    <col customWidth="1" min="13" max="13" width="4.63"/>
    <col customWidth="1" min="14" max="14" width="4.25"/>
    <col customWidth="1" min="15" max="15" width="3.38"/>
    <col customWidth="1" min="16" max="16" width="4.25"/>
    <col customWidth="1" min="17" max="17" width="3.63"/>
    <col customWidth="1" min="18" max="18" width="3.75"/>
    <col customWidth="1" min="19" max="19" width="3.25"/>
    <col customWidth="1" min="20" max="20" width="4.75"/>
    <col customWidth="1" min="21" max="21" width="5.5"/>
  </cols>
  <sheetData>
    <row r="1">
      <c r="A1" s="84" t="s">
        <v>1491</v>
      </c>
      <c r="B1" s="84" t="s">
        <v>1492</v>
      </c>
      <c r="C1" s="84" t="s">
        <v>1493</v>
      </c>
      <c r="D1" s="84" t="s">
        <v>346</v>
      </c>
      <c r="E1" s="84" t="s">
        <v>621</v>
      </c>
      <c r="F1" s="84" t="s">
        <v>747</v>
      </c>
      <c r="I1" s="84" t="s">
        <v>1494</v>
      </c>
      <c r="J1" s="84" t="s">
        <v>1495</v>
      </c>
      <c r="K1" s="84" t="s">
        <v>1496</v>
      </c>
      <c r="L1" s="84" t="s">
        <v>1497</v>
      </c>
      <c r="M1" s="84" t="s">
        <v>1498</v>
      </c>
      <c r="N1" s="84" t="s">
        <v>1499</v>
      </c>
      <c r="O1" s="84" t="s">
        <v>1500</v>
      </c>
      <c r="P1" s="84" t="s">
        <v>1501</v>
      </c>
      <c r="Q1" s="84" t="s">
        <v>1408</v>
      </c>
      <c r="R1" s="84" t="s">
        <v>1502</v>
      </c>
      <c r="S1" s="84" t="s">
        <v>1436</v>
      </c>
      <c r="T1" s="84" t="s">
        <v>1503</v>
      </c>
      <c r="U1" s="84" t="s">
        <v>140</v>
      </c>
      <c r="X1" s="84" t="s">
        <v>1504</v>
      </c>
      <c r="Y1" s="85"/>
    </row>
    <row r="2">
      <c r="A2" s="84" t="s">
        <v>1492</v>
      </c>
      <c r="B2" s="6">
        <v>0.0</v>
      </c>
      <c r="C2" s="6">
        <v>0.0</v>
      </c>
      <c r="D2" s="6">
        <v>0.0</v>
      </c>
      <c r="E2" s="6">
        <v>-1.0</v>
      </c>
      <c r="F2" s="6">
        <v>-2.0</v>
      </c>
      <c r="I2" s="84" t="s">
        <v>1495</v>
      </c>
      <c r="J2" s="6">
        <v>0.0</v>
      </c>
      <c r="K2" s="6">
        <v>-1.0</v>
      </c>
      <c r="L2" s="6">
        <v>-2.0</v>
      </c>
      <c r="M2" s="6">
        <v>-2.0</v>
      </c>
      <c r="N2" s="6">
        <v>-2.0</v>
      </c>
      <c r="O2" s="6">
        <v>-2.0</v>
      </c>
      <c r="P2" s="6">
        <v>-2.0</v>
      </c>
      <c r="Q2" s="6">
        <v>-2.0</v>
      </c>
      <c r="R2" s="6">
        <v>-2.0</v>
      </c>
      <c r="S2" s="6">
        <v>-2.0</v>
      </c>
      <c r="T2" s="6">
        <v>-2.0</v>
      </c>
      <c r="U2" s="6">
        <v>-2.0</v>
      </c>
      <c r="X2" s="84" t="s">
        <v>1495</v>
      </c>
      <c r="Y2" s="16">
        <v>150.0</v>
      </c>
      <c r="Z2" s="84" t="s">
        <v>1495</v>
      </c>
    </row>
    <row r="3">
      <c r="A3" s="84" t="s">
        <v>1493</v>
      </c>
      <c r="B3" s="6">
        <v>0.0</v>
      </c>
      <c r="C3" s="6">
        <v>0.0</v>
      </c>
      <c r="D3" s="6">
        <v>0.0</v>
      </c>
      <c r="E3" s="6">
        <v>-1.0</v>
      </c>
      <c r="F3" s="6">
        <v>-2.0</v>
      </c>
      <c r="I3" s="84" t="s">
        <v>1496</v>
      </c>
      <c r="J3" s="10">
        <f t="shared" ref="J3:J4" si="1">1</f>
        <v>1</v>
      </c>
      <c r="K3" s="6">
        <v>0.0</v>
      </c>
      <c r="L3" s="6">
        <v>-1.0</v>
      </c>
      <c r="M3" s="6">
        <v>-2.0</v>
      </c>
      <c r="N3" s="6">
        <v>-2.0</v>
      </c>
      <c r="O3" s="6">
        <v>-2.0</v>
      </c>
      <c r="P3" s="6">
        <v>-2.0</v>
      </c>
      <c r="Q3" s="6">
        <v>-2.0</v>
      </c>
      <c r="R3" s="6">
        <v>-2.0</v>
      </c>
      <c r="S3" s="6">
        <v>-2.0</v>
      </c>
      <c r="T3" s="6">
        <v>-2.0</v>
      </c>
      <c r="U3" s="6">
        <v>-2.0</v>
      </c>
      <c r="X3" s="84" t="s">
        <v>1496</v>
      </c>
      <c r="Y3" s="16">
        <v>140.0</v>
      </c>
      <c r="Z3" s="84" t="s">
        <v>1496</v>
      </c>
    </row>
    <row r="4">
      <c r="A4" s="84" t="s">
        <v>346</v>
      </c>
      <c r="B4" s="6">
        <v>0.0</v>
      </c>
      <c r="C4" s="6">
        <v>0.0</v>
      </c>
      <c r="D4" s="6">
        <v>0.0</v>
      </c>
      <c r="E4" s="6">
        <v>-1.0</v>
      </c>
      <c r="F4" s="6">
        <v>-2.0</v>
      </c>
      <c r="I4" s="84" t="s">
        <v>1497</v>
      </c>
      <c r="J4" s="10">
        <f t="shared" si="1"/>
        <v>1</v>
      </c>
      <c r="K4" s="10">
        <f t="shared" ref="K4:K5" si="2">1</f>
        <v>1</v>
      </c>
      <c r="L4" s="6">
        <v>0.0</v>
      </c>
      <c r="M4" s="6">
        <v>-1.0</v>
      </c>
      <c r="N4" s="6">
        <v>-2.0</v>
      </c>
      <c r="O4" s="6">
        <v>-2.0</v>
      </c>
      <c r="P4" s="6">
        <v>-2.0</v>
      </c>
      <c r="Q4" s="6">
        <v>-2.0</v>
      </c>
      <c r="R4" s="6">
        <v>-2.0</v>
      </c>
      <c r="S4" s="6">
        <v>-2.0</v>
      </c>
      <c r="T4" s="6">
        <v>-2.0</v>
      </c>
      <c r="U4" s="6">
        <v>-2.0</v>
      </c>
      <c r="X4" s="84" t="s">
        <v>1497</v>
      </c>
      <c r="Y4" s="16">
        <v>130.0</v>
      </c>
      <c r="Z4" s="84" t="s">
        <v>1497</v>
      </c>
    </row>
    <row r="5">
      <c r="A5" s="84" t="s">
        <v>621</v>
      </c>
      <c r="B5" s="6">
        <v>1</v>
      </c>
      <c r="C5" s="10">
        <v>1</v>
      </c>
      <c r="D5" s="10">
        <v>1</v>
      </c>
      <c r="E5" s="6">
        <v>0.0</v>
      </c>
      <c r="F5" s="6">
        <v>-1.0</v>
      </c>
      <c r="I5" s="84" t="s">
        <v>1498</v>
      </c>
      <c r="J5" s="10">
        <f t="shared" ref="J5:J13" si="3">2</f>
        <v>2</v>
      </c>
      <c r="K5" s="10">
        <f t="shared" si="2"/>
        <v>1</v>
      </c>
      <c r="L5" s="6">
        <v>1.0</v>
      </c>
      <c r="M5" s="6">
        <v>0.0</v>
      </c>
      <c r="N5" s="6">
        <v>-1.0</v>
      </c>
      <c r="O5" s="6">
        <v>-2.0</v>
      </c>
      <c r="P5" s="6">
        <v>-2.0</v>
      </c>
      <c r="Q5" s="6">
        <v>-2.0</v>
      </c>
      <c r="R5" s="6">
        <v>-2.0</v>
      </c>
      <c r="S5" s="6">
        <v>-2.0</v>
      </c>
      <c r="T5" s="6">
        <v>-2.0</v>
      </c>
      <c r="U5" s="6">
        <v>-2.0</v>
      </c>
      <c r="X5" s="84" t="s">
        <v>1498</v>
      </c>
      <c r="Y5" s="16">
        <v>120.0</v>
      </c>
      <c r="Z5" s="84" t="s">
        <v>1498</v>
      </c>
    </row>
    <row r="6">
      <c r="A6" s="84" t="s">
        <v>747</v>
      </c>
      <c r="B6" s="10">
        <f>2</f>
        <v>2</v>
      </c>
      <c r="C6" s="10">
        <v>2</v>
      </c>
      <c r="D6" s="10">
        <v>2</v>
      </c>
      <c r="E6" s="10">
        <v>1</v>
      </c>
      <c r="F6" s="6">
        <v>0.0</v>
      </c>
      <c r="I6" s="84" t="s">
        <v>1499</v>
      </c>
      <c r="J6" s="10">
        <f t="shared" si="3"/>
        <v>2</v>
      </c>
      <c r="K6" s="10">
        <f t="shared" ref="K6:K13" si="4">2</f>
        <v>2</v>
      </c>
      <c r="L6" s="6">
        <v>1.0</v>
      </c>
      <c r="M6" s="10">
        <f t="shared" ref="M6:M7" si="5">1</f>
        <v>1</v>
      </c>
      <c r="N6" s="6">
        <v>0.0</v>
      </c>
      <c r="O6" s="6">
        <v>-1.0</v>
      </c>
      <c r="P6" s="6">
        <v>-2.0</v>
      </c>
      <c r="Q6" s="6">
        <v>-2.0</v>
      </c>
      <c r="R6" s="6">
        <v>-2.0</v>
      </c>
      <c r="S6" s="6">
        <v>-2.0</v>
      </c>
      <c r="T6" s="6">
        <v>-2.0</v>
      </c>
      <c r="U6" s="6">
        <v>-2.0</v>
      </c>
      <c r="X6" s="84" t="s">
        <v>1499</v>
      </c>
      <c r="Y6" s="16">
        <v>110.0</v>
      </c>
      <c r="Z6" s="84" t="s">
        <v>1499</v>
      </c>
    </row>
    <row r="7">
      <c r="I7" s="84" t="s">
        <v>1500</v>
      </c>
      <c r="J7" s="10">
        <f t="shared" si="3"/>
        <v>2</v>
      </c>
      <c r="K7" s="10">
        <f t="shared" si="4"/>
        <v>2</v>
      </c>
      <c r="L7" s="10">
        <f t="shared" ref="L7:L13" si="6">2</f>
        <v>2</v>
      </c>
      <c r="M7" s="10">
        <f t="shared" si="5"/>
        <v>1</v>
      </c>
      <c r="N7" s="10">
        <f t="shared" ref="N7:N8" si="7">1</f>
        <v>1</v>
      </c>
      <c r="O7" s="6">
        <v>0.0</v>
      </c>
      <c r="P7" s="6">
        <v>-1.0</v>
      </c>
      <c r="Q7" s="6">
        <v>-2.0</v>
      </c>
      <c r="R7" s="6">
        <v>-2.0</v>
      </c>
      <c r="S7" s="6">
        <v>-2.0</v>
      </c>
      <c r="T7" s="6">
        <v>-2.0</v>
      </c>
      <c r="U7" s="6">
        <v>-2.0</v>
      </c>
      <c r="X7" s="84" t="s">
        <v>1500</v>
      </c>
      <c r="Y7" s="16">
        <v>100.0</v>
      </c>
      <c r="Z7" s="84" t="s">
        <v>1500</v>
      </c>
    </row>
    <row r="8">
      <c r="I8" s="84" t="s">
        <v>1501</v>
      </c>
      <c r="J8" s="10">
        <f t="shared" si="3"/>
        <v>2</v>
      </c>
      <c r="K8" s="10">
        <f t="shared" si="4"/>
        <v>2</v>
      </c>
      <c r="L8" s="10">
        <f t="shared" si="6"/>
        <v>2</v>
      </c>
      <c r="M8" s="10">
        <f t="shared" ref="M8:M13" si="8">2</f>
        <v>2</v>
      </c>
      <c r="N8" s="10">
        <f t="shared" si="7"/>
        <v>1</v>
      </c>
      <c r="O8" s="10">
        <f t="shared" ref="O8:O9" si="9">1</f>
        <v>1</v>
      </c>
      <c r="P8" s="6">
        <v>0.0</v>
      </c>
      <c r="Q8" s="6">
        <v>-1.0</v>
      </c>
      <c r="R8" s="6">
        <v>-2.0</v>
      </c>
      <c r="S8" s="6">
        <v>-2.0</v>
      </c>
      <c r="T8" s="6">
        <v>-2.0</v>
      </c>
      <c r="U8" s="6">
        <v>-2.0</v>
      </c>
      <c r="X8" s="84" t="s">
        <v>1501</v>
      </c>
      <c r="Y8" s="16">
        <v>90.0</v>
      </c>
      <c r="Z8" s="84" t="s">
        <v>1501</v>
      </c>
    </row>
    <row r="9">
      <c r="I9" s="84" t="s">
        <v>1408</v>
      </c>
      <c r="J9" s="10">
        <f t="shared" si="3"/>
        <v>2</v>
      </c>
      <c r="K9" s="10">
        <f t="shared" si="4"/>
        <v>2</v>
      </c>
      <c r="L9" s="10">
        <f t="shared" si="6"/>
        <v>2</v>
      </c>
      <c r="M9" s="10">
        <f t="shared" si="8"/>
        <v>2</v>
      </c>
      <c r="N9" s="10">
        <f t="shared" ref="N9:N13" si="10">2</f>
        <v>2</v>
      </c>
      <c r="O9" s="10">
        <f t="shared" si="9"/>
        <v>1</v>
      </c>
      <c r="P9" s="10">
        <f t="shared" ref="P9:P10" si="11">1</f>
        <v>1</v>
      </c>
      <c r="Q9" s="6">
        <v>0.0</v>
      </c>
      <c r="R9" s="6">
        <v>-1.0</v>
      </c>
      <c r="S9" s="6">
        <v>-2.0</v>
      </c>
      <c r="T9" s="6">
        <v>-2.0</v>
      </c>
      <c r="U9" s="6">
        <v>-2.0</v>
      </c>
      <c r="X9" s="84" t="s">
        <v>1408</v>
      </c>
      <c r="Y9" s="16">
        <v>80.0</v>
      </c>
      <c r="Z9" s="84" t="s">
        <v>1408</v>
      </c>
    </row>
    <row r="10">
      <c r="A10" s="84" t="s">
        <v>1491</v>
      </c>
      <c r="B10" s="84" t="s">
        <v>220</v>
      </c>
      <c r="C10" s="84" t="s">
        <v>214</v>
      </c>
      <c r="D10" s="84" t="s">
        <v>185</v>
      </c>
      <c r="E10" s="84" t="s">
        <v>217</v>
      </c>
      <c r="F10" s="84" t="s">
        <v>178</v>
      </c>
      <c r="I10" s="84" t="s">
        <v>1502</v>
      </c>
      <c r="J10" s="10">
        <f t="shared" si="3"/>
        <v>2</v>
      </c>
      <c r="K10" s="10">
        <f t="shared" si="4"/>
        <v>2</v>
      </c>
      <c r="L10" s="10">
        <f t="shared" si="6"/>
        <v>2</v>
      </c>
      <c r="M10" s="10">
        <f t="shared" si="8"/>
        <v>2</v>
      </c>
      <c r="N10" s="10">
        <f t="shared" si="10"/>
        <v>2</v>
      </c>
      <c r="O10" s="10">
        <f t="shared" ref="O10:O13" si="12">2</f>
        <v>2</v>
      </c>
      <c r="P10" s="10">
        <f t="shared" si="11"/>
        <v>1</v>
      </c>
      <c r="Q10" s="10">
        <f t="shared" ref="Q10:Q11" si="13">1</f>
        <v>1</v>
      </c>
      <c r="R10" s="6">
        <v>0.0</v>
      </c>
      <c r="S10" s="6">
        <v>-1.0</v>
      </c>
      <c r="T10" s="6">
        <v>-2.0</v>
      </c>
      <c r="U10" s="6">
        <v>-2.0</v>
      </c>
      <c r="X10" s="84" t="s">
        <v>1502</v>
      </c>
      <c r="Y10" s="16">
        <v>70.0</v>
      </c>
      <c r="Z10" s="84" t="s">
        <v>1502</v>
      </c>
    </row>
    <row r="11">
      <c r="A11" s="84" t="s">
        <v>220</v>
      </c>
      <c r="B11" s="6">
        <v>0.0</v>
      </c>
      <c r="C11" s="6">
        <v>-1.0</v>
      </c>
      <c r="D11" s="6">
        <v>0.0</v>
      </c>
      <c r="E11" s="10">
        <v>1</v>
      </c>
      <c r="F11" s="6">
        <v>0.0</v>
      </c>
      <c r="I11" s="84" t="s">
        <v>1436</v>
      </c>
      <c r="J11" s="6">
        <f t="shared" si="3"/>
        <v>2</v>
      </c>
      <c r="K11" s="6">
        <f t="shared" si="4"/>
        <v>2</v>
      </c>
      <c r="L11" s="6">
        <f t="shared" si="6"/>
        <v>2</v>
      </c>
      <c r="M11" s="6">
        <f t="shared" si="8"/>
        <v>2</v>
      </c>
      <c r="N11" s="6">
        <f t="shared" si="10"/>
        <v>2</v>
      </c>
      <c r="O11" s="6">
        <f t="shared" si="12"/>
        <v>2</v>
      </c>
      <c r="P11" s="10">
        <f t="shared" ref="P11:P13" si="14">2</f>
        <v>2</v>
      </c>
      <c r="Q11" s="10">
        <f t="shared" si="13"/>
        <v>1</v>
      </c>
      <c r="R11" s="10">
        <f t="shared" ref="R11:R12" si="15">1</f>
        <v>1</v>
      </c>
      <c r="S11" s="6">
        <v>0.0</v>
      </c>
      <c r="T11" s="6">
        <v>-1.0</v>
      </c>
      <c r="U11" s="6">
        <v>-2.0</v>
      </c>
      <c r="X11" s="84" t="s">
        <v>1436</v>
      </c>
      <c r="Y11" s="16">
        <v>60.0</v>
      </c>
      <c r="Z11" s="84" t="s">
        <v>1436</v>
      </c>
    </row>
    <row r="12">
      <c r="A12" s="84" t="s">
        <v>214</v>
      </c>
      <c r="B12" s="10">
        <v>1</v>
      </c>
      <c r="C12" s="6">
        <v>0.0</v>
      </c>
      <c r="D12" s="6">
        <v>-1.0</v>
      </c>
      <c r="E12" s="6">
        <v>0.0</v>
      </c>
      <c r="F12" s="6">
        <v>0.0</v>
      </c>
      <c r="I12" s="84" t="s">
        <v>1503</v>
      </c>
      <c r="J12" s="10">
        <f t="shared" si="3"/>
        <v>2</v>
      </c>
      <c r="K12" s="10">
        <f t="shared" si="4"/>
        <v>2</v>
      </c>
      <c r="L12" s="10">
        <f t="shared" si="6"/>
        <v>2</v>
      </c>
      <c r="M12" s="10">
        <f t="shared" si="8"/>
        <v>2</v>
      </c>
      <c r="N12" s="10">
        <f t="shared" si="10"/>
        <v>2</v>
      </c>
      <c r="O12" s="10">
        <f t="shared" si="12"/>
        <v>2</v>
      </c>
      <c r="P12" s="10">
        <f t="shared" si="14"/>
        <v>2</v>
      </c>
      <c r="Q12" s="10">
        <f t="shared" ref="Q12:Q13" si="16">2</f>
        <v>2</v>
      </c>
      <c r="R12" s="10">
        <f t="shared" si="15"/>
        <v>1</v>
      </c>
      <c r="S12" s="10">
        <f t="shared" ref="S12:S13" si="17">1</f>
        <v>1</v>
      </c>
      <c r="T12" s="6">
        <v>0.0</v>
      </c>
      <c r="U12" s="6">
        <v>-1.0</v>
      </c>
      <c r="X12" s="84" t="s">
        <v>1503</v>
      </c>
      <c r="Y12" s="16">
        <v>50.0</v>
      </c>
      <c r="Z12" s="84" t="s">
        <v>1503</v>
      </c>
    </row>
    <row r="13">
      <c r="A13" s="84" t="s">
        <v>185</v>
      </c>
      <c r="B13" s="6">
        <v>0.0</v>
      </c>
      <c r="C13" s="10">
        <v>1</v>
      </c>
      <c r="D13" s="6">
        <v>0.0</v>
      </c>
      <c r="E13" s="6">
        <v>-1.0</v>
      </c>
      <c r="F13" s="6">
        <v>0.0</v>
      </c>
      <c r="I13" s="84" t="s">
        <v>140</v>
      </c>
      <c r="J13" s="10">
        <f t="shared" si="3"/>
        <v>2</v>
      </c>
      <c r="K13" s="10">
        <f t="shared" si="4"/>
        <v>2</v>
      </c>
      <c r="L13" s="10">
        <f t="shared" si="6"/>
        <v>2</v>
      </c>
      <c r="M13" s="10">
        <f t="shared" si="8"/>
        <v>2</v>
      </c>
      <c r="N13" s="10">
        <f t="shared" si="10"/>
        <v>2</v>
      </c>
      <c r="O13" s="10">
        <f t="shared" si="12"/>
        <v>2</v>
      </c>
      <c r="P13" s="10">
        <f t="shared" si="14"/>
        <v>2</v>
      </c>
      <c r="Q13" s="10">
        <f t="shared" si="16"/>
        <v>2</v>
      </c>
      <c r="R13" s="10">
        <f>2</f>
        <v>2</v>
      </c>
      <c r="S13" s="10">
        <f t="shared" si="17"/>
        <v>1</v>
      </c>
      <c r="T13" s="10">
        <f>1</f>
        <v>1</v>
      </c>
      <c r="U13" s="6">
        <v>0.0</v>
      </c>
      <c r="X13" s="84" t="s">
        <v>140</v>
      </c>
      <c r="Y13" s="16">
        <v>40.0</v>
      </c>
      <c r="Z13" s="84" t="s">
        <v>140</v>
      </c>
    </row>
    <row r="14">
      <c r="A14" s="84" t="s">
        <v>217</v>
      </c>
      <c r="B14" s="6">
        <v>-1.0</v>
      </c>
      <c r="C14" s="6">
        <v>0.0</v>
      </c>
      <c r="D14" s="10">
        <v>1</v>
      </c>
      <c r="E14" s="6">
        <v>0.0</v>
      </c>
      <c r="F14" s="6">
        <v>0.0</v>
      </c>
    </row>
    <row r="15">
      <c r="A15" s="84" t="s">
        <v>178</v>
      </c>
      <c r="B15" s="6">
        <v>0.0</v>
      </c>
      <c r="C15" s="6">
        <v>0.0</v>
      </c>
      <c r="D15" s="6">
        <v>0.0</v>
      </c>
      <c r="E15" s="6">
        <v>0.0</v>
      </c>
      <c r="F15" s="6">
        <v>0.0</v>
      </c>
    </row>
    <row r="20">
      <c r="A20" s="84" t="s">
        <v>1491</v>
      </c>
      <c r="B20" s="84">
        <v>110.0</v>
      </c>
      <c r="C20" s="84">
        <v>100.0</v>
      </c>
      <c r="D20" s="84">
        <v>90.0</v>
      </c>
      <c r="E20" s="84">
        <v>80.0</v>
      </c>
      <c r="F20" s="84">
        <v>70.0</v>
      </c>
      <c r="G20" s="84">
        <v>60.0</v>
      </c>
      <c r="H20" s="84">
        <v>50.0</v>
      </c>
      <c r="I20" s="84">
        <v>40.0</v>
      </c>
      <c r="J20" s="84">
        <v>30.0</v>
      </c>
      <c r="X20" s="6" t="s">
        <v>7</v>
      </c>
      <c r="Y20" s="10"/>
    </row>
    <row r="21">
      <c r="A21" s="84">
        <v>110.0</v>
      </c>
      <c r="B21" s="6">
        <v>0.0</v>
      </c>
      <c r="C21" s="6">
        <v>-1.0</v>
      </c>
      <c r="D21" s="6">
        <v>-2.0</v>
      </c>
      <c r="E21" s="6">
        <v>-2.0</v>
      </c>
      <c r="F21" s="6">
        <v>-2.0</v>
      </c>
      <c r="G21" s="6">
        <v>-2.0</v>
      </c>
      <c r="H21" s="6">
        <v>-2.0</v>
      </c>
      <c r="I21" s="6">
        <v>-2.0</v>
      </c>
      <c r="J21" s="6">
        <v>-2.0</v>
      </c>
      <c r="X21" s="6">
        <v>0.0</v>
      </c>
      <c r="Y21" s="16">
        <v>0.0</v>
      </c>
    </row>
    <row r="22">
      <c r="A22" s="84">
        <v>100.0</v>
      </c>
      <c r="B22" s="10">
        <v>1</v>
      </c>
      <c r="C22" s="6">
        <v>0.0</v>
      </c>
      <c r="D22" s="6">
        <v>-1.0</v>
      </c>
      <c r="E22" s="6">
        <v>-2.0</v>
      </c>
      <c r="F22" s="6">
        <v>-2.0</v>
      </c>
      <c r="G22" s="6">
        <v>-2.0</v>
      </c>
      <c r="H22" s="6">
        <v>-2.0</v>
      </c>
      <c r="I22" s="6">
        <v>-2.0</v>
      </c>
      <c r="J22" s="6">
        <v>-2.0</v>
      </c>
      <c r="X22" s="6">
        <v>1.0</v>
      </c>
      <c r="Y22" s="83">
        <f>5</f>
        <v>5</v>
      </c>
    </row>
    <row r="23">
      <c r="A23" s="84">
        <v>90.0</v>
      </c>
      <c r="B23" s="10">
        <v>1</v>
      </c>
      <c r="C23" s="10">
        <v>1</v>
      </c>
      <c r="D23" s="6">
        <v>0.0</v>
      </c>
      <c r="E23" s="6">
        <v>-1.0</v>
      </c>
      <c r="F23" s="6">
        <v>-2.0</v>
      </c>
      <c r="G23" s="6">
        <v>-2.0</v>
      </c>
      <c r="H23" s="6">
        <v>-2.0</v>
      </c>
      <c r="I23" s="6">
        <v>-2.0</v>
      </c>
      <c r="J23" s="6">
        <v>-2.0</v>
      </c>
      <c r="X23" s="6">
        <v>2.0</v>
      </c>
      <c r="Y23" s="83">
        <f>10</f>
        <v>10</v>
      </c>
    </row>
    <row r="24">
      <c r="A24" s="84">
        <v>80.0</v>
      </c>
      <c r="B24" s="10">
        <v>2</v>
      </c>
      <c r="C24" s="10">
        <v>1</v>
      </c>
      <c r="D24" s="10">
        <v>1</v>
      </c>
      <c r="E24" s="6">
        <v>0.0</v>
      </c>
      <c r="F24" s="6">
        <v>-1.0</v>
      </c>
      <c r="G24" s="6">
        <v>-2.0</v>
      </c>
      <c r="H24" s="6">
        <v>-2.0</v>
      </c>
      <c r="I24" s="6">
        <v>-2.0</v>
      </c>
      <c r="J24" s="6">
        <v>-2.0</v>
      </c>
      <c r="X24" s="6">
        <v>3.0</v>
      </c>
      <c r="Y24" s="16">
        <v>15.0</v>
      </c>
    </row>
    <row r="25">
      <c r="A25" s="84">
        <v>70.0</v>
      </c>
      <c r="B25" s="10">
        <v>2</v>
      </c>
      <c r="C25" s="10">
        <v>2</v>
      </c>
      <c r="D25" s="10">
        <v>1</v>
      </c>
      <c r="E25" s="10">
        <v>1</v>
      </c>
      <c r="F25" s="6">
        <v>0.0</v>
      </c>
      <c r="G25" s="6">
        <v>-1.0</v>
      </c>
      <c r="H25" s="6">
        <v>-2.0</v>
      </c>
      <c r="I25" s="6">
        <v>-2.0</v>
      </c>
      <c r="J25" s="6">
        <v>-2.0</v>
      </c>
      <c r="X25" s="6">
        <v>4.0</v>
      </c>
      <c r="Y25" s="16">
        <v>20.0</v>
      </c>
    </row>
    <row r="26">
      <c r="A26" s="84">
        <v>60.0</v>
      </c>
      <c r="B26" s="10">
        <v>2</v>
      </c>
      <c r="C26" s="10">
        <v>2</v>
      </c>
      <c r="D26" s="10">
        <v>2</v>
      </c>
      <c r="E26" s="10">
        <v>1</v>
      </c>
      <c r="F26" s="10">
        <v>1</v>
      </c>
      <c r="G26" s="6">
        <v>0.0</v>
      </c>
      <c r="H26" s="6">
        <v>-1.0</v>
      </c>
      <c r="I26" s="6">
        <v>-2.0</v>
      </c>
      <c r="J26" s="6">
        <v>-2.0</v>
      </c>
      <c r="X26" s="6">
        <v>5.0</v>
      </c>
      <c r="Y26" s="16">
        <v>25.0</v>
      </c>
    </row>
    <row r="27">
      <c r="A27" s="84">
        <v>50.0</v>
      </c>
      <c r="B27" s="10">
        <v>2</v>
      </c>
      <c r="C27" s="10">
        <v>2</v>
      </c>
      <c r="D27" s="10">
        <v>2</v>
      </c>
      <c r="E27" s="10">
        <v>2</v>
      </c>
      <c r="F27" s="10">
        <v>1</v>
      </c>
      <c r="G27" s="10">
        <f t="shared" ref="G27:G28" si="18">1</f>
        <v>1</v>
      </c>
      <c r="H27" s="6">
        <v>0.0</v>
      </c>
      <c r="I27" s="6">
        <v>-1.0</v>
      </c>
      <c r="J27" s="6">
        <v>-2.0</v>
      </c>
      <c r="X27" s="6">
        <v>6.0</v>
      </c>
      <c r="Y27" s="16">
        <v>30.0</v>
      </c>
    </row>
    <row r="28">
      <c r="A28" s="84">
        <v>40.0</v>
      </c>
      <c r="B28" s="10">
        <v>2</v>
      </c>
      <c r="C28" s="10">
        <v>2</v>
      </c>
      <c r="D28" s="10">
        <v>2</v>
      </c>
      <c r="E28" s="10">
        <v>2</v>
      </c>
      <c r="F28" s="10">
        <v>2</v>
      </c>
      <c r="G28" s="10">
        <f t="shared" si="18"/>
        <v>1</v>
      </c>
      <c r="H28" s="10">
        <f t="shared" ref="H28:H29" si="19">1</f>
        <v>1</v>
      </c>
      <c r="I28" s="6">
        <v>0.0</v>
      </c>
      <c r="J28" s="6">
        <v>-1.0</v>
      </c>
      <c r="X28" s="6">
        <v>7.0</v>
      </c>
      <c r="Y28" s="16">
        <v>35.0</v>
      </c>
    </row>
    <row r="29">
      <c r="A29" s="84">
        <v>30.0</v>
      </c>
      <c r="B29" s="10">
        <v>2</v>
      </c>
      <c r="C29" s="10">
        <v>2</v>
      </c>
      <c r="D29" s="10">
        <v>2</v>
      </c>
      <c r="E29" s="10">
        <v>2</v>
      </c>
      <c r="F29" s="10">
        <v>2</v>
      </c>
      <c r="G29" s="10">
        <f>2</f>
        <v>2</v>
      </c>
      <c r="H29" s="10">
        <f t="shared" si="19"/>
        <v>1</v>
      </c>
      <c r="I29" s="10">
        <f>1</f>
        <v>1</v>
      </c>
      <c r="J29" s="6">
        <v>0.0</v>
      </c>
      <c r="X29" s="6">
        <v>8.0</v>
      </c>
      <c r="Y29" s="16">
        <v>40.0</v>
      </c>
    </row>
    <row r="30">
      <c r="A30" s="16"/>
    </row>
    <row r="31">
      <c r="A31" s="84" t="s">
        <v>1505</v>
      </c>
      <c r="B31" s="84" t="s">
        <v>220</v>
      </c>
      <c r="C31" s="84" t="s">
        <v>214</v>
      </c>
      <c r="D31" s="84" t="s">
        <v>185</v>
      </c>
      <c r="E31" s="84" t="s">
        <v>217</v>
      </c>
      <c r="F31" s="84" t="s">
        <v>178</v>
      </c>
    </row>
    <row r="32">
      <c r="A32" s="84" t="s">
        <v>220</v>
      </c>
      <c r="B32" s="6">
        <v>0.0</v>
      </c>
      <c r="C32" s="6">
        <v>-10.0</v>
      </c>
      <c r="D32" s="6">
        <v>0.0</v>
      </c>
      <c r="E32" s="10">
        <f>10</f>
        <v>10</v>
      </c>
      <c r="F32" s="6">
        <v>0.0</v>
      </c>
    </row>
    <row r="33">
      <c r="A33" s="84" t="s">
        <v>214</v>
      </c>
      <c r="B33" s="10">
        <f>10</f>
        <v>10</v>
      </c>
      <c r="C33" s="6">
        <v>0.0</v>
      </c>
      <c r="D33" s="6">
        <v>-10.0</v>
      </c>
      <c r="E33" s="6">
        <v>0.0</v>
      </c>
      <c r="F33" s="6">
        <v>0.0</v>
      </c>
    </row>
    <row r="34">
      <c r="A34" s="84" t="s">
        <v>185</v>
      </c>
      <c r="B34" s="6">
        <v>0.0</v>
      </c>
      <c r="C34" s="10">
        <f>10</f>
        <v>10</v>
      </c>
      <c r="D34" s="6">
        <v>0.0</v>
      </c>
      <c r="E34" s="6">
        <v>-10.0</v>
      </c>
      <c r="F34" s="6">
        <v>0.0</v>
      </c>
    </row>
    <row r="35">
      <c r="A35" s="84" t="s">
        <v>217</v>
      </c>
      <c r="B35" s="6">
        <v>-10.0</v>
      </c>
      <c r="C35" s="6">
        <v>0.0</v>
      </c>
      <c r="D35" s="10">
        <f>10</f>
        <v>10</v>
      </c>
      <c r="E35" s="6">
        <v>0.0</v>
      </c>
      <c r="F35" s="6">
        <v>0.0</v>
      </c>
    </row>
    <row r="36">
      <c r="A36" s="84" t="s">
        <v>178</v>
      </c>
      <c r="B36" s="6">
        <v>0.0</v>
      </c>
      <c r="C36" s="6">
        <v>0.0</v>
      </c>
      <c r="D36" s="6">
        <v>0.0</v>
      </c>
      <c r="E36" s="6">
        <v>0.0</v>
      </c>
      <c r="F36" s="6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8.88"/>
    <col customWidth="1" min="25" max="25" width="17.88"/>
    <col customWidth="1" min="27" max="27" width="16.75"/>
    <col customWidth="1" min="28" max="28" width="40.63"/>
    <col customWidth="1" min="56" max="56" width="29.13"/>
    <col customWidth="1" min="57" max="57" width="49.25"/>
  </cols>
  <sheetData>
    <row r="1">
      <c r="A1" s="86" t="s">
        <v>1506</v>
      </c>
      <c r="B1" s="83" t="s">
        <v>3</v>
      </c>
      <c r="C1" s="83" t="s">
        <v>1507</v>
      </c>
      <c r="D1" s="83" t="s">
        <v>1508</v>
      </c>
      <c r="E1" s="83" t="s">
        <v>2</v>
      </c>
      <c r="F1" s="83" t="s">
        <v>1509</v>
      </c>
      <c r="G1" s="83" t="s">
        <v>1510</v>
      </c>
      <c r="H1" s="83" t="s">
        <v>1511</v>
      </c>
      <c r="I1" s="83" t="s">
        <v>18</v>
      </c>
      <c r="J1" s="83" t="s">
        <v>1512</v>
      </c>
      <c r="K1" s="83" t="s">
        <v>34</v>
      </c>
      <c r="L1" s="83" t="s">
        <v>13</v>
      </c>
      <c r="M1" s="83" t="s">
        <v>1513</v>
      </c>
      <c r="N1" s="83" t="s">
        <v>17</v>
      </c>
      <c r="O1" s="83" t="s">
        <v>1514</v>
      </c>
      <c r="P1" s="83" t="s">
        <v>25</v>
      </c>
      <c r="Q1" s="83" t="s">
        <v>1515</v>
      </c>
      <c r="R1" s="83" t="s">
        <v>20</v>
      </c>
      <c r="S1" s="83" t="s">
        <v>1516</v>
      </c>
      <c r="T1" s="83" t="s">
        <v>28</v>
      </c>
      <c r="U1" s="83" t="s">
        <v>1517</v>
      </c>
      <c r="V1" s="83" t="s">
        <v>23</v>
      </c>
      <c r="W1" s="83" t="s">
        <v>1518</v>
      </c>
      <c r="X1" s="83" t="s">
        <v>1519</v>
      </c>
      <c r="Y1" s="83" t="s">
        <v>1520</v>
      </c>
      <c r="Z1" s="83" t="s">
        <v>1521</v>
      </c>
      <c r="AA1" s="83" t="s">
        <v>1522</v>
      </c>
      <c r="AB1" s="83" t="s">
        <v>7</v>
      </c>
      <c r="AC1" s="83" t="s">
        <v>4</v>
      </c>
      <c r="AD1" s="83" t="s">
        <v>35</v>
      </c>
      <c r="AE1" s="83" t="s">
        <v>36</v>
      </c>
      <c r="AF1" s="83" t="s">
        <v>37</v>
      </c>
      <c r="AG1" s="83" t="s">
        <v>38</v>
      </c>
      <c r="AH1" s="83" t="s">
        <v>39</v>
      </c>
      <c r="AI1" s="83" t="s">
        <v>40</v>
      </c>
      <c r="AJ1" s="83" t="s">
        <v>41</v>
      </c>
      <c r="AK1" s="83" t="s">
        <v>42</v>
      </c>
      <c r="AL1" s="83" t="s">
        <v>43</v>
      </c>
      <c r="AM1" s="83" t="s">
        <v>44</v>
      </c>
      <c r="AN1" s="83" t="s">
        <v>45</v>
      </c>
      <c r="AO1" s="83" t="s">
        <v>46</v>
      </c>
      <c r="AP1" s="83" t="s">
        <v>47</v>
      </c>
      <c r="AQ1" s="83" t="s">
        <v>53</v>
      </c>
      <c r="AR1" s="83" t="s">
        <v>54</v>
      </c>
      <c r="AS1" s="83" t="s">
        <v>55</v>
      </c>
      <c r="AT1" s="83" t="s">
        <v>56</v>
      </c>
      <c r="AU1" s="83" t="s">
        <v>1523</v>
      </c>
      <c r="BD1" s="16" t="s">
        <v>1524</v>
      </c>
      <c r="BE1" s="16" t="s">
        <v>1525</v>
      </c>
    </row>
    <row r="2">
      <c r="A2" s="83">
        <v>1.0</v>
      </c>
      <c r="B2" s="83" t="s">
        <v>1526</v>
      </c>
      <c r="C2" s="83" t="s">
        <v>1527</v>
      </c>
      <c r="D2" s="83" t="s">
        <v>86</v>
      </c>
      <c r="E2" s="83" t="s">
        <v>1528</v>
      </c>
      <c r="F2" s="83" t="s">
        <v>1529</v>
      </c>
      <c r="G2" s="83" t="s">
        <v>1530</v>
      </c>
      <c r="H2" s="83" t="s">
        <v>1531</v>
      </c>
      <c r="I2" s="83" t="s">
        <v>1532</v>
      </c>
      <c r="J2" s="83" t="s">
        <v>1533</v>
      </c>
      <c r="K2" s="83">
        <v>170.0</v>
      </c>
      <c r="L2" s="83" t="s">
        <v>1436</v>
      </c>
      <c r="M2" s="83" t="s">
        <v>1534</v>
      </c>
      <c r="N2" s="83" t="s">
        <v>1436</v>
      </c>
      <c r="O2" s="83" t="s">
        <v>1534</v>
      </c>
      <c r="P2" s="83" t="s">
        <v>1408</v>
      </c>
      <c r="Q2" s="83" t="s">
        <v>1535</v>
      </c>
      <c r="R2" s="83" t="s">
        <v>1436</v>
      </c>
      <c r="S2" s="83" t="s">
        <v>1534</v>
      </c>
      <c r="T2" s="83" t="s">
        <v>1408</v>
      </c>
      <c r="U2" s="83" t="s">
        <v>1535</v>
      </c>
      <c r="V2" s="83" t="s">
        <v>1500</v>
      </c>
      <c r="W2" s="83" t="s">
        <v>1536</v>
      </c>
      <c r="X2" s="83" t="s">
        <v>1537</v>
      </c>
      <c r="Y2" s="83" t="s">
        <v>1538</v>
      </c>
      <c r="Z2" s="83" t="s">
        <v>1539</v>
      </c>
      <c r="AA2" s="83" t="s">
        <v>1540</v>
      </c>
      <c r="AB2" s="83" t="s">
        <v>1541</v>
      </c>
      <c r="AC2" s="83" t="s">
        <v>11</v>
      </c>
      <c r="AR2" s="83" t="s">
        <v>1542</v>
      </c>
      <c r="AS2" s="83" t="s">
        <v>1543</v>
      </c>
      <c r="AT2" s="83" t="s">
        <v>1544</v>
      </c>
      <c r="BD2" s="83" t="s">
        <v>86</v>
      </c>
      <c r="BE2" s="83" t="s">
        <v>1545</v>
      </c>
    </row>
    <row r="3">
      <c r="A3" s="83">
        <v>2.0</v>
      </c>
      <c r="B3" s="83" t="s">
        <v>1526</v>
      </c>
      <c r="C3" s="83" t="s">
        <v>1527</v>
      </c>
      <c r="D3" s="83" t="s">
        <v>86</v>
      </c>
      <c r="E3" s="83" t="s">
        <v>1546</v>
      </c>
      <c r="F3" s="83" t="s">
        <v>1547</v>
      </c>
      <c r="G3" s="83" t="s">
        <v>1548</v>
      </c>
      <c r="H3" s="83" t="s">
        <v>1531</v>
      </c>
      <c r="I3" s="83" t="s">
        <v>1549</v>
      </c>
      <c r="J3" s="83" t="s">
        <v>1533</v>
      </c>
      <c r="K3" s="83">
        <v>160.0</v>
      </c>
      <c r="L3" s="83" t="s">
        <v>1436</v>
      </c>
      <c r="M3" s="83" t="s">
        <v>1550</v>
      </c>
      <c r="N3" s="83" t="s">
        <v>1408</v>
      </c>
      <c r="O3" s="83" t="s">
        <v>1535</v>
      </c>
      <c r="P3" s="83" t="s">
        <v>1408</v>
      </c>
      <c r="Q3" s="83" t="s">
        <v>1551</v>
      </c>
      <c r="R3" s="83" t="s">
        <v>1408</v>
      </c>
      <c r="S3" s="83" t="s">
        <v>1551</v>
      </c>
      <c r="T3" s="83" t="s">
        <v>1408</v>
      </c>
      <c r="U3" s="83" t="s">
        <v>1551</v>
      </c>
      <c r="V3" s="83" t="s">
        <v>1500</v>
      </c>
      <c r="W3" s="83" t="s">
        <v>1536</v>
      </c>
      <c r="X3" s="83" t="s">
        <v>1552</v>
      </c>
      <c r="Y3" s="83" t="s">
        <v>1553</v>
      </c>
      <c r="Z3" s="83" t="s">
        <v>1554</v>
      </c>
      <c r="AA3" s="83" t="s">
        <v>1555</v>
      </c>
      <c r="AB3" s="83" t="s">
        <v>1556</v>
      </c>
      <c r="AC3" s="83" t="s">
        <v>87</v>
      </c>
      <c r="AH3" s="83" t="s">
        <v>62</v>
      </c>
      <c r="AJ3" s="83" t="s">
        <v>132</v>
      </c>
      <c r="AO3" s="83" t="s">
        <v>133</v>
      </c>
      <c r="AQ3" s="83" t="s">
        <v>68</v>
      </c>
      <c r="AR3" s="83" t="s">
        <v>1557</v>
      </c>
      <c r="AS3" s="83" t="s">
        <v>134</v>
      </c>
      <c r="AT3" s="83" t="s">
        <v>1558</v>
      </c>
      <c r="BD3" s="83" t="s">
        <v>86</v>
      </c>
      <c r="BE3" s="83" t="s">
        <v>1559</v>
      </c>
    </row>
    <row r="4">
      <c r="A4" s="83">
        <v>3.0</v>
      </c>
      <c r="B4" s="83" t="s">
        <v>1526</v>
      </c>
      <c r="C4" s="83" t="s">
        <v>1527</v>
      </c>
      <c r="D4" s="83" t="s">
        <v>86</v>
      </c>
      <c r="E4" s="83" t="s">
        <v>1560</v>
      </c>
      <c r="F4" s="83" t="s">
        <v>1561</v>
      </c>
      <c r="G4" s="83" t="s">
        <v>1562</v>
      </c>
      <c r="H4" s="83" t="s">
        <v>1531</v>
      </c>
      <c r="I4" s="83" t="s">
        <v>1549</v>
      </c>
      <c r="J4" s="83" t="s">
        <v>1533</v>
      </c>
      <c r="K4" s="83">
        <v>160.0</v>
      </c>
      <c r="L4" s="83" t="s">
        <v>1436</v>
      </c>
      <c r="M4" s="83" t="s">
        <v>1550</v>
      </c>
      <c r="N4" s="83" t="s">
        <v>1408</v>
      </c>
      <c r="O4" s="83" t="s">
        <v>1535</v>
      </c>
      <c r="P4" s="83" t="s">
        <v>1408</v>
      </c>
      <c r="Q4" s="83" t="s">
        <v>1551</v>
      </c>
      <c r="R4" s="83" t="s">
        <v>1408</v>
      </c>
      <c r="S4" s="83" t="s">
        <v>1551</v>
      </c>
      <c r="T4" s="83" t="s">
        <v>1408</v>
      </c>
      <c r="U4" s="83" t="s">
        <v>1551</v>
      </c>
      <c r="V4" s="83" t="s">
        <v>1500</v>
      </c>
      <c r="W4" s="83" t="s">
        <v>1536</v>
      </c>
      <c r="AA4" s="83" t="s">
        <v>1555</v>
      </c>
      <c r="AB4" s="83" t="s">
        <v>1556</v>
      </c>
      <c r="AC4" s="83" t="s">
        <v>1563</v>
      </c>
      <c r="AH4" s="83" t="s">
        <v>62</v>
      </c>
      <c r="AJ4" s="83" t="s">
        <v>132</v>
      </c>
      <c r="AO4" s="83" t="s">
        <v>133</v>
      </c>
      <c r="AR4" s="83" t="s">
        <v>1564</v>
      </c>
      <c r="AS4" s="83" t="s">
        <v>134</v>
      </c>
      <c r="AT4" s="83" t="s">
        <v>1565</v>
      </c>
      <c r="BD4" s="83" t="s">
        <v>86</v>
      </c>
      <c r="BE4" s="83" t="s">
        <v>1566</v>
      </c>
    </row>
    <row r="5">
      <c r="A5" s="83">
        <v>4.0</v>
      </c>
      <c r="B5" s="83" t="s">
        <v>1526</v>
      </c>
      <c r="C5" s="83" t="s">
        <v>1527</v>
      </c>
      <c r="D5" s="83" t="s">
        <v>86</v>
      </c>
      <c r="E5" s="83" t="s">
        <v>1567</v>
      </c>
      <c r="F5" s="83" t="s">
        <v>1568</v>
      </c>
      <c r="G5" s="83" t="s">
        <v>1569</v>
      </c>
      <c r="H5" s="83" t="s">
        <v>1531</v>
      </c>
      <c r="I5" s="83" t="s">
        <v>1532</v>
      </c>
      <c r="J5" s="83" t="s">
        <v>880</v>
      </c>
      <c r="K5" s="83">
        <v>180.0</v>
      </c>
      <c r="L5" s="83" t="s">
        <v>1408</v>
      </c>
      <c r="M5" s="83" t="s">
        <v>1535</v>
      </c>
      <c r="N5" s="83" t="s">
        <v>1408</v>
      </c>
      <c r="O5" s="83" t="s">
        <v>1551</v>
      </c>
      <c r="P5" s="83" t="s">
        <v>1408</v>
      </c>
      <c r="Q5" s="83" t="s">
        <v>1535</v>
      </c>
      <c r="R5" s="83" t="s">
        <v>1408</v>
      </c>
      <c r="S5" s="83" t="s">
        <v>1535</v>
      </c>
      <c r="T5" s="83" t="s">
        <v>1408</v>
      </c>
      <c r="U5" s="83" t="s">
        <v>1535</v>
      </c>
      <c r="V5" s="83" t="s">
        <v>1436</v>
      </c>
      <c r="W5" s="83" t="s">
        <v>1534</v>
      </c>
      <c r="X5" s="83" t="s">
        <v>1570</v>
      </c>
      <c r="Y5" s="83" t="s">
        <v>1571</v>
      </c>
      <c r="Z5" s="83" t="s">
        <v>1572</v>
      </c>
      <c r="AA5" s="83" t="s">
        <v>1540</v>
      </c>
      <c r="AB5" s="83" t="s">
        <v>1573</v>
      </c>
      <c r="AC5" s="83" t="s">
        <v>11</v>
      </c>
      <c r="AH5" s="83" t="s">
        <v>1574</v>
      </c>
      <c r="AO5" s="83" t="s">
        <v>1575</v>
      </c>
      <c r="AP5" s="83" t="s">
        <v>1576</v>
      </c>
      <c r="BD5" s="83" t="s">
        <v>86</v>
      </c>
      <c r="BE5" s="83" t="s">
        <v>1577</v>
      </c>
    </row>
    <row r="6">
      <c r="A6" s="83">
        <v>5.0</v>
      </c>
      <c r="B6" s="83" t="s">
        <v>1526</v>
      </c>
      <c r="C6" s="83" t="s">
        <v>1527</v>
      </c>
      <c r="D6" s="83" t="s">
        <v>86</v>
      </c>
      <c r="E6" s="83" t="s">
        <v>1578</v>
      </c>
      <c r="F6" s="83" t="s">
        <v>1579</v>
      </c>
      <c r="G6" s="83" t="s">
        <v>148</v>
      </c>
      <c r="H6" s="83" t="s">
        <v>1531</v>
      </c>
      <c r="I6" s="83" t="s">
        <v>1580</v>
      </c>
      <c r="J6" s="83" t="s">
        <v>880</v>
      </c>
      <c r="K6" s="83">
        <v>180.0</v>
      </c>
      <c r="L6" s="83" t="s">
        <v>1436</v>
      </c>
      <c r="M6" s="83" t="s">
        <v>1534</v>
      </c>
      <c r="N6" s="83" t="s">
        <v>1408</v>
      </c>
      <c r="O6" s="83" t="s">
        <v>1535</v>
      </c>
      <c r="P6" s="83" t="s">
        <v>1500</v>
      </c>
      <c r="Q6" s="83" t="s">
        <v>1536</v>
      </c>
      <c r="R6" s="83" t="s">
        <v>1408</v>
      </c>
      <c r="S6" s="83" t="s">
        <v>1551</v>
      </c>
      <c r="T6" s="83" t="s">
        <v>1408</v>
      </c>
      <c r="U6" s="83" t="s">
        <v>1551</v>
      </c>
      <c r="V6" s="83" t="s">
        <v>1436</v>
      </c>
      <c r="W6" s="83" t="s">
        <v>1534</v>
      </c>
      <c r="X6" s="83" t="s">
        <v>1552</v>
      </c>
      <c r="Y6" s="83" t="s">
        <v>1553</v>
      </c>
      <c r="Z6" s="83" t="s">
        <v>1554</v>
      </c>
      <c r="AA6" s="83" t="s">
        <v>1581</v>
      </c>
      <c r="AB6" s="83" t="s">
        <v>1582</v>
      </c>
      <c r="AC6" s="83" t="s">
        <v>87</v>
      </c>
      <c r="AJ6" s="83" t="s">
        <v>75</v>
      </c>
      <c r="AM6" s="83" t="s">
        <v>1583</v>
      </c>
      <c r="AN6" s="83" t="s">
        <v>1584</v>
      </c>
      <c r="AO6" s="83" t="s">
        <v>1585</v>
      </c>
      <c r="BD6" s="83" t="s">
        <v>86</v>
      </c>
      <c r="BE6" s="83" t="s">
        <v>1586</v>
      </c>
    </row>
    <row r="7">
      <c r="A7" s="83">
        <v>6.0</v>
      </c>
      <c r="B7" s="83" t="s">
        <v>1526</v>
      </c>
      <c r="C7" s="83" t="s">
        <v>1527</v>
      </c>
      <c r="D7" s="83" t="s">
        <v>86</v>
      </c>
      <c r="E7" s="83" t="s">
        <v>1587</v>
      </c>
      <c r="F7" s="83" t="s">
        <v>1588</v>
      </c>
      <c r="G7" s="83" t="s">
        <v>1589</v>
      </c>
      <c r="H7" s="83" t="s">
        <v>1531</v>
      </c>
      <c r="I7" s="83" t="s">
        <v>1580</v>
      </c>
      <c r="J7" s="83" t="s">
        <v>880</v>
      </c>
      <c r="K7" s="83">
        <v>180.0</v>
      </c>
      <c r="L7" s="83" t="s">
        <v>1436</v>
      </c>
      <c r="M7" s="83" t="s">
        <v>1534</v>
      </c>
      <c r="N7" s="83" t="s">
        <v>1408</v>
      </c>
      <c r="O7" s="83" t="s">
        <v>1535</v>
      </c>
      <c r="P7" s="83" t="s">
        <v>1500</v>
      </c>
      <c r="Q7" s="83" t="s">
        <v>1536</v>
      </c>
      <c r="R7" s="83" t="s">
        <v>1408</v>
      </c>
      <c r="S7" s="83" t="s">
        <v>1551</v>
      </c>
      <c r="T7" s="83" t="s">
        <v>1408</v>
      </c>
      <c r="U7" s="83" t="s">
        <v>1551</v>
      </c>
      <c r="V7" s="83" t="s">
        <v>1436</v>
      </c>
      <c r="W7" s="83" t="s">
        <v>1534</v>
      </c>
      <c r="AA7" s="83" t="s">
        <v>1581</v>
      </c>
      <c r="AB7" s="83" t="s">
        <v>1582</v>
      </c>
      <c r="AC7" s="83" t="s">
        <v>1590</v>
      </c>
      <c r="AJ7" s="83" t="s">
        <v>75</v>
      </c>
      <c r="AN7" s="83" t="s">
        <v>1591</v>
      </c>
      <c r="BD7" s="83" t="s">
        <v>86</v>
      </c>
      <c r="BE7" s="83" t="s">
        <v>1592</v>
      </c>
    </row>
    <row r="8">
      <c r="A8" s="83">
        <v>7.0</v>
      </c>
      <c r="B8" s="83" t="s">
        <v>1526</v>
      </c>
      <c r="C8" s="83" t="s">
        <v>1527</v>
      </c>
      <c r="D8" s="83" t="s">
        <v>86</v>
      </c>
      <c r="E8" s="83" t="s">
        <v>1593</v>
      </c>
      <c r="F8" s="83" t="s">
        <v>1594</v>
      </c>
      <c r="G8" s="83" t="s">
        <v>146</v>
      </c>
      <c r="H8" s="83" t="s">
        <v>1531</v>
      </c>
      <c r="I8" s="83" t="s">
        <v>1549</v>
      </c>
      <c r="J8" s="83" t="s">
        <v>880</v>
      </c>
      <c r="K8" s="83">
        <v>160.0</v>
      </c>
      <c r="L8" s="83" t="s">
        <v>1436</v>
      </c>
      <c r="M8" s="83" t="s">
        <v>1534</v>
      </c>
      <c r="N8" s="83" t="s">
        <v>1408</v>
      </c>
      <c r="O8" s="83" t="s">
        <v>1535</v>
      </c>
      <c r="P8" s="83" t="s">
        <v>1408</v>
      </c>
      <c r="Q8" s="83" t="s">
        <v>1551</v>
      </c>
      <c r="R8" s="83" t="s">
        <v>1500</v>
      </c>
      <c r="S8" s="83" t="s">
        <v>1536</v>
      </c>
      <c r="T8" s="83" t="s">
        <v>1436</v>
      </c>
      <c r="U8" s="83" t="s">
        <v>1534</v>
      </c>
      <c r="V8" s="83" t="s">
        <v>1436</v>
      </c>
      <c r="W8" s="83" t="s">
        <v>1534</v>
      </c>
      <c r="X8" s="83" t="s">
        <v>1595</v>
      </c>
      <c r="Y8" s="83" t="s">
        <v>1553</v>
      </c>
      <c r="Z8" s="83" t="s">
        <v>1596</v>
      </c>
      <c r="AA8" s="83" t="s">
        <v>1597</v>
      </c>
      <c r="AB8" s="83" t="s">
        <v>1598</v>
      </c>
      <c r="AC8" s="83" t="s">
        <v>11</v>
      </c>
      <c r="AN8" s="83" t="s">
        <v>1599</v>
      </c>
      <c r="AP8" s="83" t="s">
        <v>1600</v>
      </c>
      <c r="BD8" s="83" t="s">
        <v>86</v>
      </c>
      <c r="BE8" s="83" t="s">
        <v>1601</v>
      </c>
    </row>
    <row r="9">
      <c r="A9" s="83">
        <v>8.0</v>
      </c>
      <c r="B9" s="83" t="s">
        <v>1526</v>
      </c>
      <c r="C9" s="83" t="s">
        <v>1527</v>
      </c>
      <c r="D9" s="83" t="s">
        <v>86</v>
      </c>
      <c r="E9" s="83" t="s">
        <v>1602</v>
      </c>
      <c r="F9" s="83" t="s">
        <v>1603</v>
      </c>
      <c r="G9" s="83" t="s">
        <v>1604</v>
      </c>
      <c r="H9" s="83" t="s">
        <v>1531</v>
      </c>
      <c r="I9" s="83" t="s">
        <v>1580</v>
      </c>
      <c r="J9" s="83" t="s">
        <v>880</v>
      </c>
      <c r="K9" s="83">
        <v>180.0</v>
      </c>
      <c r="L9" s="83" t="s">
        <v>1436</v>
      </c>
      <c r="M9" s="83" t="s">
        <v>1534</v>
      </c>
      <c r="N9" s="83" t="s">
        <v>1408</v>
      </c>
      <c r="O9" s="83" t="s">
        <v>1551</v>
      </c>
      <c r="P9" s="83" t="s">
        <v>1408</v>
      </c>
      <c r="Q9" s="83" t="s">
        <v>1551</v>
      </c>
      <c r="R9" s="83" t="s">
        <v>1500</v>
      </c>
      <c r="S9" s="83" t="s">
        <v>1536</v>
      </c>
      <c r="T9" s="83" t="s">
        <v>1408</v>
      </c>
      <c r="U9" s="83" t="s">
        <v>1551</v>
      </c>
      <c r="V9" s="83" t="s">
        <v>1436</v>
      </c>
      <c r="W9" s="83" t="s">
        <v>1534</v>
      </c>
      <c r="X9" s="83" t="s">
        <v>1595</v>
      </c>
      <c r="Y9" s="83" t="s">
        <v>1553</v>
      </c>
      <c r="Z9" s="83" t="s">
        <v>1596</v>
      </c>
      <c r="AA9" s="83" t="s">
        <v>1581</v>
      </c>
      <c r="AB9" s="83" t="s">
        <v>1605</v>
      </c>
      <c r="AC9" s="83" t="s">
        <v>11</v>
      </c>
      <c r="AK9" s="83" t="s">
        <v>1606</v>
      </c>
      <c r="AN9" s="83" t="s">
        <v>1607</v>
      </c>
      <c r="BD9" s="83" t="s">
        <v>86</v>
      </c>
      <c r="BE9" s="83" t="s">
        <v>1608</v>
      </c>
    </row>
    <row r="10">
      <c r="A10" s="83">
        <v>9.0</v>
      </c>
      <c r="B10" s="83" t="s">
        <v>1526</v>
      </c>
      <c r="C10" s="83" t="s">
        <v>1527</v>
      </c>
      <c r="D10" s="83" t="s">
        <v>86</v>
      </c>
      <c r="E10" s="83" t="s">
        <v>1609</v>
      </c>
      <c r="F10" s="83" t="s">
        <v>1610</v>
      </c>
      <c r="G10" s="83" t="s">
        <v>1611</v>
      </c>
      <c r="H10" s="83" t="s">
        <v>1531</v>
      </c>
      <c r="I10" s="83" t="s">
        <v>1612</v>
      </c>
      <c r="J10" s="83" t="s">
        <v>1613</v>
      </c>
      <c r="K10" s="83">
        <v>170.0</v>
      </c>
      <c r="L10" s="83" t="s">
        <v>1408</v>
      </c>
      <c r="M10" s="83" t="s">
        <v>1535</v>
      </c>
      <c r="N10" s="83" t="s">
        <v>1408</v>
      </c>
      <c r="O10" s="83" t="s">
        <v>1551</v>
      </c>
      <c r="P10" s="83" t="s">
        <v>1408</v>
      </c>
      <c r="Q10" s="83" t="s">
        <v>1551</v>
      </c>
      <c r="R10" s="83" t="s">
        <v>1408</v>
      </c>
      <c r="S10" s="83" t="s">
        <v>1535</v>
      </c>
      <c r="T10" s="83" t="s">
        <v>1408</v>
      </c>
      <c r="U10" s="83" t="s">
        <v>1551</v>
      </c>
      <c r="V10" s="83" t="s">
        <v>1408</v>
      </c>
      <c r="W10" s="83" t="s">
        <v>1535</v>
      </c>
      <c r="X10" s="83" t="s">
        <v>1570</v>
      </c>
      <c r="Y10" s="83" t="s">
        <v>1571</v>
      </c>
      <c r="Z10" s="83" t="s">
        <v>1614</v>
      </c>
      <c r="AA10" s="83" t="s">
        <v>1581</v>
      </c>
      <c r="AB10" s="83" t="s">
        <v>1598</v>
      </c>
      <c r="AC10" s="83" t="s">
        <v>11</v>
      </c>
      <c r="AH10" s="83" t="s">
        <v>1615</v>
      </c>
      <c r="AL10" s="83" t="s">
        <v>1616</v>
      </c>
      <c r="AP10" s="83" t="s">
        <v>1617</v>
      </c>
      <c r="BD10" s="83" t="s">
        <v>86</v>
      </c>
      <c r="BE10" s="83" t="s">
        <v>1618</v>
      </c>
    </row>
    <row r="11">
      <c r="A11" s="83">
        <v>10.0</v>
      </c>
      <c r="B11" s="83" t="s">
        <v>1526</v>
      </c>
      <c r="C11" s="83" t="s">
        <v>1527</v>
      </c>
      <c r="D11" s="83" t="s">
        <v>86</v>
      </c>
      <c r="E11" s="83" t="s">
        <v>1619</v>
      </c>
      <c r="F11" s="83" t="s">
        <v>1620</v>
      </c>
      <c r="G11" s="83" t="s">
        <v>1621</v>
      </c>
      <c r="H11" s="83" t="s">
        <v>1531</v>
      </c>
      <c r="I11" s="83" t="s">
        <v>1612</v>
      </c>
      <c r="J11" s="83" t="s">
        <v>1613</v>
      </c>
      <c r="K11" s="83">
        <v>170.0</v>
      </c>
      <c r="L11" s="83" t="s">
        <v>1436</v>
      </c>
      <c r="M11" s="83" t="s">
        <v>1534</v>
      </c>
      <c r="N11" s="83" t="s">
        <v>1408</v>
      </c>
      <c r="O11" s="83" t="s">
        <v>1535</v>
      </c>
      <c r="P11" s="83" t="s">
        <v>1408</v>
      </c>
      <c r="Q11" s="83" t="s">
        <v>1535</v>
      </c>
      <c r="R11" s="83" t="s">
        <v>1436</v>
      </c>
      <c r="S11" s="83" t="s">
        <v>1534</v>
      </c>
      <c r="T11" s="83" t="s">
        <v>1500</v>
      </c>
      <c r="U11" s="83" t="s">
        <v>1536</v>
      </c>
      <c r="V11" s="83" t="s">
        <v>1436</v>
      </c>
      <c r="W11" s="83" t="s">
        <v>1550</v>
      </c>
      <c r="X11" s="83" t="s">
        <v>1537</v>
      </c>
      <c r="Y11" s="83" t="s">
        <v>1538</v>
      </c>
      <c r="Z11" s="83" t="s">
        <v>1622</v>
      </c>
      <c r="AA11" s="83" t="s">
        <v>1623</v>
      </c>
      <c r="AB11" s="83" t="s">
        <v>1624</v>
      </c>
      <c r="AC11" s="83" t="s">
        <v>11</v>
      </c>
      <c r="AK11" s="83" t="s">
        <v>1625</v>
      </c>
      <c r="AL11" s="83" t="s">
        <v>1626</v>
      </c>
      <c r="AO11" s="83" t="s">
        <v>1627</v>
      </c>
      <c r="BD11" s="83" t="s">
        <v>86</v>
      </c>
      <c r="BE11" s="83" t="s">
        <v>1628</v>
      </c>
    </row>
    <row r="12">
      <c r="A12" s="83">
        <v>11.0</v>
      </c>
      <c r="B12" s="83" t="s">
        <v>1526</v>
      </c>
      <c r="C12" s="83" t="s">
        <v>1527</v>
      </c>
      <c r="D12" s="83" t="s">
        <v>86</v>
      </c>
      <c r="E12" s="83" t="s">
        <v>1629</v>
      </c>
      <c r="F12" s="83" t="s">
        <v>1630</v>
      </c>
      <c r="G12" s="83" t="s">
        <v>130</v>
      </c>
      <c r="H12" s="83" t="s">
        <v>1531</v>
      </c>
      <c r="I12" s="83" t="s">
        <v>1612</v>
      </c>
      <c r="J12" s="83" t="s">
        <v>1613</v>
      </c>
      <c r="K12" s="83">
        <v>170.0</v>
      </c>
      <c r="L12" s="83" t="s">
        <v>1408</v>
      </c>
      <c r="M12" s="83" t="s">
        <v>1551</v>
      </c>
      <c r="N12" s="83" t="s">
        <v>1500</v>
      </c>
      <c r="O12" s="83" t="s">
        <v>1536</v>
      </c>
      <c r="P12" s="83" t="s">
        <v>1500</v>
      </c>
      <c r="Q12" s="83" t="s">
        <v>1536</v>
      </c>
      <c r="R12" s="83" t="s">
        <v>1408</v>
      </c>
      <c r="S12" s="83" t="s">
        <v>1551</v>
      </c>
      <c r="T12" s="83" t="s">
        <v>1408</v>
      </c>
      <c r="U12" s="83" t="s">
        <v>1551</v>
      </c>
      <c r="V12" s="83" t="s">
        <v>1436</v>
      </c>
      <c r="W12" s="83" t="s">
        <v>1534</v>
      </c>
      <c r="X12" s="83" t="s">
        <v>1595</v>
      </c>
      <c r="Y12" s="83" t="s">
        <v>1631</v>
      </c>
      <c r="Z12" s="83" t="s">
        <v>1632</v>
      </c>
      <c r="AA12" s="83" t="s">
        <v>1623</v>
      </c>
      <c r="AB12" s="83" t="s">
        <v>1633</v>
      </c>
      <c r="AC12" s="83" t="s">
        <v>87</v>
      </c>
      <c r="AD12" s="83" t="s">
        <v>1634</v>
      </c>
      <c r="AE12" s="83" t="s">
        <v>15</v>
      </c>
      <c r="AF12" s="83" t="s">
        <v>1635</v>
      </c>
      <c r="AH12" s="83" t="s">
        <v>1636</v>
      </c>
      <c r="AI12" s="83" t="s">
        <v>1637</v>
      </c>
      <c r="AJ12" s="83" t="s">
        <v>21</v>
      </c>
      <c r="AK12" s="83" t="s">
        <v>77</v>
      </c>
      <c r="AL12" s="83" t="s">
        <v>1638</v>
      </c>
      <c r="AO12" s="83" t="s">
        <v>80</v>
      </c>
      <c r="AP12" s="83" t="s">
        <v>1639</v>
      </c>
      <c r="AR12" s="83" t="s">
        <v>31</v>
      </c>
      <c r="BD12" s="83" t="s">
        <v>86</v>
      </c>
      <c r="BE12" s="83" t="s">
        <v>1640</v>
      </c>
    </row>
    <row r="13">
      <c r="A13" s="83">
        <v>12.0</v>
      </c>
      <c r="B13" s="83" t="s">
        <v>1526</v>
      </c>
      <c r="C13" s="83" t="s">
        <v>1527</v>
      </c>
      <c r="D13" s="83" t="s">
        <v>86</v>
      </c>
      <c r="E13" s="83" t="s">
        <v>1641</v>
      </c>
      <c r="F13" s="83" t="s">
        <v>1642</v>
      </c>
      <c r="G13" s="83" t="s">
        <v>1643</v>
      </c>
      <c r="H13" s="83" t="s">
        <v>1531</v>
      </c>
      <c r="I13" s="83" t="s">
        <v>1612</v>
      </c>
      <c r="J13" s="83" t="s">
        <v>1613</v>
      </c>
      <c r="K13" s="83">
        <v>170.0</v>
      </c>
      <c r="L13" s="83" t="s">
        <v>1408</v>
      </c>
      <c r="M13" s="83" t="s">
        <v>1551</v>
      </c>
      <c r="N13" s="83" t="s">
        <v>1500</v>
      </c>
      <c r="O13" s="83" t="s">
        <v>1536</v>
      </c>
      <c r="P13" s="83" t="s">
        <v>1500</v>
      </c>
      <c r="Q13" s="83" t="s">
        <v>1536</v>
      </c>
      <c r="R13" s="83" t="s">
        <v>1408</v>
      </c>
      <c r="S13" s="83" t="s">
        <v>1551</v>
      </c>
      <c r="T13" s="83" t="s">
        <v>1408</v>
      </c>
      <c r="U13" s="83" t="s">
        <v>1551</v>
      </c>
      <c r="V13" s="83" t="s">
        <v>1436</v>
      </c>
      <c r="W13" s="83" t="s">
        <v>1534</v>
      </c>
      <c r="AA13" s="83" t="s">
        <v>1623</v>
      </c>
      <c r="AB13" s="83" t="s">
        <v>1633</v>
      </c>
      <c r="AC13" s="83" t="s">
        <v>1644</v>
      </c>
      <c r="AD13" s="83" t="s">
        <v>1634</v>
      </c>
      <c r="AF13" s="83" t="s">
        <v>1645</v>
      </c>
      <c r="AH13" s="83" t="s">
        <v>1636</v>
      </c>
      <c r="AJ13" s="83" t="s">
        <v>21</v>
      </c>
      <c r="AK13" s="83" t="s">
        <v>77</v>
      </c>
      <c r="AL13" s="83" t="s">
        <v>1638</v>
      </c>
      <c r="AO13" s="83" t="s">
        <v>80</v>
      </c>
      <c r="AP13" s="83" t="s">
        <v>1639</v>
      </c>
      <c r="AR13" s="83" t="s">
        <v>31</v>
      </c>
      <c r="BD13" s="83" t="s">
        <v>86</v>
      </c>
      <c r="BE13" s="83" t="s">
        <v>1646</v>
      </c>
    </row>
    <row r="14">
      <c r="A14" s="83">
        <v>13.0</v>
      </c>
      <c r="B14" s="83" t="s">
        <v>1526</v>
      </c>
      <c r="C14" s="83" t="s">
        <v>1527</v>
      </c>
      <c r="D14" s="83" t="s">
        <v>86</v>
      </c>
      <c r="E14" s="83" t="s">
        <v>1641</v>
      </c>
      <c r="F14" s="83" t="s">
        <v>1642</v>
      </c>
      <c r="G14" s="83" t="s">
        <v>1643</v>
      </c>
      <c r="H14" s="83" t="s">
        <v>1531</v>
      </c>
      <c r="I14" s="83" t="s">
        <v>1612</v>
      </c>
      <c r="J14" s="83" t="s">
        <v>1613</v>
      </c>
      <c r="K14" s="83">
        <v>170.0</v>
      </c>
      <c r="L14" s="83" t="s">
        <v>1408</v>
      </c>
      <c r="M14" s="83" t="s">
        <v>1551</v>
      </c>
      <c r="N14" s="83" t="s">
        <v>1500</v>
      </c>
      <c r="O14" s="83" t="s">
        <v>1536</v>
      </c>
      <c r="P14" s="83" t="s">
        <v>1500</v>
      </c>
      <c r="Q14" s="83" t="s">
        <v>1536</v>
      </c>
      <c r="R14" s="83" t="s">
        <v>1408</v>
      </c>
      <c r="S14" s="83" t="s">
        <v>1551</v>
      </c>
      <c r="T14" s="83" t="s">
        <v>1408</v>
      </c>
      <c r="U14" s="83" t="s">
        <v>1551</v>
      </c>
      <c r="V14" s="83" t="s">
        <v>1436</v>
      </c>
      <c r="W14" s="83" t="s">
        <v>1534</v>
      </c>
      <c r="AA14" s="83" t="s">
        <v>1623</v>
      </c>
      <c r="AB14" s="83" t="s">
        <v>1633</v>
      </c>
      <c r="AC14" s="83" t="s">
        <v>1647</v>
      </c>
      <c r="AD14" s="83" t="s">
        <v>1648</v>
      </c>
      <c r="AF14" s="83" t="s">
        <v>1635</v>
      </c>
      <c r="AH14" s="83" t="s">
        <v>1636</v>
      </c>
      <c r="AJ14" s="83" t="s">
        <v>1649</v>
      </c>
      <c r="AO14" s="83" t="s">
        <v>80</v>
      </c>
      <c r="AP14" s="83" t="s">
        <v>1639</v>
      </c>
      <c r="AR14" s="83" t="s">
        <v>31</v>
      </c>
      <c r="BD14" s="83" t="s">
        <v>86</v>
      </c>
      <c r="BE14" s="83" t="s">
        <v>1650</v>
      </c>
    </row>
    <row r="15">
      <c r="A15" s="83">
        <v>14.0</v>
      </c>
      <c r="B15" s="83" t="s">
        <v>1526</v>
      </c>
      <c r="C15" s="83" t="s">
        <v>1527</v>
      </c>
      <c r="D15" s="83" t="s">
        <v>86</v>
      </c>
      <c r="E15" s="83" t="s">
        <v>1651</v>
      </c>
      <c r="F15" s="83" t="s">
        <v>1652</v>
      </c>
      <c r="G15" s="83" t="s">
        <v>1653</v>
      </c>
      <c r="H15" s="83" t="s">
        <v>1531</v>
      </c>
      <c r="I15" s="83" t="s">
        <v>1580</v>
      </c>
      <c r="J15" s="83" t="s">
        <v>1613</v>
      </c>
      <c r="K15" s="83">
        <v>190.0</v>
      </c>
      <c r="L15" s="83" t="s">
        <v>1408</v>
      </c>
      <c r="M15" s="83" t="s">
        <v>1551</v>
      </c>
      <c r="N15" s="83" t="s">
        <v>1408</v>
      </c>
      <c r="O15" s="83" t="s">
        <v>1551</v>
      </c>
      <c r="P15" s="83" t="s">
        <v>1500</v>
      </c>
      <c r="Q15" s="83" t="s">
        <v>1536</v>
      </c>
      <c r="R15" s="83" t="s">
        <v>1408</v>
      </c>
      <c r="S15" s="83" t="s">
        <v>1551</v>
      </c>
      <c r="T15" s="83" t="s">
        <v>1408</v>
      </c>
      <c r="U15" s="83" t="s">
        <v>1551</v>
      </c>
      <c r="V15" s="83" t="s">
        <v>1436</v>
      </c>
      <c r="W15" s="83" t="s">
        <v>1534</v>
      </c>
      <c r="X15" s="83" t="s">
        <v>1595</v>
      </c>
      <c r="Y15" s="83" t="s">
        <v>1631</v>
      </c>
      <c r="Z15" s="83" t="s">
        <v>1632</v>
      </c>
      <c r="AA15" s="83" t="s">
        <v>1581</v>
      </c>
      <c r="AB15" s="83" t="s">
        <v>1654</v>
      </c>
      <c r="AC15" s="83" t="s">
        <v>87</v>
      </c>
      <c r="AD15" s="83" t="s">
        <v>1655</v>
      </c>
      <c r="AE15" s="83" t="s">
        <v>1656</v>
      </c>
      <c r="AG15" s="83" t="s">
        <v>1657</v>
      </c>
      <c r="AI15" s="83" t="s">
        <v>1658</v>
      </c>
      <c r="AJ15" s="83" t="s">
        <v>1659</v>
      </c>
      <c r="AL15" s="83" t="s">
        <v>1660</v>
      </c>
      <c r="BD15" s="83" t="s">
        <v>86</v>
      </c>
      <c r="BE15" s="83" t="s">
        <v>1661</v>
      </c>
    </row>
    <row r="16">
      <c r="A16" s="83">
        <v>15.0</v>
      </c>
      <c r="B16" s="83" t="s">
        <v>1526</v>
      </c>
      <c r="C16" s="83" t="s">
        <v>1527</v>
      </c>
      <c r="D16" s="83" t="s">
        <v>86</v>
      </c>
      <c r="E16" s="83" t="s">
        <v>1662</v>
      </c>
      <c r="F16" s="83" t="s">
        <v>1663</v>
      </c>
      <c r="G16" s="83" t="s">
        <v>1664</v>
      </c>
      <c r="H16" s="83" t="s">
        <v>1531</v>
      </c>
      <c r="I16" s="83" t="s">
        <v>1580</v>
      </c>
      <c r="J16" s="83" t="s">
        <v>1613</v>
      </c>
      <c r="K16" s="83">
        <v>190.0</v>
      </c>
      <c r="L16" s="83" t="s">
        <v>1408</v>
      </c>
      <c r="M16" s="83" t="s">
        <v>1551</v>
      </c>
      <c r="N16" s="83" t="s">
        <v>1408</v>
      </c>
      <c r="O16" s="83" t="s">
        <v>1551</v>
      </c>
      <c r="P16" s="83" t="s">
        <v>1500</v>
      </c>
      <c r="Q16" s="83" t="s">
        <v>1536</v>
      </c>
      <c r="R16" s="83" t="s">
        <v>1408</v>
      </c>
      <c r="S16" s="83" t="s">
        <v>1551</v>
      </c>
      <c r="T16" s="83" t="s">
        <v>1408</v>
      </c>
      <c r="U16" s="83" t="s">
        <v>1551</v>
      </c>
      <c r="V16" s="83" t="s">
        <v>1436</v>
      </c>
      <c r="W16" s="83" t="s">
        <v>1534</v>
      </c>
      <c r="AA16" s="83" t="s">
        <v>1581</v>
      </c>
      <c r="AB16" s="83" t="s">
        <v>1654</v>
      </c>
      <c r="AC16" s="83" t="s">
        <v>1665</v>
      </c>
      <c r="AD16" s="83" t="s">
        <v>1655</v>
      </c>
      <c r="AF16" s="83" t="s">
        <v>1666</v>
      </c>
      <c r="AG16" s="83" t="s">
        <v>1657</v>
      </c>
      <c r="AJ16" s="83" t="s">
        <v>1659</v>
      </c>
      <c r="AL16" s="83" t="s">
        <v>1660</v>
      </c>
      <c r="BD16" s="83" t="s">
        <v>86</v>
      </c>
      <c r="BE16" s="83" t="s">
        <v>1667</v>
      </c>
    </row>
    <row r="17">
      <c r="A17" s="83">
        <v>16.0</v>
      </c>
      <c r="B17" s="83" t="s">
        <v>1526</v>
      </c>
      <c r="C17" s="83" t="s">
        <v>1527</v>
      </c>
      <c r="D17" s="83" t="s">
        <v>86</v>
      </c>
      <c r="E17" s="83" t="s">
        <v>1668</v>
      </c>
      <c r="F17" s="83" t="s">
        <v>1669</v>
      </c>
      <c r="G17" s="83" t="s">
        <v>1670</v>
      </c>
      <c r="H17" s="83" t="s">
        <v>1531</v>
      </c>
      <c r="I17" s="83" t="s">
        <v>1580</v>
      </c>
      <c r="J17" s="83" t="s">
        <v>1613</v>
      </c>
      <c r="K17" s="83">
        <v>180.0</v>
      </c>
      <c r="L17" s="83" t="s">
        <v>1408</v>
      </c>
      <c r="M17" s="83" t="s">
        <v>1535</v>
      </c>
      <c r="N17" s="83" t="s">
        <v>1408</v>
      </c>
      <c r="O17" s="83" t="s">
        <v>1551</v>
      </c>
      <c r="P17" s="83" t="s">
        <v>1408</v>
      </c>
      <c r="Q17" s="83" t="s">
        <v>1551</v>
      </c>
      <c r="R17" s="83" t="s">
        <v>1500</v>
      </c>
      <c r="S17" s="83" t="s">
        <v>1536</v>
      </c>
      <c r="T17" s="83" t="s">
        <v>1408</v>
      </c>
      <c r="U17" s="83" t="s">
        <v>1535</v>
      </c>
      <c r="V17" s="83" t="s">
        <v>1436</v>
      </c>
      <c r="W17" s="83" t="s">
        <v>1534</v>
      </c>
      <c r="X17" s="83" t="s">
        <v>1537</v>
      </c>
      <c r="Y17" s="83" t="s">
        <v>1538</v>
      </c>
      <c r="Z17" s="83" t="s">
        <v>1622</v>
      </c>
      <c r="AA17" s="83" t="s">
        <v>1623</v>
      </c>
      <c r="AB17" s="83" t="s">
        <v>1671</v>
      </c>
      <c r="AC17" s="83" t="s">
        <v>11</v>
      </c>
      <c r="AJ17" s="83" t="s">
        <v>1672</v>
      </c>
      <c r="AL17" s="83" t="s">
        <v>1660</v>
      </c>
      <c r="AP17" s="83" t="s">
        <v>1673</v>
      </c>
      <c r="BD17" s="83" t="s">
        <v>86</v>
      </c>
      <c r="BE17" s="83" t="s">
        <v>1674</v>
      </c>
    </row>
    <row r="18">
      <c r="A18" s="83">
        <v>17.0</v>
      </c>
      <c r="B18" s="83" t="s">
        <v>1526</v>
      </c>
      <c r="C18" s="83" t="s">
        <v>1527</v>
      </c>
      <c r="D18" s="83" t="s">
        <v>86</v>
      </c>
      <c r="E18" s="83" t="s">
        <v>1675</v>
      </c>
      <c r="F18" s="83" t="s">
        <v>1676</v>
      </c>
      <c r="G18" s="83" t="s">
        <v>1677</v>
      </c>
      <c r="H18" s="83" t="s">
        <v>1531</v>
      </c>
      <c r="I18" s="83" t="s">
        <v>1612</v>
      </c>
      <c r="J18" s="83" t="s">
        <v>1613</v>
      </c>
      <c r="K18" s="83">
        <v>160.0</v>
      </c>
      <c r="L18" s="83" t="s">
        <v>1408</v>
      </c>
      <c r="M18" s="83" t="s">
        <v>1551</v>
      </c>
      <c r="N18" s="83" t="s">
        <v>1408</v>
      </c>
      <c r="O18" s="83" t="s">
        <v>1551</v>
      </c>
      <c r="P18" s="83" t="s">
        <v>1408</v>
      </c>
      <c r="Q18" s="83" t="s">
        <v>1551</v>
      </c>
      <c r="R18" s="83" t="s">
        <v>1408</v>
      </c>
      <c r="S18" s="83" t="s">
        <v>1535</v>
      </c>
      <c r="T18" s="83" t="s">
        <v>1408</v>
      </c>
      <c r="U18" s="83" t="s">
        <v>1551</v>
      </c>
      <c r="V18" s="83" t="s">
        <v>1408</v>
      </c>
      <c r="W18" s="83" t="s">
        <v>1535</v>
      </c>
      <c r="X18" s="83" t="s">
        <v>1537</v>
      </c>
      <c r="Y18" s="83" t="s">
        <v>1538</v>
      </c>
      <c r="Z18" s="83" t="s">
        <v>1622</v>
      </c>
      <c r="AA18" s="83" t="s">
        <v>1581</v>
      </c>
      <c r="AB18" s="83" t="s">
        <v>1605</v>
      </c>
      <c r="AC18" s="83" t="s">
        <v>11</v>
      </c>
      <c r="AJ18" s="83" t="s">
        <v>1672</v>
      </c>
      <c r="AK18" s="83" t="s">
        <v>1678</v>
      </c>
      <c r="AN18" s="83" t="s">
        <v>1679</v>
      </c>
      <c r="BD18" s="83" t="s">
        <v>86</v>
      </c>
      <c r="BE18" s="83" t="s">
        <v>1680</v>
      </c>
    </row>
    <row r="19">
      <c r="A19" s="83">
        <v>18.0</v>
      </c>
      <c r="B19" s="83" t="s">
        <v>1526</v>
      </c>
      <c r="C19" s="83" t="s">
        <v>1527</v>
      </c>
      <c r="D19" s="83" t="s">
        <v>86</v>
      </c>
      <c r="E19" s="83" t="s">
        <v>1681</v>
      </c>
      <c r="F19" s="83" t="s">
        <v>1682</v>
      </c>
      <c r="G19" s="83" t="s">
        <v>1683</v>
      </c>
      <c r="H19" s="83" t="s">
        <v>1531</v>
      </c>
      <c r="I19" s="83" t="s">
        <v>1549</v>
      </c>
      <c r="J19" s="83" t="s">
        <v>1613</v>
      </c>
      <c r="K19" s="83">
        <v>160.0</v>
      </c>
      <c r="L19" s="83" t="s">
        <v>1408</v>
      </c>
      <c r="M19" s="83" t="s">
        <v>1551</v>
      </c>
      <c r="N19" s="83" t="s">
        <v>1500</v>
      </c>
      <c r="O19" s="83" t="s">
        <v>1536</v>
      </c>
      <c r="P19" s="83" t="s">
        <v>1500</v>
      </c>
      <c r="Q19" s="83" t="s">
        <v>1536</v>
      </c>
      <c r="R19" s="83" t="s">
        <v>1408</v>
      </c>
      <c r="S19" s="83" t="s">
        <v>1551</v>
      </c>
      <c r="T19" s="83" t="s">
        <v>1408</v>
      </c>
      <c r="U19" s="83" t="s">
        <v>1535</v>
      </c>
      <c r="V19" s="83" t="s">
        <v>1436</v>
      </c>
      <c r="W19" s="83" t="s">
        <v>1534</v>
      </c>
      <c r="X19" s="83" t="s">
        <v>1552</v>
      </c>
      <c r="Y19" s="83" t="s">
        <v>1553</v>
      </c>
      <c r="Z19" s="83" t="s">
        <v>1554</v>
      </c>
      <c r="AA19" s="83" t="s">
        <v>1581</v>
      </c>
      <c r="AB19" s="83" t="s">
        <v>1684</v>
      </c>
      <c r="AC19" s="83" t="s">
        <v>87</v>
      </c>
      <c r="AE19" s="83" t="s">
        <v>1685</v>
      </c>
      <c r="AF19" s="83" t="s">
        <v>1686</v>
      </c>
      <c r="AJ19" s="83" t="s">
        <v>1687</v>
      </c>
      <c r="AK19" s="83" t="s">
        <v>1688</v>
      </c>
      <c r="BD19" s="83" t="s">
        <v>86</v>
      </c>
      <c r="BE19" s="83" t="s">
        <v>1689</v>
      </c>
    </row>
    <row r="20">
      <c r="A20" s="83">
        <v>19.0</v>
      </c>
      <c r="B20" s="83" t="s">
        <v>1526</v>
      </c>
      <c r="C20" s="83" t="s">
        <v>1527</v>
      </c>
      <c r="D20" s="83" t="s">
        <v>86</v>
      </c>
      <c r="E20" s="83" t="s">
        <v>1690</v>
      </c>
      <c r="F20" s="83" t="s">
        <v>1691</v>
      </c>
      <c r="G20" s="83" t="s">
        <v>1692</v>
      </c>
      <c r="H20" s="83" t="s">
        <v>1531</v>
      </c>
      <c r="I20" s="83" t="s">
        <v>1549</v>
      </c>
      <c r="J20" s="83" t="s">
        <v>1613</v>
      </c>
      <c r="K20" s="83">
        <v>160.0</v>
      </c>
      <c r="L20" s="83" t="s">
        <v>1408</v>
      </c>
      <c r="M20" s="83" t="s">
        <v>1551</v>
      </c>
      <c r="N20" s="83" t="s">
        <v>1500</v>
      </c>
      <c r="O20" s="83" t="s">
        <v>1536</v>
      </c>
      <c r="P20" s="83" t="s">
        <v>1500</v>
      </c>
      <c r="Q20" s="83" t="s">
        <v>1536</v>
      </c>
      <c r="R20" s="83" t="s">
        <v>1408</v>
      </c>
      <c r="S20" s="83" t="s">
        <v>1551</v>
      </c>
      <c r="T20" s="83" t="s">
        <v>1408</v>
      </c>
      <c r="U20" s="83" t="s">
        <v>1535</v>
      </c>
      <c r="V20" s="83" t="s">
        <v>1436</v>
      </c>
      <c r="W20" s="83" t="s">
        <v>1534</v>
      </c>
      <c r="AA20" s="83" t="s">
        <v>1693</v>
      </c>
      <c r="AB20" s="83" t="s">
        <v>1684</v>
      </c>
      <c r="AC20" s="83" t="s">
        <v>1694</v>
      </c>
      <c r="AF20" s="83" t="s">
        <v>1686</v>
      </c>
      <c r="AJ20" s="83" t="s">
        <v>1695</v>
      </c>
      <c r="BD20" s="83" t="s">
        <v>86</v>
      </c>
      <c r="BE20" s="83" t="s">
        <v>1696</v>
      </c>
    </row>
    <row r="21">
      <c r="A21" s="83">
        <v>20.0</v>
      </c>
      <c r="B21" s="83" t="s">
        <v>1526</v>
      </c>
      <c r="C21" s="83" t="s">
        <v>1527</v>
      </c>
      <c r="D21" s="83" t="s">
        <v>86</v>
      </c>
      <c r="E21" s="83" t="s">
        <v>1697</v>
      </c>
      <c r="F21" s="83" t="s">
        <v>1698</v>
      </c>
      <c r="G21" s="83" t="s">
        <v>85</v>
      </c>
      <c r="H21" s="83" t="s">
        <v>1531</v>
      </c>
      <c r="I21" s="83" t="s">
        <v>1532</v>
      </c>
      <c r="J21" s="83" t="s">
        <v>1699</v>
      </c>
      <c r="K21" s="83">
        <v>180.0</v>
      </c>
      <c r="L21" s="83" t="s">
        <v>1500</v>
      </c>
      <c r="M21" s="83" t="s">
        <v>1700</v>
      </c>
      <c r="N21" s="83" t="s">
        <v>1408</v>
      </c>
      <c r="O21" s="83" t="s">
        <v>1551</v>
      </c>
      <c r="P21" s="83" t="s">
        <v>1408</v>
      </c>
      <c r="Q21" s="83" t="s">
        <v>1551</v>
      </c>
      <c r="R21" s="83" t="s">
        <v>1408</v>
      </c>
      <c r="S21" s="83" t="s">
        <v>1535</v>
      </c>
      <c r="T21" s="83" t="s">
        <v>1408</v>
      </c>
      <c r="U21" s="83" t="s">
        <v>1551</v>
      </c>
      <c r="V21" s="83" t="s">
        <v>1436</v>
      </c>
      <c r="W21" s="83" t="s">
        <v>1534</v>
      </c>
      <c r="X21" s="83" t="s">
        <v>1595</v>
      </c>
      <c r="Y21" s="83" t="s">
        <v>1538</v>
      </c>
      <c r="Z21" s="83" t="s">
        <v>1701</v>
      </c>
      <c r="AA21" s="83" t="s">
        <v>1693</v>
      </c>
      <c r="AB21" s="83" t="s">
        <v>1702</v>
      </c>
      <c r="AC21" s="83" t="s">
        <v>87</v>
      </c>
      <c r="AD21" s="83" t="s">
        <v>1703</v>
      </c>
      <c r="AE21" s="83" t="s">
        <v>1704</v>
      </c>
      <c r="AF21" s="83" t="s">
        <v>1705</v>
      </c>
      <c r="AG21" s="83" t="s">
        <v>1706</v>
      </c>
      <c r="AH21" s="83" t="s">
        <v>1707</v>
      </c>
      <c r="BD21" s="83" t="s">
        <v>86</v>
      </c>
      <c r="BE21" s="83" t="s">
        <v>1708</v>
      </c>
    </row>
    <row r="22">
      <c r="A22" s="83">
        <v>21.0</v>
      </c>
      <c r="B22" s="83" t="s">
        <v>1526</v>
      </c>
      <c r="C22" s="83" t="s">
        <v>1527</v>
      </c>
      <c r="D22" s="83" t="s">
        <v>86</v>
      </c>
      <c r="E22" s="83" t="s">
        <v>1709</v>
      </c>
      <c r="F22" s="83" t="s">
        <v>1710</v>
      </c>
      <c r="G22" s="83" t="s">
        <v>1711</v>
      </c>
      <c r="H22" s="83" t="s">
        <v>1531</v>
      </c>
      <c r="I22" s="83" t="s">
        <v>1532</v>
      </c>
      <c r="J22" s="83" t="s">
        <v>1699</v>
      </c>
      <c r="K22" s="83">
        <v>180.0</v>
      </c>
      <c r="L22" s="83" t="s">
        <v>1500</v>
      </c>
      <c r="M22" s="83" t="s">
        <v>1700</v>
      </c>
      <c r="N22" s="83" t="s">
        <v>1408</v>
      </c>
      <c r="O22" s="83" t="s">
        <v>1551</v>
      </c>
      <c r="P22" s="83" t="s">
        <v>1408</v>
      </c>
      <c r="Q22" s="83" t="s">
        <v>1551</v>
      </c>
      <c r="R22" s="83" t="s">
        <v>1408</v>
      </c>
      <c r="S22" s="83" t="s">
        <v>1535</v>
      </c>
      <c r="T22" s="83" t="s">
        <v>1408</v>
      </c>
      <c r="U22" s="83" t="s">
        <v>1551</v>
      </c>
      <c r="V22" s="83" t="s">
        <v>1436</v>
      </c>
      <c r="W22" s="83" t="s">
        <v>1534</v>
      </c>
      <c r="AA22" s="83" t="s">
        <v>1693</v>
      </c>
      <c r="AB22" s="83" t="s">
        <v>1702</v>
      </c>
      <c r="AC22" s="83" t="s">
        <v>1712</v>
      </c>
      <c r="AD22" s="83" t="s">
        <v>1703</v>
      </c>
      <c r="AF22" s="83" t="s">
        <v>1713</v>
      </c>
      <c r="AG22" s="83" t="s">
        <v>1706</v>
      </c>
      <c r="AH22" s="83" t="s">
        <v>1707</v>
      </c>
      <c r="BD22" s="83" t="s">
        <v>86</v>
      </c>
      <c r="BE22" s="83" t="s">
        <v>1714</v>
      </c>
    </row>
    <row r="23">
      <c r="A23" s="83">
        <v>22.0</v>
      </c>
      <c r="B23" s="83" t="s">
        <v>1526</v>
      </c>
      <c r="C23" s="83" t="s">
        <v>1527</v>
      </c>
      <c r="D23" s="83" t="s">
        <v>86</v>
      </c>
      <c r="E23" s="83" t="s">
        <v>1715</v>
      </c>
      <c r="F23" s="83" t="s">
        <v>1716</v>
      </c>
      <c r="G23" s="83" t="s">
        <v>1717</v>
      </c>
      <c r="H23" s="83" t="s">
        <v>1531</v>
      </c>
      <c r="I23" s="83" t="s">
        <v>1549</v>
      </c>
      <c r="J23" s="83" t="s">
        <v>1699</v>
      </c>
      <c r="K23" s="83">
        <v>180.0</v>
      </c>
      <c r="L23" s="83" t="s">
        <v>1500</v>
      </c>
      <c r="M23" s="83" t="s">
        <v>1700</v>
      </c>
      <c r="N23" s="83" t="s">
        <v>1408</v>
      </c>
      <c r="O23" s="83" t="s">
        <v>1535</v>
      </c>
      <c r="P23" s="83" t="s">
        <v>1408</v>
      </c>
      <c r="Q23" s="83" t="s">
        <v>1551</v>
      </c>
      <c r="R23" s="83" t="s">
        <v>1408</v>
      </c>
      <c r="S23" s="83" t="s">
        <v>1535</v>
      </c>
      <c r="T23" s="83" t="s">
        <v>1408</v>
      </c>
      <c r="U23" s="83" t="s">
        <v>1535</v>
      </c>
      <c r="V23" s="83" t="s">
        <v>1436</v>
      </c>
      <c r="W23" s="83" t="s">
        <v>1550</v>
      </c>
      <c r="X23" s="83" t="s">
        <v>1570</v>
      </c>
      <c r="Y23" s="83" t="s">
        <v>1631</v>
      </c>
      <c r="Z23" s="83" t="s">
        <v>1718</v>
      </c>
      <c r="AA23" s="83" t="s">
        <v>1581</v>
      </c>
      <c r="AB23" s="83" t="s">
        <v>1719</v>
      </c>
      <c r="AC23" s="83" t="s">
        <v>11</v>
      </c>
      <c r="AG23" s="83" t="s">
        <v>1720</v>
      </c>
      <c r="AH23" s="83" t="s">
        <v>1721</v>
      </c>
      <c r="AK23" s="83" t="s">
        <v>1688</v>
      </c>
      <c r="BD23" s="83" t="s">
        <v>86</v>
      </c>
      <c r="BE23" s="83" t="s">
        <v>1722</v>
      </c>
    </row>
    <row r="24">
      <c r="A24" s="83">
        <v>23.0</v>
      </c>
      <c r="B24" s="83" t="s">
        <v>1526</v>
      </c>
      <c r="C24" s="83" t="s">
        <v>1527</v>
      </c>
      <c r="D24" s="83" t="s">
        <v>86</v>
      </c>
      <c r="E24" s="83" t="s">
        <v>1723</v>
      </c>
      <c r="F24" s="83" t="s">
        <v>1724</v>
      </c>
      <c r="G24" s="83" t="s">
        <v>1725</v>
      </c>
      <c r="H24" s="83" t="s">
        <v>1531</v>
      </c>
      <c r="I24" s="83" t="s">
        <v>1580</v>
      </c>
      <c r="J24" s="83" t="s">
        <v>1699</v>
      </c>
      <c r="K24" s="83">
        <v>150.0</v>
      </c>
      <c r="L24" s="83" t="s">
        <v>1408</v>
      </c>
      <c r="M24" s="83" t="s">
        <v>1551</v>
      </c>
      <c r="N24" s="83" t="s">
        <v>1500</v>
      </c>
      <c r="O24" s="83" t="s">
        <v>1536</v>
      </c>
      <c r="P24" s="83" t="s">
        <v>1408</v>
      </c>
      <c r="Q24" s="83" t="s">
        <v>1551</v>
      </c>
      <c r="R24" s="83" t="s">
        <v>1408</v>
      </c>
      <c r="S24" s="83" t="s">
        <v>1535</v>
      </c>
      <c r="T24" s="83" t="s">
        <v>1500</v>
      </c>
      <c r="U24" s="83" t="s">
        <v>1700</v>
      </c>
      <c r="V24" s="83" t="s">
        <v>1436</v>
      </c>
      <c r="W24" s="83" t="s">
        <v>1550</v>
      </c>
      <c r="X24" s="83" t="s">
        <v>1570</v>
      </c>
      <c r="Y24" s="83" t="s">
        <v>1631</v>
      </c>
      <c r="Z24" s="83" t="s">
        <v>1718</v>
      </c>
      <c r="AA24" s="83" t="s">
        <v>1623</v>
      </c>
      <c r="AB24" s="83" t="s">
        <v>1726</v>
      </c>
      <c r="AC24" s="83" t="s">
        <v>11</v>
      </c>
      <c r="AF24" s="83" t="s">
        <v>1727</v>
      </c>
      <c r="AG24" s="83" t="s">
        <v>1728</v>
      </c>
      <c r="AJ24" s="83" t="s">
        <v>1729</v>
      </c>
      <c r="BD24" s="83" t="s">
        <v>86</v>
      </c>
      <c r="BE24" s="83" t="s">
        <v>1730</v>
      </c>
    </row>
    <row r="25">
      <c r="A25" s="83">
        <v>24.0</v>
      </c>
      <c r="B25" s="83" t="s">
        <v>1731</v>
      </c>
      <c r="C25" s="83" t="s">
        <v>1732</v>
      </c>
      <c r="D25" s="83" t="s">
        <v>1733</v>
      </c>
      <c r="E25" s="83" t="s">
        <v>1734</v>
      </c>
      <c r="F25" s="83" t="s">
        <v>1735</v>
      </c>
      <c r="G25" s="83" t="s">
        <v>1736</v>
      </c>
      <c r="H25" s="83" t="s">
        <v>1531</v>
      </c>
      <c r="I25" s="83" t="s">
        <v>1549</v>
      </c>
      <c r="J25" s="83" t="s">
        <v>1533</v>
      </c>
      <c r="K25" s="83">
        <v>180.0</v>
      </c>
      <c r="L25" s="83" t="s">
        <v>1408</v>
      </c>
      <c r="M25" s="83" t="s">
        <v>1535</v>
      </c>
      <c r="N25" s="83" t="s">
        <v>1408</v>
      </c>
      <c r="O25" s="83" t="s">
        <v>1535</v>
      </c>
      <c r="P25" s="83" t="s">
        <v>1408</v>
      </c>
      <c r="Q25" s="83" t="s">
        <v>1551</v>
      </c>
      <c r="R25" s="83" t="s">
        <v>1408</v>
      </c>
      <c r="S25" s="83" t="s">
        <v>1535</v>
      </c>
      <c r="T25" s="83" t="s">
        <v>1408</v>
      </c>
      <c r="U25" s="83" t="s">
        <v>1535</v>
      </c>
      <c r="V25" s="83" t="s">
        <v>1500</v>
      </c>
      <c r="W25" s="83" t="s">
        <v>1536</v>
      </c>
      <c r="X25" s="83" t="s">
        <v>1570</v>
      </c>
      <c r="Y25" s="83" t="s">
        <v>1631</v>
      </c>
      <c r="Z25" s="83" t="s">
        <v>1737</v>
      </c>
      <c r="AA25" s="83" t="s">
        <v>1693</v>
      </c>
      <c r="AB25" s="83" t="s">
        <v>1738</v>
      </c>
      <c r="AC25" s="83" t="s">
        <v>11</v>
      </c>
      <c r="AQ25" s="83" t="s">
        <v>1739</v>
      </c>
      <c r="AR25" s="83" t="s">
        <v>1542</v>
      </c>
      <c r="AS25" s="83" t="s">
        <v>1543</v>
      </c>
      <c r="AT25" s="83" t="s">
        <v>1740</v>
      </c>
      <c r="AU25" s="83">
        <v>450.0</v>
      </c>
      <c r="BD25" s="83" t="s">
        <v>1733</v>
      </c>
      <c r="BE25" s="83" t="s">
        <v>1741</v>
      </c>
    </row>
    <row r="26">
      <c r="A26" s="83">
        <v>25.0</v>
      </c>
      <c r="B26" s="83" t="s">
        <v>1731</v>
      </c>
      <c r="C26" s="83" t="s">
        <v>1732</v>
      </c>
      <c r="D26" s="83" t="s">
        <v>1733</v>
      </c>
      <c r="E26" s="83" t="s">
        <v>1742</v>
      </c>
      <c r="F26" s="83" t="s">
        <v>1743</v>
      </c>
      <c r="G26" s="83" t="s">
        <v>1744</v>
      </c>
      <c r="H26" s="83" t="s">
        <v>1531</v>
      </c>
      <c r="I26" s="83" t="s">
        <v>1612</v>
      </c>
      <c r="J26" s="83" t="s">
        <v>880</v>
      </c>
      <c r="K26" s="83">
        <v>170.0</v>
      </c>
      <c r="L26" s="83" t="s">
        <v>1408</v>
      </c>
      <c r="M26" s="83" t="s">
        <v>1535</v>
      </c>
      <c r="N26" s="83" t="s">
        <v>1500</v>
      </c>
      <c r="O26" s="83" t="s">
        <v>1536</v>
      </c>
      <c r="P26" s="83" t="s">
        <v>1408</v>
      </c>
      <c r="Q26" s="83" t="s">
        <v>1551</v>
      </c>
      <c r="R26" s="83" t="s">
        <v>1500</v>
      </c>
      <c r="S26" s="83" t="s">
        <v>1536</v>
      </c>
      <c r="T26" s="83" t="s">
        <v>1408</v>
      </c>
      <c r="U26" s="83" t="s">
        <v>1535</v>
      </c>
      <c r="V26" s="83" t="s">
        <v>1436</v>
      </c>
      <c r="W26" s="83" t="s">
        <v>1534</v>
      </c>
      <c r="X26" s="83" t="s">
        <v>1552</v>
      </c>
      <c r="Y26" s="83" t="s">
        <v>1553</v>
      </c>
      <c r="Z26" s="83" t="s">
        <v>1554</v>
      </c>
      <c r="AA26" s="83" t="s">
        <v>1581</v>
      </c>
      <c r="AB26" s="83" t="s">
        <v>1745</v>
      </c>
      <c r="AC26" s="83" t="s">
        <v>11</v>
      </c>
      <c r="AG26" s="83" t="s">
        <v>1746</v>
      </c>
      <c r="AM26" s="83" t="s">
        <v>1747</v>
      </c>
      <c r="AP26" s="83" t="s">
        <v>1748</v>
      </c>
      <c r="AU26" s="83">
        <v>410.0</v>
      </c>
      <c r="BD26" s="83" t="s">
        <v>1733</v>
      </c>
      <c r="BE26" s="83" t="s">
        <v>1749</v>
      </c>
    </row>
    <row r="27">
      <c r="A27" s="83">
        <v>26.0</v>
      </c>
      <c r="B27" s="83" t="s">
        <v>1731</v>
      </c>
      <c r="C27" s="83" t="s">
        <v>1732</v>
      </c>
      <c r="D27" s="83" t="s">
        <v>1733</v>
      </c>
      <c r="E27" s="83" t="s">
        <v>1750</v>
      </c>
      <c r="F27" s="83" t="s">
        <v>1751</v>
      </c>
      <c r="G27" s="83" t="s">
        <v>1752</v>
      </c>
      <c r="H27" s="83" t="s">
        <v>1531</v>
      </c>
      <c r="I27" s="83" t="s">
        <v>1532</v>
      </c>
      <c r="J27" s="83" t="s">
        <v>1613</v>
      </c>
      <c r="K27" s="83">
        <v>150.0</v>
      </c>
      <c r="L27" s="83" t="s">
        <v>1436</v>
      </c>
      <c r="M27" s="83" t="s">
        <v>1534</v>
      </c>
      <c r="N27" s="83" t="s">
        <v>1500</v>
      </c>
      <c r="O27" s="83" t="s">
        <v>1536</v>
      </c>
      <c r="P27" s="83" t="s">
        <v>1500</v>
      </c>
      <c r="Q27" s="83" t="s">
        <v>1536</v>
      </c>
      <c r="R27" s="83" t="s">
        <v>1408</v>
      </c>
      <c r="S27" s="83" t="s">
        <v>1551</v>
      </c>
      <c r="T27" s="83" t="s">
        <v>1500</v>
      </c>
      <c r="U27" s="83" t="s">
        <v>1536</v>
      </c>
      <c r="V27" s="83" t="s">
        <v>1436</v>
      </c>
      <c r="W27" s="83" t="s">
        <v>1534</v>
      </c>
      <c r="X27" s="83" t="s">
        <v>1570</v>
      </c>
      <c r="Y27" s="83" t="s">
        <v>1571</v>
      </c>
      <c r="Z27" s="83" t="s">
        <v>1614</v>
      </c>
      <c r="AA27" s="83" t="s">
        <v>1623</v>
      </c>
      <c r="AB27" s="83" t="s">
        <v>1753</v>
      </c>
      <c r="AC27" s="83" t="s">
        <v>11</v>
      </c>
      <c r="AG27" s="83" t="s">
        <v>1754</v>
      </c>
      <c r="AI27" s="83" t="s">
        <v>1755</v>
      </c>
      <c r="AK27" s="83" t="s">
        <v>1756</v>
      </c>
      <c r="AL27" s="83" t="s">
        <v>1757</v>
      </c>
      <c r="AP27" s="83" t="s">
        <v>1748</v>
      </c>
      <c r="AU27" s="83">
        <v>410.0</v>
      </c>
      <c r="BD27" s="83" t="s">
        <v>1733</v>
      </c>
      <c r="BE27" s="83" t="s">
        <v>1758</v>
      </c>
    </row>
    <row r="28">
      <c r="A28" s="83">
        <v>27.0</v>
      </c>
      <c r="B28" s="83" t="s">
        <v>1731</v>
      </c>
      <c r="C28" s="83" t="s">
        <v>1732</v>
      </c>
      <c r="D28" s="83" t="s">
        <v>1733</v>
      </c>
      <c r="E28" s="83" t="s">
        <v>1759</v>
      </c>
      <c r="F28" s="83" t="s">
        <v>1760</v>
      </c>
      <c r="G28" s="83" t="s">
        <v>1761</v>
      </c>
      <c r="H28" s="83" t="s">
        <v>1531</v>
      </c>
      <c r="I28" s="83" t="s">
        <v>1549</v>
      </c>
      <c r="J28" s="83" t="s">
        <v>1613</v>
      </c>
      <c r="K28" s="83">
        <v>170.0</v>
      </c>
      <c r="L28" s="83" t="s">
        <v>1408</v>
      </c>
      <c r="M28" s="83" t="s">
        <v>1551</v>
      </c>
      <c r="N28" s="83" t="s">
        <v>1500</v>
      </c>
      <c r="O28" s="83" t="s">
        <v>1536</v>
      </c>
      <c r="P28" s="83" t="s">
        <v>1408</v>
      </c>
      <c r="Q28" s="83" t="s">
        <v>1535</v>
      </c>
      <c r="R28" s="83" t="s">
        <v>1408</v>
      </c>
      <c r="S28" s="83" t="s">
        <v>1551</v>
      </c>
      <c r="T28" s="83" t="s">
        <v>1500</v>
      </c>
      <c r="U28" s="83" t="s">
        <v>1536</v>
      </c>
      <c r="V28" s="83" t="s">
        <v>1436</v>
      </c>
      <c r="W28" s="83" t="s">
        <v>1534</v>
      </c>
      <c r="X28" s="83" t="s">
        <v>1552</v>
      </c>
      <c r="Y28" s="83" t="s">
        <v>1762</v>
      </c>
      <c r="Z28" s="83" t="s">
        <v>1763</v>
      </c>
      <c r="AA28" s="83" t="s">
        <v>1693</v>
      </c>
      <c r="AB28" s="83" t="s">
        <v>1633</v>
      </c>
      <c r="AC28" s="83" t="s">
        <v>11</v>
      </c>
      <c r="AD28" s="83" t="s">
        <v>1764</v>
      </c>
      <c r="AF28" s="83" t="s">
        <v>1765</v>
      </c>
      <c r="AI28" s="83" t="s">
        <v>1766</v>
      </c>
      <c r="AJ28" s="83" t="s">
        <v>1672</v>
      </c>
      <c r="AK28" s="83" t="s">
        <v>1688</v>
      </c>
      <c r="AU28" s="83">
        <v>410.0</v>
      </c>
      <c r="BD28" s="83" t="s">
        <v>1733</v>
      </c>
      <c r="BE28" s="83" t="s">
        <v>1767</v>
      </c>
    </row>
    <row r="29">
      <c r="A29" s="83">
        <v>28.0</v>
      </c>
      <c r="B29" s="83" t="s">
        <v>1731</v>
      </c>
      <c r="C29" s="83" t="s">
        <v>1732</v>
      </c>
      <c r="D29" s="83" t="s">
        <v>1733</v>
      </c>
      <c r="E29" s="83" t="s">
        <v>1768</v>
      </c>
      <c r="F29" s="83" t="s">
        <v>1769</v>
      </c>
      <c r="G29" s="83" t="s">
        <v>1770</v>
      </c>
      <c r="H29" s="83" t="s">
        <v>1531</v>
      </c>
      <c r="I29" s="83" t="s">
        <v>1580</v>
      </c>
      <c r="J29" s="83" t="s">
        <v>1613</v>
      </c>
      <c r="K29" s="83">
        <v>170.0</v>
      </c>
      <c r="L29" s="83" t="s">
        <v>1408</v>
      </c>
      <c r="M29" s="83" t="s">
        <v>1551</v>
      </c>
      <c r="N29" s="83" t="s">
        <v>1408</v>
      </c>
      <c r="O29" s="83" t="s">
        <v>1551</v>
      </c>
      <c r="P29" s="83" t="s">
        <v>1500</v>
      </c>
      <c r="Q29" s="83" t="s">
        <v>1536</v>
      </c>
      <c r="R29" s="83" t="s">
        <v>1408</v>
      </c>
      <c r="S29" s="83" t="s">
        <v>1551</v>
      </c>
      <c r="T29" s="83" t="s">
        <v>1408</v>
      </c>
      <c r="U29" s="83" t="s">
        <v>1551</v>
      </c>
      <c r="V29" s="83" t="s">
        <v>1436</v>
      </c>
      <c r="W29" s="83" t="s">
        <v>1534</v>
      </c>
      <c r="X29" s="83" t="s">
        <v>1595</v>
      </c>
      <c r="Y29" s="83" t="s">
        <v>1631</v>
      </c>
      <c r="Z29" s="83" t="s">
        <v>1632</v>
      </c>
      <c r="AA29" s="83" t="s">
        <v>1581</v>
      </c>
      <c r="AB29" s="83" t="s">
        <v>1654</v>
      </c>
      <c r="AC29" s="83" t="s">
        <v>11</v>
      </c>
      <c r="AF29" s="83" t="s">
        <v>1727</v>
      </c>
      <c r="AG29" s="83" t="s">
        <v>1771</v>
      </c>
      <c r="AI29" s="83" t="s">
        <v>1772</v>
      </c>
      <c r="AL29" s="83" t="s">
        <v>1773</v>
      </c>
      <c r="AN29" s="83" t="s">
        <v>1774</v>
      </c>
      <c r="AU29" s="83">
        <v>410.0</v>
      </c>
      <c r="BD29" s="83" t="s">
        <v>1733</v>
      </c>
      <c r="BE29" s="83" t="s">
        <v>1775</v>
      </c>
    </row>
    <row r="30">
      <c r="A30" s="83">
        <v>29.0</v>
      </c>
      <c r="B30" s="83" t="s">
        <v>1731</v>
      </c>
      <c r="C30" s="83" t="s">
        <v>1732</v>
      </c>
      <c r="D30" s="83" t="s">
        <v>1733</v>
      </c>
      <c r="E30" s="83" t="s">
        <v>1776</v>
      </c>
      <c r="F30" s="83" t="s">
        <v>1777</v>
      </c>
      <c r="G30" s="83" t="s">
        <v>1778</v>
      </c>
      <c r="H30" s="83" t="s">
        <v>1531</v>
      </c>
      <c r="I30" s="83" t="s">
        <v>1532</v>
      </c>
      <c r="J30" s="83" t="s">
        <v>1613</v>
      </c>
      <c r="K30" s="83">
        <v>180.0</v>
      </c>
      <c r="L30" s="83" t="s">
        <v>1408</v>
      </c>
      <c r="M30" s="83" t="s">
        <v>1551</v>
      </c>
      <c r="N30" s="83" t="s">
        <v>1408</v>
      </c>
      <c r="O30" s="83" t="s">
        <v>1551</v>
      </c>
      <c r="P30" s="83" t="s">
        <v>1500</v>
      </c>
      <c r="Q30" s="83" t="s">
        <v>1536</v>
      </c>
      <c r="R30" s="83" t="s">
        <v>1408</v>
      </c>
      <c r="S30" s="83" t="s">
        <v>1551</v>
      </c>
      <c r="T30" s="83" t="s">
        <v>1500</v>
      </c>
      <c r="U30" s="83" t="s">
        <v>1536</v>
      </c>
      <c r="V30" s="83" t="s">
        <v>1436</v>
      </c>
      <c r="W30" s="83" t="s">
        <v>1534</v>
      </c>
      <c r="X30" s="83" t="s">
        <v>1552</v>
      </c>
      <c r="Y30" s="83" t="s">
        <v>1762</v>
      </c>
      <c r="Z30" s="83" t="s">
        <v>1763</v>
      </c>
      <c r="AA30" s="83" t="s">
        <v>1693</v>
      </c>
      <c r="AB30" s="83" t="s">
        <v>1779</v>
      </c>
      <c r="AC30" s="83" t="s">
        <v>11</v>
      </c>
      <c r="AD30" s="83" t="s">
        <v>1780</v>
      </c>
      <c r="AE30" s="83" t="s">
        <v>1781</v>
      </c>
      <c r="AF30" s="83" t="s">
        <v>1765</v>
      </c>
      <c r="AJ30" s="83" t="s">
        <v>1782</v>
      </c>
      <c r="AN30" s="83" t="s">
        <v>1679</v>
      </c>
      <c r="AU30" s="83">
        <v>410.0</v>
      </c>
      <c r="BD30" s="83" t="s">
        <v>1733</v>
      </c>
      <c r="BE30" s="83" t="s">
        <v>1783</v>
      </c>
    </row>
    <row r="31">
      <c r="A31" s="83">
        <v>30.0</v>
      </c>
      <c r="B31" s="83" t="s">
        <v>1731</v>
      </c>
      <c r="C31" s="83" t="s">
        <v>1732</v>
      </c>
      <c r="D31" s="83" t="s">
        <v>1733</v>
      </c>
      <c r="E31" s="83" t="s">
        <v>1784</v>
      </c>
      <c r="F31" s="83" t="s">
        <v>1785</v>
      </c>
      <c r="G31" s="83" t="s">
        <v>1786</v>
      </c>
      <c r="H31" s="83" t="s">
        <v>1531</v>
      </c>
      <c r="I31" s="83" t="s">
        <v>1612</v>
      </c>
      <c r="J31" s="83" t="s">
        <v>1699</v>
      </c>
      <c r="K31" s="83">
        <v>150.0</v>
      </c>
      <c r="L31" s="83" t="s">
        <v>1408</v>
      </c>
      <c r="M31" s="83" t="s">
        <v>1551</v>
      </c>
      <c r="N31" s="83" t="s">
        <v>1500</v>
      </c>
      <c r="O31" s="83" t="s">
        <v>1536</v>
      </c>
      <c r="P31" s="83" t="s">
        <v>1408</v>
      </c>
      <c r="Q31" s="83" t="s">
        <v>1551</v>
      </c>
      <c r="R31" s="83" t="s">
        <v>1436</v>
      </c>
      <c r="S31" s="83" t="s">
        <v>1534</v>
      </c>
      <c r="T31" s="83" t="s">
        <v>1500</v>
      </c>
      <c r="U31" s="83" t="s">
        <v>1536</v>
      </c>
      <c r="V31" s="83" t="s">
        <v>1436</v>
      </c>
      <c r="W31" s="83" t="s">
        <v>1534</v>
      </c>
      <c r="X31" s="83" t="s">
        <v>1537</v>
      </c>
      <c r="Y31" s="83" t="s">
        <v>1787</v>
      </c>
      <c r="Z31" s="83" t="s">
        <v>1788</v>
      </c>
      <c r="AA31" s="83" t="s">
        <v>1581</v>
      </c>
      <c r="AB31" s="83" t="s">
        <v>1789</v>
      </c>
      <c r="AC31" s="83" t="s">
        <v>11</v>
      </c>
      <c r="AF31" s="83" t="s">
        <v>1790</v>
      </c>
      <c r="AG31" s="83" t="s">
        <v>1791</v>
      </c>
      <c r="AH31" s="83" t="s">
        <v>1792</v>
      </c>
      <c r="AK31" s="83" t="s">
        <v>1606</v>
      </c>
      <c r="AU31" s="83">
        <v>410.0</v>
      </c>
      <c r="BD31" s="83" t="s">
        <v>1733</v>
      </c>
      <c r="BE31" s="83" t="s">
        <v>1793</v>
      </c>
    </row>
    <row r="32">
      <c r="A32" s="83">
        <v>31.0</v>
      </c>
      <c r="B32" s="83" t="s">
        <v>1731</v>
      </c>
      <c r="C32" s="83" t="s">
        <v>1732</v>
      </c>
      <c r="D32" s="83" t="s">
        <v>1733</v>
      </c>
      <c r="E32" s="83" t="s">
        <v>1794</v>
      </c>
      <c r="F32" s="83" t="s">
        <v>1795</v>
      </c>
      <c r="G32" s="83" t="s">
        <v>1796</v>
      </c>
      <c r="H32" s="83" t="s">
        <v>1531</v>
      </c>
      <c r="I32" s="83" t="s">
        <v>1612</v>
      </c>
      <c r="J32" s="83" t="s">
        <v>1699</v>
      </c>
      <c r="K32" s="83">
        <v>180.0</v>
      </c>
      <c r="L32" s="83" t="s">
        <v>1500</v>
      </c>
      <c r="M32" s="83" t="s">
        <v>1536</v>
      </c>
      <c r="N32" s="83" t="s">
        <v>1408</v>
      </c>
      <c r="O32" s="83" t="s">
        <v>1551</v>
      </c>
      <c r="P32" s="83" t="s">
        <v>1408</v>
      </c>
      <c r="Q32" s="83" t="s">
        <v>1551</v>
      </c>
      <c r="R32" s="83" t="s">
        <v>1408</v>
      </c>
      <c r="S32" s="83" t="s">
        <v>1535</v>
      </c>
      <c r="T32" s="83" t="s">
        <v>1408</v>
      </c>
      <c r="U32" s="83" t="s">
        <v>1551</v>
      </c>
      <c r="V32" s="83" t="s">
        <v>1436</v>
      </c>
      <c r="W32" s="83" t="s">
        <v>1534</v>
      </c>
      <c r="X32" s="83" t="s">
        <v>1552</v>
      </c>
      <c r="Y32" s="83" t="s">
        <v>1762</v>
      </c>
      <c r="Z32" s="83" t="s">
        <v>1797</v>
      </c>
      <c r="AA32" s="83" t="s">
        <v>1623</v>
      </c>
      <c r="AB32" s="83" t="s">
        <v>1726</v>
      </c>
      <c r="AC32" s="83" t="s">
        <v>11</v>
      </c>
      <c r="AE32" s="83" t="s">
        <v>1798</v>
      </c>
      <c r="AF32" s="83" t="s">
        <v>1790</v>
      </c>
      <c r="AG32" s="83" t="s">
        <v>1746</v>
      </c>
      <c r="AK32" s="83" t="s">
        <v>1756</v>
      </c>
      <c r="AU32" s="83">
        <v>450.0</v>
      </c>
      <c r="BD32" s="83" t="s">
        <v>1733</v>
      </c>
      <c r="BE32" s="83" t="s">
        <v>1799</v>
      </c>
    </row>
    <row r="33">
      <c r="A33" s="83">
        <v>32.0</v>
      </c>
      <c r="B33" s="83" t="s">
        <v>1731</v>
      </c>
      <c r="C33" s="83" t="s">
        <v>1732</v>
      </c>
      <c r="D33" s="83" t="s">
        <v>1733</v>
      </c>
      <c r="E33" s="83" t="s">
        <v>1800</v>
      </c>
      <c r="F33" s="83" t="s">
        <v>1801</v>
      </c>
      <c r="G33" s="83" t="s">
        <v>1802</v>
      </c>
      <c r="H33" s="83" t="s">
        <v>1531</v>
      </c>
      <c r="I33" s="83" t="s">
        <v>1549</v>
      </c>
      <c r="J33" s="83" t="s">
        <v>1699</v>
      </c>
      <c r="K33" s="83">
        <v>170.0</v>
      </c>
      <c r="L33" s="83" t="s">
        <v>1500</v>
      </c>
      <c r="M33" s="83" t="s">
        <v>1536</v>
      </c>
      <c r="N33" s="83" t="s">
        <v>1408</v>
      </c>
      <c r="O33" s="83" t="s">
        <v>1551</v>
      </c>
      <c r="P33" s="83" t="s">
        <v>1408</v>
      </c>
      <c r="Q33" s="83" t="s">
        <v>1551</v>
      </c>
      <c r="R33" s="83" t="s">
        <v>1408</v>
      </c>
      <c r="S33" s="83" t="s">
        <v>1535</v>
      </c>
      <c r="T33" s="83" t="s">
        <v>1408</v>
      </c>
      <c r="U33" s="83" t="s">
        <v>1551</v>
      </c>
      <c r="V33" s="83" t="s">
        <v>1436</v>
      </c>
      <c r="W33" s="83" t="s">
        <v>1534</v>
      </c>
      <c r="X33" s="83" t="s">
        <v>1552</v>
      </c>
      <c r="Y33" s="83" t="s">
        <v>1762</v>
      </c>
      <c r="Z33" s="83" t="s">
        <v>1797</v>
      </c>
      <c r="AA33" s="83" t="s">
        <v>1693</v>
      </c>
      <c r="AB33" s="83" t="s">
        <v>1684</v>
      </c>
      <c r="AC33" s="83" t="s">
        <v>11</v>
      </c>
      <c r="AD33" s="83" t="s">
        <v>1764</v>
      </c>
      <c r="AE33" s="83" t="s">
        <v>1803</v>
      </c>
      <c r="AF33" s="83" t="s">
        <v>1686</v>
      </c>
      <c r="AG33" s="83" t="s">
        <v>1720</v>
      </c>
      <c r="AH33" s="83" t="s">
        <v>1721</v>
      </c>
      <c r="AJ33" s="83" t="s">
        <v>1672</v>
      </c>
      <c r="AK33" s="83" t="s">
        <v>1606</v>
      </c>
      <c r="AU33" s="83">
        <v>410.0</v>
      </c>
      <c r="BD33" s="83" t="s">
        <v>1733</v>
      </c>
      <c r="BE33" s="83" t="s">
        <v>1804</v>
      </c>
    </row>
    <row r="34">
      <c r="A34" s="83">
        <v>33.0</v>
      </c>
      <c r="B34" s="83" t="s">
        <v>1731</v>
      </c>
      <c r="C34" s="83" t="s">
        <v>1732</v>
      </c>
      <c r="D34" s="83" t="s">
        <v>1733</v>
      </c>
      <c r="E34" s="83" t="s">
        <v>1805</v>
      </c>
      <c r="F34" s="83" t="s">
        <v>1806</v>
      </c>
      <c r="G34" s="83" t="s">
        <v>1807</v>
      </c>
      <c r="H34" s="83" t="s">
        <v>1531</v>
      </c>
      <c r="I34" s="83" t="s">
        <v>1549</v>
      </c>
      <c r="J34" s="83" t="s">
        <v>1699</v>
      </c>
      <c r="K34" s="83">
        <v>180.0</v>
      </c>
      <c r="L34" s="83" t="s">
        <v>1408</v>
      </c>
      <c r="M34" s="83" t="s">
        <v>1551</v>
      </c>
      <c r="N34" s="83" t="s">
        <v>1408</v>
      </c>
      <c r="O34" s="83" t="s">
        <v>1551</v>
      </c>
      <c r="P34" s="83" t="s">
        <v>1500</v>
      </c>
      <c r="Q34" s="83" t="s">
        <v>1536</v>
      </c>
      <c r="R34" s="83" t="s">
        <v>1408</v>
      </c>
      <c r="S34" s="83" t="s">
        <v>1551</v>
      </c>
      <c r="T34" s="83" t="s">
        <v>1408</v>
      </c>
      <c r="U34" s="83" t="s">
        <v>1551</v>
      </c>
      <c r="V34" s="83" t="s">
        <v>1436</v>
      </c>
      <c r="W34" s="83" t="s">
        <v>1550</v>
      </c>
      <c r="X34" s="83" t="s">
        <v>1537</v>
      </c>
      <c r="Y34" s="83" t="s">
        <v>1787</v>
      </c>
      <c r="Z34" s="83" t="s">
        <v>1788</v>
      </c>
      <c r="AA34" s="83" t="s">
        <v>1555</v>
      </c>
      <c r="AB34" s="83" t="s">
        <v>1726</v>
      </c>
      <c r="AC34" s="83" t="s">
        <v>11</v>
      </c>
      <c r="AD34" s="83" t="s">
        <v>1764</v>
      </c>
      <c r="AH34" s="83" t="s">
        <v>62</v>
      </c>
      <c r="AJ34" s="83" t="s">
        <v>1687</v>
      </c>
      <c r="AU34" s="83">
        <v>410.0</v>
      </c>
      <c r="BD34" s="83" t="s">
        <v>1733</v>
      </c>
      <c r="BE34" s="83" t="s">
        <v>1808</v>
      </c>
    </row>
    <row r="35">
      <c r="A35" s="83">
        <v>34.0</v>
      </c>
      <c r="B35" s="83" t="s">
        <v>1731</v>
      </c>
      <c r="C35" s="83" t="s">
        <v>1732</v>
      </c>
      <c r="D35" s="83" t="s">
        <v>1733</v>
      </c>
      <c r="E35" s="83" t="s">
        <v>1809</v>
      </c>
      <c r="F35" s="83" t="s">
        <v>1810</v>
      </c>
      <c r="G35" s="83" t="s">
        <v>1811</v>
      </c>
      <c r="H35" s="83" t="s">
        <v>1531</v>
      </c>
      <c r="I35" s="83" t="s">
        <v>1532</v>
      </c>
      <c r="J35" s="83" t="s">
        <v>1699</v>
      </c>
      <c r="K35" s="83">
        <v>160.0</v>
      </c>
      <c r="L35" s="83" t="s">
        <v>1500</v>
      </c>
      <c r="M35" s="83" t="s">
        <v>1536</v>
      </c>
      <c r="N35" s="83" t="s">
        <v>1500</v>
      </c>
      <c r="O35" s="83" t="s">
        <v>1536</v>
      </c>
      <c r="P35" s="83" t="s">
        <v>1408</v>
      </c>
      <c r="Q35" s="83" t="s">
        <v>1551</v>
      </c>
      <c r="R35" s="83" t="s">
        <v>1408</v>
      </c>
      <c r="S35" s="83" t="s">
        <v>1551</v>
      </c>
      <c r="T35" s="83" t="s">
        <v>1408</v>
      </c>
      <c r="U35" s="83" t="s">
        <v>1535</v>
      </c>
      <c r="V35" s="83" t="s">
        <v>1436</v>
      </c>
      <c r="W35" s="83" t="s">
        <v>1534</v>
      </c>
      <c r="X35" s="83" t="s">
        <v>1595</v>
      </c>
      <c r="Y35" s="83" t="s">
        <v>1538</v>
      </c>
      <c r="Z35" s="83" t="s">
        <v>1701</v>
      </c>
      <c r="AA35" s="83" t="s">
        <v>1581</v>
      </c>
      <c r="AB35" s="83" t="s">
        <v>1624</v>
      </c>
      <c r="AC35" s="83" t="s">
        <v>87</v>
      </c>
      <c r="AD35" s="83" t="s">
        <v>1812</v>
      </c>
      <c r="AE35" s="83" t="s">
        <v>1813</v>
      </c>
      <c r="AG35" s="83" t="s">
        <v>1814</v>
      </c>
      <c r="AK35" s="83" t="s">
        <v>1815</v>
      </c>
      <c r="AL35" s="83" t="s">
        <v>1660</v>
      </c>
      <c r="AN35" s="83" t="s">
        <v>1816</v>
      </c>
      <c r="AU35" s="83">
        <v>450.0</v>
      </c>
      <c r="BD35" s="83" t="s">
        <v>1733</v>
      </c>
      <c r="BE35" s="83" t="s">
        <v>1817</v>
      </c>
    </row>
    <row r="36">
      <c r="A36" s="83">
        <v>35.0</v>
      </c>
      <c r="B36" s="83" t="s">
        <v>1731</v>
      </c>
      <c r="C36" s="83" t="s">
        <v>1732</v>
      </c>
      <c r="D36" s="83" t="s">
        <v>1733</v>
      </c>
      <c r="E36" s="83" t="s">
        <v>1818</v>
      </c>
      <c r="F36" s="83" t="s">
        <v>1819</v>
      </c>
      <c r="G36" s="83" t="s">
        <v>1820</v>
      </c>
      <c r="H36" s="83" t="s">
        <v>1531</v>
      </c>
      <c r="I36" s="83" t="s">
        <v>1532</v>
      </c>
      <c r="J36" s="83" t="s">
        <v>1699</v>
      </c>
      <c r="K36" s="83">
        <v>160.0</v>
      </c>
      <c r="L36" s="83" t="s">
        <v>1500</v>
      </c>
      <c r="M36" s="83" t="s">
        <v>1536</v>
      </c>
      <c r="N36" s="83" t="s">
        <v>1500</v>
      </c>
      <c r="O36" s="83" t="s">
        <v>1536</v>
      </c>
      <c r="P36" s="83" t="s">
        <v>1408</v>
      </c>
      <c r="Q36" s="83" t="s">
        <v>1551</v>
      </c>
      <c r="R36" s="83" t="s">
        <v>1408</v>
      </c>
      <c r="S36" s="83" t="s">
        <v>1551</v>
      </c>
      <c r="T36" s="83" t="s">
        <v>1408</v>
      </c>
      <c r="U36" s="83" t="s">
        <v>1535</v>
      </c>
      <c r="V36" s="83" t="s">
        <v>1436</v>
      </c>
      <c r="W36" s="83" t="s">
        <v>1534</v>
      </c>
      <c r="AA36" s="83" t="s">
        <v>1581</v>
      </c>
      <c r="AB36" s="83" t="s">
        <v>1624</v>
      </c>
      <c r="AC36" s="83" t="s">
        <v>1821</v>
      </c>
      <c r="AD36" s="83" t="s">
        <v>1812</v>
      </c>
      <c r="AF36" s="83" t="s">
        <v>1822</v>
      </c>
      <c r="AG36" s="83" t="s">
        <v>1814</v>
      </c>
      <c r="AI36" s="83" t="s">
        <v>1823</v>
      </c>
      <c r="AN36" s="83" t="s">
        <v>1816</v>
      </c>
      <c r="BD36" s="83" t="s">
        <v>1733</v>
      </c>
      <c r="BE36" s="83" t="s">
        <v>1824</v>
      </c>
    </row>
    <row r="37">
      <c r="A37" s="83">
        <v>36.0</v>
      </c>
      <c r="B37" s="83" t="s">
        <v>1825</v>
      </c>
      <c r="C37" s="83" t="s">
        <v>1825</v>
      </c>
      <c r="D37" s="83" t="s">
        <v>152</v>
      </c>
      <c r="E37" s="83" t="s">
        <v>1826</v>
      </c>
      <c r="F37" s="83" t="s">
        <v>1827</v>
      </c>
      <c r="G37" s="83" t="s">
        <v>151</v>
      </c>
      <c r="H37" s="83" t="s">
        <v>1531</v>
      </c>
      <c r="I37" s="83" t="s">
        <v>1532</v>
      </c>
      <c r="J37" s="83" t="s">
        <v>1533</v>
      </c>
      <c r="K37" s="83">
        <v>180.0</v>
      </c>
      <c r="L37" s="83" t="s">
        <v>1408</v>
      </c>
      <c r="M37" s="83" t="s">
        <v>1535</v>
      </c>
      <c r="N37" s="83" t="s">
        <v>1408</v>
      </c>
      <c r="O37" s="83" t="s">
        <v>1535</v>
      </c>
      <c r="P37" s="83" t="s">
        <v>1408</v>
      </c>
      <c r="Q37" s="83" t="s">
        <v>1551</v>
      </c>
      <c r="R37" s="83" t="s">
        <v>1408</v>
      </c>
      <c r="S37" s="83" t="s">
        <v>1551</v>
      </c>
      <c r="T37" s="83" t="s">
        <v>1408</v>
      </c>
      <c r="U37" s="83" t="s">
        <v>1551</v>
      </c>
      <c r="V37" s="83" t="s">
        <v>1500</v>
      </c>
      <c r="W37" s="83" t="s">
        <v>1700</v>
      </c>
      <c r="X37" s="83" t="s">
        <v>1570</v>
      </c>
      <c r="Y37" s="83" t="s">
        <v>1631</v>
      </c>
      <c r="Z37" s="83" t="s">
        <v>1737</v>
      </c>
      <c r="AA37" s="83" t="s">
        <v>1581</v>
      </c>
      <c r="AB37" s="83" t="s">
        <v>1828</v>
      </c>
      <c r="AC37" s="83" t="s">
        <v>11</v>
      </c>
      <c r="AF37" s="83" t="s">
        <v>1829</v>
      </c>
      <c r="AQ37" s="83" t="s">
        <v>1830</v>
      </c>
      <c r="AR37" s="83" t="s">
        <v>1831</v>
      </c>
      <c r="AS37" s="83" t="s">
        <v>82</v>
      </c>
      <c r="AU37" s="83">
        <v>460.0</v>
      </c>
      <c r="BD37" s="83" t="s">
        <v>152</v>
      </c>
      <c r="BE37" s="83" t="s">
        <v>1832</v>
      </c>
    </row>
    <row r="38">
      <c r="A38" s="83">
        <v>37.0</v>
      </c>
      <c r="B38" s="83" t="s">
        <v>1825</v>
      </c>
      <c r="C38" s="83" t="s">
        <v>1825</v>
      </c>
      <c r="D38" s="83" t="s">
        <v>152</v>
      </c>
      <c r="E38" s="83" t="s">
        <v>1833</v>
      </c>
      <c r="F38" s="83" t="s">
        <v>1834</v>
      </c>
      <c r="G38" s="83" t="s">
        <v>1835</v>
      </c>
      <c r="H38" s="83" t="s">
        <v>1531</v>
      </c>
      <c r="I38" s="83" t="s">
        <v>1612</v>
      </c>
      <c r="J38" s="83" t="s">
        <v>880</v>
      </c>
      <c r="K38" s="83">
        <v>150.0</v>
      </c>
      <c r="L38" s="83" t="s">
        <v>1436</v>
      </c>
      <c r="M38" s="83" t="s">
        <v>1534</v>
      </c>
      <c r="N38" s="83" t="s">
        <v>1408</v>
      </c>
      <c r="O38" s="83" t="s">
        <v>1551</v>
      </c>
      <c r="P38" s="83" t="s">
        <v>1500</v>
      </c>
      <c r="Q38" s="83" t="s">
        <v>1536</v>
      </c>
      <c r="R38" s="83" t="s">
        <v>1500</v>
      </c>
      <c r="S38" s="83" t="s">
        <v>1536</v>
      </c>
      <c r="T38" s="83" t="s">
        <v>1408</v>
      </c>
      <c r="U38" s="83" t="s">
        <v>1535</v>
      </c>
      <c r="V38" s="83" t="s">
        <v>1408</v>
      </c>
      <c r="W38" s="83" t="s">
        <v>1535</v>
      </c>
      <c r="X38" s="83" t="s">
        <v>1552</v>
      </c>
      <c r="Y38" s="83" t="s">
        <v>1553</v>
      </c>
      <c r="Z38" s="83" t="s">
        <v>1836</v>
      </c>
      <c r="AA38" s="83" t="s">
        <v>1581</v>
      </c>
      <c r="AB38" s="83" t="s">
        <v>1837</v>
      </c>
      <c r="AC38" s="83" t="s">
        <v>11</v>
      </c>
      <c r="AG38" s="83" t="s">
        <v>1728</v>
      </c>
      <c r="AJ38" s="83" t="s">
        <v>1672</v>
      </c>
      <c r="AM38" s="83" t="s">
        <v>1747</v>
      </c>
      <c r="AN38" s="83" t="s">
        <v>1838</v>
      </c>
      <c r="AO38" s="83" t="s">
        <v>26</v>
      </c>
      <c r="AU38" s="83">
        <v>420.0</v>
      </c>
      <c r="BD38" s="83" t="s">
        <v>152</v>
      </c>
      <c r="BE38" s="83" t="s">
        <v>1839</v>
      </c>
    </row>
    <row r="39">
      <c r="A39" s="83">
        <v>38.0</v>
      </c>
      <c r="B39" s="83" t="s">
        <v>1825</v>
      </c>
      <c r="C39" s="83" t="s">
        <v>1825</v>
      </c>
      <c r="D39" s="83" t="s">
        <v>152</v>
      </c>
      <c r="E39" s="83" t="s">
        <v>1840</v>
      </c>
      <c r="F39" s="83" t="s">
        <v>1841</v>
      </c>
      <c r="G39" s="83" t="s">
        <v>1842</v>
      </c>
      <c r="H39" s="83" t="s">
        <v>1531</v>
      </c>
      <c r="I39" s="83" t="s">
        <v>1532</v>
      </c>
      <c r="J39" s="83" t="s">
        <v>880</v>
      </c>
      <c r="K39" s="83">
        <v>170.0</v>
      </c>
      <c r="L39" s="83" t="s">
        <v>1408</v>
      </c>
      <c r="M39" s="83" t="s">
        <v>1551</v>
      </c>
      <c r="N39" s="83" t="s">
        <v>1408</v>
      </c>
      <c r="O39" s="83" t="s">
        <v>1551</v>
      </c>
      <c r="P39" s="83" t="s">
        <v>1408</v>
      </c>
      <c r="Q39" s="83" t="s">
        <v>1551</v>
      </c>
      <c r="R39" s="83" t="s">
        <v>1408</v>
      </c>
      <c r="S39" s="83" t="s">
        <v>1551</v>
      </c>
      <c r="T39" s="83" t="s">
        <v>1408</v>
      </c>
      <c r="U39" s="83" t="s">
        <v>1551</v>
      </c>
      <c r="V39" s="83" t="s">
        <v>1436</v>
      </c>
      <c r="W39" s="83" t="s">
        <v>1534</v>
      </c>
      <c r="X39" s="83" t="s">
        <v>1552</v>
      </c>
      <c r="Y39" s="83" t="s">
        <v>1553</v>
      </c>
      <c r="Z39" s="83" t="s">
        <v>1554</v>
      </c>
      <c r="AA39" s="83" t="s">
        <v>1843</v>
      </c>
      <c r="AB39" s="83" t="s">
        <v>1582</v>
      </c>
      <c r="AC39" s="83" t="s">
        <v>11</v>
      </c>
      <c r="AI39" s="83" t="s">
        <v>1755</v>
      </c>
      <c r="AO39" s="83" t="s">
        <v>1844</v>
      </c>
      <c r="AP39" s="83" t="s">
        <v>1617</v>
      </c>
      <c r="AU39" s="83">
        <v>420.0</v>
      </c>
      <c r="BD39" s="83" t="s">
        <v>152</v>
      </c>
      <c r="BE39" s="83" t="s">
        <v>1845</v>
      </c>
    </row>
    <row r="40">
      <c r="A40" s="83">
        <v>39.0</v>
      </c>
      <c r="B40" s="83" t="s">
        <v>1825</v>
      </c>
      <c r="C40" s="83" t="s">
        <v>1825</v>
      </c>
      <c r="D40" s="83" t="s">
        <v>152</v>
      </c>
      <c r="E40" s="83" t="s">
        <v>1846</v>
      </c>
      <c r="F40" s="83" t="s">
        <v>1847</v>
      </c>
      <c r="G40" s="83" t="s">
        <v>1848</v>
      </c>
      <c r="H40" s="83" t="s">
        <v>1531</v>
      </c>
      <c r="I40" s="83" t="s">
        <v>1612</v>
      </c>
      <c r="J40" s="83" t="s">
        <v>880</v>
      </c>
      <c r="K40" s="83">
        <v>150.0</v>
      </c>
      <c r="L40" s="83" t="s">
        <v>1408</v>
      </c>
      <c r="M40" s="83" t="s">
        <v>1551</v>
      </c>
      <c r="N40" s="83" t="s">
        <v>1408</v>
      </c>
      <c r="O40" s="83" t="s">
        <v>1551</v>
      </c>
      <c r="P40" s="83" t="s">
        <v>1436</v>
      </c>
      <c r="Q40" s="83" t="s">
        <v>1534</v>
      </c>
      <c r="R40" s="83" t="s">
        <v>1408</v>
      </c>
      <c r="S40" s="83" t="s">
        <v>1551</v>
      </c>
      <c r="T40" s="83" t="s">
        <v>1408</v>
      </c>
      <c r="U40" s="83" t="s">
        <v>1551</v>
      </c>
      <c r="V40" s="83" t="s">
        <v>1408</v>
      </c>
      <c r="W40" s="83" t="s">
        <v>1551</v>
      </c>
      <c r="X40" s="83" t="s">
        <v>1552</v>
      </c>
      <c r="Y40" s="83" t="s">
        <v>1553</v>
      </c>
      <c r="Z40" s="83" t="s">
        <v>1836</v>
      </c>
      <c r="AA40" s="83" t="s">
        <v>1623</v>
      </c>
      <c r="AB40" s="83" t="s">
        <v>1598</v>
      </c>
      <c r="AC40" s="83" t="s">
        <v>11</v>
      </c>
      <c r="AE40" s="83" t="s">
        <v>1849</v>
      </c>
      <c r="AK40" s="83" t="s">
        <v>1850</v>
      </c>
      <c r="AN40" s="83" t="s">
        <v>1851</v>
      </c>
      <c r="AU40" s="83">
        <v>420.0</v>
      </c>
      <c r="BD40" s="83" t="s">
        <v>152</v>
      </c>
      <c r="BE40" s="83" t="s">
        <v>1852</v>
      </c>
    </row>
    <row r="41">
      <c r="A41" s="83">
        <v>40.0</v>
      </c>
      <c r="B41" s="83" t="s">
        <v>1825</v>
      </c>
      <c r="C41" s="83" t="s">
        <v>1825</v>
      </c>
      <c r="D41" s="83" t="s">
        <v>152</v>
      </c>
      <c r="E41" s="83" t="s">
        <v>1853</v>
      </c>
      <c r="F41" s="83" t="s">
        <v>1854</v>
      </c>
      <c r="G41" s="83" t="s">
        <v>1855</v>
      </c>
      <c r="H41" s="83" t="s">
        <v>1531</v>
      </c>
      <c r="I41" s="83" t="s">
        <v>1612</v>
      </c>
      <c r="J41" s="83" t="s">
        <v>1613</v>
      </c>
      <c r="K41" s="83">
        <v>170.0</v>
      </c>
      <c r="L41" s="83" t="s">
        <v>1408</v>
      </c>
      <c r="M41" s="83" t="s">
        <v>1551</v>
      </c>
      <c r="N41" s="83" t="s">
        <v>1408</v>
      </c>
      <c r="O41" s="83" t="s">
        <v>1551</v>
      </c>
      <c r="P41" s="83" t="s">
        <v>1408</v>
      </c>
      <c r="Q41" s="83" t="s">
        <v>1551</v>
      </c>
      <c r="R41" s="83" t="s">
        <v>1408</v>
      </c>
      <c r="S41" s="83" t="s">
        <v>1535</v>
      </c>
      <c r="T41" s="83" t="s">
        <v>1500</v>
      </c>
      <c r="U41" s="83" t="s">
        <v>1536</v>
      </c>
      <c r="V41" s="83" t="s">
        <v>1436</v>
      </c>
      <c r="W41" s="83" t="s">
        <v>1534</v>
      </c>
      <c r="X41" s="83" t="s">
        <v>1595</v>
      </c>
      <c r="Y41" s="83" t="s">
        <v>1631</v>
      </c>
      <c r="Z41" s="83" t="s">
        <v>1632</v>
      </c>
      <c r="AA41" s="83" t="s">
        <v>1623</v>
      </c>
      <c r="AB41" s="83" t="s">
        <v>1556</v>
      </c>
      <c r="AC41" s="83" t="s">
        <v>11</v>
      </c>
      <c r="AE41" s="83" t="s">
        <v>1856</v>
      </c>
      <c r="AK41" s="83" t="s">
        <v>1756</v>
      </c>
      <c r="AL41" s="83" t="s">
        <v>1857</v>
      </c>
      <c r="AN41" s="83" t="s">
        <v>1679</v>
      </c>
      <c r="AU41" s="83">
        <v>420.0</v>
      </c>
      <c r="BD41" s="83" t="s">
        <v>152</v>
      </c>
      <c r="BE41" s="83" t="s">
        <v>1858</v>
      </c>
    </row>
    <row r="42">
      <c r="A42" s="83">
        <v>41.0</v>
      </c>
      <c r="B42" s="83" t="s">
        <v>1825</v>
      </c>
      <c r="C42" s="83" t="s">
        <v>1825</v>
      </c>
      <c r="D42" s="83" t="s">
        <v>152</v>
      </c>
      <c r="E42" s="83" t="s">
        <v>1859</v>
      </c>
      <c r="F42" s="83" t="s">
        <v>1860</v>
      </c>
      <c r="G42" s="83" t="s">
        <v>1861</v>
      </c>
      <c r="H42" s="83" t="s">
        <v>1531</v>
      </c>
      <c r="I42" s="83" t="s">
        <v>1612</v>
      </c>
      <c r="J42" s="83" t="s">
        <v>1613</v>
      </c>
      <c r="K42" s="83">
        <v>170.0</v>
      </c>
      <c r="L42" s="83" t="s">
        <v>1408</v>
      </c>
      <c r="M42" s="83" t="s">
        <v>1551</v>
      </c>
      <c r="N42" s="83" t="s">
        <v>1500</v>
      </c>
      <c r="O42" s="83" t="s">
        <v>1536</v>
      </c>
      <c r="P42" s="83" t="s">
        <v>1408</v>
      </c>
      <c r="Q42" s="83" t="s">
        <v>1551</v>
      </c>
      <c r="R42" s="83" t="s">
        <v>1408</v>
      </c>
      <c r="S42" s="83" t="s">
        <v>1551</v>
      </c>
      <c r="T42" s="83" t="s">
        <v>1500</v>
      </c>
      <c r="U42" s="83" t="s">
        <v>1536</v>
      </c>
      <c r="V42" s="83" t="s">
        <v>1436</v>
      </c>
      <c r="W42" s="83" t="s">
        <v>1534</v>
      </c>
      <c r="X42" s="83" t="s">
        <v>1595</v>
      </c>
      <c r="Y42" s="83" t="s">
        <v>1631</v>
      </c>
      <c r="Z42" s="83" t="s">
        <v>1632</v>
      </c>
      <c r="AA42" s="83" t="s">
        <v>1623</v>
      </c>
      <c r="AB42" s="83" t="s">
        <v>1789</v>
      </c>
      <c r="AC42" s="83" t="s">
        <v>11</v>
      </c>
      <c r="AG42" s="83" t="s">
        <v>1862</v>
      </c>
      <c r="AH42" s="83" t="s">
        <v>1792</v>
      </c>
      <c r="AI42" s="83" t="s">
        <v>1863</v>
      </c>
      <c r="AJ42" s="83" t="s">
        <v>1672</v>
      </c>
      <c r="AP42" s="83" t="s">
        <v>1617</v>
      </c>
      <c r="AU42" s="83">
        <v>420.0</v>
      </c>
      <c r="BD42" s="83" t="s">
        <v>152</v>
      </c>
      <c r="BE42" s="83" t="s">
        <v>1864</v>
      </c>
    </row>
    <row r="43">
      <c r="A43" s="83">
        <v>42.0</v>
      </c>
      <c r="B43" s="83" t="s">
        <v>1825</v>
      </c>
      <c r="C43" s="83" t="s">
        <v>1825</v>
      </c>
      <c r="D43" s="83" t="s">
        <v>152</v>
      </c>
      <c r="E43" s="83" t="s">
        <v>1865</v>
      </c>
      <c r="F43" s="83" t="s">
        <v>1866</v>
      </c>
      <c r="G43" s="83" t="s">
        <v>1867</v>
      </c>
      <c r="H43" s="83" t="s">
        <v>1531</v>
      </c>
      <c r="I43" s="83" t="s">
        <v>1580</v>
      </c>
      <c r="J43" s="83" t="s">
        <v>1699</v>
      </c>
      <c r="K43" s="83">
        <v>170.0</v>
      </c>
      <c r="L43" s="83" t="s">
        <v>1500</v>
      </c>
      <c r="M43" s="83" t="s">
        <v>1536</v>
      </c>
      <c r="N43" s="83" t="s">
        <v>1408</v>
      </c>
      <c r="O43" s="83" t="s">
        <v>1551</v>
      </c>
      <c r="P43" s="83" t="s">
        <v>1408</v>
      </c>
      <c r="Q43" s="83" t="s">
        <v>1551</v>
      </c>
      <c r="R43" s="83" t="s">
        <v>1408</v>
      </c>
      <c r="S43" s="83" t="s">
        <v>1551</v>
      </c>
      <c r="T43" s="83" t="s">
        <v>1408</v>
      </c>
      <c r="U43" s="83" t="s">
        <v>1535</v>
      </c>
      <c r="V43" s="83" t="s">
        <v>1436</v>
      </c>
      <c r="W43" s="83" t="s">
        <v>1534</v>
      </c>
      <c r="X43" s="83" t="s">
        <v>1537</v>
      </c>
      <c r="Y43" s="83" t="s">
        <v>1787</v>
      </c>
      <c r="Z43" s="83" t="s">
        <v>1788</v>
      </c>
      <c r="AA43" s="83" t="s">
        <v>1581</v>
      </c>
      <c r="AB43" s="83" t="s">
        <v>1868</v>
      </c>
      <c r="AC43" s="83" t="s">
        <v>11</v>
      </c>
      <c r="AH43" s="83" t="s">
        <v>1574</v>
      </c>
      <c r="AL43" s="83" t="s">
        <v>1869</v>
      </c>
      <c r="AU43" s="83">
        <v>420.0</v>
      </c>
      <c r="BD43" s="83" t="s">
        <v>152</v>
      </c>
      <c r="BE43" s="83" t="s">
        <v>1870</v>
      </c>
    </row>
    <row r="44">
      <c r="A44" s="83">
        <v>43.0</v>
      </c>
      <c r="B44" s="83" t="s">
        <v>1825</v>
      </c>
      <c r="C44" s="83" t="s">
        <v>1825</v>
      </c>
      <c r="D44" s="83" t="s">
        <v>152</v>
      </c>
      <c r="E44" s="83" t="s">
        <v>1871</v>
      </c>
      <c r="F44" s="83" t="s">
        <v>1872</v>
      </c>
      <c r="G44" s="83" t="s">
        <v>1873</v>
      </c>
      <c r="H44" s="83" t="s">
        <v>1531</v>
      </c>
      <c r="I44" s="83" t="s">
        <v>1580</v>
      </c>
      <c r="J44" s="83" t="s">
        <v>1699</v>
      </c>
      <c r="K44" s="83">
        <v>180.0</v>
      </c>
      <c r="L44" s="83" t="s">
        <v>1408</v>
      </c>
      <c r="M44" s="83" t="s">
        <v>1551</v>
      </c>
      <c r="N44" s="83" t="s">
        <v>1500</v>
      </c>
      <c r="O44" s="83" t="s">
        <v>1536</v>
      </c>
      <c r="P44" s="83" t="s">
        <v>1408</v>
      </c>
      <c r="Q44" s="83" t="s">
        <v>1551</v>
      </c>
      <c r="R44" s="83" t="s">
        <v>1408</v>
      </c>
      <c r="S44" s="83" t="s">
        <v>1535</v>
      </c>
      <c r="T44" s="83" t="s">
        <v>1408</v>
      </c>
      <c r="U44" s="83" t="s">
        <v>1551</v>
      </c>
      <c r="V44" s="83" t="s">
        <v>1436</v>
      </c>
      <c r="W44" s="83" t="s">
        <v>1534</v>
      </c>
      <c r="X44" s="83" t="s">
        <v>1595</v>
      </c>
      <c r="Y44" s="83" t="s">
        <v>1538</v>
      </c>
      <c r="Z44" s="83" t="s">
        <v>1701</v>
      </c>
      <c r="AA44" s="83" t="s">
        <v>1581</v>
      </c>
      <c r="AB44" s="83" t="s">
        <v>1874</v>
      </c>
      <c r="AC44" s="83" t="s">
        <v>11</v>
      </c>
      <c r="AE44" s="83" t="s">
        <v>1875</v>
      </c>
      <c r="AG44" s="83" t="s">
        <v>1771</v>
      </c>
      <c r="AH44" s="83" t="s">
        <v>1876</v>
      </c>
      <c r="AL44" s="83" t="s">
        <v>1877</v>
      </c>
      <c r="AU44" s="83">
        <v>420.0</v>
      </c>
      <c r="BD44" s="83" t="s">
        <v>152</v>
      </c>
      <c r="BE44" s="83" t="s">
        <v>1878</v>
      </c>
    </row>
    <row r="45">
      <c r="A45" s="83">
        <v>44.0</v>
      </c>
      <c r="B45" s="83" t="s">
        <v>1825</v>
      </c>
      <c r="C45" s="83" t="s">
        <v>1825</v>
      </c>
      <c r="D45" s="83" t="s">
        <v>152</v>
      </c>
      <c r="E45" s="83" t="s">
        <v>1879</v>
      </c>
      <c r="F45" s="83" t="s">
        <v>1880</v>
      </c>
      <c r="G45" s="83" t="s">
        <v>1881</v>
      </c>
      <c r="H45" s="83" t="s">
        <v>1531</v>
      </c>
      <c r="I45" s="83" t="s">
        <v>1532</v>
      </c>
      <c r="J45" s="83" t="s">
        <v>1699</v>
      </c>
      <c r="K45" s="83">
        <v>170.0</v>
      </c>
      <c r="L45" s="83" t="s">
        <v>1500</v>
      </c>
      <c r="M45" s="83" t="s">
        <v>1700</v>
      </c>
      <c r="N45" s="83" t="s">
        <v>1408</v>
      </c>
      <c r="O45" s="83" t="s">
        <v>1551</v>
      </c>
      <c r="P45" s="83" t="s">
        <v>1408</v>
      </c>
      <c r="Q45" s="83" t="s">
        <v>1551</v>
      </c>
      <c r="R45" s="83" t="s">
        <v>1408</v>
      </c>
      <c r="S45" s="83" t="s">
        <v>1535</v>
      </c>
      <c r="T45" s="83" t="s">
        <v>1408</v>
      </c>
      <c r="U45" s="83" t="s">
        <v>1551</v>
      </c>
      <c r="V45" s="83" t="s">
        <v>1436</v>
      </c>
      <c r="W45" s="83" t="s">
        <v>1534</v>
      </c>
      <c r="X45" s="83" t="s">
        <v>1570</v>
      </c>
      <c r="Y45" s="83" t="s">
        <v>1631</v>
      </c>
      <c r="Z45" s="83" t="s">
        <v>1718</v>
      </c>
      <c r="AA45" s="83" t="s">
        <v>1693</v>
      </c>
      <c r="AB45" s="83" t="s">
        <v>1702</v>
      </c>
      <c r="AC45" s="83" t="s">
        <v>11</v>
      </c>
      <c r="AF45" s="83" t="s">
        <v>1829</v>
      </c>
      <c r="AH45" s="83" t="s">
        <v>1876</v>
      </c>
      <c r="AL45" s="83" t="s">
        <v>1877</v>
      </c>
      <c r="AU45" s="83">
        <v>420.0</v>
      </c>
      <c r="BD45" s="83" t="s">
        <v>152</v>
      </c>
      <c r="BE45" s="83" t="s">
        <v>1882</v>
      </c>
    </row>
    <row r="46">
      <c r="A46" s="83">
        <v>45.0</v>
      </c>
      <c r="B46" s="83" t="s">
        <v>1825</v>
      </c>
      <c r="C46" s="83" t="s">
        <v>1825</v>
      </c>
      <c r="D46" s="83" t="s">
        <v>152</v>
      </c>
      <c r="E46" s="83" t="s">
        <v>1883</v>
      </c>
      <c r="F46" s="83" t="s">
        <v>1884</v>
      </c>
      <c r="G46" s="83" t="s">
        <v>1885</v>
      </c>
      <c r="H46" s="83" t="s">
        <v>1531</v>
      </c>
      <c r="I46" s="83" t="s">
        <v>1549</v>
      </c>
      <c r="J46" s="83" t="s">
        <v>1699</v>
      </c>
      <c r="K46" s="83">
        <v>160.0</v>
      </c>
      <c r="L46" s="83" t="s">
        <v>1500</v>
      </c>
      <c r="M46" s="83" t="s">
        <v>1536</v>
      </c>
      <c r="N46" s="83" t="s">
        <v>1500</v>
      </c>
      <c r="O46" s="83" t="s">
        <v>1536</v>
      </c>
      <c r="P46" s="83" t="s">
        <v>1408</v>
      </c>
      <c r="Q46" s="83" t="s">
        <v>1551</v>
      </c>
      <c r="R46" s="83" t="s">
        <v>1408</v>
      </c>
      <c r="S46" s="83" t="s">
        <v>1551</v>
      </c>
      <c r="T46" s="83" t="s">
        <v>1408</v>
      </c>
      <c r="U46" s="83" t="s">
        <v>1551</v>
      </c>
      <c r="V46" s="83" t="s">
        <v>1436</v>
      </c>
      <c r="W46" s="83" t="s">
        <v>1534</v>
      </c>
      <c r="X46" s="83" t="s">
        <v>1595</v>
      </c>
      <c r="Y46" s="83" t="s">
        <v>1538</v>
      </c>
      <c r="Z46" s="83" t="s">
        <v>1701</v>
      </c>
      <c r="AA46" s="83" t="s">
        <v>1693</v>
      </c>
      <c r="AB46" s="83" t="s">
        <v>1789</v>
      </c>
      <c r="AC46" s="83" t="s">
        <v>11</v>
      </c>
      <c r="AE46" s="83" t="s">
        <v>1886</v>
      </c>
      <c r="AG46" s="83" t="s">
        <v>1728</v>
      </c>
      <c r="AJ46" s="83" t="s">
        <v>1672</v>
      </c>
      <c r="AK46" s="83" t="s">
        <v>1688</v>
      </c>
      <c r="AU46" s="83">
        <v>420.0</v>
      </c>
      <c r="BD46" s="83" t="s">
        <v>152</v>
      </c>
      <c r="BE46" s="83" t="s">
        <v>1887</v>
      </c>
    </row>
    <row r="47">
      <c r="A47" s="83">
        <v>46.0</v>
      </c>
      <c r="B47" s="83" t="s">
        <v>1825</v>
      </c>
      <c r="C47" s="83" t="s">
        <v>1825</v>
      </c>
      <c r="D47" s="83" t="s">
        <v>152</v>
      </c>
      <c r="E47" s="83" t="s">
        <v>1888</v>
      </c>
      <c r="F47" s="83" t="s">
        <v>1889</v>
      </c>
      <c r="G47" s="83" t="s">
        <v>1890</v>
      </c>
      <c r="H47" s="83" t="s">
        <v>1531</v>
      </c>
      <c r="I47" s="83" t="s">
        <v>1612</v>
      </c>
      <c r="J47" s="83" t="s">
        <v>1699</v>
      </c>
      <c r="K47" s="83">
        <v>170.0</v>
      </c>
      <c r="L47" s="83" t="s">
        <v>1500</v>
      </c>
      <c r="M47" s="83" t="s">
        <v>1536</v>
      </c>
      <c r="N47" s="83" t="s">
        <v>1408</v>
      </c>
      <c r="O47" s="83" t="s">
        <v>1551</v>
      </c>
      <c r="P47" s="83" t="s">
        <v>1500</v>
      </c>
      <c r="Q47" s="83" t="s">
        <v>1536</v>
      </c>
      <c r="R47" s="83" t="s">
        <v>1408</v>
      </c>
      <c r="S47" s="83" t="s">
        <v>1535</v>
      </c>
      <c r="T47" s="83" t="s">
        <v>1408</v>
      </c>
      <c r="U47" s="83" t="s">
        <v>1551</v>
      </c>
      <c r="V47" s="83" t="s">
        <v>1436</v>
      </c>
      <c r="W47" s="83" t="s">
        <v>1550</v>
      </c>
      <c r="X47" s="83" t="s">
        <v>1552</v>
      </c>
      <c r="Y47" s="83" t="s">
        <v>1762</v>
      </c>
      <c r="Z47" s="83" t="s">
        <v>1797</v>
      </c>
      <c r="AA47" s="83" t="s">
        <v>1623</v>
      </c>
      <c r="AB47" s="83" t="s">
        <v>1719</v>
      </c>
      <c r="AC47" s="83" t="s">
        <v>11</v>
      </c>
      <c r="AE47" s="83" t="s">
        <v>1891</v>
      </c>
      <c r="AG47" s="83" t="s">
        <v>91</v>
      </c>
      <c r="AH47" s="83" t="s">
        <v>1615</v>
      </c>
      <c r="AK47" s="83" t="s">
        <v>1850</v>
      </c>
      <c r="AN47" s="83" t="s">
        <v>1679</v>
      </c>
      <c r="AU47" s="83">
        <v>460.0</v>
      </c>
      <c r="BD47" s="83" t="s">
        <v>152</v>
      </c>
      <c r="BE47" s="83" t="s">
        <v>1892</v>
      </c>
    </row>
    <row r="48">
      <c r="A48" s="83">
        <v>47.0</v>
      </c>
      <c r="B48" s="83" t="s">
        <v>1893</v>
      </c>
      <c r="C48" s="83" t="s">
        <v>1893</v>
      </c>
      <c r="D48" s="83" t="s">
        <v>158</v>
      </c>
      <c r="E48" s="83" t="s">
        <v>1894</v>
      </c>
      <c r="F48" s="83" t="s">
        <v>1894</v>
      </c>
      <c r="G48" s="83" t="s">
        <v>1895</v>
      </c>
      <c r="H48" s="83" t="s">
        <v>1531</v>
      </c>
      <c r="I48" s="83" t="s">
        <v>1580</v>
      </c>
      <c r="J48" s="83" t="s">
        <v>1533</v>
      </c>
      <c r="K48" s="83">
        <v>160.0</v>
      </c>
      <c r="L48" s="83" t="s">
        <v>1408</v>
      </c>
      <c r="M48" s="83" t="s">
        <v>1551</v>
      </c>
      <c r="N48" s="83" t="s">
        <v>1408</v>
      </c>
      <c r="O48" s="83" t="s">
        <v>1535</v>
      </c>
      <c r="P48" s="83" t="s">
        <v>1408</v>
      </c>
      <c r="Q48" s="83" t="s">
        <v>1551</v>
      </c>
      <c r="R48" s="83" t="s">
        <v>1408</v>
      </c>
      <c r="S48" s="83" t="s">
        <v>1551</v>
      </c>
      <c r="T48" s="83" t="s">
        <v>1408</v>
      </c>
      <c r="U48" s="83" t="s">
        <v>1535</v>
      </c>
      <c r="V48" s="83" t="s">
        <v>1500</v>
      </c>
      <c r="W48" s="83" t="s">
        <v>1700</v>
      </c>
      <c r="X48" s="83" t="s">
        <v>1896</v>
      </c>
      <c r="Y48" s="83" t="s">
        <v>1897</v>
      </c>
      <c r="Z48" s="83" t="s">
        <v>1898</v>
      </c>
      <c r="AA48" s="83" t="s">
        <v>1843</v>
      </c>
      <c r="AB48" s="83" t="s">
        <v>1541</v>
      </c>
      <c r="AC48" s="83" t="s">
        <v>11</v>
      </c>
      <c r="AR48" s="83" t="s">
        <v>1899</v>
      </c>
      <c r="AS48" s="83" t="s">
        <v>1900</v>
      </c>
      <c r="AT48" s="83" t="s">
        <v>1740</v>
      </c>
      <c r="AU48" s="83">
        <v>320.0</v>
      </c>
      <c r="BD48" s="83" t="s">
        <v>158</v>
      </c>
      <c r="BE48" s="83" t="s">
        <v>1901</v>
      </c>
    </row>
    <row r="49">
      <c r="A49" s="83">
        <v>48.0</v>
      </c>
      <c r="B49" s="83" t="s">
        <v>1893</v>
      </c>
      <c r="C49" s="83" t="s">
        <v>1893</v>
      </c>
      <c r="D49" s="83" t="s">
        <v>158</v>
      </c>
      <c r="E49" s="83" t="s">
        <v>1902</v>
      </c>
      <c r="F49" s="83" t="s">
        <v>1902</v>
      </c>
      <c r="G49" s="83" t="s">
        <v>1903</v>
      </c>
      <c r="H49" s="83" t="s">
        <v>1904</v>
      </c>
      <c r="I49" s="83" t="s">
        <v>1580</v>
      </c>
      <c r="J49" s="83" t="s">
        <v>880</v>
      </c>
      <c r="K49" s="83">
        <v>190.0</v>
      </c>
      <c r="L49" s="83" t="s">
        <v>1408</v>
      </c>
      <c r="M49" s="83" t="s">
        <v>1535</v>
      </c>
      <c r="N49" s="83" t="s">
        <v>1408</v>
      </c>
      <c r="O49" s="83" t="s">
        <v>1551</v>
      </c>
      <c r="P49" s="83" t="s">
        <v>1408</v>
      </c>
      <c r="Q49" s="83" t="s">
        <v>1551</v>
      </c>
      <c r="R49" s="83" t="s">
        <v>1500</v>
      </c>
      <c r="S49" s="83" t="s">
        <v>1536</v>
      </c>
      <c r="T49" s="83" t="s">
        <v>1500</v>
      </c>
      <c r="U49" s="83" t="s">
        <v>1536</v>
      </c>
      <c r="V49" s="83" t="s">
        <v>1408</v>
      </c>
      <c r="W49" s="83" t="s">
        <v>1551</v>
      </c>
      <c r="X49" s="83" t="s">
        <v>1595</v>
      </c>
      <c r="Y49" s="83" t="s">
        <v>1553</v>
      </c>
      <c r="Z49" s="83" t="s">
        <v>1596</v>
      </c>
      <c r="AA49" s="83" t="s">
        <v>1905</v>
      </c>
      <c r="AB49" s="83" t="s">
        <v>1906</v>
      </c>
      <c r="AC49" s="83" t="s">
        <v>11</v>
      </c>
      <c r="AN49" s="83" t="s">
        <v>1774</v>
      </c>
      <c r="AO49" s="83" t="s">
        <v>1907</v>
      </c>
      <c r="AU49" s="83">
        <v>320.0</v>
      </c>
      <c r="BD49" s="83" t="s">
        <v>158</v>
      </c>
      <c r="BE49" s="83" t="s">
        <v>1908</v>
      </c>
    </row>
    <row r="50">
      <c r="A50" s="83">
        <v>49.0</v>
      </c>
      <c r="B50" s="83" t="s">
        <v>1893</v>
      </c>
      <c r="C50" s="83" t="s">
        <v>1893</v>
      </c>
      <c r="D50" s="83" t="s">
        <v>158</v>
      </c>
      <c r="E50" s="83" t="s">
        <v>1909</v>
      </c>
      <c r="F50" s="83" t="s">
        <v>1909</v>
      </c>
      <c r="G50" s="83" t="s">
        <v>1910</v>
      </c>
      <c r="H50" s="83" t="s">
        <v>1531</v>
      </c>
      <c r="I50" s="83" t="s">
        <v>1580</v>
      </c>
      <c r="J50" s="83" t="s">
        <v>880</v>
      </c>
      <c r="K50" s="83">
        <v>150.0</v>
      </c>
      <c r="L50" s="83" t="s">
        <v>1408</v>
      </c>
      <c r="M50" s="83" t="s">
        <v>1535</v>
      </c>
      <c r="N50" s="83" t="s">
        <v>1408</v>
      </c>
      <c r="O50" s="83" t="s">
        <v>1551</v>
      </c>
      <c r="P50" s="83" t="s">
        <v>1500</v>
      </c>
      <c r="Q50" s="83" t="s">
        <v>1536</v>
      </c>
      <c r="R50" s="83" t="s">
        <v>1500</v>
      </c>
      <c r="S50" s="83" t="s">
        <v>1536</v>
      </c>
      <c r="T50" s="83" t="s">
        <v>1408</v>
      </c>
      <c r="U50" s="83" t="s">
        <v>1551</v>
      </c>
      <c r="V50" s="83" t="s">
        <v>1408</v>
      </c>
      <c r="W50" s="83" t="s">
        <v>1551</v>
      </c>
      <c r="X50" s="83" t="s">
        <v>1595</v>
      </c>
      <c r="Y50" s="83" t="s">
        <v>1553</v>
      </c>
      <c r="Z50" s="83" t="s">
        <v>1596</v>
      </c>
      <c r="AA50" s="83" t="s">
        <v>1581</v>
      </c>
      <c r="AB50" s="83" t="s">
        <v>1605</v>
      </c>
      <c r="AC50" s="83" t="s">
        <v>11</v>
      </c>
      <c r="AL50" s="83" t="s">
        <v>1626</v>
      </c>
      <c r="AO50" s="83" t="s">
        <v>1911</v>
      </c>
      <c r="AU50" s="83">
        <v>320.0</v>
      </c>
      <c r="BD50" s="83" t="s">
        <v>158</v>
      </c>
      <c r="BE50" s="83" t="s">
        <v>1912</v>
      </c>
    </row>
    <row r="51">
      <c r="A51" s="83">
        <v>50.0</v>
      </c>
      <c r="B51" s="83" t="s">
        <v>1893</v>
      </c>
      <c r="C51" s="83" t="s">
        <v>1893</v>
      </c>
      <c r="D51" s="83" t="s">
        <v>158</v>
      </c>
      <c r="E51" s="83" t="s">
        <v>1913</v>
      </c>
      <c r="F51" s="83" t="s">
        <v>1913</v>
      </c>
      <c r="G51" s="83" t="s">
        <v>1914</v>
      </c>
      <c r="H51" s="83" t="s">
        <v>1531</v>
      </c>
      <c r="I51" s="83" t="s">
        <v>1580</v>
      </c>
      <c r="J51" s="83" t="s">
        <v>880</v>
      </c>
      <c r="K51" s="83">
        <v>130.0</v>
      </c>
      <c r="L51" s="83" t="s">
        <v>1408</v>
      </c>
      <c r="M51" s="83" t="s">
        <v>1551</v>
      </c>
      <c r="N51" s="83" t="s">
        <v>1408</v>
      </c>
      <c r="O51" s="83" t="s">
        <v>1535</v>
      </c>
      <c r="P51" s="83" t="s">
        <v>1408</v>
      </c>
      <c r="Q51" s="83" t="s">
        <v>1551</v>
      </c>
      <c r="R51" s="83" t="s">
        <v>1500</v>
      </c>
      <c r="S51" s="83" t="s">
        <v>1536</v>
      </c>
      <c r="T51" s="83" t="s">
        <v>1408</v>
      </c>
      <c r="U51" s="83" t="s">
        <v>1535</v>
      </c>
      <c r="V51" s="83" t="s">
        <v>1408</v>
      </c>
      <c r="W51" s="83" t="s">
        <v>1551</v>
      </c>
      <c r="X51" s="83" t="s">
        <v>1570</v>
      </c>
      <c r="Y51" s="83" t="s">
        <v>1571</v>
      </c>
      <c r="Z51" s="83" t="s">
        <v>1572</v>
      </c>
      <c r="AA51" s="83" t="s">
        <v>1597</v>
      </c>
      <c r="AB51" s="83" t="s">
        <v>1671</v>
      </c>
      <c r="AC51" s="83" t="s">
        <v>11</v>
      </c>
      <c r="AO51" s="83" t="s">
        <v>1907</v>
      </c>
      <c r="AP51" s="83" t="s">
        <v>1673</v>
      </c>
      <c r="AU51" s="83">
        <v>320.0</v>
      </c>
      <c r="BD51" s="83" t="s">
        <v>158</v>
      </c>
      <c r="BE51" s="83" t="s">
        <v>1915</v>
      </c>
    </row>
    <row r="52">
      <c r="A52" s="83">
        <v>51.0</v>
      </c>
      <c r="B52" s="83" t="s">
        <v>1893</v>
      </c>
      <c r="C52" s="83" t="s">
        <v>1893</v>
      </c>
      <c r="D52" s="83" t="s">
        <v>158</v>
      </c>
      <c r="E52" s="83" t="s">
        <v>1916</v>
      </c>
      <c r="F52" s="83" t="s">
        <v>1916</v>
      </c>
      <c r="G52" s="83" t="s">
        <v>1917</v>
      </c>
      <c r="H52" s="83" t="s">
        <v>1531</v>
      </c>
      <c r="I52" s="83" t="s">
        <v>1580</v>
      </c>
      <c r="J52" s="83" t="s">
        <v>880</v>
      </c>
      <c r="K52" s="83">
        <v>140.0</v>
      </c>
      <c r="L52" s="83" t="s">
        <v>1408</v>
      </c>
      <c r="M52" s="83" t="s">
        <v>1551</v>
      </c>
      <c r="N52" s="83" t="s">
        <v>1408</v>
      </c>
      <c r="O52" s="83" t="s">
        <v>1535</v>
      </c>
      <c r="P52" s="83" t="s">
        <v>1408</v>
      </c>
      <c r="Q52" s="83" t="s">
        <v>1551</v>
      </c>
      <c r="R52" s="83" t="s">
        <v>1500</v>
      </c>
      <c r="S52" s="83" t="s">
        <v>1536</v>
      </c>
      <c r="T52" s="83" t="s">
        <v>1436</v>
      </c>
      <c r="U52" s="83" t="s">
        <v>1534</v>
      </c>
      <c r="V52" s="83" t="s">
        <v>1408</v>
      </c>
      <c r="W52" s="83" t="s">
        <v>1551</v>
      </c>
      <c r="X52" s="83" t="s">
        <v>1570</v>
      </c>
      <c r="Y52" s="83" t="s">
        <v>1571</v>
      </c>
      <c r="Z52" s="83" t="s">
        <v>1572</v>
      </c>
      <c r="AA52" s="83" t="s">
        <v>1597</v>
      </c>
      <c r="AB52" s="83" t="s">
        <v>1598</v>
      </c>
      <c r="AC52" s="83" t="s">
        <v>11</v>
      </c>
      <c r="AL52" s="83" t="s">
        <v>1616</v>
      </c>
      <c r="AO52" s="83" t="s">
        <v>1907</v>
      </c>
      <c r="AU52" s="83">
        <v>320.0</v>
      </c>
      <c r="BD52" s="83" t="s">
        <v>158</v>
      </c>
      <c r="BE52" s="83" t="s">
        <v>1918</v>
      </c>
    </row>
    <row r="53">
      <c r="A53" s="83">
        <v>52.0</v>
      </c>
      <c r="B53" s="83" t="s">
        <v>1893</v>
      </c>
      <c r="C53" s="83" t="s">
        <v>1893</v>
      </c>
      <c r="D53" s="83" t="s">
        <v>158</v>
      </c>
      <c r="E53" s="83" t="s">
        <v>1919</v>
      </c>
      <c r="F53" s="83" t="s">
        <v>1919</v>
      </c>
      <c r="G53" s="83" t="s">
        <v>1920</v>
      </c>
      <c r="H53" s="83" t="s">
        <v>1531</v>
      </c>
      <c r="I53" s="83" t="s">
        <v>1580</v>
      </c>
      <c r="J53" s="83" t="s">
        <v>1613</v>
      </c>
      <c r="K53" s="83">
        <v>150.0</v>
      </c>
      <c r="L53" s="83" t="s">
        <v>1408</v>
      </c>
      <c r="M53" s="83" t="s">
        <v>1535</v>
      </c>
      <c r="N53" s="83" t="s">
        <v>1500</v>
      </c>
      <c r="O53" s="83" t="s">
        <v>1536</v>
      </c>
      <c r="P53" s="83" t="s">
        <v>1408</v>
      </c>
      <c r="Q53" s="83" t="s">
        <v>1551</v>
      </c>
      <c r="R53" s="83" t="s">
        <v>1408</v>
      </c>
      <c r="S53" s="83" t="s">
        <v>1551</v>
      </c>
      <c r="T53" s="83" t="s">
        <v>1408</v>
      </c>
      <c r="U53" s="83" t="s">
        <v>1551</v>
      </c>
      <c r="V53" s="83" t="s">
        <v>1408</v>
      </c>
      <c r="W53" s="83" t="s">
        <v>1551</v>
      </c>
      <c r="X53" s="83" t="s">
        <v>1570</v>
      </c>
      <c r="Y53" s="83" t="s">
        <v>1571</v>
      </c>
      <c r="Z53" s="83" t="s">
        <v>1614</v>
      </c>
      <c r="AA53" s="83" t="s">
        <v>1555</v>
      </c>
      <c r="AB53" s="83" t="s">
        <v>1671</v>
      </c>
      <c r="AC53" s="83" t="s">
        <v>11</v>
      </c>
      <c r="AL53" s="83" t="s">
        <v>1773</v>
      </c>
      <c r="AO53" s="83" t="s">
        <v>1585</v>
      </c>
      <c r="AP53" s="83" t="s">
        <v>1673</v>
      </c>
      <c r="AU53" s="83">
        <v>320.0</v>
      </c>
      <c r="BD53" s="83" t="s">
        <v>158</v>
      </c>
      <c r="BE53" s="83" t="s">
        <v>1921</v>
      </c>
    </row>
    <row r="54">
      <c r="A54" s="83">
        <v>53.0</v>
      </c>
      <c r="B54" s="83" t="s">
        <v>1893</v>
      </c>
      <c r="C54" s="83" t="s">
        <v>1893</v>
      </c>
      <c r="D54" s="83" t="s">
        <v>158</v>
      </c>
      <c r="E54" s="83" t="s">
        <v>1922</v>
      </c>
      <c r="F54" s="83" t="s">
        <v>1922</v>
      </c>
      <c r="G54" s="83" t="s">
        <v>1923</v>
      </c>
      <c r="H54" s="83" t="s">
        <v>1904</v>
      </c>
      <c r="I54" s="83" t="s">
        <v>1580</v>
      </c>
      <c r="J54" s="83" t="s">
        <v>1613</v>
      </c>
      <c r="K54" s="83">
        <v>180.0</v>
      </c>
      <c r="L54" s="83" t="s">
        <v>1408</v>
      </c>
      <c r="M54" s="83" t="s">
        <v>1551</v>
      </c>
      <c r="N54" s="83" t="s">
        <v>1500</v>
      </c>
      <c r="O54" s="83" t="s">
        <v>1536</v>
      </c>
      <c r="P54" s="83" t="s">
        <v>1500</v>
      </c>
      <c r="Q54" s="83" t="s">
        <v>1536</v>
      </c>
      <c r="R54" s="83" t="s">
        <v>1408</v>
      </c>
      <c r="S54" s="83" t="s">
        <v>1551</v>
      </c>
      <c r="T54" s="83" t="s">
        <v>1500</v>
      </c>
      <c r="U54" s="83" t="s">
        <v>1536</v>
      </c>
      <c r="V54" s="83" t="s">
        <v>1408</v>
      </c>
      <c r="W54" s="83" t="s">
        <v>1551</v>
      </c>
      <c r="X54" s="83" t="s">
        <v>1570</v>
      </c>
      <c r="Y54" s="83" t="s">
        <v>1571</v>
      </c>
      <c r="Z54" s="83" t="s">
        <v>1614</v>
      </c>
      <c r="AA54" s="83" t="s">
        <v>1905</v>
      </c>
      <c r="AB54" s="83" t="s">
        <v>1624</v>
      </c>
      <c r="AC54" s="83" t="s">
        <v>11</v>
      </c>
      <c r="AL54" s="83" t="s">
        <v>1773</v>
      </c>
      <c r="AO54" s="83" t="s">
        <v>1924</v>
      </c>
      <c r="AU54" s="83">
        <v>320.0</v>
      </c>
      <c r="BD54" s="83" t="s">
        <v>158</v>
      </c>
      <c r="BE54" s="83" t="s">
        <v>1925</v>
      </c>
    </row>
    <row r="55">
      <c r="A55" s="83">
        <v>54.0</v>
      </c>
      <c r="B55" s="83" t="s">
        <v>1893</v>
      </c>
      <c r="C55" s="83" t="s">
        <v>1893</v>
      </c>
      <c r="D55" s="83" t="s">
        <v>158</v>
      </c>
      <c r="E55" s="83" t="s">
        <v>1629</v>
      </c>
      <c r="F55" s="83" t="s">
        <v>1630</v>
      </c>
      <c r="G55" s="83" t="s">
        <v>130</v>
      </c>
      <c r="H55" s="83" t="s">
        <v>1531</v>
      </c>
      <c r="I55" s="83" t="s">
        <v>1612</v>
      </c>
      <c r="J55" s="83" t="s">
        <v>1613</v>
      </c>
      <c r="K55" s="83">
        <v>180.0</v>
      </c>
      <c r="L55" s="83" t="s">
        <v>1408</v>
      </c>
      <c r="M55" s="83" t="s">
        <v>1551</v>
      </c>
      <c r="N55" s="83" t="s">
        <v>1500</v>
      </c>
      <c r="O55" s="83" t="s">
        <v>1700</v>
      </c>
      <c r="P55" s="83" t="s">
        <v>1408</v>
      </c>
      <c r="Q55" s="83" t="s">
        <v>1551</v>
      </c>
      <c r="R55" s="83" t="s">
        <v>1408</v>
      </c>
      <c r="S55" s="83" t="s">
        <v>1551</v>
      </c>
      <c r="T55" s="83" t="s">
        <v>1408</v>
      </c>
      <c r="U55" s="83" t="s">
        <v>1551</v>
      </c>
      <c r="V55" s="83" t="s">
        <v>1408</v>
      </c>
      <c r="W55" s="83" t="s">
        <v>1535</v>
      </c>
      <c r="X55" s="83" t="s">
        <v>1595</v>
      </c>
      <c r="Y55" s="83" t="s">
        <v>1631</v>
      </c>
      <c r="Z55" s="83" t="s">
        <v>1632</v>
      </c>
      <c r="AA55" s="83" t="s">
        <v>1623</v>
      </c>
      <c r="AB55" s="83" t="s">
        <v>1684</v>
      </c>
      <c r="AC55" s="83" t="s">
        <v>87</v>
      </c>
      <c r="AD55" s="83" t="s">
        <v>1634</v>
      </c>
      <c r="AE55" s="83" t="s">
        <v>15</v>
      </c>
      <c r="AF55" s="83" t="s">
        <v>1635</v>
      </c>
      <c r="AH55" s="83" t="s">
        <v>1636</v>
      </c>
      <c r="AI55" s="83" t="s">
        <v>1637</v>
      </c>
      <c r="AJ55" s="83" t="s">
        <v>21</v>
      </c>
      <c r="AK55" s="83" t="s">
        <v>77</v>
      </c>
      <c r="AL55" s="83" t="s">
        <v>1638</v>
      </c>
      <c r="AO55" s="83" t="s">
        <v>80</v>
      </c>
      <c r="AP55" s="83" t="s">
        <v>1639</v>
      </c>
      <c r="AR55" s="83" t="s">
        <v>31</v>
      </c>
      <c r="AU55" s="83">
        <v>350.0</v>
      </c>
      <c r="BD55" s="83" t="s">
        <v>158</v>
      </c>
      <c r="BE55" s="83" t="s">
        <v>1926</v>
      </c>
    </row>
    <row r="56">
      <c r="A56" s="83">
        <v>55.0</v>
      </c>
      <c r="B56" s="83" t="s">
        <v>1893</v>
      </c>
      <c r="C56" s="83" t="s">
        <v>1893</v>
      </c>
      <c r="D56" s="83" t="s">
        <v>158</v>
      </c>
      <c r="E56" s="83" t="s">
        <v>1641</v>
      </c>
      <c r="F56" s="83" t="s">
        <v>1642</v>
      </c>
      <c r="G56" s="83" t="s">
        <v>1643</v>
      </c>
      <c r="H56" s="83" t="s">
        <v>1531</v>
      </c>
      <c r="I56" s="83" t="s">
        <v>1612</v>
      </c>
      <c r="J56" s="83" t="s">
        <v>1613</v>
      </c>
      <c r="K56" s="83">
        <v>180.0</v>
      </c>
      <c r="L56" s="83" t="s">
        <v>1408</v>
      </c>
      <c r="M56" s="83" t="s">
        <v>1551</v>
      </c>
      <c r="N56" s="83" t="s">
        <v>1500</v>
      </c>
      <c r="O56" s="83" t="s">
        <v>1700</v>
      </c>
      <c r="P56" s="83" t="s">
        <v>1408</v>
      </c>
      <c r="Q56" s="83" t="s">
        <v>1551</v>
      </c>
      <c r="R56" s="83" t="s">
        <v>1408</v>
      </c>
      <c r="S56" s="83" t="s">
        <v>1551</v>
      </c>
      <c r="T56" s="83" t="s">
        <v>1408</v>
      </c>
      <c r="U56" s="83" t="s">
        <v>1551</v>
      </c>
      <c r="V56" s="83" t="s">
        <v>1408</v>
      </c>
      <c r="W56" s="83" t="s">
        <v>1535</v>
      </c>
      <c r="AA56" s="83" t="s">
        <v>1623</v>
      </c>
      <c r="AB56" s="83" t="s">
        <v>1684</v>
      </c>
      <c r="AC56" s="83" t="s">
        <v>1644</v>
      </c>
      <c r="AD56" s="83" t="s">
        <v>1634</v>
      </c>
      <c r="AF56" s="83" t="s">
        <v>1645</v>
      </c>
      <c r="AH56" s="83" t="s">
        <v>1636</v>
      </c>
      <c r="AJ56" s="83" t="s">
        <v>21</v>
      </c>
      <c r="AK56" s="83" t="s">
        <v>77</v>
      </c>
      <c r="AL56" s="83" t="s">
        <v>1638</v>
      </c>
      <c r="AO56" s="83" t="s">
        <v>80</v>
      </c>
      <c r="AP56" s="83" t="s">
        <v>1639</v>
      </c>
      <c r="AR56" s="83" t="s">
        <v>31</v>
      </c>
      <c r="BD56" s="83" t="s">
        <v>158</v>
      </c>
      <c r="BE56" s="83" t="s">
        <v>1927</v>
      </c>
    </row>
    <row r="57">
      <c r="A57" s="83">
        <v>56.0</v>
      </c>
      <c r="B57" s="83" t="s">
        <v>1893</v>
      </c>
      <c r="C57" s="83" t="s">
        <v>1893</v>
      </c>
      <c r="D57" s="83" t="s">
        <v>158</v>
      </c>
      <c r="E57" s="83" t="s">
        <v>1641</v>
      </c>
      <c r="F57" s="83" t="s">
        <v>1642</v>
      </c>
      <c r="G57" s="83" t="s">
        <v>1643</v>
      </c>
      <c r="H57" s="83" t="s">
        <v>1531</v>
      </c>
      <c r="I57" s="83" t="s">
        <v>1612</v>
      </c>
      <c r="J57" s="83" t="s">
        <v>1613</v>
      </c>
      <c r="K57" s="83">
        <v>180.0</v>
      </c>
      <c r="L57" s="83" t="s">
        <v>1408</v>
      </c>
      <c r="M57" s="83" t="s">
        <v>1551</v>
      </c>
      <c r="N57" s="83" t="s">
        <v>1500</v>
      </c>
      <c r="O57" s="83" t="s">
        <v>1700</v>
      </c>
      <c r="P57" s="83" t="s">
        <v>1408</v>
      </c>
      <c r="Q57" s="83" t="s">
        <v>1551</v>
      </c>
      <c r="R57" s="83" t="s">
        <v>1408</v>
      </c>
      <c r="S57" s="83" t="s">
        <v>1551</v>
      </c>
      <c r="T57" s="83" t="s">
        <v>1408</v>
      </c>
      <c r="U57" s="83" t="s">
        <v>1551</v>
      </c>
      <c r="V57" s="83" t="s">
        <v>1408</v>
      </c>
      <c r="W57" s="83" t="s">
        <v>1535</v>
      </c>
      <c r="AA57" s="83" t="s">
        <v>1623</v>
      </c>
      <c r="AB57" s="83" t="s">
        <v>1684</v>
      </c>
      <c r="AC57" s="83" t="s">
        <v>1647</v>
      </c>
      <c r="AD57" s="83" t="s">
        <v>1648</v>
      </c>
      <c r="AF57" s="83" t="s">
        <v>1635</v>
      </c>
      <c r="AH57" s="83" t="s">
        <v>1636</v>
      </c>
      <c r="AJ57" s="83" t="s">
        <v>1649</v>
      </c>
      <c r="AO57" s="83" t="s">
        <v>80</v>
      </c>
      <c r="AP57" s="83" t="s">
        <v>1639</v>
      </c>
      <c r="AR57" s="83" t="s">
        <v>31</v>
      </c>
      <c r="BD57" s="83" t="s">
        <v>158</v>
      </c>
      <c r="BE57" s="83" t="s">
        <v>1928</v>
      </c>
    </row>
    <row r="58">
      <c r="A58" s="83">
        <v>57.0</v>
      </c>
      <c r="B58" s="83" t="s">
        <v>1893</v>
      </c>
      <c r="C58" s="83" t="s">
        <v>1893</v>
      </c>
      <c r="D58" s="83" t="s">
        <v>158</v>
      </c>
      <c r="E58" s="83" t="s">
        <v>1929</v>
      </c>
      <c r="F58" s="83" t="s">
        <v>1929</v>
      </c>
      <c r="G58" s="83" t="s">
        <v>1930</v>
      </c>
      <c r="H58" s="83" t="s">
        <v>1531</v>
      </c>
      <c r="I58" s="83" t="s">
        <v>1580</v>
      </c>
      <c r="J58" s="83" t="s">
        <v>1613</v>
      </c>
      <c r="K58" s="83">
        <v>150.0</v>
      </c>
      <c r="L58" s="83" t="s">
        <v>1408</v>
      </c>
      <c r="M58" s="83" t="s">
        <v>1551</v>
      </c>
      <c r="N58" s="83" t="s">
        <v>1500</v>
      </c>
      <c r="O58" s="83" t="s">
        <v>1536</v>
      </c>
      <c r="P58" s="83" t="s">
        <v>1408</v>
      </c>
      <c r="Q58" s="83" t="s">
        <v>1551</v>
      </c>
      <c r="R58" s="83" t="s">
        <v>1408</v>
      </c>
      <c r="S58" s="83" t="s">
        <v>1535</v>
      </c>
      <c r="T58" s="83" t="s">
        <v>1408</v>
      </c>
      <c r="U58" s="83" t="s">
        <v>1551</v>
      </c>
      <c r="V58" s="83" t="s">
        <v>1408</v>
      </c>
      <c r="W58" s="83" t="s">
        <v>1535</v>
      </c>
      <c r="X58" s="83" t="s">
        <v>1595</v>
      </c>
      <c r="Y58" s="83" t="s">
        <v>1553</v>
      </c>
      <c r="Z58" s="83" t="s">
        <v>1931</v>
      </c>
      <c r="AA58" s="83" t="s">
        <v>1693</v>
      </c>
      <c r="AB58" s="83" t="s">
        <v>1789</v>
      </c>
      <c r="AC58" s="83" t="s">
        <v>11</v>
      </c>
      <c r="AL58" s="83" t="s">
        <v>1773</v>
      </c>
      <c r="AN58" s="83" t="s">
        <v>1932</v>
      </c>
      <c r="AO58" s="83" t="s">
        <v>26</v>
      </c>
      <c r="AU58" s="83">
        <v>320.0</v>
      </c>
      <c r="BD58" s="83" t="s">
        <v>158</v>
      </c>
      <c r="BE58" s="83" t="s">
        <v>1933</v>
      </c>
    </row>
    <row r="59">
      <c r="A59" s="83">
        <v>58.0</v>
      </c>
      <c r="B59" s="83" t="s">
        <v>1893</v>
      </c>
      <c r="C59" s="83" t="s">
        <v>1893</v>
      </c>
      <c r="D59" s="83" t="s">
        <v>158</v>
      </c>
      <c r="E59" s="83" t="s">
        <v>1934</v>
      </c>
      <c r="F59" s="83" t="s">
        <v>1934</v>
      </c>
      <c r="G59" s="83" t="s">
        <v>1935</v>
      </c>
      <c r="H59" s="83" t="s">
        <v>1531</v>
      </c>
      <c r="I59" s="83" t="s">
        <v>1580</v>
      </c>
      <c r="J59" s="83" t="s">
        <v>1699</v>
      </c>
      <c r="K59" s="83">
        <v>160.0</v>
      </c>
      <c r="L59" s="83" t="s">
        <v>1500</v>
      </c>
      <c r="M59" s="83" t="s">
        <v>1536</v>
      </c>
      <c r="N59" s="83" t="s">
        <v>1408</v>
      </c>
      <c r="O59" s="83" t="s">
        <v>1535</v>
      </c>
      <c r="P59" s="83" t="s">
        <v>1408</v>
      </c>
      <c r="Q59" s="83" t="s">
        <v>1535</v>
      </c>
      <c r="R59" s="83" t="s">
        <v>1436</v>
      </c>
      <c r="S59" s="83" t="s">
        <v>1534</v>
      </c>
      <c r="T59" s="83" t="s">
        <v>1408</v>
      </c>
      <c r="U59" s="83" t="s">
        <v>1551</v>
      </c>
      <c r="V59" s="83" t="s">
        <v>1408</v>
      </c>
      <c r="W59" s="83" t="s">
        <v>1535</v>
      </c>
      <c r="X59" s="83" t="s">
        <v>1570</v>
      </c>
      <c r="Y59" s="83" t="s">
        <v>1631</v>
      </c>
      <c r="Z59" s="83" t="s">
        <v>1718</v>
      </c>
      <c r="AA59" s="83" t="s">
        <v>1693</v>
      </c>
      <c r="AB59" s="83" t="s">
        <v>1582</v>
      </c>
      <c r="AC59" s="83" t="s">
        <v>11</v>
      </c>
      <c r="AG59" s="83" t="s">
        <v>91</v>
      </c>
      <c r="AL59" s="83" t="s">
        <v>1773</v>
      </c>
      <c r="AO59" s="83" t="s">
        <v>1907</v>
      </c>
      <c r="AU59" s="83">
        <v>320.0</v>
      </c>
      <c r="BD59" s="83" t="s">
        <v>158</v>
      </c>
      <c r="BE59" s="83" t="s">
        <v>1936</v>
      </c>
    </row>
    <row r="60">
      <c r="A60" s="83">
        <v>59.0</v>
      </c>
      <c r="B60" s="83" t="s">
        <v>1893</v>
      </c>
      <c r="C60" s="83" t="s">
        <v>1893</v>
      </c>
      <c r="D60" s="83" t="s">
        <v>158</v>
      </c>
      <c r="E60" s="83" t="s">
        <v>1937</v>
      </c>
      <c r="F60" s="83" t="s">
        <v>1938</v>
      </c>
      <c r="G60" s="83" t="s">
        <v>157</v>
      </c>
      <c r="H60" s="83" t="s">
        <v>1531</v>
      </c>
      <c r="I60" s="83" t="s">
        <v>1580</v>
      </c>
      <c r="J60" s="83" t="s">
        <v>1699</v>
      </c>
      <c r="K60" s="83">
        <v>170.0</v>
      </c>
      <c r="L60" s="83" t="s">
        <v>1500</v>
      </c>
      <c r="M60" s="83" t="s">
        <v>1536</v>
      </c>
      <c r="N60" s="83" t="s">
        <v>1408</v>
      </c>
      <c r="O60" s="83" t="s">
        <v>1551</v>
      </c>
      <c r="P60" s="83" t="s">
        <v>1408</v>
      </c>
      <c r="Q60" s="83" t="s">
        <v>1551</v>
      </c>
      <c r="R60" s="83" t="s">
        <v>1436</v>
      </c>
      <c r="S60" s="83" t="s">
        <v>1534</v>
      </c>
      <c r="T60" s="83" t="s">
        <v>1500</v>
      </c>
      <c r="U60" s="83" t="s">
        <v>1536</v>
      </c>
      <c r="V60" s="83" t="s">
        <v>1408</v>
      </c>
      <c r="W60" s="83" t="s">
        <v>1551</v>
      </c>
      <c r="X60" s="83" t="s">
        <v>1595</v>
      </c>
      <c r="Y60" s="83" t="s">
        <v>1538</v>
      </c>
      <c r="Z60" s="83" t="s">
        <v>1701</v>
      </c>
      <c r="AA60" s="83" t="s">
        <v>1581</v>
      </c>
      <c r="AB60" s="83" t="s">
        <v>1726</v>
      </c>
      <c r="AC60" s="83" t="s">
        <v>87</v>
      </c>
      <c r="AD60" s="83" t="s">
        <v>1939</v>
      </c>
      <c r="AE60" s="83" t="s">
        <v>1940</v>
      </c>
      <c r="AH60" s="83" t="s">
        <v>1941</v>
      </c>
      <c r="AJ60" s="83" t="s">
        <v>132</v>
      </c>
      <c r="AN60" s="83" t="s">
        <v>1679</v>
      </c>
      <c r="AU60" s="83">
        <v>350.0</v>
      </c>
      <c r="BD60" s="83" t="s">
        <v>158</v>
      </c>
      <c r="BE60" s="83" t="s">
        <v>1942</v>
      </c>
    </row>
    <row r="61">
      <c r="A61" s="83">
        <v>60.0</v>
      </c>
      <c r="B61" s="83" t="s">
        <v>1893</v>
      </c>
      <c r="C61" s="83" t="s">
        <v>1893</v>
      </c>
      <c r="D61" s="83" t="s">
        <v>158</v>
      </c>
      <c r="E61" s="83" t="s">
        <v>1943</v>
      </c>
      <c r="F61" s="83" t="s">
        <v>1944</v>
      </c>
      <c r="G61" s="83" t="s">
        <v>1945</v>
      </c>
      <c r="H61" s="83" t="s">
        <v>1531</v>
      </c>
      <c r="I61" s="83" t="s">
        <v>1580</v>
      </c>
      <c r="J61" s="83" t="s">
        <v>1699</v>
      </c>
      <c r="K61" s="83">
        <v>170.0</v>
      </c>
      <c r="L61" s="83" t="s">
        <v>1500</v>
      </c>
      <c r="M61" s="83" t="s">
        <v>1536</v>
      </c>
      <c r="N61" s="83" t="s">
        <v>1408</v>
      </c>
      <c r="O61" s="83" t="s">
        <v>1551</v>
      </c>
      <c r="P61" s="83" t="s">
        <v>1408</v>
      </c>
      <c r="Q61" s="83" t="s">
        <v>1551</v>
      </c>
      <c r="R61" s="83" t="s">
        <v>1436</v>
      </c>
      <c r="S61" s="83" t="s">
        <v>1534</v>
      </c>
      <c r="T61" s="83" t="s">
        <v>1500</v>
      </c>
      <c r="U61" s="83" t="s">
        <v>1536</v>
      </c>
      <c r="V61" s="83" t="s">
        <v>1408</v>
      </c>
      <c r="W61" s="83" t="s">
        <v>1551</v>
      </c>
      <c r="AA61" s="83" t="s">
        <v>1693</v>
      </c>
      <c r="AB61" s="83" t="s">
        <v>1726</v>
      </c>
      <c r="AC61" s="83" t="s">
        <v>1946</v>
      </c>
      <c r="AD61" s="83" t="s">
        <v>1939</v>
      </c>
      <c r="AG61" s="83" t="s">
        <v>1947</v>
      </c>
      <c r="AJ61" s="83" t="s">
        <v>132</v>
      </c>
      <c r="AN61" s="83" t="s">
        <v>1679</v>
      </c>
      <c r="BD61" s="83" t="s">
        <v>158</v>
      </c>
      <c r="BE61" s="83" t="s">
        <v>1948</v>
      </c>
    </row>
    <row r="62">
      <c r="A62" s="83">
        <v>61.0</v>
      </c>
      <c r="B62" s="83" t="s">
        <v>1893</v>
      </c>
      <c r="C62" s="83" t="s">
        <v>1893</v>
      </c>
      <c r="D62" s="83" t="s">
        <v>158</v>
      </c>
      <c r="E62" s="83" t="s">
        <v>1943</v>
      </c>
      <c r="F62" s="83" t="s">
        <v>1944</v>
      </c>
      <c r="G62" s="83" t="s">
        <v>1945</v>
      </c>
      <c r="H62" s="83" t="s">
        <v>1531</v>
      </c>
      <c r="I62" s="83" t="s">
        <v>1580</v>
      </c>
      <c r="J62" s="83" t="s">
        <v>1699</v>
      </c>
      <c r="K62" s="83">
        <v>170.0</v>
      </c>
      <c r="L62" s="83" t="s">
        <v>1500</v>
      </c>
      <c r="M62" s="83" t="s">
        <v>1536</v>
      </c>
      <c r="N62" s="83" t="s">
        <v>1408</v>
      </c>
      <c r="O62" s="83" t="s">
        <v>1551</v>
      </c>
      <c r="P62" s="83" t="s">
        <v>1408</v>
      </c>
      <c r="Q62" s="83" t="s">
        <v>1551</v>
      </c>
      <c r="R62" s="83" t="s">
        <v>1436</v>
      </c>
      <c r="S62" s="83" t="s">
        <v>1534</v>
      </c>
      <c r="T62" s="83" t="s">
        <v>1500</v>
      </c>
      <c r="U62" s="83" t="s">
        <v>1536</v>
      </c>
      <c r="V62" s="83" t="s">
        <v>1408</v>
      </c>
      <c r="W62" s="83" t="s">
        <v>1551</v>
      </c>
      <c r="AA62" s="83" t="s">
        <v>1693</v>
      </c>
      <c r="AB62" s="83" t="s">
        <v>1726</v>
      </c>
      <c r="AC62" s="83" t="s">
        <v>1949</v>
      </c>
      <c r="AD62" s="83" t="s">
        <v>1939</v>
      </c>
      <c r="AF62" s="83" t="s">
        <v>1950</v>
      </c>
      <c r="AJ62" s="83" t="s">
        <v>132</v>
      </c>
      <c r="AN62" s="83" t="s">
        <v>1679</v>
      </c>
      <c r="BD62" s="83" t="s">
        <v>158</v>
      </c>
      <c r="BE62" s="83" t="s">
        <v>1951</v>
      </c>
    </row>
    <row r="63">
      <c r="A63" s="83">
        <v>62.0</v>
      </c>
      <c r="B63" s="83" t="s">
        <v>1952</v>
      </c>
      <c r="C63" s="83" t="s">
        <v>1953</v>
      </c>
      <c r="D63" s="83" t="s">
        <v>155</v>
      </c>
      <c r="E63" s="83" t="s">
        <v>1954</v>
      </c>
      <c r="F63" s="83" t="s">
        <v>1954</v>
      </c>
      <c r="G63" s="83" t="s">
        <v>1955</v>
      </c>
      <c r="H63" s="83" t="s">
        <v>1531</v>
      </c>
      <c r="I63" s="83" t="s">
        <v>1549</v>
      </c>
      <c r="J63" s="83" t="s">
        <v>1533</v>
      </c>
      <c r="K63" s="83">
        <v>170.0</v>
      </c>
      <c r="L63" s="83" t="s">
        <v>1408</v>
      </c>
      <c r="M63" s="83" t="s">
        <v>1551</v>
      </c>
      <c r="N63" s="83" t="s">
        <v>1408</v>
      </c>
      <c r="O63" s="83" t="s">
        <v>1551</v>
      </c>
      <c r="P63" s="83" t="s">
        <v>1408</v>
      </c>
      <c r="Q63" s="83" t="s">
        <v>1551</v>
      </c>
      <c r="R63" s="83" t="s">
        <v>1408</v>
      </c>
      <c r="S63" s="83" t="s">
        <v>1551</v>
      </c>
      <c r="T63" s="83" t="s">
        <v>1408</v>
      </c>
      <c r="U63" s="83" t="s">
        <v>1535</v>
      </c>
      <c r="V63" s="83" t="s">
        <v>1500</v>
      </c>
      <c r="W63" s="83" t="s">
        <v>1536</v>
      </c>
      <c r="X63" s="83" t="s">
        <v>1896</v>
      </c>
      <c r="Y63" s="83" t="s">
        <v>1897</v>
      </c>
      <c r="Z63" s="83" t="s">
        <v>1898</v>
      </c>
      <c r="AA63" s="83" t="s">
        <v>1693</v>
      </c>
      <c r="AB63" s="83" t="s">
        <v>1906</v>
      </c>
      <c r="AC63" s="83" t="s">
        <v>11</v>
      </c>
      <c r="AR63" s="83" t="s">
        <v>1956</v>
      </c>
      <c r="AS63" s="83" t="s">
        <v>1957</v>
      </c>
      <c r="AU63" s="83">
        <v>430.0</v>
      </c>
      <c r="BD63" s="83" t="s">
        <v>155</v>
      </c>
      <c r="BE63" s="83" t="s">
        <v>1958</v>
      </c>
    </row>
    <row r="64">
      <c r="A64" s="83">
        <v>63.0</v>
      </c>
      <c r="B64" s="83" t="s">
        <v>1952</v>
      </c>
      <c r="C64" s="83" t="s">
        <v>1953</v>
      </c>
      <c r="D64" s="83" t="s">
        <v>155</v>
      </c>
      <c r="E64" s="83" t="s">
        <v>1959</v>
      </c>
      <c r="F64" s="83" t="s">
        <v>1959</v>
      </c>
      <c r="G64" s="83" t="s">
        <v>1960</v>
      </c>
      <c r="H64" s="83" t="s">
        <v>1531</v>
      </c>
      <c r="I64" s="83" t="s">
        <v>1549</v>
      </c>
      <c r="J64" s="83" t="s">
        <v>880</v>
      </c>
      <c r="K64" s="83">
        <v>170.0</v>
      </c>
      <c r="L64" s="83" t="s">
        <v>1408</v>
      </c>
      <c r="M64" s="83" t="s">
        <v>1551</v>
      </c>
      <c r="N64" s="83" t="s">
        <v>1408</v>
      </c>
      <c r="O64" s="83" t="s">
        <v>1551</v>
      </c>
      <c r="P64" s="83" t="s">
        <v>1500</v>
      </c>
      <c r="Q64" s="83" t="s">
        <v>1536</v>
      </c>
      <c r="R64" s="83" t="s">
        <v>1500</v>
      </c>
      <c r="S64" s="83" t="s">
        <v>1700</v>
      </c>
      <c r="T64" s="83" t="s">
        <v>1408</v>
      </c>
      <c r="U64" s="83" t="s">
        <v>1551</v>
      </c>
      <c r="V64" s="83" t="s">
        <v>1408</v>
      </c>
      <c r="W64" s="83" t="s">
        <v>1551</v>
      </c>
      <c r="X64" s="83" t="s">
        <v>1595</v>
      </c>
      <c r="Y64" s="83" t="s">
        <v>1553</v>
      </c>
      <c r="Z64" s="83" t="s">
        <v>1596</v>
      </c>
      <c r="AA64" s="83" t="s">
        <v>1693</v>
      </c>
      <c r="AB64" s="83" t="s">
        <v>1598</v>
      </c>
      <c r="AC64" s="83" t="s">
        <v>11</v>
      </c>
      <c r="AG64" s="83" t="s">
        <v>1720</v>
      </c>
      <c r="AH64" s="83" t="s">
        <v>1721</v>
      </c>
      <c r="AO64" s="83" t="s">
        <v>1961</v>
      </c>
      <c r="AP64" s="83" t="s">
        <v>1962</v>
      </c>
      <c r="AR64" s="83" t="s">
        <v>1899</v>
      </c>
      <c r="AS64" s="83" t="s">
        <v>1963</v>
      </c>
      <c r="AU64" s="83">
        <v>430.0</v>
      </c>
      <c r="BD64" s="83" t="s">
        <v>155</v>
      </c>
      <c r="BE64" s="83" t="s">
        <v>1964</v>
      </c>
    </row>
    <row r="65">
      <c r="A65" s="83">
        <v>64.0</v>
      </c>
      <c r="B65" s="83" t="s">
        <v>1952</v>
      </c>
      <c r="C65" s="83" t="s">
        <v>1953</v>
      </c>
      <c r="D65" s="83" t="s">
        <v>155</v>
      </c>
      <c r="E65" s="83" t="s">
        <v>1965</v>
      </c>
      <c r="F65" s="83" t="s">
        <v>1965</v>
      </c>
      <c r="G65" s="83" t="s">
        <v>1966</v>
      </c>
      <c r="H65" s="83" t="s">
        <v>1531</v>
      </c>
      <c r="I65" s="83" t="s">
        <v>1612</v>
      </c>
      <c r="J65" s="83" t="s">
        <v>880</v>
      </c>
      <c r="K65" s="83">
        <v>150.0</v>
      </c>
      <c r="L65" s="83" t="s">
        <v>1408</v>
      </c>
      <c r="M65" s="83" t="s">
        <v>1551</v>
      </c>
      <c r="N65" s="83" t="s">
        <v>1408</v>
      </c>
      <c r="O65" s="83" t="s">
        <v>1535</v>
      </c>
      <c r="P65" s="83" t="s">
        <v>1408</v>
      </c>
      <c r="Q65" s="83" t="s">
        <v>1535</v>
      </c>
      <c r="R65" s="83" t="s">
        <v>1500</v>
      </c>
      <c r="S65" s="83" t="s">
        <v>1536</v>
      </c>
      <c r="T65" s="83" t="s">
        <v>1408</v>
      </c>
      <c r="U65" s="83" t="s">
        <v>1535</v>
      </c>
      <c r="V65" s="83" t="s">
        <v>1408</v>
      </c>
      <c r="W65" s="83" t="s">
        <v>1551</v>
      </c>
      <c r="X65" s="83" t="s">
        <v>1570</v>
      </c>
      <c r="Y65" s="83" t="s">
        <v>1571</v>
      </c>
      <c r="Z65" s="83" t="s">
        <v>1572</v>
      </c>
      <c r="AA65" s="83" t="s">
        <v>1597</v>
      </c>
      <c r="AB65" s="83" t="s">
        <v>1598</v>
      </c>
      <c r="AC65" s="83" t="s">
        <v>11</v>
      </c>
      <c r="AL65" s="83" t="s">
        <v>1967</v>
      </c>
      <c r="AP65" s="83" t="s">
        <v>1962</v>
      </c>
      <c r="AS65" s="83" t="s">
        <v>1957</v>
      </c>
      <c r="AU65" s="83">
        <v>430.0</v>
      </c>
      <c r="BD65" s="83" t="s">
        <v>155</v>
      </c>
      <c r="BE65" s="83" t="s">
        <v>1968</v>
      </c>
    </row>
    <row r="66">
      <c r="A66" s="83">
        <v>65.0</v>
      </c>
      <c r="B66" s="83" t="s">
        <v>1952</v>
      </c>
      <c r="C66" s="83" t="s">
        <v>1953</v>
      </c>
      <c r="D66" s="83" t="s">
        <v>155</v>
      </c>
      <c r="E66" s="83" t="s">
        <v>1969</v>
      </c>
      <c r="F66" s="83" t="s">
        <v>1969</v>
      </c>
      <c r="G66" s="83" t="s">
        <v>1970</v>
      </c>
      <c r="H66" s="83" t="s">
        <v>1531</v>
      </c>
      <c r="I66" s="83" t="s">
        <v>1580</v>
      </c>
      <c r="J66" s="83" t="s">
        <v>880</v>
      </c>
      <c r="K66" s="83">
        <v>150.0</v>
      </c>
      <c r="L66" s="83" t="s">
        <v>1408</v>
      </c>
      <c r="M66" s="83" t="s">
        <v>1551</v>
      </c>
      <c r="N66" s="83" t="s">
        <v>1408</v>
      </c>
      <c r="O66" s="83" t="s">
        <v>1551</v>
      </c>
      <c r="P66" s="83" t="s">
        <v>1408</v>
      </c>
      <c r="Q66" s="83" t="s">
        <v>1551</v>
      </c>
      <c r="R66" s="83" t="s">
        <v>1500</v>
      </c>
      <c r="S66" s="83" t="s">
        <v>1536</v>
      </c>
      <c r="T66" s="83" t="s">
        <v>1408</v>
      </c>
      <c r="U66" s="83" t="s">
        <v>1551</v>
      </c>
      <c r="V66" s="83" t="s">
        <v>1408</v>
      </c>
      <c r="W66" s="83" t="s">
        <v>1551</v>
      </c>
      <c r="X66" s="83" t="s">
        <v>1595</v>
      </c>
      <c r="Y66" s="83" t="s">
        <v>1553</v>
      </c>
      <c r="Z66" s="83" t="s">
        <v>1596</v>
      </c>
      <c r="AA66" s="83" t="s">
        <v>1843</v>
      </c>
      <c r="AB66" s="83" t="s">
        <v>1828</v>
      </c>
      <c r="AC66" s="83" t="s">
        <v>11</v>
      </c>
      <c r="AL66" s="83" t="s">
        <v>1971</v>
      </c>
      <c r="AO66" s="83" t="s">
        <v>1961</v>
      </c>
      <c r="AP66" s="83" t="s">
        <v>1962</v>
      </c>
      <c r="AU66" s="83">
        <v>430.0</v>
      </c>
      <c r="BD66" s="83" t="s">
        <v>155</v>
      </c>
      <c r="BE66" s="83" t="s">
        <v>1972</v>
      </c>
    </row>
    <row r="67">
      <c r="A67" s="83">
        <v>66.0</v>
      </c>
      <c r="B67" s="83" t="s">
        <v>1952</v>
      </c>
      <c r="C67" s="83" t="s">
        <v>1953</v>
      </c>
      <c r="D67" s="83" t="s">
        <v>155</v>
      </c>
      <c r="E67" s="83" t="s">
        <v>1973</v>
      </c>
      <c r="F67" s="83" t="s">
        <v>1973</v>
      </c>
      <c r="G67" s="83" t="s">
        <v>1974</v>
      </c>
      <c r="H67" s="83" t="s">
        <v>1531</v>
      </c>
      <c r="I67" s="83" t="s">
        <v>1612</v>
      </c>
      <c r="J67" s="83" t="s">
        <v>1613</v>
      </c>
      <c r="K67" s="83">
        <v>160.0</v>
      </c>
      <c r="L67" s="83" t="s">
        <v>1408</v>
      </c>
      <c r="M67" s="83" t="s">
        <v>1551</v>
      </c>
      <c r="N67" s="83" t="s">
        <v>1500</v>
      </c>
      <c r="O67" s="83" t="s">
        <v>1536</v>
      </c>
      <c r="P67" s="83" t="s">
        <v>1408</v>
      </c>
      <c r="Q67" s="83" t="s">
        <v>1551</v>
      </c>
      <c r="R67" s="83" t="s">
        <v>1408</v>
      </c>
      <c r="S67" s="83" t="s">
        <v>1551</v>
      </c>
      <c r="T67" s="83" t="s">
        <v>1408</v>
      </c>
      <c r="U67" s="83" t="s">
        <v>1551</v>
      </c>
      <c r="V67" s="83" t="s">
        <v>1408</v>
      </c>
      <c r="W67" s="83" t="s">
        <v>1551</v>
      </c>
      <c r="X67" s="83" t="s">
        <v>1570</v>
      </c>
      <c r="Y67" s="83" t="s">
        <v>1571</v>
      </c>
      <c r="Z67" s="83" t="s">
        <v>1614</v>
      </c>
      <c r="AA67" s="83" t="s">
        <v>1623</v>
      </c>
      <c r="AB67" s="83" t="s">
        <v>1719</v>
      </c>
      <c r="AC67" s="83" t="s">
        <v>11</v>
      </c>
      <c r="AG67" s="83" t="s">
        <v>1720</v>
      </c>
      <c r="AH67" s="83" t="s">
        <v>1721</v>
      </c>
      <c r="AL67" s="83" t="s">
        <v>1975</v>
      </c>
      <c r="AU67" s="83">
        <v>430.0</v>
      </c>
      <c r="BD67" s="83" t="s">
        <v>155</v>
      </c>
      <c r="BE67" s="83" t="s">
        <v>1976</v>
      </c>
    </row>
    <row r="68">
      <c r="A68" s="83">
        <v>67.0</v>
      </c>
      <c r="B68" s="83" t="s">
        <v>1952</v>
      </c>
      <c r="C68" s="83" t="s">
        <v>1953</v>
      </c>
      <c r="D68" s="83" t="s">
        <v>155</v>
      </c>
      <c r="E68" s="83" t="s">
        <v>1977</v>
      </c>
      <c r="F68" s="83" t="s">
        <v>1977</v>
      </c>
      <c r="G68" s="83" t="s">
        <v>1978</v>
      </c>
      <c r="H68" s="83" t="s">
        <v>1904</v>
      </c>
      <c r="I68" s="83" t="s">
        <v>1532</v>
      </c>
      <c r="J68" s="83" t="s">
        <v>1613</v>
      </c>
      <c r="K68" s="83">
        <v>170.0</v>
      </c>
      <c r="L68" s="83" t="s">
        <v>1408</v>
      </c>
      <c r="M68" s="83" t="s">
        <v>1535</v>
      </c>
      <c r="N68" s="83" t="s">
        <v>1500</v>
      </c>
      <c r="O68" s="83" t="s">
        <v>1536</v>
      </c>
      <c r="P68" s="83" t="s">
        <v>1408</v>
      </c>
      <c r="Q68" s="83" t="s">
        <v>1551</v>
      </c>
      <c r="R68" s="83" t="s">
        <v>1408</v>
      </c>
      <c r="S68" s="83" t="s">
        <v>1551</v>
      </c>
      <c r="T68" s="83" t="s">
        <v>1500</v>
      </c>
      <c r="U68" s="83" t="s">
        <v>1536</v>
      </c>
      <c r="V68" s="83" t="s">
        <v>1408</v>
      </c>
      <c r="W68" s="83" t="s">
        <v>1535</v>
      </c>
      <c r="X68" s="83" t="s">
        <v>1595</v>
      </c>
      <c r="Y68" s="83" t="s">
        <v>1553</v>
      </c>
      <c r="Z68" s="83" t="s">
        <v>1931</v>
      </c>
      <c r="AA68" s="83" t="s">
        <v>1555</v>
      </c>
      <c r="AB68" s="83" t="s">
        <v>1573</v>
      </c>
      <c r="AC68" s="83" t="s">
        <v>11</v>
      </c>
      <c r="AG68" s="83" t="s">
        <v>1979</v>
      </c>
      <c r="AL68" s="83" t="s">
        <v>64</v>
      </c>
      <c r="AP68" s="83" t="s">
        <v>1962</v>
      </c>
      <c r="AU68" s="83">
        <v>430.0</v>
      </c>
      <c r="BD68" s="83" t="s">
        <v>155</v>
      </c>
      <c r="BE68" s="83" t="s">
        <v>1980</v>
      </c>
    </row>
    <row r="69">
      <c r="A69" s="83">
        <v>68.0</v>
      </c>
      <c r="B69" s="83" t="s">
        <v>1952</v>
      </c>
      <c r="C69" s="83" t="s">
        <v>1953</v>
      </c>
      <c r="D69" s="83" t="s">
        <v>155</v>
      </c>
      <c r="E69" s="83" t="s">
        <v>1981</v>
      </c>
      <c r="F69" s="83" t="s">
        <v>1981</v>
      </c>
      <c r="G69" s="83" t="s">
        <v>1982</v>
      </c>
      <c r="H69" s="83" t="s">
        <v>1531</v>
      </c>
      <c r="I69" s="83" t="s">
        <v>1612</v>
      </c>
      <c r="J69" s="83" t="s">
        <v>1613</v>
      </c>
      <c r="K69" s="83">
        <v>160.0</v>
      </c>
      <c r="L69" s="83" t="s">
        <v>1408</v>
      </c>
      <c r="M69" s="83" t="s">
        <v>1551</v>
      </c>
      <c r="N69" s="83" t="s">
        <v>1500</v>
      </c>
      <c r="O69" s="83" t="s">
        <v>1536</v>
      </c>
      <c r="P69" s="83" t="s">
        <v>1500</v>
      </c>
      <c r="Q69" s="83" t="s">
        <v>1536</v>
      </c>
      <c r="R69" s="83" t="s">
        <v>1408</v>
      </c>
      <c r="S69" s="83" t="s">
        <v>1551</v>
      </c>
      <c r="T69" s="83" t="s">
        <v>1500</v>
      </c>
      <c r="U69" s="83" t="s">
        <v>1536</v>
      </c>
      <c r="V69" s="83" t="s">
        <v>1408</v>
      </c>
      <c r="W69" s="83" t="s">
        <v>1551</v>
      </c>
      <c r="X69" s="83" t="s">
        <v>1595</v>
      </c>
      <c r="Y69" s="83" t="s">
        <v>1553</v>
      </c>
      <c r="Z69" s="83" t="s">
        <v>1931</v>
      </c>
      <c r="AA69" s="83" t="s">
        <v>1693</v>
      </c>
      <c r="AB69" s="83" t="s">
        <v>1745</v>
      </c>
      <c r="AC69" s="83" t="s">
        <v>11</v>
      </c>
      <c r="AL69" s="83" t="s">
        <v>1967</v>
      </c>
      <c r="AO69" s="83" t="s">
        <v>26</v>
      </c>
      <c r="AU69" s="83">
        <v>430.0</v>
      </c>
      <c r="BD69" s="83" t="s">
        <v>155</v>
      </c>
      <c r="BE69" s="83" t="s">
        <v>1983</v>
      </c>
    </row>
    <row r="70">
      <c r="A70" s="83">
        <v>69.0</v>
      </c>
      <c r="B70" s="83" t="s">
        <v>1952</v>
      </c>
      <c r="C70" s="83" t="s">
        <v>1953</v>
      </c>
      <c r="D70" s="83" t="s">
        <v>155</v>
      </c>
      <c r="E70" s="83" t="s">
        <v>1984</v>
      </c>
      <c r="F70" s="83" t="s">
        <v>1984</v>
      </c>
      <c r="G70" s="83" t="s">
        <v>1985</v>
      </c>
      <c r="H70" s="83" t="s">
        <v>1904</v>
      </c>
      <c r="I70" s="83" t="s">
        <v>1532</v>
      </c>
      <c r="J70" s="83" t="s">
        <v>1613</v>
      </c>
      <c r="K70" s="83">
        <v>180.0</v>
      </c>
      <c r="L70" s="83" t="s">
        <v>1408</v>
      </c>
      <c r="M70" s="83" t="s">
        <v>1551</v>
      </c>
      <c r="N70" s="83" t="s">
        <v>1500</v>
      </c>
      <c r="O70" s="83" t="s">
        <v>1536</v>
      </c>
      <c r="P70" s="83" t="s">
        <v>1408</v>
      </c>
      <c r="Q70" s="83" t="s">
        <v>1551</v>
      </c>
      <c r="R70" s="83" t="s">
        <v>1408</v>
      </c>
      <c r="S70" s="83" t="s">
        <v>1551</v>
      </c>
      <c r="T70" s="83" t="s">
        <v>1408</v>
      </c>
      <c r="U70" s="83" t="s">
        <v>1551</v>
      </c>
      <c r="V70" s="83" t="s">
        <v>1408</v>
      </c>
      <c r="W70" s="83" t="s">
        <v>1551</v>
      </c>
      <c r="X70" s="83" t="s">
        <v>1595</v>
      </c>
      <c r="Y70" s="83" t="s">
        <v>1553</v>
      </c>
      <c r="Z70" s="83" t="s">
        <v>1931</v>
      </c>
      <c r="AA70" s="83" t="s">
        <v>1905</v>
      </c>
      <c r="AB70" s="83" t="s">
        <v>1726</v>
      </c>
      <c r="AC70" s="83" t="s">
        <v>11</v>
      </c>
      <c r="AG70" s="83" t="s">
        <v>1979</v>
      </c>
      <c r="AL70" s="83" t="s">
        <v>64</v>
      </c>
      <c r="AU70" s="83">
        <v>430.0</v>
      </c>
      <c r="BD70" s="83" t="s">
        <v>155</v>
      </c>
      <c r="BE70" s="83" t="s">
        <v>1986</v>
      </c>
    </row>
    <row r="71">
      <c r="A71" s="83">
        <v>70.0</v>
      </c>
      <c r="B71" s="83" t="s">
        <v>1952</v>
      </c>
      <c r="C71" s="83" t="s">
        <v>1953</v>
      </c>
      <c r="D71" s="83" t="s">
        <v>155</v>
      </c>
      <c r="E71" s="83" t="s">
        <v>1987</v>
      </c>
      <c r="F71" s="83" t="s">
        <v>1987</v>
      </c>
      <c r="G71" s="83" t="s">
        <v>1988</v>
      </c>
      <c r="H71" s="83" t="s">
        <v>1904</v>
      </c>
      <c r="I71" s="83" t="s">
        <v>1612</v>
      </c>
      <c r="J71" s="83" t="s">
        <v>1699</v>
      </c>
      <c r="K71" s="83">
        <v>180.0</v>
      </c>
      <c r="L71" s="83" t="s">
        <v>1500</v>
      </c>
      <c r="M71" s="83" t="s">
        <v>1536</v>
      </c>
      <c r="N71" s="83" t="s">
        <v>1408</v>
      </c>
      <c r="O71" s="83" t="s">
        <v>1551</v>
      </c>
      <c r="P71" s="83" t="s">
        <v>1408</v>
      </c>
      <c r="Q71" s="83" t="s">
        <v>1551</v>
      </c>
      <c r="R71" s="83" t="s">
        <v>1408</v>
      </c>
      <c r="S71" s="83" t="s">
        <v>1551</v>
      </c>
      <c r="T71" s="83" t="s">
        <v>1408</v>
      </c>
      <c r="U71" s="83" t="s">
        <v>1551</v>
      </c>
      <c r="V71" s="83" t="s">
        <v>1408</v>
      </c>
      <c r="W71" s="83" t="s">
        <v>1551</v>
      </c>
      <c r="X71" s="83" t="s">
        <v>1570</v>
      </c>
      <c r="Y71" s="83" t="s">
        <v>1631</v>
      </c>
      <c r="Z71" s="83" t="s">
        <v>1718</v>
      </c>
      <c r="AA71" s="83" t="s">
        <v>1905</v>
      </c>
      <c r="AB71" s="83" t="s">
        <v>1573</v>
      </c>
      <c r="AC71" s="83" t="s">
        <v>11</v>
      </c>
      <c r="AG71" s="83" t="s">
        <v>1989</v>
      </c>
      <c r="AK71" s="83" t="s">
        <v>1756</v>
      </c>
      <c r="AU71" s="83">
        <v>430.0</v>
      </c>
      <c r="BD71" s="83" t="s">
        <v>155</v>
      </c>
      <c r="BE71" s="83" t="s">
        <v>1990</v>
      </c>
    </row>
    <row r="72">
      <c r="A72" s="83">
        <v>71.0</v>
      </c>
      <c r="B72" s="83" t="s">
        <v>1952</v>
      </c>
      <c r="C72" s="83" t="s">
        <v>1953</v>
      </c>
      <c r="D72" s="83" t="s">
        <v>155</v>
      </c>
      <c r="E72" s="83" t="s">
        <v>1991</v>
      </c>
      <c r="F72" s="83" t="s">
        <v>1991</v>
      </c>
      <c r="G72" s="83" t="s">
        <v>1992</v>
      </c>
      <c r="H72" s="83" t="s">
        <v>1531</v>
      </c>
      <c r="I72" s="83" t="s">
        <v>1580</v>
      </c>
      <c r="J72" s="83" t="s">
        <v>1699</v>
      </c>
      <c r="K72" s="83">
        <v>160.0</v>
      </c>
      <c r="L72" s="83" t="s">
        <v>1500</v>
      </c>
      <c r="M72" s="83" t="s">
        <v>1536</v>
      </c>
      <c r="N72" s="83" t="s">
        <v>1408</v>
      </c>
      <c r="O72" s="83" t="s">
        <v>1551</v>
      </c>
      <c r="P72" s="83" t="s">
        <v>1408</v>
      </c>
      <c r="Q72" s="83" t="s">
        <v>1551</v>
      </c>
      <c r="R72" s="83" t="s">
        <v>1408</v>
      </c>
      <c r="S72" s="83" t="s">
        <v>1551</v>
      </c>
      <c r="T72" s="83" t="s">
        <v>1408</v>
      </c>
      <c r="U72" s="83" t="s">
        <v>1551</v>
      </c>
      <c r="V72" s="83" t="s">
        <v>1408</v>
      </c>
      <c r="W72" s="83" t="s">
        <v>1535</v>
      </c>
      <c r="X72" s="83" t="s">
        <v>1537</v>
      </c>
      <c r="Y72" s="83" t="s">
        <v>1787</v>
      </c>
      <c r="Z72" s="83" t="s">
        <v>1788</v>
      </c>
      <c r="AA72" s="83" t="s">
        <v>1581</v>
      </c>
      <c r="AB72" s="83" t="s">
        <v>1719</v>
      </c>
      <c r="AC72" s="83" t="s">
        <v>11</v>
      </c>
      <c r="AG72" s="83" t="s">
        <v>1989</v>
      </c>
      <c r="AH72" s="83" t="s">
        <v>1993</v>
      </c>
      <c r="AO72" s="83" t="s">
        <v>26</v>
      </c>
      <c r="AU72" s="83">
        <v>430.0</v>
      </c>
      <c r="BD72" s="83" t="s">
        <v>155</v>
      </c>
      <c r="BE72" s="83" t="s">
        <v>1994</v>
      </c>
    </row>
    <row r="73">
      <c r="A73" s="83">
        <v>72.0</v>
      </c>
      <c r="B73" s="83" t="s">
        <v>1952</v>
      </c>
      <c r="C73" s="83" t="s">
        <v>1953</v>
      </c>
      <c r="D73" s="83" t="s">
        <v>155</v>
      </c>
      <c r="E73" s="83" t="s">
        <v>1995</v>
      </c>
      <c r="F73" s="83" t="s">
        <v>1995</v>
      </c>
      <c r="G73" s="83" t="s">
        <v>1996</v>
      </c>
      <c r="H73" s="83" t="s">
        <v>1531</v>
      </c>
      <c r="I73" s="83" t="s">
        <v>1532</v>
      </c>
      <c r="J73" s="83" t="s">
        <v>1699</v>
      </c>
      <c r="K73" s="83">
        <v>170.0</v>
      </c>
      <c r="L73" s="83" t="s">
        <v>1500</v>
      </c>
      <c r="M73" s="83" t="s">
        <v>1700</v>
      </c>
      <c r="N73" s="83" t="s">
        <v>1500</v>
      </c>
      <c r="O73" s="83" t="s">
        <v>1536</v>
      </c>
      <c r="P73" s="83" t="s">
        <v>1500</v>
      </c>
      <c r="Q73" s="83" t="s">
        <v>1536</v>
      </c>
      <c r="R73" s="83" t="s">
        <v>1408</v>
      </c>
      <c r="S73" s="83" t="s">
        <v>1551</v>
      </c>
      <c r="T73" s="83" t="s">
        <v>1408</v>
      </c>
      <c r="U73" s="83" t="s">
        <v>1551</v>
      </c>
      <c r="V73" s="83" t="s">
        <v>1408</v>
      </c>
      <c r="W73" s="83" t="s">
        <v>1535</v>
      </c>
      <c r="X73" s="83" t="s">
        <v>1595</v>
      </c>
      <c r="Y73" s="83" t="s">
        <v>1538</v>
      </c>
      <c r="Z73" s="83" t="s">
        <v>1701</v>
      </c>
      <c r="AA73" s="83" t="s">
        <v>1693</v>
      </c>
      <c r="AB73" s="83" t="s">
        <v>1654</v>
      </c>
      <c r="AC73" s="83" t="s">
        <v>11</v>
      </c>
      <c r="AD73" s="83" t="s">
        <v>1997</v>
      </c>
      <c r="AE73" s="83" t="s">
        <v>1998</v>
      </c>
      <c r="AG73" s="83" t="s">
        <v>1999</v>
      </c>
      <c r="AH73" s="83" t="s">
        <v>1993</v>
      </c>
      <c r="AK73" s="83" t="s">
        <v>1606</v>
      </c>
      <c r="AU73" s="83">
        <v>470.0</v>
      </c>
      <c r="BD73" s="83" t="s">
        <v>155</v>
      </c>
      <c r="BE73" s="83" t="s">
        <v>2000</v>
      </c>
    </row>
    <row r="74">
      <c r="A74" s="83">
        <v>73.0</v>
      </c>
      <c r="B74" s="83" t="s">
        <v>1952</v>
      </c>
      <c r="C74" s="83" t="s">
        <v>1953</v>
      </c>
      <c r="D74" s="83" t="s">
        <v>155</v>
      </c>
      <c r="E74" s="83" t="s">
        <v>2001</v>
      </c>
      <c r="F74" s="83" t="s">
        <v>2001</v>
      </c>
      <c r="G74" s="83" t="s">
        <v>2002</v>
      </c>
      <c r="H74" s="83" t="s">
        <v>1904</v>
      </c>
      <c r="I74" s="83" t="s">
        <v>1612</v>
      </c>
      <c r="J74" s="83" t="s">
        <v>1699</v>
      </c>
      <c r="K74" s="83">
        <v>190.0</v>
      </c>
      <c r="L74" s="83" t="s">
        <v>1408</v>
      </c>
      <c r="M74" s="83" t="s">
        <v>1700</v>
      </c>
      <c r="N74" s="83" t="s">
        <v>1408</v>
      </c>
      <c r="O74" s="83" t="s">
        <v>1536</v>
      </c>
      <c r="P74" s="83" t="s">
        <v>1408</v>
      </c>
      <c r="Q74" s="83" t="s">
        <v>1536</v>
      </c>
      <c r="R74" s="83" t="s">
        <v>1500</v>
      </c>
      <c r="S74" s="83" t="s">
        <v>1551</v>
      </c>
      <c r="T74" s="83" t="s">
        <v>1408</v>
      </c>
      <c r="U74" s="83" t="s">
        <v>1536</v>
      </c>
      <c r="V74" s="83" t="s">
        <v>1500</v>
      </c>
      <c r="W74" s="83" t="s">
        <v>1535</v>
      </c>
      <c r="X74" s="83" t="s">
        <v>1595</v>
      </c>
      <c r="Y74" s="83" t="s">
        <v>1538</v>
      </c>
      <c r="Z74" s="83" t="s">
        <v>1701</v>
      </c>
      <c r="AA74" s="83" t="s">
        <v>1905</v>
      </c>
      <c r="AB74" s="83" t="s">
        <v>1726</v>
      </c>
      <c r="AC74" s="83" t="s">
        <v>11</v>
      </c>
      <c r="AD74" s="83" t="s">
        <v>1997</v>
      </c>
      <c r="AE74" s="83" t="s">
        <v>2003</v>
      </c>
      <c r="AG74" s="83" t="s">
        <v>2004</v>
      </c>
      <c r="AL74" s="83" t="s">
        <v>64</v>
      </c>
      <c r="AU74" s="83">
        <v>470.0</v>
      </c>
      <c r="BD74" s="83" t="s">
        <v>155</v>
      </c>
      <c r="BE74" s="83" t="s">
        <v>2005</v>
      </c>
    </row>
    <row r="75">
      <c r="A75" s="83">
        <v>74.0</v>
      </c>
      <c r="B75" s="83" t="s">
        <v>1952</v>
      </c>
      <c r="C75" s="83" t="s">
        <v>1953</v>
      </c>
      <c r="D75" s="83" t="s">
        <v>155</v>
      </c>
      <c r="E75" s="83" t="s">
        <v>2006</v>
      </c>
      <c r="F75" s="83" t="s">
        <v>2006</v>
      </c>
      <c r="G75" s="83" t="s">
        <v>154</v>
      </c>
      <c r="H75" s="83" t="s">
        <v>1531</v>
      </c>
      <c r="I75" s="83" t="s">
        <v>1580</v>
      </c>
      <c r="J75" s="83" t="s">
        <v>1699</v>
      </c>
      <c r="K75" s="83">
        <v>190.0</v>
      </c>
      <c r="L75" s="83" t="s">
        <v>1500</v>
      </c>
      <c r="M75" s="83" t="s">
        <v>1700</v>
      </c>
      <c r="N75" s="83" t="s">
        <v>1500</v>
      </c>
      <c r="O75" s="83" t="s">
        <v>1536</v>
      </c>
      <c r="P75" s="83" t="s">
        <v>1408</v>
      </c>
      <c r="Q75" s="83" t="s">
        <v>1551</v>
      </c>
      <c r="R75" s="83" t="s">
        <v>1408</v>
      </c>
      <c r="S75" s="83" t="s">
        <v>1551</v>
      </c>
      <c r="T75" s="83" t="s">
        <v>1500</v>
      </c>
      <c r="U75" s="83" t="s">
        <v>1536</v>
      </c>
      <c r="V75" s="83" t="s">
        <v>1408</v>
      </c>
      <c r="W75" s="83" t="s">
        <v>1551</v>
      </c>
      <c r="X75" s="83" t="s">
        <v>1595</v>
      </c>
      <c r="Y75" s="83" t="s">
        <v>1538</v>
      </c>
      <c r="Z75" s="83" t="s">
        <v>1701</v>
      </c>
      <c r="AA75" s="83" t="s">
        <v>1581</v>
      </c>
      <c r="AB75" s="83" t="s">
        <v>1541</v>
      </c>
      <c r="AC75" s="83" t="s">
        <v>11</v>
      </c>
      <c r="AD75" s="83" t="s">
        <v>1997</v>
      </c>
      <c r="AE75" s="83" t="s">
        <v>2007</v>
      </c>
      <c r="AF75" s="83" t="s">
        <v>2008</v>
      </c>
      <c r="AU75" s="83">
        <v>470.0</v>
      </c>
      <c r="BD75" s="83" t="s">
        <v>155</v>
      </c>
      <c r="BE75" s="83" t="s">
        <v>2009</v>
      </c>
    </row>
    <row r="76">
      <c r="A76" s="83">
        <v>75.0</v>
      </c>
      <c r="B76" s="83" t="s">
        <v>2010</v>
      </c>
      <c r="C76" s="83" t="s">
        <v>2011</v>
      </c>
      <c r="D76" s="83" t="s">
        <v>2012</v>
      </c>
      <c r="E76" s="83" t="s">
        <v>2013</v>
      </c>
      <c r="F76" s="83" t="s">
        <v>2013</v>
      </c>
      <c r="G76" s="83" t="s">
        <v>2014</v>
      </c>
      <c r="H76" s="83" t="s">
        <v>1531</v>
      </c>
      <c r="I76" s="83" t="s">
        <v>1612</v>
      </c>
      <c r="J76" s="83" t="s">
        <v>1533</v>
      </c>
      <c r="K76" s="83">
        <v>170.0</v>
      </c>
      <c r="L76" s="83" t="s">
        <v>1408</v>
      </c>
      <c r="M76" s="83" t="s">
        <v>1535</v>
      </c>
      <c r="N76" s="83" t="s">
        <v>1408</v>
      </c>
      <c r="O76" s="83" t="s">
        <v>1535</v>
      </c>
      <c r="P76" s="83" t="s">
        <v>1408</v>
      </c>
      <c r="Q76" s="83" t="s">
        <v>1551</v>
      </c>
      <c r="R76" s="83" t="s">
        <v>1408</v>
      </c>
      <c r="S76" s="83" t="s">
        <v>1551</v>
      </c>
      <c r="T76" s="83" t="s">
        <v>1408</v>
      </c>
      <c r="U76" s="83" t="s">
        <v>1551</v>
      </c>
      <c r="V76" s="83" t="s">
        <v>1500</v>
      </c>
      <c r="W76" s="83" t="s">
        <v>1536</v>
      </c>
      <c r="X76" s="83" t="s">
        <v>1537</v>
      </c>
      <c r="Y76" s="83" t="s">
        <v>1538</v>
      </c>
      <c r="Z76" s="83" t="s">
        <v>1539</v>
      </c>
      <c r="AA76" s="83" t="s">
        <v>1693</v>
      </c>
      <c r="AB76" s="83" t="s">
        <v>1753</v>
      </c>
      <c r="AC76" s="83" t="s">
        <v>11</v>
      </c>
      <c r="AS76" s="83" t="s">
        <v>2015</v>
      </c>
      <c r="AT76" s="83" t="s">
        <v>2016</v>
      </c>
      <c r="AU76" s="83">
        <v>460.0</v>
      </c>
      <c r="BD76" s="83" t="s">
        <v>2012</v>
      </c>
      <c r="BE76" s="83" t="s">
        <v>2017</v>
      </c>
    </row>
    <row r="77">
      <c r="A77" s="83">
        <v>76.0</v>
      </c>
      <c r="B77" s="83" t="s">
        <v>2010</v>
      </c>
      <c r="C77" s="83" t="s">
        <v>2011</v>
      </c>
      <c r="D77" s="83" t="s">
        <v>2012</v>
      </c>
      <c r="E77" s="83" t="s">
        <v>2018</v>
      </c>
      <c r="F77" s="83" t="s">
        <v>2018</v>
      </c>
      <c r="G77" s="83" t="s">
        <v>2019</v>
      </c>
      <c r="H77" s="83" t="s">
        <v>1531</v>
      </c>
      <c r="I77" s="83" t="s">
        <v>1580</v>
      </c>
      <c r="J77" s="83" t="s">
        <v>880</v>
      </c>
      <c r="K77" s="83">
        <v>150.0</v>
      </c>
      <c r="L77" s="83" t="s">
        <v>1408</v>
      </c>
      <c r="M77" s="83" t="s">
        <v>1535</v>
      </c>
      <c r="N77" s="83" t="s">
        <v>1408</v>
      </c>
      <c r="O77" s="83" t="s">
        <v>1535</v>
      </c>
      <c r="P77" s="83" t="s">
        <v>1500</v>
      </c>
      <c r="Q77" s="83" t="s">
        <v>1536</v>
      </c>
      <c r="R77" s="83" t="s">
        <v>1436</v>
      </c>
      <c r="S77" s="83" t="s">
        <v>1550</v>
      </c>
      <c r="T77" s="83" t="s">
        <v>1408</v>
      </c>
      <c r="U77" s="83" t="s">
        <v>1551</v>
      </c>
      <c r="V77" s="83" t="s">
        <v>1408</v>
      </c>
      <c r="W77" s="83" t="s">
        <v>1551</v>
      </c>
      <c r="X77" s="83" t="s">
        <v>1595</v>
      </c>
      <c r="Y77" s="83" t="s">
        <v>1553</v>
      </c>
      <c r="Z77" s="83" t="s">
        <v>1596</v>
      </c>
      <c r="AA77" s="83" t="s">
        <v>1693</v>
      </c>
      <c r="AB77" s="83" t="s">
        <v>1779</v>
      </c>
      <c r="AC77" s="83" t="s">
        <v>11</v>
      </c>
      <c r="AH77" s="83" t="s">
        <v>2020</v>
      </c>
      <c r="AJ77" s="83" t="s">
        <v>1687</v>
      </c>
      <c r="AO77" s="83" t="s">
        <v>2021</v>
      </c>
      <c r="AU77" s="83">
        <v>460.0</v>
      </c>
      <c r="BD77" s="83" t="s">
        <v>2012</v>
      </c>
      <c r="BE77" s="83" t="s">
        <v>2022</v>
      </c>
    </row>
    <row r="78">
      <c r="A78" s="83">
        <v>77.0</v>
      </c>
      <c r="B78" s="83" t="s">
        <v>2010</v>
      </c>
      <c r="C78" s="83" t="s">
        <v>2011</v>
      </c>
      <c r="D78" s="83" t="s">
        <v>2012</v>
      </c>
      <c r="E78" s="83" t="s">
        <v>2023</v>
      </c>
      <c r="F78" s="83" t="s">
        <v>2023</v>
      </c>
      <c r="G78" s="83" t="s">
        <v>2024</v>
      </c>
      <c r="H78" s="83" t="s">
        <v>1904</v>
      </c>
      <c r="I78" s="83" t="s">
        <v>1532</v>
      </c>
      <c r="J78" s="83" t="s">
        <v>880</v>
      </c>
      <c r="K78" s="83">
        <v>170.0</v>
      </c>
      <c r="L78" s="83" t="s">
        <v>1408</v>
      </c>
      <c r="M78" s="83" t="s">
        <v>1535</v>
      </c>
      <c r="N78" s="83" t="s">
        <v>1408</v>
      </c>
      <c r="O78" s="83" t="s">
        <v>1535</v>
      </c>
      <c r="P78" s="83" t="s">
        <v>1408</v>
      </c>
      <c r="Q78" s="83" t="s">
        <v>1551</v>
      </c>
      <c r="R78" s="83" t="s">
        <v>1500</v>
      </c>
      <c r="S78" s="83" t="s">
        <v>1536</v>
      </c>
      <c r="T78" s="83" t="s">
        <v>1500</v>
      </c>
      <c r="U78" s="83" t="s">
        <v>1536</v>
      </c>
      <c r="V78" s="83" t="s">
        <v>1408</v>
      </c>
      <c r="W78" s="83" t="s">
        <v>1551</v>
      </c>
      <c r="X78" s="83" t="s">
        <v>1595</v>
      </c>
      <c r="Y78" s="83" t="s">
        <v>1553</v>
      </c>
      <c r="Z78" s="83" t="s">
        <v>1596</v>
      </c>
      <c r="AA78" s="83" t="s">
        <v>1905</v>
      </c>
      <c r="AB78" s="83" t="s">
        <v>1556</v>
      </c>
      <c r="AC78" s="83" t="s">
        <v>11</v>
      </c>
      <c r="AF78" s="83" t="s">
        <v>2025</v>
      </c>
      <c r="AN78" s="83" t="s">
        <v>1816</v>
      </c>
      <c r="AO78" s="83" t="s">
        <v>2021</v>
      </c>
      <c r="AU78" s="83">
        <v>460.0</v>
      </c>
      <c r="BD78" s="83" t="s">
        <v>2012</v>
      </c>
      <c r="BE78" s="83" t="s">
        <v>2026</v>
      </c>
    </row>
    <row r="79">
      <c r="A79" s="83">
        <v>78.0</v>
      </c>
      <c r="B79" s="83" t="s">
        <v>2010</v>
      </c>
      <c r="C79" s="83" t="s">
        <v>2011</v>
      </c>
      <c r="D79" s="83" t="s">
        <v>2012</v>
      </c>
      <c r="E79" s="83" t="s">
        <v>2027</v>
      </c>
      <c r="F79" s="83" t="s">
        <v>2027</v>
      </c>
      <c r="G79" s="83" t="s">
        <v>2028</v>
      </c>
      <c r="H79" s="83" t="s">
        <v>1531</v>
      </c>
      <c r="I79" s="83" t="s">
        <v>1549</v>
      </c>
      <c r="J79" s="83" t="s">
        <v>880</v>
      </c>
      <c r="K79" s="83">
        <v>150.0</v>
      </c>
      <c r="L79" s="83" t="s">
        <v>1408</v>
      </c>
      <c r="M79" s="83" t="s">
        <v>1551</v>
      </c>
      <c r="N79" s="83" t="s">
        <v>1408</v>
      </c>
      <c r="O79" s="83" t="s">
        <v>1535</v>
      </c>
      <c r="P79" s="83" t="s">
        <v>1408</v>
      </c>
      <c r="Q79" s="83" t="s">
        <v>1535</v>
      </c>
      <c r="R79" s="83" t="s">
        <v>1500</v>
      </c>
      <c r="S79" s="83" t="s">
        <v>1536</v>
      </c>
      <c r="T79" s="83" t="s">
        <v>1408</v>
      </c>
      <c r="U79" s="83" t="s">
        <v>1535</v>
      </c>
      <c r="V79" s="83" t="s">
        <v>1408</v>
      </c>
      <c r="W79" s="83" t="s">
        <v>1551</v>
      </c>
      <c r="X79" s="83" t="s">
        <v>1552</v>
      </c>
      <c r="Y79" s="83" t="s">
        <v>2029</v>
      </c>
      <c r="Z79" s="83" t="s">
        <v>2030</v>
      </c>
      <c r="AA79" s="83" t="s">
        <v>1597</v>
      </c>
      <c r="AB79" s="83" t="s">
        <v>1779</v>
      </c>
      <c r="AC79" s="83" t="s">
        <v>11</v>
      </c>
      <c r="AO79" s="83" t="s">
        <v>2021</v>
      </c>
      <c r="AP79" s="83" t="s">
        <v>2031</v>
      </c>
      <c r="AU79" s="83">
        <v>460.0</v>
      </c>
      <c r="BD79" s="83" t="s">
        <v>2012</v>
      </c>
      <c r="BE79" s="83" t="s">
        <v>2032</v>
      </c>
    </row>
    <row r="80">
      <c r="A80" s="83">
        <v>79.0</v>
      </c>
      <c r="B80" s="83" t="s">
        <v>2010</v>
      </c>
      <c r="C80" s="83" t="s">
        <v>2011</v>
      </c>
      <c r="D80" s="83" t="s">
        <v>2012</v>
      </c>
      <c r="E80" s="83" t="s">
        <v>2033</v>
      </c>
      <c r="F80" s="83" t="s">
        <v>2033</v>
      </c>
      <c r="G80" s="83" t="s">
        <v>2034</v>
      </c>
      <c r="H80" s="83" t="s">
        <v>1531</v>
      </c>
      <c r="I80" s="83" t="s">
        <v>1612</v>
      </c>
      <c r="J80" s="83" t="s">
        <v>1613</v>
      </c>
      <c r="K80" s="83">
        <v>160.0</v>
      </c>
      <c r="L80" s="83" t="s">
        <v>1408</v>
      </c>
      <c r="M80" s="83" t="s">
        <v>1535</v>
      </c>
      <c r="N80" s="83" t="s">
        <v>1408</v>
      </c>
      <c r="O80" s="83" t="s">
        <v>1551</v>
      </c>
      <c r="P80" s="83" t="s">
        <v>1408</v>
      </c>
      <c r="Q80" s="83" t="s">
        <v>1551</v>
      </c>
      <c r="R80" s="83" t="s">
        <v>1408</v>
      </c>
      <c r="S80" s="83" t="s">
        <v>1551</v>
      </c>
      <c r="T80" s="83" t="s">
        <v>1408</v>
      </c>
      <c r="U80" s="83" t="s">
        <v>1551</v>
      </c>
      <c r="V80" s="83" t="s">
        <v>1408</v>
      </c>
      <c r="W80" s="83" t="s">
        <v>1551</v>
      </c>
      <c r="X80" s="83" t="s">
        <v>1537</v>
      </c>
      <c r="Y80" s="83" t="s">
        <v>1538</v>
      </c>
      <c r="Z80" s="83" t="s">
        <v>1622</v>
      </c>
      <c r="AA80" s="83" t="s">
        <v>1581</v>
      </c>
      <c r="AB80" s="83" t="s">
        <v>1753</v>
      </c>
      <c r="AC80" s="83" t="s">
        <v>11</v>
      </c>
      <c r="AJ80" s="83" t="s">
        <v>2035</v>
      </c>
      <c r="AK80" s="83" t="s">
        <v>2036</v>
      </c>
      <c r="AO80" s="83" t="s">
        <v>1961</v>
      </c>
      <c r="AU80" s="83">
        <v>460.0</v>
      </c>
      <c r="BD80" s="83" t="s">
        <v>2012</v>
      </c>
      <c r="BE80" s="83" t="s">
        <v>2037</v>
      </c>
    </row>
    <row r="81">
      <c r="A81" s="83">
        <v>80.0</v>
      </c>
      <c r="B81" s="83" t="s">
        <v>2010</v>
      </c>
      <c r="C81" s="83" t="s">
        <v>2011</v>
      </c>
      <c r="D81" s="83" t="s">
        <v>2012</v>
      </c>
      <c r="E81" s="83" t="s">
        <v>2038</v>
      </c>
      <c r="F81" s="83" t="s">
        <v>2038</v>
      </c>
      <c r="G81" s="83" t="s">
        <v>2039</v>
      </c>
      <c r="H81" s="83" t="s">
        <v>1531</v>
      </c>
      <c r="I81" s="83" t="s">
        <v>1580</v>
      </c>
      <c r="J81" s="83" t="s">
        <v>1613</v>
      </c>
      <c r="K81" s="83">
        <v>140.0</v>
      </c>
      <c r="L81" s="83" t="s">
        <v>1408</v>
      </c>
      <c r="M81" s="83" t="s">
        <v>1535</v>
      </c>
      <c r="N81" s="83" t="s">
        <v>1500</v>
      </c>
      <c r="O81" s="83" t="s">
        <v>1536</v>
      </c>
      <c r="P81" s="83" t="s">
        <v>1408</v>
      </c>
      <c r="Q81" s="83" t="s">
        <v>1551</v>
      </c>
      <c r="R81" s="83" t="s">
        <v>1408</v>
      </c>
      <c r="S81" s="83" t="s">
        <v>1535</v>
      </c>
      <c r="T81" s="83" t="s">
        <v>1408</v>
      </c>
      <c r="U81" s="83" t="s">
        <v>1551</v>
      </c>
      <c r="V81" s="83" t="s">
        <v>1408</v>
      </c>
      <c r="W81" s="83" t="s">
        <v>1551</v>
      </c>
      <c r="X81" s="83" t="s">
        <v>1570</v>
      </c>
      <c r="Y81" s="83" t="s">
        <v>1571</v>
      </c>
      <c r="Z81" s="83" t="s">
        <v>1614</v>
      </c>
      <c r="AA81" s="83" t="s">
        <v>1581</v>
      </c>
      <c r="AB81" s="83" t="s">
        <v>1874</v>
      </c>
      <c r="AC81" s="83" t="s">
        <v>11</v>
      </c>
      <c r="AJ81" s="83" t="s">
        <v>2035</v>
      </c>
      <c r="AU81" s="83">
        <v>460.0</v>
      </c>
      <c r="BD81" s="83" t="s">
        <v>2012</v>
      </c>
      <c r="BE81" s="83" t="s">
        <v>2040</v>
      </c>
    </row>
    <row r="82">
      <c r="A82" s="83">
        <v>81.0</v>
      </c>
      <c r="B82" s="83" t="s">
        <v>2010</v>
      </c>
      <c r="C82" s="83" t="s">
        <v>2011</v>
      </c>
      <c r="D82" s="83" t="s">
        <v>2012</v>
      </c>
      <c r="E82" s="83" t="s">
        <v>2041</v>
      </c>
      <c r="F82" s="83" t="s">
        <v>2041</v>
      </c>
      <c r="G82" s="83" t="s">
        <v>2042</v>
      </c>
      <c r="H82" s="83" t="s">
        <v>1904</v>
      </c>
      <c r="I82" s="83" t="s">
        <v>1532</v>
      </c>
      <c r="J82" s="83" t="s">
        <v>1613</v>
      </c>
      <c r="K82" s="83">
        <v>170.0</v>
      </c>
      <c r="L82" s="83" t="s">
        <v>1408</v>
      </c>
      <c r="M82" s="83" t="s">
        <v>1551</v>
      </c>
      <c r="N82" s="83" t="s">
        <v>1500</v>
      </c>
      <c r="O82" s="83" t="s">
        <v>1536</v>
      </c>
      <c r="P82" s="83" t="s">
        <v>1408</v>
      </c>
      <c r="Q82" s="83" t="s">
        <v>1551</v>
      </c>
      <c r="R82" s="83" t="s">
        <v>1408</v>
      </c>
      <c r="S82" s="83" t="s">
        <v>1551</v>
      </c>
      <c r="T82" s="83" t="s">
        <v>1408</v>
      </c>
      <c r="U82" s="83" t="s">
        <v>1551</v>
      </c>
      <c r="V82" s="83" t="s">
        <v>1408</v>
      </c>
      <c r="W82" s="83" t="s">
        <v>1551</v>
      </c>
      <c r="X82" s="83" t="s">
        <v>1570</v>
      </c>
      <c r="Y82" s="83" t="s">
        <v>1571</v>
      </c>
      <c r="Z82" s="83" t="s">
        <v>1614</v>
      </c>
      <c r="AA82" s="83" t="s">
        <v>1905</v>
      </c>
      <c r="AB82" s="83" t="s">
        <v>1789</v>
      </c>
      <c r="AC82" s="83" t="s">
        <v>11</v>
      </c>
      <c r="AF82" s="83" t="s">
        <v>1727</v>
      </c>
      <c r="AJ82" s="83" t="s">
        <v>2035</v>
      </c>
      <c r="AO82" s="83" t="s">
        <v>1924</v>
      </c>
      <c r="AU82" s="83">
        <v>460.0</v>
      </c>
      <c r="BD82" s="83" t="s">
        <v>2012</v>
      </c>
      <c r="BE82" s="83" t="s">
        <v>2043</v>
      </c>
    </row>
    <row r="83">
      <c r="A83" s="83">
        <v>82.0</v>
      </c>
      <c r="B83" s="83" t="s">
        <v>2010</v>
      </c>
      <c r="C83" s="83" t="s">
        <v>2011</v>
      </c>
      <c r="D83" s="83" t="s">
        <v>2012</v>
      </c>
      <c r="E83" s="83" t="s">
        <v>2044</v>
      </c>
      <c r="F83" s="83" t="s">
        <v>2044</v>
      </c>
      <c r="G83" s="83" t="s">
        <v>2045</v>
      </c>
      <c r="H83" s="83" t="s">
        <v>1531</v>
      </c>
      <c r="I83" s="83" t="s">
        <v>1549</v>
      </c>
      <c r="J83" s="83" t="s">
        <v>1613</v>
      </c>
      <c r="K83" s="83">
        <v>160.0</v>
      </c>
      <c r="L83" s="83" t="s">
        <v>1408</v>
      </c>
      <c r="M83" s="83" t="s">
        <v>1551</v>
      </c>
      <c r="N83" s="83" t="s">
        <v>1500</v>
      </c>
      <c r="O83" s="83" t="s">
        <v>1536</v>
      </c>
      <c r="P83" s="83" t="s">
        <v>1408</v>
      </c>
      <c r="Q83" s="83" t="s">
        <v>1551</v>
      </c>
      <c r="R83" s="83" t="s">
        <v>1408</v>
      </c>
      <c r="S83" s="83" t="s">
        <v>1551</v>
      </c>
      <c r="T83" s="83" t="s">
        <v>1500</v>
      </c>
      <c r="U83" s="83" t="s">
        <v>1536</v>
      </c>
      <c r="V83" s="83" t="s">
        <v>1408</v>
      </c>
      <c r="W83" s="83" t="s">
        <v>1535</v>
      </c>
      <c r="X83" s="83" t="s">
        <v>1570</v>
      </c>
      <c r="Y83" s="83" t="s">
        <v>1571</v>
      </c>
      <c r="Z83" s="83" t="s">
        <v>1614</v>
      </c>
      <c r="AA83" s="83" t="s">
        <v>1581</v>
      </c>
      <c r="AB83" s="83" t="s">
        <v>2046</v>
      </c>
      <c r="AC83" s="83" t="s">
        <v>11</v>
      </c>
      <c r="AH83" s="83" t="s">
        <v>2020</v>
      </c>
      <c r="AJ83" s="83" t="s">
        <v>2035</v>
      </c>
      <c r="AO83" s="83" t="s">
        <v>1961</v>
      </c>
      <c r="AU83" s="83">
        <v>460.0</v>
      </c>
      <c r="BD83" s="83" t="s">
        <v>2012</v>
      </c>
      <c r="BE83" s="83" t="s">
        <v>2047</v>
      </c>
    </row>
    <row r="84">
      <c r="A84" s="83">
        <v>83.0</v>
      </c>
      <c r="B84" s="83" t="s">
        <v>2010</v>
      </c>
      <c r="C84" s="83" t="s">
        <v>2011</v>
      </c>
      <c r="D84" s="83" t="s">
        <v>2012</v>
      </c>
      <c r="E84" s="83" t="s">
        <v>2048</v>
      </c>
      <c r="F84" s="83" t="s">
        <v>2048</v>
      </c>
      <c r="G84" s="83" t="s">
        <v>2049</v>
      </c>
      <c r="H84" s="83" t="s">
        <v>1531</v>
      </c>
      <c r="I84" s="83" t="s">
        <v>1612</v>
      </c>
      <c r="J84" s="83" t="s">
        <v>1699</v>
      </c>
      <c r="K84" s="83">
        <v>160.0</v>
      </c>
      <c r="L84" s="83" t="s">
        <v>1500</v>
      </c>
      <c r="M84" s="83" t="s">
        <v>1536</v>
      </c>
      <c r="N84" s="83" t="s">
        <v>1408</v>
      </c>
      <c r="O84" s="83" t="s">
        <v>1551</v>
      </c>
      <c r="P84" s="83" t="s">
        <v>1500</v>
      </c>
      <c r="Q84" s="83" t="s">
        <v>1536</v>
      </c>
      <c r="R84" s="83" t="s">
        <v>1408</v>
      </c>
      <c r="S84" s="83" t="s">
        <v>1535</v>
      </c>
      <c r="T84" s="83" t="s">
        <v>1408</v>
      </c>
      <c r="U84" s="83" t="s">
        <v>1551</v>
      </c>
      <c r="V84" s="83" t="s">
        <v>1408</v>
      </c>
      <c r="W84" s="83" t="s">
        <v>1535</v>
      </c>
      <c r="X84" s="83" t="s">
        <v>1595</v>
      </c>
      <c r="Y84" s="83" t="s">
        <v>1553</v>
      </c>
      <c r="Z84" s="83" t="s">
        <v>2050</v>
      </c>
      <c r="AA84" s="83" t="s">
        <v>1623</v>
      </c>
      <c r="AB84" s="83" t="s">
        <v>2046</v>
      </c>
      <c r="AC84" s="83" t="s">
        <v>11</v>
      </c>
      <c r="AD84" s="83" t="s">
        <v>2051</v>
      </c>
      <c r="AF84" s="83" t="s">
        <v>2052</v>
      </c>
      <c r="AO84" s="83" t="s">
        <v>1627</v>
      </c>
      <c r="AU84" s="83">
        <v>460.0</v>
      </c>
      <c r="BD84" s="83" t="s">
        <v>2012</v>
      </c>
      <c r="BE84" s="83" t="s">
        <v>2053</v>
      </c>
    </row>
    <row r="85">
      <c r="A85" s="83">
        <v>84.0</v>
      </c>
      <c r="B85" s="83" t="s">
        <v>2010</v>
      </c>
      <c r="C85" s="83" t="s">
        <v>2011</v>
      </c>
      <c r="D85" s="83" t="s">
        <v>2012</v>
      </c>
      <c r="E85" s="83" t="s">
        <v>2054</v>
      </c>
      <c r="F85" s="83" t="s">
        <v>2055</v>
      </c>
      <c r="G85" s="83" t="s">
        <v>2056</v>
      </c>
      <c r="H85" s="83" t="s">
        <v>1531</v>
      </c>
      <c r="I85" s="83" t="s">
        <v>1549</v>
      </c>
      <c r="J85" s="83" t="s">
        <v>1699</v>
      </c>
      <c r="K85" s="83">
        <v>180.0</v>
      </c>
      <c r="L85" s="83" t="s">
        <v>1500</v>
      </c>
      <c r="M85" s="83" t="s">
        <v>1700</v>
      </c>
      <c r="N85" s="83" t="s">
        <v>1500</v>
      </c>
      <c r="O85" s="83" t="s">
        <v>1536</v>
      </c>
      <c r="P85" s="83" t="s">
        <v>1500</v>
      </c>
      <c r="Q85" s="83" t="s">
        <v>1536</v>
      </c>
      <c r="R85" s="83" t="s">
        <v>1408</v>
      </c>
      <c r="S85" s="83" t="s">
        <v>1535</v>
      </c>
      <c r="T85" s="83" t="s">
        <v>1408</v>
      </c>
      <c r="U85" s="83" t="s">
        <v>1551</v>
      </c>
      <c r="V85" s="83" t="s">
        <v>1408</v>
      </c>
      <c r="W85" s="83" t="s">
        <v>1535</v>
      </c>
      <c r="X85" s="83" t="s">
        <v>1595</v>
      </c>
      <c r="Y85" s="83" t="s">
        <v>1538</v>
      </c>
      <c r="Z85" s="83" t="s">
        <v>1701</v>
      </c>
      <c r="AA85" s="83" t="s">
        <v>1693</v>
      </c>
      <c r="AB85" s="83" t="s">
        <v>1828</v>
      </c>
      <c r="AC85" s="83" t="s">
        <v>87</v>
      </c>
      <c r="AE85" s="83" t="s">
        <v>2057</v>
      </c>
      <c r="AF85" s="83" t="s">
        <v>73</v>
      </c>
      <c r="AJ85" s="83" t="s">
        <v>2035</v>
      </c>
      <c r="AO85" s="83" t="s">
        <v>2021</v>
      </c>
      <c r="AU85" s="83">
        <v>510.0</v>
      </c>
      <c r="BD85" s="83" t="s">
        <v>2012</v>
      </c>
      <c r="BE85" s="83" t="s">
        <v>2058</v>
      </c>
    </row>
    <row r="86">
      <c r="A86" s="83">
        <v>85.0</v>
      </c>
      <c r="B86" s="83" t="s">
        <v>2010</v>
      </c>
      <c r="C86" s="83" t="s">
        <v>2011</v>
      </c>
      <c r="D86" s="83" t="s">
        <v>2012</v>
      </c>
      <c r="E86" s="83" t="s">
        <v>2059</v>
      </c>
      <c r="F86" s="83" t="s">
        <v>2060</v>
      </c>
      <c r="G86" s="83" t="s">
        <v>2061</v>
      </c>
      <c r="H86" s="83" t="s">
        <v>1531</v>
      </c>
      <c r="I86" s="83" t="s">
        <v>1549</v>
      </c>
      <c r="J86" s="83" t="s">
        <v>1699</v>
      </c>
      <c r="K86" s="83">
        <v>180.0</v>
      </c>
      <c r="L86" s="83" t="s">
        <v>1500</v>
      </c>
      <c r="M86" s="83" t="s">
        <v>1700</v>
      </c>
      <c r="N86" s="83" t="s">
        <v>1500</v>
      </c>
      <c r="O86" s="83" t="s">
        <v>1536</v>
      </c>
      <c r="P86" s="83" t="s">
        <v>1500</v>
      </c>
      <c r="Q86" s="83" t="s">
        <v>1536</v>
      </c>
      <c r="R86" s="83" t="s">
        <v>1408</v>
      </c>
      <c r="S86" s="83" t="s">
        <v>1535</v>
      </c>
      <c r="T86" s="83" t="s">
        <v>1408</v>
      </c>
      <c r="U86" s="83" t="s">
        <v>1551</v>
      </c>
      <c r="V86" s="83" t="s">
        <v>1408</v>
      </c>
      <c r="W86" s="83" t="s">
        <v>1535</v>
      </c>
      <c r="AA86" s="83" t="s">
        <v>1693</v>
      </c>
      <c r="AB86" s="83" t="s">
        <v>1828</v>
      </c>
      <c r="AC86" s="83" t="s">
        <v>2062</v>
      </c>
      <c r="AF86" s="83" t="s">
        <v>73</v>
      </c>
      <c r="AJ86" s="83" t="s">
        <v>2035</v>
      </c>
      <c r="AO86" s="83" t="s">
        <v>2063</v>
      </c>
      <c r="BD86" s="83" t="s">
        <v>2012</v>
      </c>
      <c r="BE86" s="83" t="s">
        <v>2064</v>
      </c>
    </row>
    <row r="87">
      <c r="A87" s="83">
        <v>86.0</v>
      </c>
      <c r="B87" s="83" t="s">
        <v>2010</v>
      </c>
      <c r="C87" s="83" t="s">
        <v>2011</v>
      </c>
      <c r="D87" s="83" t="s">
        <v>2012</v>
      </c>
      <c r="E87" s="83" t="s">
        <v>2059</v>
      </c>
      <c r="F87" s="83" t="s">
        <v>2060</v>
      </c>
      <c r="G87" s="83" t="s">
        <v>2061</v>
      </c>
      <c r="H87" s="83" t="s">
        <v>1531</v>
      </c>
      <c r="I87" s="83" t="s">
        <v>1549</v>
      </c>
      <c r="J87" s="83" t="s">
        <v>1699</v>
      </c>
      <c r="K87" s="83">
        <v>180.0</v>
      </c>
      <c r="L87" s="83" t="s">
        <v>1500</v>
      </c>
      <c r="M87" s="83" t="s">
        <v>1700</v>
      </c>
      <c r="N87" s="83" t="s">
        <v>1500</v>
      </c>
      <c r="O87" s="83" t="s">
        <v>1536</v>
      </c>
      <c r="P87" s="83" t="s">
        <v>1500</v>
      </c>
      <c r="Q87" s="83" t="s">
        <v>1536</v>
      </c>
      <c r="R87" s="83" t="s">
        <v>1408</v>
      </c>
      <c r="S87" s="83" t="s">
        <v>1535</v>
      </c>
      <c r="T87" s="83" t="s">
        <v>1408</v>
      </c>
      <c r="U87" s="83" t="s">
        <v>1551</v>
      </c>
      <c r="V87" s="83" t="s">
        <v>1408</v>
      </c>
      <c r="W87" s="83" t="s">
        <v>1535</v>
      </c>
      <c r="AA87" s="83" t="s">
        <v>1693</v>
      </c>
      <c r="AB87" s="83" t="s">
        <v>1828</v>
      </c>
      <c r="AC87" s="83" t="s">
        <v>2065</v>
      </c>
      <c r="AF87" s="83" t="s">
        <v>2066</v>
      </c>
      <c r="AJ87" s="83" t="s">
        <v>2035</v>
      </c>
      <c r="AO87" s="83" t="s">
        <v>2021</v>
      </c>
      <c r="BD87" s="83" t="s">
        <v>2012</v>
      </c>
      <c r="BE87" s="83" t="s">
        <v>2067</v>
      </c>
    </row>
    <row r="88">
      <c r="A88" s="83">
        <v>87.0</v>
      </c>
      <c r="B88" s="83" t="s">
        <v>2010</v>
      </c>
      <c r="C88" s="83" t="s">
        <v>2011</v>
      </c>
      <c r="D88" s="83" t="s">
        <v>2012</v>
      </c>
      <c r="E88" s="83" t="s">
        <v>2068</v>
      </c>
      <c r="F88" s="83" t="s">
        <v>2068</v>
      </c>
      <c r="G88" s="83" t="s">
        <v>2069</v>
      </c>
      <c r="H88" s="83" t="s">
        <v>1531</v>
      </c>
      <c r="I88" s="83" t="s">
        <v>1532</v>
      </c>
      <c r="J88" s="83" t="s">
        <v>1699</v>
      </c>
      <c r="K88" s="83">
        <v>150.0</v>
      </c>
      <c r="L88" s="83" t="s">
        <v>1500</v>
      </c>
      <c r="M88" s="83" t="s">
        <v>1536</v>
      </c>
      <c r="N88" s="83" t="s">
        <v>1408</v>
      </c>
      <c r="O88" s="83" t="s">
        <v>1551</v>
      </c>
      <c r="P88" s="83" t="s">
        <v>1408</v>
      </c>
      <c r="Q88" s="83" t="s">
        <v>1551</v>
      </c>
      <c r="R88" s="83" t="s">
        <v>1408</v>
      </c>
      <c r="S88" s="83" t="s">
        <v>1535</v>
      </c>
      <c r="T88" s="83" t="s">
        <v>1408</v>
      </c>
      <c r="U88" s="83" t="s">
        <v>1551</v>
      </c>
      <c r="V88" s="83" t="s">
        <v>1408</v>
      </c>
      <c r="W88" s="83" t="s">
        <v>1535</v>
      </c>
      <c r="X88" s="83" t="s">
        <v>1570</v>
      </c>
      <c r="Y88" s="83" t="s">
        <v>1631</v>
      </c>
      <c r="Z88" s="83" t="s">
        <v>1718</v>
      </c>
      <c r="AA88" s="83" t="s">
        <v>1623</v>
      </c>
      <c r="AB88" s="83" t="s">
        <v>1684</v>
      </c>
      <c r="AC88" s="83" t="s">
        <v>11</v>
      </c>
      <c r="AD88" s="83" t="s">
        <v>2051</v>
      </c>
      <c r="AF88" s="83" t="s">
        <v>1727</v>
      </c>
      <c r="AG88" s="83" t="s">
        <v>2070</v>
      </c>
      <c r="AL88" s="83" t="s">
        <v>1869</v>
      </c>
      <c r="AU88" s="83">
        <v>460.0</v>
      </c>
      <c r="BD88" s="83" t="s">
        <v>2012</v>
      </c>
      <c r="BE88" s="83" t="s">
        <v>2071</v>
      </c>
    </row>
    <row r="89">
      <c r="A89" s="83">
        <v>88.0</v>
      </c>
      <c r="B89" s="83" t="s">
        <v>2072</v>
      </c>
      <c r="C89" s="83" t="s">
        <v>2072</v>
      </c>
      <c r="D89" s="83" t="s">
        <v>142</v>
      </c>
      <c r="E89" s="83" t="s">
        <v>2073</v>
      </c>
      <c r="F89" s="83" t="s">
        <v>2074</v>
      </c>
      <c r="G89" s="83" t="s">
        <v>2075</v>
      </c>
      <c r="H89" s="83" t="s">
        <v>1531</v>
      </c>
      <c r="I89" s="83" t="s">
        <v>1549</v>
      </c>
      <c r="J89" s="83" t="s">
        <v>1533</v>
      </c>
      <c r="K89" s="83">
        <v>160.0</v>
      </c>
      <c r="L89" s="83" t="s">
        <v>1436</v>
      </c>
      <c r="M89" s="83" t="s">
        <v>1534</v>
      </c>
      <c r="N89" s="83" t="s">
        <v>1436</v>
      </c>
      <c r="O89" s="83" t="s">
        <v>1534</v>
      </c>
      <c r="P89" s="83" t="s">
        <v>1500</v>
      </c>
      <c r="Q89" s="83" t="s">
        <v>1536</v>
      </c>
      <c r="R89" s="83" t="s">
        <v>1408</v>
      </c>
      <c r="S89" s="83" t="s">
        <v>1551</v>
      </c>
      <c r="T89" s="83" t="s">
        <v>1408</v>
      </c>
      <c r="U89" s="83" t="s">
        <v>1535</v>
      </c>
      <c r="V89" s="83" t="s">
        <v>1500</v>
      </c>
      <c r="W89" s="83" t="s">
        <v>1700</v>
      </c>
      <c r="X89" s="83" t="s">
        <v>1537</v>
      </c>
      <c r="Y89" s="83" t="s">
        <v>1538</v>
      </c>
      <c r="Z89" s="83" t="s">
        <v>1539</v>
      </c>
      <c r="AA89" s="83" t="s">
        <v>1581</v>
      </c>
      <c r="AB89" s="83" t="s">
        <v>1671</v>
      </c>
      <c r="AC89" s="83" t="s">
        <v>11</v>
      </c>
      <c r="AN89" s="83" t="s">
        <v>1932</v>
      </c>
      <c r="AR89" s="83" t="s">
        <v>2076</v>
      </c>
      <c r="AS89" s="83" t="s">
        <v>2077</v>
      </c>
      <c r="AU89" s="83">
        <v>450.0</v>
      </c>
      <c r="BD89" s="83" t="s">
        <v>142</v>
      </c>
      <c r="BE89" s="83" t="s">
        <v>2078</v>
      </c>
    </row>
    <row r="90">
      <c r="A90" s="83">
        <v>89.0</v>
      </c>
      <c r="B90" s="83" t="s">
        <v>2072</v>
      </c>
      <c r="C90" s="83" t="s">
        <v>2072</v>
      </c>
      <c r="D90" s="83" t="s">
        <v>142</v>
      </c>
      <c r="E90" s="83" t="s">
        <v>2079</v>
      </c>
      <c r="F90" s="83" t="s">
        <v>2080</v>
      </c>
      <c r="G90" s="83" t="s">
        <v>2081</v>
      </c>
      <c r="H90" s="83" t="s">
        <v>1531</v>
      </c>
      <c r="I90" s="83" t="s">
        <v>1580</v>
      </c>
      <c r="J90" s="83" t="s">
        <v>880</v>
      </c>
      <c r="K90" s="83">
        <v>170.0</v>
      </c>
      <c r="L90" s="83" t="s">
        <v>1408</v>
      </c>
      <c r="M90" s="83" t="s">
        <v>1535</v>
      </c>
      <c r="N90" s="83" t="s">
        <v>1408</v>
      </c>
      <c r="O90" s="83" t="s">
        <v>1551</v>
      </c>
      <c r="P90" s="83" t="s">
        <v>1408</v>
      </c>
      <c r="Q90" s="83" t="s">
        <v>1551</v>
      </c>
      <c r="R90" s="83" t="s">
        <v>1500</v>
      </c>
      <c r="S90" s="83" t="s">
        <v>1536</v>
      </c>
      <c r="T90" s="83" t="s">
        <v>1436</v>
      </c>
      <c r="U90" s="83" t="s">
        <v>1536</v>
      </c>
      <c r="V90" s="83" t="s">
        <v>1408</v>
      </c>
      <c r="W90" s="83" t="s">
        <v>1534</v>
      </c>
      <c r="X90" s="83" t="s">
        <v>1595</v>
      </c>
      <c r="Y90" s="83" t="s">
        <v>1553</v>
      </c>
      <c r="Z90" s="83" t="s">
        <v>1596</v>
      </c>
      <c r="AA90" s="83" t="s">
        <v>1693</v>
      </c>
      <c r="AB90" s="83" t="s">
        <v>1726</v>
      </c>
      <c r="AC90" s="83" t="s">
        <v>11</v>
      </c>
      <c r="AL90" s="83" t="s">
        <v>1660</v>
      </c>
      <c r="AN90" s="83" t="s">
        <v>1816</v>
      </c>
      <c r="AU90" s="83">
        <v>450.0</v>
      </c>
      <c r="BD90" s="83" t="s">
        <v>142</v>
      </c>
      <c r="BE90" s="83" t="s">
        <v>2082</v>
      </c>
    </row>
    <row r="91">
      <c r="A91" s="83">
        <v>90.0</v>
      </c>
      <c r="B91" s="83" t="s">
        <v>2072</v>
      </c>
      <c r="C91" s="83" t="s">
        <v>2072</v>
      </c>
      <c r="D91" s="83" t="s">
        <v>142</v>
      </c>
      <c r="E91" s="83" t="s">
        <v>2083</v>
      </c>
      <c r="F91" s="83" t="s">
        <v>2084</v>
      </c>
      <c r="G91" s="83" t="s">
        <v>2085</v>
      </c>
      <c r="H91" s="83" t="s">
        <v>1531</v>
      </c>
      <c r="I91" s="83" t="s">
        <v>1549</v>
      </c>
      <c r="J91" s="83" t="s">
        <v>880</v>
      </c>
      <c r="K91" s="83">
        <v>180.0</v>
      </c>
      <c r="L91" s="83" t="s">
        <v>1408</v>
      </c>
      <c r="M91" s="83" t="s">
        <v>1535</v>
      </c>
      <c r="N91" s="83" t="s">
        <v>1408</v>
      </c>
      <c r="O91" s="83" t="s">
        <v>1535</v>
      </c>
      <c r="P91" s="83" t="s">
        <v>1408</v>
      </c>
      <c r="Q91" s="83" t="s">
        <v>1551</v>
      </c>
      <c r="R91" s="83" t="s">
        <v>1500</v>
      </c>
      <c r="S91" s="83" t="s">
        <v>1700</v>
      </c>
      <c r="T91" s="83" t="s">
        <v>1436</v>
      </c>
      <c r="U91" s="83" t="s">
        <v>1534</v>
      </c>
      <c r="V91" s="83" t="s">
        <v>1408</v>
      </c>
      <c r="W91" s="83" t="s">
        <v>1551</v>
      </c>
      <c r="X91" s="83" t="s">
        <v>1595</v>
      </c>
      <c r="Y91" s="83" t="s">
        <v>1553</v>
      </c>
      <c r="Z91" s="83" t="s">
        <v>1596</v>
      </c>
      <c r="AA91" s="83" t="s">
        <v>1843</v>
      </c>
      <c r="AB91" s="83" t="s">
        <v>1753</v>
      </c>
      <c r="AC91" s="83" t="s">
        <v>11</v>
      </c>
      <c r="AK91" s="83" t="s">
        <v>1606</v>
      </c>
      <c r="AN91" s="83" t="s">
        <v>1816</v>
      </c>
      <c r="AU91" s="83">
        <v>450.0</v>
      </c>
      <c r="BD91" s="83" t="s">
        <v>142</v>
      </c>
      <c r="BE91" s="83" t="s">
        <v>2086</v>
      </c>
    </row>
    <row r="92">
      <c r="A92" s="83">
        <v>91.0</v>
      </c>
      <c r="B92" s="83" t="s">
        <v>2072</v>
      </c>
      <c r="C92" s="83" t="s">
        <v>2072</v>
      </c>
      <c r="D92" s="83" t="s">
        <v>142</v>
      </c>
      <c r="E92" s="83" t="s">
        <v>2087</v>
      </c>
      <c r="F92" s="83" t="s">
        <v>2088</v>
      </c>
      <c r="G92" s="83" t="s">
        <v>2089</v>
      </c>
      <c r="H92" s="83" t="s">
        <v>1531</v>
      </c>
      <c r="I92" s="83" t="s">
        <v>1532</v>
      </c>
      <c r="J92" s="83" t="s">
        <v>880</v>
      </c>
      <c r="K92" s="83">
        <v>180.0</v>
      </c>
      <c r="L92" s="83" t="s">
        <v>1500</v>
      </c>
      <c r="M92" s="83" t="s">
        <v>1536</v>
      </c>
      <c r="N92" s="83" t="s">
        <v>1408</v>
      </c>
      <c r="O92" s="83" t="s">
        <v>1551</v>
      </c>
      <c r="P92" s="83" t="s">
        <v>1408</v>
      </c>
      <c r="Q92" s="83" t="s">
        <v>1551</v>
      </c>
      <c r="R92" s="83" t="s">
        <v>1408</v>
      </c>
      <c r="S92" s="83" t="s">
        <v>1535</v>
      </c>
      <c r="T92" s="83" t="s">
        <v>1500</v>
      </c>
      <c r="U92" s="83" t="s">
        <v>1536</v>
      </c>
      <c r="V92" s="83" t="s">
        <v>1436</v>
      </c>
      <c r="W92" s="83" t="s">
        <v>1550</v>
      </c>
      <c r="X92" s="83" t="s">
        <v>1595</v>
      </c>
      <c r="Y92" s="83" t="s">
        <v>1553</v>
      </c>
      <c r="Z92" s="83" t="s">
        <v>1596</v>
      </c>
      <c r="AA92" s="83" t="s">
        <v>1581</v>
      </c>
      <c r="AB92" s="83" t="s">
        <v>1605</v>
      </c>
      <c r="AC92" s="83" t="s">
        <v>11</v>
      </c>
      <c r="AL92" s="83" t="s">
        <v>1626</v>
      </c>
      <c r="AN92" s="83" t="s">
        <v>2090</v>
      </c>
      <c r="AU92" s="83">
        <v>450.0</v>
      </c>
      <c r="BD92" s="83" t="s">
        <v>142</v>
      </c>
      <c r="BE92" s="83" t="s">
        <v>2091</v>
      </c>
    </row>
    <row r="93">
      <c r="A93" s="83">
        <v>92.0</v>
      </c>
      <c r="B93" s="83" t="s">
        <v>2072</v>
      </c>
      <c r="C93" s="83" t="s">
        <v>2072</v>
      </c>
      <c r="D93" s="83" t="s">
        <v>142</v>
      </c>
      <c r="E93" s="83" t="s">
        <v>2092</v>
      </c>
      <c r="F93" s="83" t="s">
        <v>2093</v>
      </c>
      <c r="G93" s="83" t="s">
        <v>2094</v>
      </c>
      <c r="H93" s="83" t="s">
        <v>1531</v>
      </c>
      <c r="I93" s="83" t="s">
        <v>1580</v>
      </c>
      <c r="J93" s="83" t="s">
        <v>880</v>
      </c>
      <c r="K93" s="83">
        <v>180.0</v>
      </c>
      <c r="L93" s="83" t="s">
        <v>1408</v>
      </c>
      <c r="M93" s="83" t="s">
        <v>1535</v>
      </c>
      <c r="N93" s="83" t="s">
        <v>1408</v>
      </c>
      <c r="O93" s="83" t="s">
        <v>1535</v>
      </c>
      <c r="P93" s="83" t="s">
        <v>1500</v>
      </c>
      <c r="Q93" s="83" t="s">
        <v>1700</v>
      </c>
      <c r="R93" s="83" t="s">
        <v>1408</v>
      </c>
      <c r="S93" s="83" t="s">
        <v>1551</v>
      </c>
      <c r="T93" s="83" t="s">
        <v>1408</v>
      </c>
      <c r="U93" s="83" t="s">
        <v>1551</v>
      </c>
      <c r="V93" s="83" t="s">
        <v>1436</v>
      </c>
      <c r="W93" s="83" t="s">
        <v>1534</v>
      </c>
      <c r="X93" s="83" t="s">
        <v>1595</v>
      </c>
      <c r="Y93" s="83" t="s">
        <v>1553</v>
      </c>
      <c r="Z93" s="83" t="s">
        <v>1596</v>
      </c>
      <c r="AA93" s="83" t="s">
        <v>1581</v>
      </c>
      <c r="AB93" s="83" t="s">
        <v>1671</v>
      </c>
      <c r="AC93" s="83" t="s">
        <v>11</v>
      </c>
      <c r="AK93" s="83" t="s">
        <v>1606</v>
      </c>
      <c r="AN93" s="83" t="s">
        <v>1774</v>
      </c>
      <c r="AU93" s="83">
        <v>450.0</v>
      </c>
      <c r="BD93" s="83" t="s">
        <v>142</v>
      </c>
      <c r="BE93" s="83" t="s">
        <v>2095</v>
      </c>
    </row>
    <row r="94">
      <c r="A94" s="83">
        <v>93.0</v>
      </c>
      <c r="B94" s="83" t="s">
        <v>2072</v>
      </c>
      <c r="C94" s="83" t="s">
        <v>2072</v>
      </c>
      <c r="D94" s="83" t="s">
        <v>142</v>
      </c>
      <c r="E94" s="83" t="s">
        <v>2096</v>
      </c>
      <c r="F94" s="83" t="s">
        <v>2097</v>
      </c>
      <c r="G94" s="83" t="s">
        <v>2098</v>
      </c>
      <c r="H94" s="83" t="s">
        <v>1531</v>
      </c>
      <c r="I94" s="83" t="s">
        <v>1549</v>
      </c>
      <c r="J94" s="83" t="s">
        <v>1613</v>
      </c>
      <c r="K94" s="83">
        <v>170.0</v>
      </c>
      <c r="L94" s="83" t="s">
        <v>1408</v>
      </c>
      <c r="M94" s="83" t="s">
        <v>1551</v>
      </c>
      <c r="N94" s="83" t="s">
        <v>1500</v>
      </c>
      <c r="O94" s="83" t="s">
        <v>1700</v>
      </c>
      <c r="P94" s="83" t="s">
        <v>1500</v>
      </c>
      <c r="Q94" s="83" t="s">
        <v>1536</v>
      </c>
      <c r="R94" s="83" t="s">
        <v>1436</v>
      </c>
      <c r="S94" s="83" t="s">
        <v>1534</v>
      </c>
      <c r="T94" s="83" t="s">
        <v>1408</v>
      </c>
      <c r="U94" s="83" t="s">
        <v>1551</v>
      </c>
      <c r="V94" s="83" t="s">
        <v>1436</v>
      </c>
      <c r="W94" s="83" t="s">
        <v>1550</v>
      </c>
      <c r="X94" s="83" t="s">
        <v>1552</v>
      </c>
      <c r="Y94" s="83" t="s">
        <v>1762</v>
      </c>
      <c r="Z94" s="83" t="s">
        <v>1763</v>
      </c>
      <c r="AA94" s="83" t="s">
        <v>1693</v>
      </c>
      <c r="AB94" s="83" t="s">
        <v>1753</v>
      </c>
      <c r="AC94" s="83" t="s">
        <v>11</v>
      </c>
      <c r="AE94" s="83" t="s">
        <v>1803</v>
      </c>
      <c r="AF94" s="83" t="s">
        <v>1765</v>
      </c>
      <c r="AG94" s="83" t="s">
        <v>1771</v>
      </c>
      <c r="AJ94" s="83" t="s">
        <v>75</v>
      </c>
      <c r="AU94" s="83">
        <v>450.0</v>
      </c>
      <c r="BD94" s="83" t="s">
        <v>142</v>
      </c>
      <c r="BE94" s="83" t="s">
        <v>2099</v>
      </c>
    </row>
    <row r="95">
      <c r="A95" s="83">
        <v>94.0</v>
      </c>
      <c r="B95" s="83" t="s">
        <v>2072</v>
      </c>
      <c r="C95" s="83" t="s">
        <v>2072</v>
      </c>
      <c r="D95" s="83" t="s">
        <v>142</v>
      </c>
      <c r="E95" s="83" t="s">
        <v>2100</v>
      </c>
      <c r="F95" s="83" t="s">
        <v>2101</v>
      </c>
      <c r="G95" s="83" t="s">
        <v>2102</v>
      </c>
      <c r="H95" s="83" t="s">
        <v>1531</v>
      </c>
      <c r="I95" s="83" t="s">
        <v>1532</v>
      </c>
      <c r="J95" s="83" t="s">
        <v>1613</v>
      </c>
      <c r="K95" s="83">
        <v>170.0</v>
      </c>
      <c r="L95" s="83" t="s">
        <v>1408</v>
      </c>
      <c r="M95" s="83" t="s">
        <v>1551</v>
      </c>
      <c r="N95" s="83" t="s">
        <v>1408</v>
      </c>
      <c r="O95" s="83" t="s">
        <v>1551</v>
      </c>
      <c r="P95" s="83" t="s">
        <v>1500</v>
      </c>
      <c r="Q95" s="83" t="s">
        <v>1536</v>
      </c>
      <c r="R95" s="83" t="s">
        <v>1408</v>
      </c>
      <c r="S95" s="83" t="s">
        <v>1535</v>
      </c>
      <c r="T95" s="83" t="s">
        <v>1408</v>
      </c>
      <c r="U95" s="83" t="s">
        <v>1551</v>
      </c>
      <c r="V95" s="83" t="s">
        <v>1436</v>
      </c>
      <c r="W95" s="83" t="s">
        <v>1534</v>
      </c>
      <c r="X95" s="83" t="s">
        <v>1595</v>
      </c>
      <c r="Y95" s="83" t="s">
        <v>1631</v>
      </c>
      <c r="Z95" s="83" t="s">
        <v>1632</v>
      </c>
      <c r="AA95" s="83" t="s">
        <v>1693</v>
      </c>
      <c r="AB95" s="83" t="s">
        <v>1828</v>
      </c>
      <c r="AC95" s="83" t="s">
        <v>11</v>
      </c>
      <c r="AH95" s="83" t="s">
        <v>1876</v>
      </c>
      <c r="AI95" s="83" t="s">
        <v>1755</v>
      </c>
      <c r="AJ95" s="83" t="s">
        <v>2103</v>
      </c>
      <c r="AU95" s="83">
        <v>450.0</v>
      </c>
      <c r="BD95" s="83" t="s">
        <v>142</v>
      </c>
      <c r="BE95" s="83" t="s">
        <v>2104</v>
      </c>
    </row>
    <row r="96">
      <c r="A96" s="83">
        <v>95.0</v>
      </c>
      <c r="B96" s="83" t="s">
        <v>2072</v>
      </c>
      <c r="C96" s="83" t="s">
        <v>2072</v>
      </c>
      <c r="D96" s="83" t="s">
        <v>142</v>
      </c>
      <c r="E96" s="83" t="s">
        <v>2105</v>
      </c>
      <c r="F96" s="83" t="s">
        <v>2106</v>
      </c>
      <c r="G96" s="83" t="s">
        <v>2107</v>
      </c>
      <c r="H96" s="83" t="s">
        <v>1531</v>
      </c>
      <c r="I96" s="83" t="s">
        <v>1580</v>
      </c>
      <c r="J96" s="83" t="s">
        <v>1613</v>
      </c>
      <c r="K96" s="83">
        <v>170.0</v>
      </c>
      <c r="L96" s="83" t="s">
        <v>1500</v>
      </c>
      <c r="M96" s="83" t="s">
        <v>1536</v>
      </c>
      <c r="N96" s="83" t="s">
        <v>1408</v>
      </c>
      <c r="O96" s="83" t="s">
        <v>1551</v>
      </c>
      <c r="P96" s="83" t="s">
        <v>1408</v>
      </c>
      <c r="Q96" s="83" t="s">
        <v>1535</v>
      </c>
      <c r="R96" s="83" t="s">
        <v>1500</v>
      </c>
      <c r="S96" s="83" t="s">
        <v>1536</v>
      </c>
      <c r="T96" s="83" t="s">
        <v>1408</v>
      </c>
      <c r="U96" s="83" t="s">
        <v>1535</v>
      </c>
      <c r="V96" s="83" t="s">
        <v>1436</v>
      </c>
      <c r="W96" s="83" t="s">
        <v>1534</v>
      </c>
      <c r="X96" s="83" t="s">
        <v>1552</v>
      </c>
      <c r="Y96" s="83" t="s">
        <v>1762</v>
      </c>
      <c r="Z96" s="83" t="s">
        <v>1763</v>
      </c>
      <c r="AA96" s="83" t="s">
        <v>1581</v>
      </c>
      <c r="AB96" s="83" t="s">
        <v>1906</v>
      </c>
      <c r="AC96" s="83" t="s">
        <v>11</v>
      </c>
      <c r="AF96" s="83" t="s">
        <v>1829</v>
      </c>
      <c r="AG96" s="83" t="s">
        <v>1771</v>
      </c>
      <c r="AK96" s="83" t="s">
        <v>1606</v>
      </c>
      <c r="AM96" s="83" t="s">
        <v>66</v>
      </c>
      <c r="AU96" s="83">
        <v>450.0</v>
      </c>
      <c r="BD96" s="83" t="s">
        <v>142</v>
      </c>
      <c r="BE96" s="83" t="s">
        <v>2108</v>
      </c>
    </row>
    <row r="97">
      <c r="A97" s="83">
        <v>96.0</v>
      </c>
      <c r="B97" s="83" t="s">
        <v>2072</v>
      </c>
      <c r="C97" s="83" t="s">
        <v>2072</v>
      </c>
      <c r="D97" s="83" t="s">
        <v>142</v>
      </c>
      <c r="E97" s="83" t="s">
        <v>2109</v>
      </c>
      <c r="F97" s="83" t="s">
        <v>2109</v>
      </c>
      <c r="G97" s="83" t="s">
        <v>2110</v>
      </c>
      <c r="H97" s="83" t="s">
        <v>1531</v>
      </c>
      <c r="I97" s="83" t="s">
        <v>1549</v>
      </c>
      <c r="J97" s="83" t="s">
        <v>1699</v>
      </c>
      <c r="K97" s="83">
        <v>170.0</v>
      </c>
      <c r="L97" s="83" t="s">
        <v>1500</v>
      </c>
      <c r="M97" s="83" t="s">
        <v>1536</v>
      </c>
      <c r="N97" s="83" t="s">
        <v>1408</v>
      </c>
      <c r="O97" s="83" t="s">
        <v>1551</v>
      </c>
      <c r="P97" s="83" t="s">
        <v>1500</v>
      </c>
      <c r="Q97" s="83" t="s">
        <v>1536</v>
      </c>
      <c r="R97" s="83" t="s">
        <v>1408</v>
      </c>
      <c r="S97" s="83" t="s">
        <v>1535</v>
      </c>
      <c r="T97" s="83" t="s">
        <v>1408</v>
      </c>
      <c r="U97" s="83" t="s">
        <v>1551</v>
      </c>
      <c r="V97" s="83" t="s">
        <v>1436</v>
      </c>
      <c r="W97" s="83" t="s">
        <v>1550</v>
      </c>
      <c r="X97" s="83" t="s">
        <v>1552</v>
      </c>
      <c r="Y97" s="83" t="s">
        <v>1762</v>
      </c>
      <c r="Z97" s="83" t="s">
        <v>1763</v>
      </c>
      <c r="AA97" s="83" t="s">
        <v>1581</v>
      </c>
      <c r="AB97" s="83" t="s">
        <v>1906</v>
      </c>
      <c r="AC97" s="83" t="s">
        <v>11</v>
      </c>
      <c r="AG97" s="83" t="s">
        <v>2111</v>
      </c>
      <c r="AJ97" s="83" t="s">
        <v>2112</v>
      </c>
      <c r="AM97" s="83" t="s">
        <v>2113</v>
      </c>
      <c r="AU97" s="83">
        <v>450.0</v>
      </c>
      <c r="BD97" s="83" t="s">
        <v>142</v>
      </c>
      <c r="BE97" s="83" t="s">
        <v>2114</v>
      </c>
    </row>
    <row r="98">
      <c r="A98" s="83">
        <v>97.0</v>
      </c>
      <c r="B98" s="83" t="s">
        <v>2072</v>
      </c>
      <c r="C98" s="83" t="s">
        <v>2072</v>
      </c>
      <c r="D98" s="83" t="s">
        <v>142</v>
      </c>
      <c r="E98" s="83" t="s">
        <v>2115</v>
      </c>
      <c r="F98" s="83" t="s">
        <v>2116</v>
      </c>
      <c r="G98" s="83" t="s">
        <v>141</v>
      </c>
      <c r="H98" s="83" t="s">
        <v>1531</v>
      </c>
      <c r="I98" s="83" t="s">
        <v>1612</v>
      </c>
      <c r="J98" s="83" t="s">
        <v>1699</v>
      </c>
      <c r="K98" s="83">
        <v>180.0</v>
      </c>
      <c r="L98" s="83" t="s">
        <v>1500</v>
      </c>
      <c r="M98" s="83" t="s">
        <v>1700</v>
      </c>
      <c r="N98" s="83" t="s">
        <v>1500</v>
      </c>
      <c r="O98" s="83" t="s">
        <v>1536</v>
      </c>
      <c r="P98" s="83" t="s">
        <v>1500</v>
      </c>
      <c r="Q98" s="83" t="s">
        <v>1536</v>
      </c>
      <c r="R98" s="83" t="s">
        <v>1436</v>
      </c>
      <c r="S98" s="83" t="s">
        <v>1534</v>
      </c>
      <c r="T98" s="83" t="s">
        <v>1408</v>
      </c>
      <c r="U98" s="83" t="s">
        <v>1551</v>
      </c>
      <c r="V98" s="83" t="s">
        <v>1436</v>
      </c>
      <c r="W98" s="83" t="s">
        <v>1534</v>
      </c>
      <c r="X98" s="83" t="s">
        <v>1552</v>
      </c>
      <c r="Y98" s="83" t="s">
        <v>1762</v>
      </c>
      <c r="Z98" s="83" t="s">
        <v>1797</v>
      </c>
      <c r="AA98" s="83" t="s">
        <v>1623</v>
      </c>
      <c r="AB98" s="83" t="s">
        <v>1684</v>
      </c>
      <c r="AC98" s="83" t="s">
        <v>11</v>
      </c>
      <c r="AD98" s="83" t="s">
        <v>2117</v>
      </c>
      <c r="AE98" s="83" t="s">
        <v>2118</v>
      </c>
      <c r="AF98" s="83" t="s">
        <v>2119</v>
      </c>
      <c r="AJ98" s="83" t="s">
        <v>1729</v>
      </c>
      <c r="AU98" s="83">
        <v>500.0</v>
      </c>
      <c r="BD98" s="83" t="s">
        <v>142</v>
      </c>
      <c r="BE98" s="83" t="s">
        <v>2120</v>
      </c>
    </row>
    <row r="99">
      <c r="A99" s="83">
        <v>98.0</v>
      </c>
      <c r="B99" s="83" t="s">
        <v>2072</v>
      </c>
      <c r="C99" s="83" t="s">
        <v>2072</v>
      </c>
      <c r="D99" s="83" t="s">
        <v>142</v>
      </c>
      <c r="E99" s="83" t="s">
        <v>2121</v>
      </c>
      <c r="F99" s="83" t="s">
        <v>2121</v>
      </c>
      <c r="G99" s="83" t="s">
        <v>2122</v>
      </c>
      <c r="H99" s="83" t="s">
        <v>1531</v>
      </c>
      <c r="I99" s="83" t="s">
        <v>1580</v>
      </c>
      <c r="J99" s="83" t="s">
        <v>1699</v>
      </c>
      <c r="K99" s="83">
        <v>190.0</v>
      </c>
      <c r="L99" s="83" t="s">
        <v>1408</v>
      </c>
      <c r="M99" s="83" t="s">
        <v>1551</v>
      </c>
      <c r="N99" s="83" t="s">
        <v>1500</v>
      </c>
      <c r="O99" s="83" t="s">
        <v>1536</v>
      </c>
      <c r="P99" s="83" t="s">
        <v>1500</v>
      </c>
      <c r="Q99" s="83" t="s">
        <v>1700</v>
      </c>
      <c r="R99" s="83" t="s">
        <v>1408</v>
      </c>
      <c r="S99" s="83" t="s">
        <v>1551</v>
      </c>
      <c r="T99" s="83" t="s">
        <v>1408</v>
      </c>
      <c r="U99" s="83" t="s">
        <v>1551</v>
      </c>
      <c r="V99" s="83" t="s">
        <v>1436</v>
      </c>
      <c r="W99" s="83" t="s">
        <v>1534</v>
      </c>
      <c r="X99" s="83" t="s">
        <v>1595</v>
      </c>
      <c r="Y99" s="83" t="s">
        <v>1538</v>
      </c>
      <c r="Z99" s="83" t="s">
        <v>1701</v>
      </c>
      <c r="AA99" s="83" t="s">
        <v>1581</v>
      </c>
      <c r="AB99" s="83" t="s">
        <v>1719</v>
      </c>
      <c r="AC99" s="83" t="s">
        <v>11</v>
      </c>
      <c r="AD99" s="83" t="s">
        <v>2123</v>
      </c>
      <c r="AE99" s="83" t="s">
        <v>2124</v>
      </c>
      <c r="AF99" s="83" t="s">
        <v>2125</v>
      </c>
      <c r="AJ99" s="83" t="s">
        <v>1672</v>
      </c>
      <c r="AU99" s="83">
        <v>500.0</v>
      </c>
      <c r="BD99" s="83" t="s">
        <v>142</v>
      </c>
      <c r="BE99" s="83" t="s">
        <v>2126</v>
      </c>
    </row>
    <row r="100">
      <c r="A100" s="83">
        <v>99.0</v>
      </c>
      <c r="B100" s="83" t="s">
        <v>2127</v>
      </c>
      <c r="C100" s="83" t="s">
        <v>2127</v>
      </c>
      <c r="D100" s="83" t="s">
        <v>2128</v>
      </c>
      <c r="E100" s="83" t="s">
        <v>2129</v>
      </c>
      <c r="F100" s="83" t="s">
        <v>2129</v>
      </c>
      <c r="G100" s="83" t="s">
        <v>2130</v>
      </c>
      <c r="H100" s="83" t="s">
        <v>1531</v>
      </c>
      <c r="I100" s="83" t="s">
        <v>1549</v>
      </c>
      <c r="J100" s="83" t="s">
        <v>1533</v>
      </c>
      <c r="K100" s="83">
        <v>170.0</v>
      </c>
      <c r="L100" s="83" t="s">
        <v>1436</v>
      </c>
      <c r="M100" s="83" t="s">
        <v>1534</v>
      </c>
      <c r="N100" s="83" t="s">
        <v>1408</v>
      </c>
      <c r="O100" s="83" t="s">
        <v>1535</v>
      </c>
      <c r="P100" s="83" t="s">
        <v>1500</v>
      </c>
      <c r="Q100" s="83" t="s">
        <v>1536</v>
      </c>
      <c r="R100" s="83" t="s">
        <v>1500</v>
      </c>
      <c r="S100" s="83" t="s">
        <v>1536</v>
      </c>
      <c r="T100" s="83" t="s">
        <v>1408</v>
      </c>
      <c r="U100" s="83" t="s">
        <v>1551</v>
      </c>
      <c r="V100" s="83" t="s">
        <v>1500</v>
      </c>
      <c r="W100" s="83" t="s">
        <v>1700</v>
      </c>
      <c r="X100" s="83" t="s">
        <v>1537</v>
      </c>
      <c r="Y100" s="83" t="s">
        <v>1538</v>
      </c>
      <c r="Z100" s="83" t="s">
        <v>1539</v>
      </c>
      <c r="AA100" s="83" t="s">
        <v>1597</v>
      </c>
      <c r="AB100" s="83" t="s">
        <v>1671</v>
      </c>
      <c r="AC100" s="83" t="s">
        <v>11</v>
      </c>
      <c r="AR100" s="83" t="s">
        <v>2131</v>
      </c>
      <c r="AS100" s="83" t="s">
        <v>1963</v>
      </c>
      <c r="AU100" s="83">
        <v>470.0</v>
      </c>
      <c r="BD100" s="83" t="s">
        <v>2128</v>
      </c>
      <c r="BE100" s="83" t="s">
        <v>2132</v>
      </c>
    </row>
    <row r="101">
      <c r="A101" s="83">
        <v>100.0</v>
      </c>
      <c r="B101" s="83" t="s">
        <v>2127</v>
      </c>
      <c r="C101" s="83" t="s">
        <v>2127</v>
      </c>
      <c r="D101" s="83" t="s">
        <v>2128</v>
      </c>
      <c r="E101" s="83" t="s">
        <v>2133</v>
      </c>
      <c r="F101" s="83" t="s">
        <v>2133</v>
      </c>
      <c r="G101" s="83" t="s">
        <v>2134</v>
      </c>
      <c r="H101" s="83" t="s">
        <v>1531</v>
      </c>
      <c r="I101" s="83" t="s">
        <v>1580</v>
      </c>
      <c r="J101" s="83" t="s">
        <v>880</v>
      </c>
      <c r="K101" s="83">
        <v>160.0</v>
      </c>
      <c r="L101" s="83" t="s">
        <v>1408</v>
      </c>
      <c r="M101" s="83" t="s">
        <v>1535</v>
      </c>
      <c r="N101" s="83" t="s">
        <v>1408</v>
      </c>
      <c r="O101" s="83" t="s">
        <v>1535</v>
      </c>
      <c r="P101" s="83" t="s">
        <v>1408</v>
      </c>
      <c r="Q101" s="83" t="s">
        <v>1551</v>
      </c>
      <c r="R101" s="83" t="s">
        <v>1500</v>
      </c>
      <c r="S101" s="83" t="s">
        <v>1700</v>
      </c>
      <c r="T101" s="83" t="s">
        <v>1500</v>
      </c>
      <c r="U101" s="83" t="s">
        <v>1536</v>
      </c>
      <c r="V101" s="83" t="s">
        <v>1408</v>
      </c>
      <c r="W101" s="83" t="s">
        <v>1551</v>
      </c>
      <c r="X101" s="83" t="s">
        <v>1552</v>
      </c>
      <c r="Y101" s="83" t="s">
        <v>2029</v>
      </c>
      <c r="Z101" s="83" t="s">
        <v>2030</v>
      </c>
      <c r="AA101" s="83" t="s">
        <v>1597</v>
      </c>
      <c r="AB101" s="83" t="s">
        <v>1582</v>
      </c>
      <c r="AC101" s="83" t="s">
        <v>11</v>
      </c>
      <c r="AJ101" s="83" t="s">
        <v>128</v>
      </c>
      <c r="AN101" s="83" t="s">
        <v>2135</v>
      </c>
      <c r="AP101" s="83" t="s">
        <v>2031</v>
      </c>
      <c r="AU101" s="83">
        <v>470.0</v>
      </c>
      <c r="BD101" s="83" t="s">
        <v>2128</v>
      </c>
      <c r="BE101" s="83" t="s">
        <v>2136</v>
      </c>
    </row>
    <row r="102">
      <c r="A102" s="83">
        <v>101.0</v>
      </c>
      <c r="B102" s="83" t="s">
        <v>2127</v>
      </c>
      <c r="C102" s="83" t="s">
        <v>2127</v>
      </c>
      <c r="D102" s="83" t="s">
        <v>2128</v>
      </c>
      <c r="E102" s="83" t="s">
        <v>2137</v>
      </c>
      <c r="F102" s="83" t="s">
        <v>2137</v>
      </c>
      <c r="G102" s="83" t="s">
        <v>2138</v>
      </c>
      <c r="H102" s="83" t="s">
        <v>1904</v>
      </c>
      <c r="I102" s="83" t="s">
        <v>1549</v>
      </c>
      <c r="J102" s="83" t="s">
        <v>880</v>
      </c>
      <c r="K102" s="83">
        <v>180.0</v>
      </c>
      <c r="L102" s="83" t="s">
        <v>1408</v>
      </c>
      <c r="M102" s="83" t="s">
        <v>1535</v>
      </c>
      <c r="N102" s="83" t="s">
        <v>1408</v>
      </c>
      <c r="O102" s="83" t="s">
        <v>1535</v>
      </c>
      <c r="P102" s="83" t="s">
        <v>1408</v>
      </c>
      <c r="Q102" s="83" t="s">
        <v>1551</v>
      </c>
      <c r="R102" s="83" t="s">
        <v>1500</v>
      </c>
      <c r="S102" s="83" t="s">
        <v>1700</v>
      </c>
      <c r="T102" s="83" t="s">
        <v>1500</v>
      </c>
      <c r="U102" s="83" t="s">
        <v>1536</v>
      </c>
      <c r="V102" s="83" t="s">
        <v>1408</v>
      </c>
      <c r="W102" s="83" t="s">
        <v>1551</v>
      </c>
      <c r="X102" s="83" t="s">
        <v>1595</v>
      </c>
      <c r="Y102" s="83" t="s">
        <v>1553</v>
      </c>
      <c r="Z102" s="83" t="s">
        <v>1596</v>
      </c>
      <c r="AA102" s="83" t="s">
        <v>1905</v>
      </c>
      <c r="AB102" s="83" t="s">
        <v>1671</v>
      </c>
      <c r="AC102" s="83" t="s">
        <v>11</v>
      </c>
      <c r="AK102" s="83" t="s">
        <v>1606</v>
      </c>
      <c r="AN102" s="83" t="s">
        <v>2135</v>
      </c>
      <c r="AU102" s="83">
        <v>470.0</v>
      </c>
      <c r="BD102" s="83" t="s">
        <v>2128</v>
      </c>
      <c r="BE102" s="83" t="s">
        <v>2139</v>
      </c>
    </row>
    <row r="103">
      <c r="A103" s="83">
        <v>102.0</v>
      </c>
      <c r="B103" s="83" t="s">
        <v>2127</v>
      </c>
      <c r="C103" s="83" t="s">
        <v>2127</v>
      </c>
      <c r="D103" s="83" t="s">
        <v>2128</v>
      </c>
      <c r="E103" s="83" t="s">
        <v>2140</v>
      </c>
      <c r="F103" s="83" t="s">
        <v>2140</v>
      </c>
      <c r="G103" s="83" t="s">
        <v>2141</v>
      </c>
      <c r="H103" s="83" t="s">
        <v>1531</v>
      </c>
      <c r="I103" s="83" t="s">
        <v>1532</v>
      </c>
      <c r="J103" s="83" t="s">
        <v>880</v>
      </c>
      <c r="K103" s="83">
        <v>170.0</v>
      </c>
      <c r="L103" s="83" t="s">
        <v>1408</v>
      </c>
      <c r="M103" s="83" t="s">
        <v>1535</v>
      </c>
      <c r="N103" s="83" t="s">
        <v>1408</v>
      </c>
      <c r="O103" s="83" t="s">
        <v>1535</v>
      </c>
      <c r="P103" s="83" t="s">
        <v>1408</v>
      </c>
      <c r="Q103" s="83" t="s">
        <v>1536</v>
      </c>
      <c r="R103" s="83" t="s">
        <v>1500</v>
      </c>
      <c r="S103" s="83" t="s">
        <v>1700</v>
      </c>
      <c r="T103" s="83" t="s">
        <v>1500</v>
      </c>
      <c r="U103" s="83" t="s">
        <v>1536</v>
      </c>
      <c r="V103" s="83" t="s">
        <v>1500</v>
      </c>
      <c r="W103" s="83" t="s">
        <v>1551</v>
      </c>
      <c r="X103" s="83" t="s">
        <v>1595</v>
      </c>
      <c r="Y103" s="83" t="s">
        <v>1553</v>
      </c>
      <c r="Z103" s="83" t="s">
        <v>1596</v>
      </c>
      <c r="AA103" s="83" t="s">
        <v>1623</v>
      </c>
      <c r="AB103" s="83" t="s">
        <v>1684</v>
      </c>
      <c r="AC103" s="83" t="s">
        <v>11</v>
      </c>
      <c r="AL103" s="83" t="s">
        <v>1971</v>
      </c>
      <c r="AN103" s="83" t="s">
        <v>2135</v>
      </c>
      <c r="AP103" s="83" t="s">
        <v>2142</v>
      </c>
      <c r="AT103" s="83" t="s">
        <v>2016</v>
      </c>
      <c r="AU103" s="83">
        <v>470.0</v>
      </c>
      <c r="BD103" s="83" t="s">
        <v>2128</v>
      </c>
      <c r="BE103" s="83" t="s">
        <v>2143</v>
      </c>
    </row>
    <row r="104">
      <c r="A104" s="83">
        <v>103.0</v>
      </c>
      <c r="B104" s="83" t="s">
        <v>2127</v>
      </c>
      <c r="C104" s="83" t="s">
        <v>2127</v>
      </c>
      <c r="D104" s="83" t="s">
        <v>2128</v>
      </c>
      <c r="E104" s="83" t="s">
        <v>2144</v>
      </c>
      <c r="F104" s="83" t="s">
        <v>2144</v>
      </c>
      <c r="G104" s="83" t="s">
        <v>2145</v>
      </c>
      <c r="H104" s="83" t="s">
        <v>1531</v>
      </c>
      <c r="I104" s="83" t="s">
        <v>1580</v>
      </c>
      <c r="J104" s="83" t="s">
        <v>1613</v>
      </c>
      <c r="K104" s="83">
        <v>150.0</v>
      </c>
      <c r="L104" s="83" t="s">
        <v>1436</v>
      </c>
      <c r="M104" s="83" t="s">
        <v>1534</v>
      </c>
      <c r="N104" s="83" t="s">
        <v>1500</v>
      </c>
      <c r="O104" s="83" t="s">
        <v>1700</v>
      </c>
      <c r="P104" s="83" t="s">
        <v>1500</v>
      </c>
      <c r="Q104" s="83" t="s">
        <v>1536</v>
      </c>
      <c r="R104" s="83" t="s">
        <v>1408</v>
      </c>
      <c r="S104" s="83" t="s">
        <v>1551</v>
      </c>
      <c r="T104" s="83" t="s">
        <v>1500</v>
      </c>
      <c r="U104" s="83" t="s">
        <v>1536</v>
      </c>
      <c r="V104" s="83" t="s">
        <v>1408</v>
      </c>
      <c r="W104" s="83" t="s">
        <v>1535</v>
      </c>
      <c r="X104" s="83" t="s">
        <v>1570</v>
      </c>
      <c r="Y104" s="83" t="s">
        <v>1571</v>
      </c>
      <c r="Z104" s="83" t="s">
        <v>1614</v>
      </c>
      <c r="AA104" s="83" t="s">
        <v>1623</v>
      </c>
      <c r="AB104" s="83" t="s">
        <v>1753</v>
      </c>
      <c r="AC104" s="83" t="s">
        <v>11</v>
      </c>
      <c r="AF104" s="83" t="s">
        <v>2146</v>
      </c>
      <c r="AJ104" s="83" t="s">
        <v>128</v>
      </c>
      <c r="AO104" s="83" t="s">
        <v>1575</v>
      </c>
      <c r="AR104" s="83" t="s">
        <v>2076</v>
      </c>
      <c r="AU104" s="83">
        <v>470.0</v>
      </c>
      <c r="BD104" s="83" t="s">
        <v>2128</v>
      </c>
      <c r="BE104" s="83" t="s">
        <v>2147</v>
      </c>
    </row>
    <row r="105">
      <c r="A105" s="83">
        <v>104.0</v>
      </c>
      <c r="B105" s="83" t="s">
        <v>2127</v>
      </c>
      <c r="C105" s="83" t="s">
        <v>2127</v>
      </c>
      <c r="D105" s="83" t="s">
        <v>2128</v>
      </c>
      <c r="E105" s="83" t="s">
        <v>2148</v>
      </c>
      <c r="F105" s="83" t="s">
        <v>2148</v>
      </c>
      <c r="G105" s="83" t="s">
        <v>2149</v>
      </c>
      <c r="H105" s="83" t="s">
        <v>1531</v>
      </c>
      <c r="I105" s="83" t="s">
        <v>1612</v>
      </c>
      <c r="J105" s="83" t="s">
        <v>1613</v>
      </c>
      <c r="K105" s="83">
        <v>160.0</v>
      </c>
      <c r="L105" s="83" t="s">
        <v>1408</v>
      </c>
      <c r="M105" s="83" t="s">
        <v>1551</v>
      </c>
      <c r="N105" s="83" t="s">
        <v>1500</v>
      </c>
      <c r="O105" s="83" t="s">
        <v>1700</v>
      </c>
      <c r="P105" s="83" t="s">
        <v>1408</v>
      </c>
      <c r="Q105" s="83" t="s">
        <v>1551</v>
      </c>
      <c r="R105" s="83" t="s">
        <v>1408</v>
      </c>
      <c r="S105" s="83" t="s">
        <v>1551</v>
      </c>
      <c r="T105" s="83" t="s">
        <v>1500</v>
      </c>
      <c r="U105" s="83" t="s">
        <v>1536</v>
      </c>
      <c r="V105" s="83" t="s">
        <v>1408</v>
      </c>
      <c r="W105" s="83" t="s">
        <v>1535</v>
      </c>
      <c r="X105" s="83" t="s">
        <v>1595</v>
      </c>
      <c r="Y105" s="83" t="s">
        <v>1553</v>
      </c>
      <c r="Z105" s="83" t="s">
        <v>1931</v>
      </c>
      <c r="AA105" s="83" t="s">
        <v>1843</v>
      </c>
      <c r="AB105" s="83" t="s">
        <v>1828</v>
      </c>
      <c r="AC105" s="83" t="s">
        <v>11</v>
      </c>
      <c r="AJ105" s="83" t="s">
        <v>128</v>
      </c>
      <c r="AT105" s="83" t="s">
        <v>2150</v>
      </c>
      <c r="AU105" s="83">
        <v>470.0</v>
      </c>
      <c r="BD105" s="83" t="s">
        <v>2128</v>
      </c>
      <c r="BE105" s="83" t="s">
        <v>2151</v>
      </c>
    </row>
    <row r="106">
      <c r="A106" s="83">
        <v>105.0</v>
      </c>
      <c r="B106" s="83" t="s">
        <v>2127</v>
      </c>
      <c r="C106" s="83" t="s">
        <v>2127</v>
      </c>
      <c r="D106" s="83" t="s">
        <v>2128</v>
      </c>
      <c r="E106" s="83" t="s">
        <v>2152</v>
      </c>
      <c r="F106" s="83" t="s">
        <v>2152</v>
      </c>
      <c r="G106" s="83" t="s">
        <v>2153</v>
      </c>
      <c r="H106" s="83" t="s">
        <v>1531</v>
      </c>
      <c r="I106" s="83" t="s">
        <v>1532</v>
      </c>
      <c r="J106" s="83" t="s">
        <v>1613</v>
      </c>
      <c r="K106" s="83">
        <v>180.0</v>
      </c>
      <c r="L106" s="83" t="s">
        <v>1408</v>
      </c>
      <c r="M106" s="83" t="s">
        <v>1551</v>
      </c>
      <c r="N106" s="83" t="s">
        <v>1500</v>
      </c>
      <c r="O106" s="83" t="s">
        <v>1700</v>
      </c>
      <c r="P106" s="83" t="s">
        <v>1408</v>
      </c>
      <c r="Q106" s="83" t="s">
        <v>1551</v>
      </c>
      <c r="R106" s="83" t="s">
        <v>1408</v>
      </c>
      <c r="S106" s="83" t="s">
        <v>1551</v>
      </c>
      <c r="T106" s="83" t="s">
        <v>1500</v>
      </c>
      <c r="U106" s="83" t="s">
        <v>1536</v>
      </c>
      <c r="V106" s="83" t="s">
        <v>1408</v>
      </c>
      <c r="W106" s="83" t="s">
        <v>1551</v>
      </c>
      <c r="X106" s="83" t="s">
        <v>1595</v>
      </c>
      <c r="Y106" s="83" t="s">
        <v>1553</v>
      </c>
      <c r="Z106" s="83" t="s">
        <v>1931</v>
      </c>
      <c r="AA106" s="83" t="s">
        <v>1693</v>
      </c>
      <c r="AB106" s="83" t="s">
        <v>1633</v>
      </c>
      <c r="AC106" s="83" t="s">
        <v>11</v>
      </c>
      <c r="AH106" s="83" t="s">
        <v>1707</v>
      </c>
      <c r="AJ106" s="83" t="s">
        <v>128</v>
      </c>
      <c r="AL106" s="83" t="s">
        <v>1971</v>
      </c>
      <c r="AN106" s="83" t="s">
        <v>2154</v>
      </c>
      <c r="AU106" s="83">
        <v>470.0</v>
      </c>
      <c r="BD106" s="83" t="s">
        <v>2128</v>
      </c>
      <c r="BE106" s="83" t="s">
        <v>2155</v>
      </c>
    </row>
    <row r="107">
      <c r="A107" s="83">
        <v>106.0</v>
      </c>
      <c r="B107" s="83" t="s">
        <v>2127</v>
      </c>
      <c r="C107" s="83" t="s">
        <v>2127</v>
      </c>
      <c r="D107" s="83" t="s">
        <v>2128</v>
      </c>
      <c r="E107" s="83" t="s">
        <v>2156</v>
      </c>
      <c r="F107" s="83" t="s">
        <v>2156</v>
      </c>
      <c r="G107" s="83" t="s">
        <v>2157</v>
      </c>
      <c r="H107" s="83" t="s">
        <v>1904</v>
      </c>
      <c r="I107" s="83" t="s">
        <v>1549</v>
      </c>
      <c r="J107" s="83" t="s">
        <v>1613</v>
      </c>
      <c r="K107" s="83">
        <v>170.0</v>
      </c>
      <c r="L107" s="83" t="s">
        <v>1408</v>
      </c>
      <c r="M107" s="83" t="s">
        <v>1551</v>
      </c>
      <c r="N107" s="83" t="s">
        <v>1500</v>
      </c>
      <c r="O107" s="83" t="s">
        <v>1700</v>
      </c>
      <c r="P107" s="83" t="s">
        <v>1500</v>
      </c>
      <c r="Q107" s="83" t="s">
        <v>1536</v>
      </c>
      <c r="R107" s="83" t="s">
        <v>1500</v>
      </c>
      <c r="S107" s="83" t="s">
        <v>1536</v>
      </c>
      <c r="T107" s="83" t="s">
        <v>1500</v>
      </c>
      <c r="U107" s="83" t="s">
        <v>1536</v>
      </c>
      <c r="V107" s="83" t="s">
        <v>1408</v>
      </c>
      <c r="W107" s="83" t="s">
        <v>1551</v>
      </c>
      <c r="X107" s="83" t="s">
        <v>1570</v>
      </c>
      <c r="Y107" s="83" t="s">
        <v>1571</v>
      </c>
      <c r="Z107" s="83" t="s">
        <v>1614</v>
      </c>
      <c r="AA107" s="83" t="s">
        <v>1905</v>
      </c>
      <c r="AB107" s="83" t="s">
        <v>1745</v>
      </c>
      <c r="AC107" s="83" t="s">
        <v>11</v>
      </c>
      <c r="AD107" s="83" t="s">
        <v>1655</v>
      </c>
      <c r="AJ107" s="83" t="s">
        <v>128</v>
      </c>
      <c r="AN107" s="83" t="s">
        <v>2135</v>
      </c>
      <c r="AU107" s="83">
        <v>470.0</v>
      </c>
      <c r="BD107" s="83" t="s">
        <v>2128</v>
      </c>
      <c r="BE107" s="83" t="s">
        <v>2158</v>
      </c>
    </row>
    <row r="108">
      <c r="A108" s="83">
        <v>107.0</v>
      </c>
      <c r="B108" s="83" t="s">
        <v>2127</v>
      </c>
      <c r="C108" s="83" t="s">
        <v>2127</v>
      </c>
      <c r="D108" s="83" t="s">
        <v>2128</v>
      </c>
      <c r="E108" s="83" t="s">
        <v>2159</v>
      </c>
      <c r="F108" s="83" t="s">
        <v>2159</v>
      </c>
      <c r="G108" s="83" t="s">
        <v>2160</v>
      </c>
      <c r="H108" s="83" t="s">
        <v>1531</v>
      </c>
      <c r="I108" s="83" t="s">
        <v>1612</v>
      </c>
      <c r="J108" s="83" t="s">
        <v>1613</v>
      </c>
      <c r="K108" s="83">
        <v>160.0</v>
      </c>
      <c r="L108" s="83" t="s">
        <v>1500</v>
      </c>
      <c r="M108" s="83" t="s">
        <v>1536</v>
      </c>
      <c r="N108" s="83" t="s">
        <v>1500</v>
      </c>
      <c r="O108" s="83" t="s">
        <v>1700</v>
      </c>
      <c r="P108" s="83" t="s">
        <v>1500</v>
      </c>
      <c r="Q108" s="83" t="s">
        <v>1536</v>
      </c>
      <c r="R108" s="83" t="s">
        <v>1408</v>
      </c>
      <c r="S108" s="83" t="s">
        <v>1551</v>
      </c>
      <c r="T108" s="83" t="s">
        <v>1500</v>
      </c>
      <c r="U108" s="83" t="s">
        <v>1536</v>
      </c>
      <c r="V108" s="83" t="s">
        <v>1408</v>
      </c>
      <c r="W108" s="83" t="s">
        <v>1535</v>
      </c>
      <c r="X108" s="83" t="s">
        <v>1595</v>
      </c>
      <c r="Y108" s="83" t="s">
        <v>1553</v>
      </c>
      <c r="Z108" s="83" t="s">
        <v>1931</v>
      </c>
      <c r="AA108" s="83" t="s">
        <v>1581</v>
      </c>
      <c r="AB108" s="83" t="s">
        <v>1779</v>
      </c>
      <c r="AC108" s="83" t="s">
        <v>11</v>
      </c>
      <c r="AD108" s="83" t="s">
        <v>1655</v>
      </c>
      <c r="AG108" s="83" t="s">
        <v>2161</v>
      </c>
      <c r="AJ108" s="83" t="s">
        <v>128</v>
      </c>
      <c r="AK108" s="83" t="s">
        <v>2036</v>
      </c>
      <c r="AO108" s="83" t="s">
        <v>1627</v>
      </c>
      <c r="AU108" s="83">
        <v>470.0</v>
      </c>
      <c r="BD108" s="83" t="s">
        <v>2128</v>
      </c>
      <c r="BE108" s="83" t="s">
        <v>2162</v>
      </c>
    </row>
    <row r="109">
      <c r="A109" s="83">
        <v>108.0</v>
      </c>
      <c r="B109" s="83" t="s">
        <v>2127</v>
      </c>
      <c r="C109" s="83" t="s">
        <v>2127</v>
      </c>
      <c r="D109" s="83" t="s">
        <v>2128</v>
      </c>
      <c r="E109" s="83" t="s">
        <v>2163</v>
      </c>
      <c r="F109" s="83" t="s">
        <v>2163</v>
      </c>
      <c r="G109" s="83" t="s">
        <v>2164</v>
      </c>
      <c r="H109" s="83" t="s">
        <v>1531</v>
      </c>
      <c r="I109" s="83" t="s">
        <v>1549</v>
      </c>
      <c r="J109" s="83" t="s">
        <v>1699</v>
      </c>
      <c r="K109" s="83">
        <v>160.0</v>
      </c>
      <c r="L109" s="83" t="s">
        <v>1500</v>
      </c>
      <c r="M109" s="83" t="s">
        <v>1700</v>
      </c>
      <c r="N109" s="83" t="s">
        <v>1500</v>
      </c>
      <c r="O109" s="83" t="s">
        <v>1536</v>
      </c>
      <c r="P109" s="83" t="s">
        <v>1408</v>
      </c>
      <c r="Q109" s="83" t="s">
        <v>1551</v>
      </c>
      <c r="R109" s="83" t="s">
        <v>1408</v>
      </c>
      <c r="S109" s="83" t="s">
        <v>1535</v>
      </c>
      <c r="T109" s="83" t="s">
        <v>1408</v>
      </c>
      <c r="U109" s="83" t="s">
        <v>1551</v>
      </c>
      <c r="V109" s="83" t="s">
        <v>1408</v>
      </c>
      <c r="W109" s="83" t="s">
        <v>1551</v>
      </c>
      <c r="X109" s="83" t="s">
        <v>1537</v>
      </c>
      <c r="Y109" s="83" t="s">
        <v>1787</v>
      </c>
      <c r="Z109" s="83" t="s">
        <v>1788</v>
      </c>
      <c r="AA109" s="83" t="s">
        <v>1581</v>
      </c>
      <c r="AB109" s="83" t="s">
        <v>1745</v>
      </c>
      <c r="AC109" s="83" t="s">
        <v>11</v>
      </c>
      <c r="AF109" s="83" t="s">
        <v>1727</v>
      </c>
      <c r="AG109" s="83" t="s">
        <v>2165</v>
      </c>
      <c r="AN109" s="83" t="s">
        <v>2135</v>
      </c>
      <c r="AU109" s="83">
        <v>470.0</v>
      </c>
      <c r="BD109" s="83" t="s">
        <v>2128</v>
      </c>
      <c r="BE109" s="83" t="s">
        <v>2166</v>
      </c>
    </row>
    <row r="110">
      <c r="A110" s="83">
        <v>109.0</v>
      </c>
      <c r="B110" s="83" t="s">
        <v>2127</v>
      </c>
      <c r="C110" s="83" t="s">
        <v>2127</v>
      </c>
      <c r="D110" s="83" t="s">
        <v>2128</v>
      </c>
      <c r="E110" s="83" t="s">
        <v>2167</v>
      </c>
      <c r="F110" s="83" t="s">
        <v>2167</v>
      </c>
      <c r="G110" s="83" t="s">
        <v>2168</v>
      </c>
      <c r="H110" s="83" t="s">
        <v>1531</v>
      </c>
      <c r="I110" s="83" t="s">
        <v>1532</v>
      </c>
      <c r="J110" s="83" t="s">
        <v>1699</v>
      </c>
      <c r="K110" s="83">
        <v>180.0</v>
      </c>
      <c r="L110" s="83" t="s">
        <v>1500</v>
      </c>
      <c r="M110" s="83" t="s">
        <v>1700</v>
      </c>
      <c r="N110" s="83" t="s">
        <v>1500</v>
      </c>
      <c r="O110" s="83" t="s">
        <v>1536</v>
      </c>
      <c r="P110" s="83" t="s">
        <v>1500</v>
      </c>
      <c r="Q110" s="83" t="s">
        <v>1536</v>
      </c>
      <c r="R110" s="83" t="s">
        <v>1408</v>
      </c>
      <c r="S110" s="83" t="s">
        <v>1535</v>
      </c>
      <c r="T110" s="83" t="s">
        <v>1500</v>
      </c>
      <c r="U110" s="83" t="s">
        <v>1536</v>
      </c>
      <c r="V110" s="83" t="s">
        <v>1408</v>
      </c>
      <c r="W110" s="83" t="s">
        <v>1535</v>
      </c>
      <c r="X110" s="83" t="s">
        <v>1595</v>
      </c>
      <c r="Y110" s="83" t="s">
        <v>1538</v>
      </c>
      <c r="Z110" s="83" t="s">
        <v>1701</v>
      </c>
      <c r="AA110" s="83" t="s">
        <v>1693</v>
      </c>
      <c r="AB110" s="83" t="s">
        <v>1654</v>
      </c>
      <c r="AC110" s="83" t="s">
        <v>11</v>
      </c>
      <c r="AF110" s="83" t="s">
        <v>2169</v>
      </c>
      <c r="AN110" s="83" t="s">
        <v>2154</v>
      </c>
      <c r="AU110" s="83">
        <v>520.0</v>
      </c>
      <c r="BD110" s="83" t="s">
        <v>2128</v>
      </c>
      <c r="BE110" s="83" t="s">
        <v>2170</v>
      </c>
    </row>
    <row r="111">
      <c r="A111" s="83">
        <v>110.0</v>
      </c>
      <c r="B111" s="83" t="s">
        <v>2127</v>
      </c>
      <c r="C111" s="83" t="s">
        <v>2127</v>
      </c>
      <c r="D111" s="83" t="s">
        <v>2128</v>
      </c>
      <c r="E111" s="83" t="s">
        <v>2171</v>
      </c>
      <c r="F111" s="83" t="s">
        <v>2171</v>
      </c>
      <c r="G111" s="83" t="s">
        <v>2172</v>
      </c>
      <c r="H111" s="83" t="s">
        <v>1904</v>
      </c>
      <c r="I111" s="83" t="s">
        <v>1612</v>
      </c>
      <c r="J111" s="83" t="s">
        <v>1699</v>
      </c>
      <c r="K111" s="83">
        <v>170.0</v>
      </c>
      <c r="L111" s="83" t="s">
        <v>1500</v>
      </c>
      <c r="M111" s="83" t="s">
        <v>1700</v>
      </c>
      <c r="N111" s="83" t="s">
        <v>1500</v>
      </c>
      <c r="O111" s="83" t="s">
        <v>1536</v>
      </c>
      <c r="P111" s="83" t="s">
        <v>1500</v>
      </c>
      <c r="Q111" s="83" t="s">
        <v>1551</v>
      </c>
      <c r="R111" s="83" t="s">
        <v>1408</v>
      </c>
      <c r="S111" s="83" t="s">
        <v>1551</v>
      </c>
      <c r="T111" s="83" t="s">
        <v>1500</v>
      </c>
      <c r="U111" s="83" t="s">
        <v>1536</v>
      </c>
      <c r="V111" s="83" t="s">
        <v>1408</v>
      </c>
      <c r="W111" s="83" t="s">
        <v>1535</v>
      </c>
      <c r="X111" s="83" t="s">
        <v>1595</v>
      </c>
      <c r="Y111" s="83" t="s">
        <v>1538</v>
      </c>
      <c r="Z111" s="83" t="s">
        <v>1701</v>
      </c>
      <c r="AA111" s="83" t="s">
        <v>1905</v>
      </c>
      <c r="AB111" s="83" t="s">
        <v>1605</v>
      </c>
      <c r="AC111" s="83" t="s">
        <v>11</v>
      </c>
      <c r="AE111" s="83" t="s">
        <v>2173</v>
      </c>
      <c r="AG111" s="83" t="s">
        <v>2165</v>
      </c>
      <c r="AJ111" s="83" t="s">
        <v>128</v>
      </c>
      <c r="AU111" s="83">
        <v>520.0</v>
      </c>
      <c r="BD111" s="83" t="s">
        <v>2128</v>
      </c>
      <c r="BE111" s="83" t="s">
        <v>2174</v>
      </c>
    </row>
    <row r="112">
      <c r="A112" s="83">
        <v>111.0</v>
      </c>
      <c r="B112" s="83" t="s">
        <v>2175</v>
      </c>
      <c r="C112" s="83" t="s">
        <v>2175</v>
      </c>
      <c r="D112" s="83" t="s">
        <v>2176</v>
      </c>
      <c r="E112" s="83" t="s">
        <v>2177</v>
      </c>
      <c r="F112" s="83" t="s">
        <v>2178</v>
      </c>
      <c r="G112" s="83" t="s">
        <v>2179</v>
      </c>
      <c r="H112" s="83" t="s">
        <v>1531</v>
      </c>
      <c r="I112" s="83" t="s">
        <v>1549</v>
      </c>
      <c r="J112" s="83" t="s">
        <v>1533</v>
      </c>
      <c r="K112" s="83">
        <v>190.0</v>
      </c>
      <c r="L112" s="83" t="s">
        <v>1408</v>
      </c>
      <c r="M112" s="83" t="s">
        <v>1535</v>
      </c>
      <c r="N112" s="83" t="s">
        <v>1408</v>
      </c>
      <c r="O112" s="83" t="s">
        <v>1535</v>
      </c>
      <c r="P112" s="83" t="s">
        <v>1500</v>
      </c>
      <c r="Q112" s="83" t="s">
        <v>1700</v>
      </c>
      <c r="R112" s="83" t="s">
        <v>1500</v>
      </c>
      <c r="S112" s="83" t="s">
        <v>1536</v>
      </c>
      <c r="T112" s="83" t="s">
        <v>1408</v>
      </c>
      <c r="U112" s="83" t="s">
        <v>1551</v>
      </c>
      <c r="V112" s="83" t="s">
        <v>1500</v>
      </c>
      <c r="W112" s="83" t="s">
        <v>1700</v>
      </c>
      <c r="X112" s="83" t="s">
        <v>1537</v>
      </c>
      <c r="Y112" s="83" t="s">
        <v>1538</v>
      </c>
      <c r="Z112" s="83" t="s">
        <v>1539</v>
      </c>
      <c r="AA112" s="83" t="s">
        <v>1581</v>
      </c>
      <c r="AB112" s="83" t="s">
        <v>1745</v>
      </c>
      <c r="AC112" s="83" t="s">
        <v>11</v>
      </c>
      <c r="AD112" s="83" t="s">
        <v>2180</v>
      </c>
      <c r="AG112" s="83" t="s">
        <v>2181</v>
      </c>
      <c r="AH112" s="83" t="s">
        <v>2182</v>
      </c>
      <c r="AR112" s="83" t="s">
        <v>2183</v>
      </c>
      <c r="AS112" s="83" t="s">
        <v>2184</v>
      </c>
      <c r="AT112" s="83" t="s">
        <v>2185</v>
      </c>
      <c r="AU112" s="83">
        <v>530.0</v>
      </c>
      <c r="BD112" s="83" t="s">
        <v>2176</v>
      </c>
      <c r="BE112" s="83" t="s">
        <v>2186</v>
      </c>
    </row>
    <row r="113">
      <c r="A113" s="83">
        <v>112.0</v>
      </c>
      <c r="B113" s="83" t="s">
        <v>2175</v>
      </c>
      <c r="C113" s="83" t="s">
        <v>2175</v>
      </c>
      <c r="D113" s="83" t="s">
        <v>2176</v>
      </c>
      <c r="E113" s="83" t="s">
        <v>2187</v>
      </c>
      <c r="F113" s="83" t="s">
        <v>2188</v>
      </c>
      <c r="G113" s="83" t="s">
        <v>2189</v>
      </c>
      <c r="H113" s="83" t="s">
        <v>1531</v>
      </c>
      <c r="I113" s="83" t="s">
        <v>1612</v>
      </c>
      <c r="J113" s="83" t="s">
        <v>880</v>
      </c>
      <c r="K113" s="83">
        <v>170.0</v>
      </c>
      <c r="L113" s="83" t="s">
        <v>1408</v>
      </c>
      <c r="M113" s="83" t="s">
        <v>1551</v>
      </c>
      <c r="N113" s="83" t="s">
        <v>1408</v>
      </c>
      <c r="O113" s="83" t="s">
        <v>1551</v>
      </c>
      <c r="P113" s="83" t="s">
        <v>1500</v>
      </c>
      <c r="Q113" s="83" t="s">
        <v>1536</v>
      </c>
      <c r="R113" s="83" t="s">
        <v>1500</v>
      </c>
      <c r="S113" s="83" t="s">
        <v>1700</v>
      </c>
      <c r="T113" s="83" t="s">
        <v>1500</v>
      </c>
      <c r="U113" s="83" t="s">
        <v>1700</v>
      </c>
      <c r="V113" s="83" t="s">
        <v>1408</v>
      </c>
      <c r="W113" s="83" t="s">
        <v>1551</v>
      </c>
      <c r="X113" s="83" t="s">
        <v>1570</v>
      </c>
      <c r="Y113" s="83" t="s">
        <v>1571</v>
      </c>
      <c r="Z113" s="83" t="s">
        <v>1614</v>
      </c>
      <c r="AA113" s="83" t="s">
        <v>1623</v>
      </c>
      <c r="AB113" s="83" t="s">
        <v>1573</v>
      </c>
      <c r="AC113" s="83" t="s">
        <v>11</v>
      </c>
      <c r="AD113" s="83" t="s">
        <v>2190</v>
      </c>
      <c r="AK113" s="83" t="s">
        <v>1850</v>
      </c>
      <c r="AL113" s="83" t="s">
        <v>1757</v>
      </c>
      <c r="AN113" s="83" t="s">
        <v>2191</v>
      </c>
      <c r="AU113" s="83">
        <v>530.0</v>
      </c>
      <c r="BD113" s="83" t="s">
        <v>2176</v>
      </c>
      <c r="BE113" s="83" t="s">
        <v>2192</v>
      </c>
    </row>
    <row r="114">
      <c r="A114" s="83">
        <v>113.0</v>
      </c>
      <c r="B114" s="83" t="s">
        <v>2175</v>
      </c>
      <c r="C114" s="83" t="s">
        <v>2175</v>
      </c>
      <c r="D114" s="83" t="s">
        <v>2176</v>
      </c>
      <c r="E114" s="83" t="s">
        <v>2193</v>
      </c>
      <c r="F114" s="83" t="s">
        <v>2194</v>
      </c>
      <c r="G114" s="83" t="s">
        <v>2195</v>
      </c>
      <c r="H114" s="83" t="s">
        <v>1531</v>
      </c>
      <c r="I114" s="83" t="s">
        <v>1549</v>
      </c>
      <c r="J114" s="83" t="s">
        <v>880</v>
      </c>
      <c r="K114" s="83">
        <v>160.0</v>
      </c>
      <c r="L114" s="83" t="s">
        <v>1408</v>
      </c>
      <c r="M114" s="83" t="s">
        <v>1535</v>
      </c>
      <c r="N114" s="83" t="s">
        <v>1408</v>
      </c>
      <c r="O114" s="83" t="s">
        <v>1535</v>
      </c>
      <c r="P114" s="83" t="s">
        <v>1408</v>
      </c>
      <c r="Q114" s="83" t="s">
        <v>1551</v>
      </c>
      <c r="R114" s="83" t="s">
        <v>1500</v>
      </c>
      <c r="S114" s="83" t="s">
        <v>1700</v>
      </c>
      <c r="T114" s="83" t="s">
        <v>1436</v>
      </c>
      <c r="U114" s="83" t="s">
        <v>1534</v>
      </c>
      <c r="V114" s="83" t="s">
        <v>1408</v>
      </c>
      <c r="W114" s="83" t="s">
        <v>1551</v>
      </c>
      <c r="X114" s="83" t="s">
        <v>1595</v>
      </c>
      <c r="Y114" s="83" t="s">
        <v>1553</v>
      </c>
      <c r="Z114" s="83" t="s">
        <v>1596</v>
      </c>
      <c r="AA114" s="83" t="s">
        <v>1597</v>
      </c>
      <c r="AB114" s="83" t="s">
        <v>1779</v>
      </c>
      <c r="AC114" s="83" t="s">
        <v>11</v>
      </c>
      <c r="AD114" s="83" t="s">
        <v>2196</v>
      </c>
      <c r="AN114" s="83" t="s">
        <v>2197</v>
      </c>
      <c r="AP114" s="83" t="s">
        <v>2031</v>
      </c>
      <c r="AU114" s="83">
        <v>530.0</v>
      </c>
      <c r="BD114" s="83" t="s">
        <v>2176</v>
      </c>
      <c r="BE114" s="83" t="s">
        <v>2198</v>
      </c>
    </row>
    <row r="115">
      <c r="A115" s="83">
        <v>114.0</v>
      </c>
      <c r="B115" s="83" t="s">
        <v>2175</v>
      </c>
      <c r="C115" s="83" t="s">
        <v>2175</v>
      </c>
      <c r="D115" s="83" t="s">
        <v>2176</v>
      </c>
      <c r="E115" s="83" t="s">
        <v>2199</v>
      </c>
      <c r="F115" s="83" t="s">
        <v>2200</v>
      </c>
      <c r="G115" s="83" t="s">
        <v>2201</v>
      </c>
      <c r="H115" s="83" t="s">
        <v>1531</v>
      </c>
      <c r="I115" s="83" t="s">
        <v>1612</v>
      </c>
      <c r="J115" s="83" t="s">
        <v>880</v>
      </c>
      <c r="K115" s="83">
        <v>150.0</v>
      </c>
      <c r="L115" s="83" t="s">
        <v>1500</v>
      </c>
      <c r="M115" s="83" t="s">
        <v>1536</v>
      </c>
      <c r="N115" s="83" t="s">
        <v>1408</v>
      </c>
      <c r="O115" s="83" t="s">
        <v>1551</v>
      </c>
      <c r="P115" s="83" t="s">
        <v>1408</v>
      </c>
      <c r="Q115" s="83" t="s">
        <v>1551</v>
      </c>
      <c r="R115" s="83" t="s">
        <v>1500</v>
      </c>
      <c r="S115" s="83" t="s">
        <v>1700</v>
      </c>
      <c r="T115" s="83" t="s">
        <v>1408</v>
      </c>
      <c r="U115" s="83" t="s">
        <v>1551</v>
      </c>
      <c r="V115" s="83" t="s">
        <v>1408</v>
      </c>
      <c r="W115" s="83" t="s">
        <v>1535</v>
      </c>
      <c r="X115" s="83" t="s">
        <v>1595</v>
      </c>
      <c r="Y115" s="83" t="s">
        <v>1553</v>
      </c>
      <c r="Z115" s="83" t="s">
        <v>1596</v>
      </c>
      <c r="AA115" s="83" t="s">
        <v>1623</v>
      </c>
      <c r="AB115" s="83" t="s">
        <v>1598</v>
      </c>
      <c r="AC115" s="83" t="s">
        <v>11</v>
      </c>
      <c r="AF115" s="83" t="s">
        <v>2202</v>
      </c>
      <c r="AG115" s="83" t="s">
        <v>91</v>
      </c>
      <c r="AH115" s="83" t="s">
        <v>2203</v>
      </c>
      <c r="AN115" s="83" t="s">
        <v>2204</v>
      </c>
      <c r="AU115" s="83">
        <v>530.0</v>
      </c>
      <c r="BD115" s="83" t="s">
        <v>2176</v>
      </c>
      <c r="BE115" s="83" t="s">
        <v>2205</v>
      </c>
    </row>
    <row r="116">
      <c r="A116" s="83">
        <v>115.0</v>
      </c>
      <c r="B116" s="83" t="s">
        <v>2175</v>
      </c>
      <c r="C116" s="83" t="s">
        <v>2175</v>
      </c>
      <c r="D116" s="83" t="s">
        <v>2176</v>
      </c>
      <c r="E116" s="83" t="s">
        <v>2206</v>
      </c>
      <c r="F116" s="83" t="s">
        <v>2207</v>
      </c>
      <c r="G116" s="83" t="s">
        <v>2208</v>
      </c>
      <c r="H116" s="83" t="s">
        <v>1531</v>
      </c>
      <c r="I116" s="83" t="s">
        <v>1532</v>
      </c>
      <c r="J116" s="83" t="s">
        <v>1613</v>
      </c>
      <c r="K116" s="83">
        <v>170.0</v>
      </c>
      <c r="L116" s="83" t="s">
        <v>1500</v>
      </c>
      <c r="M116" s="83" t="s">
        <v>1536</v>
      </c>
      <c r="N116" s="83" t="s">
        <v>1500</v>
      </c>
      <c r="O116" s="83" t="s">
        <v>1700</v>
      </c>
      <c r="P116" s="83" t="s">
        <v>1500</v>
      </c>
      <c r="Q116" s="83" t="s">
        <v>1536</v>
      </c>
      <c r="R116" s="83" t="s">
        <v>1408</v>
      </c>
      <c r="S116" s="83" t="s">
        <v>1551</v>
      </c>
      <c r="T116" s="83" t="s">
        <v>1500</v>
      </c>
      <c r="U116" s="83" t="s">
        <v>1536</v>
      </c>
      <c r="V116" s="83" t="s">
        <v>1408</v>
      </c>
      <c r="W116" s="83" t="s">
        <v>1535</v>
      </c>
      <c r="X116" s="83" t="s">
        <v>1570</v>
      </c>
      <c r="Y116" s="83" t="s">
        <v>1571</v>
      </c>
      <c r="Z116" s="83" t="s">
        <v>1614</v>
      </c>
      <c r="AA116" s="83" t="s">
        <v>1581</v>
      </c>
      <c r="AB116" s="83" t="s">
        <v>1789</v>
      </c>
      <c r="AC116" s="83" t="s">
        <v>11</v>
      </c>
      <c r="AD116" s="83" t="s">
        <v>2209</v>
      </c>
      <c r="AG116" s="83" t="s">
        <v>1706</v>
      </c>
      <c r="AJ116" s="83" t="s">
        <v>2210</v>
      </c>
      <c r="AP116" s="83" t="s">
        <v>2142</v>
      </c>
      <c r="AU116" s="83">
        <v>530.0</v>
      </c>
      <c r="BD116" s="83" t="s">
        <v>2176</v>
      </c>
      <c r="BE116" s="83" t="s">
        <v>2211</v>
      </c>
    </row>
    <row r="117">
      <c r="A117" s="83">
        <v>116.0</v>
      </c>
      <c r="B117" s="83" t="s">
        <v>2175</v>
      </c>
      <c r="C117" s="83" t="s">
        <v>2175</v>
      </c>
      <c r="D117" s="83" t="s">
        <v>2176</v>
      </c>
      <c r="E117" s="83" t="s">
        <v>2212</v>
      </c>
      <c r="F117" s="83" t="s">
        <v>2213</v>
      </c>
      <c r="G117" s="83" t="s">
        <v>2214</v>
      </c>
      <c r="H117" s="83" t="s">
        <v>1531</v>
      </c>
      <c r="I117" s="83" t="s">
        <v>1612</v>
      </c>
      <c r="J117" s="83" t="s">
        <v>1613</v>
      </c>
      <c r="K117" s="83">
        <v>160.0</v>
      </c>
      <c r="L117" s="83" t="s">
        <v>1500</v>
      </c>
      <c r="M117" s="83" t="s">
        <v>1536</v>
      </c>
      <c r="N117" s="83" t="s">
        <v>1500</v>
      </c>
      <c r="O117" s="83" t="s">
        <v>1536</v>
      </c>
      <c r="P117" s="83" t="s">
        <v>1500</v>
      </c>
      <c r="Q117" s="83" t="s">
        <v>1700</v>
      </c>
      <c r="R117" s="83" t="s">
        <v>1408</v>
      </c>
      <c r="S117" s="83" t="s">
        <v>1551</v>
      </c>
      <c r="T117" s="83" t="s">
        <v>1408</v>
      </c>
      <c r="U117" s="83" t="s">
        <v>1551</v>
      </c>
      <c r="V117" s="83" t="s">
        <v>1408</v>
      </c>
      <c r="W117" s="83" t="s">
        <v>1551</v>
      </c>
      <c r="X117" s="83" t="s">
        <v>1570</v>
      </c>
      <c r="Y117" s="83" t="s">
        <v>1571</v>
      </c>
      <c r="Z117" s="83" t="s">
        <v>1614</v>
      </c>
      <c r="AA117" s="83" t="s">
        <v>1581</v>
      </c>
      <c r="AB117" s="83" t="s">
        <v>1624</v>
      </c>
      <c r="AC117" s="83" t="s">
        <v>11</v>
      </c>
      <c r="AD117" s="83" t="s">
        <v>2215</v>
      </c>
      <c r="AJ117" s="83" t="s">
        <v>2216</v>
      </c>
      <c r="AL117" s="83" t="s">
        <v>1773</v>
      </c>
      <c r="AU117" s="83">
        <v>530.0</v>
      </c>
      <c r="BD117" s="83" t="s">
        <v>2176</v>
      </c>
      <c r="BE117" s="83" t="s">
        <v>2217</v>
      </c>
    </row>
    <row r="118">
      <c r="A118" s="83">
        <v>117.0</v>
      </c>
      <c r="B118" s="83" t="s">
        <v>2175</v>
      </c>
      <c r="C118" s="83" t="s">
        <v>2175</v>
      </c>
      <c r="D118" s="83" t="s">
        <v>2176</v>
      </c>
      <c r="E118" s="83" t="s">
        <v>2218</v>
      </c>
      <c r="F118" s="83" t="s">
        <v>2219</v>
      </c>
      <c r="G118" s="83" t="s">
        <v>2220</v>
      </c>
      <c r="H118" s="83" t="s">
        <v>1531</v>
      </c>
      <c r="I118" s="83" t="s">
        <v>1532</v>
      </c>
      <c r="J118" s="83" t="s">
        <v>1699</v>
      </c>
      <c r="K118" s="83">
        <v>170.0</v>
      </c>
      <c r="L118" s="83" t="s">
        <v>1500</v>
      </c>
      <c r="M118" s="83" t="s">
        <v>1700</v>
      </c>
      <c r="N118" s="83" t="s">
        <v>1500</v>
      </c>
      <c r="O118" s="83" t="s">
        <v>1536</v>
      </c>
      <c r="P118" s="83" t="s">
        <v>1500</v>
      </c>
      <c r="Q118" s="83" t="s">
        <v>1536</v>
      </c>
      <c r="R118" s="83" t="s">
        <v>1408</v>
      </c>
      <c r="S118" s="83" t="s">
        <v>1551</v>
      </c>
      <c r="T118" s="83" t="s">
        <v>1500</v>
      </c>
      <c r="U118" s="83" t="s">
        <v>1536</v>
      </c>
      <c r="V118" s="83" t="s">
        <v>1408</v>
      </c>
      <c r="W118" s="83" t="s">
        <v>1535</v>
      </c>
      <c r="X118" s="83" t="s">
        <v>1570</v>
      </c>
      <c r="Y118" s="83" t="s">
        <v>1571</v>
      </c>
      <c r="Z118" s="83" t="s">
        <v>1614</v>
      </c>
      <c r="AA118" s="83" t="s">
        <v>1693</v>
      </c>
      <c r="AB118" s="83" t="s">
        <v>1624</v>
      </c>
      <c r="AC118" s="83" t="s">
        <v>11</v>
      </c>
      <c r="AD118" s="83" t="s">
        <v>2221</v>
      </c>
      <c r="AF118" s="83" t="s">
        <v>2222</v>
      </c>
      <c r="AG118" s="83" t="s">
        <v>1814</v>
      </c>
      <c r="AJ118" s="83" t="s">
        <v>2223</v>
      </c>
      <c r="AU118" s="83">
        <v>530.0</v>
      </c>
      <c r="BD118" s="83" t="s">
        <v>2176</v>
      </c>
      <c r="BE118" s="83" t="s">
        <v>2224</v>
      </c>
    </row>
    <row r="119">
      <c r="A119" s="83">
        <v>118.0</v>
      </c>
      <c r="B119" s="83" t="s">
        <v>2175</v>
      </c>
      <c r="C119" s="83" t="s">
        <v>2175</v>
      </c>
      <c r="D119" s="83" t="s">
        <v>2176</v>
      </c>
      <c r="E119" s="83" t="s">
        <v>2225</v>
      </c>
      <c r="F119" s="83" t="s">
        <v>2226</v>
      </c>
      <c r="G119" s="83" t="s">
        <v>2227</v>
      </c>
      <c r="H119" s="83" t="s">
        <v>1531</v>
      </c>
      <c r="I119" s="83" t="s">
        <v>1612</v>
      </c>
      <c r="J119" s="83" t="s">
        <v>1699</v>
      </c>
      <c r="K119" s="83">
        <v>160.0</v>
      </c>
      <c r="L119" s="83" t="s">
        <v>1500</v>
      </c>
      <c r="M119" s="83" t="s">
        <v>1700</v>
      </c>
      <c r="N119" s="83" t="s">
        <v>1408</v>
      </c>
      <c r="O119" s="83" t="s">
        <v>1551</v>
      </c>
      <c r="P119" s="83" t="s">
        <v>1500</v>
      </c>
      <c r="Q119" s="83" t="s">
        <v>1700</v>
      </c>
      <c r="R119" s="83" t="s">
        <v>1500</v>
      </c>
      <c r="S119" s="83" t="s">
        <v>1536</v>
      </c>
      <c r="T119" s="83" t="s">
        <v>1500</v>
      </c>
      <c r="U119" s="83" t="s">
        <v>1536</v>
      </c>
      <c r="V119" s="83" t="s">
        <v>1408</v>
      </c>
      <c r="W119" s="83" t="s">
        <v>1535</v>
      </c>
      <c r="X119" s="83" t="s">
        <v>1570</v>
      </c>
      <c r="Y119" s="83" t="s">
        <v>1631</v>
      </c>
      <c r="Z119" s="83" t="s">
        <v>1718</v>
      </c>
      <c r="AA119" s="83" t="s">
        <v>1623</v>
      </c>
      <c r="AB119" s="83" t="s">
        <v>1779</v>
      </c>
      <c r="AC119" s="83" t="s">
        <v>11</v>
      </c>
      <c r="AD119" s="83" t="s">
        <v>2228</v>
      </c>
      <c r="AF119" s="83" t="s">
        <v>2229</v>
      </c>
      <c r="AG119" s="83" t="s">
        <v>1746</v>
      </c>
      <c r="AO119" s="83" t="s">
        <v>2230</v>
      </c>
      <c r="AP119" s="83" t="s">
        <v>1748</v>
      </c>
      <c r="AU119" s="83">
        <v>530.0</v>
      </c>
      <c r="BD119" s="83" t="s">
        <v>2176</v>
      </c>
      <c r="BE119" s="83" t="s">
        <v>2231</v>
      </c>
    </row>
    <row r="120">
      <c r="A120" s="83">
        <v>119.0</v>
      </c>
      <c r="B120" s="83" t="s">
        <v>2175</v>
      </c>
      <c r="C120" s="83" t="s">
        <v>2175</v>
      </c>
      <c r="D120" s="83" t="s">
        <v>2176</v>
      </c>
      <c r="E120" s="83" t="s">
        <v>2232</v>
      </c>
      <c r="F120" s="83" t="s">
        <v>2233</v>
      </c>
      <c r="G120" s="83" t="s">
        <v>125</v>
      </c>
      <c r="H120" s="83" t="s">
        <v>1531</v>
      </c>
      <c r="I120" s="83" t="s">
        <v>1532</v>
      </c>
      <c r="J120" s="83" t="s">
        <v>1699</v>
      </c>
      <c r="K120" s="83">
        <v>170.0</v>
      </c>
      <c r="L120" s="83" t="s">
        <v>1500</v>
      </c>
      <c r="M120" s="83" t="s">
        <v>1700</v>
      </c>
      <c r="N120" s="83" t="s">
        <v>1500</v>
      </c>
      <c r="O120" s="83" t="s">
        <v>1536</v>
      </c>
      <c r="P120" s="83" t="s">
        <v>1500</v>
      </c>
      <c r="Q120" s="83" t="s">
        <v>1700</v>
      </c>
      <c r="R120" s="83" t="s">
        <v>1408</v>
      </c>
      <c r="S120" s="83" t="s">
        <v>1535</v>
      </c>
      <c r="T120" s="83" t="s">
        <v>1500</v>
      </c>
      <c r="U120" s="83" t="s">
        <v>1536</v>
      </c>
      <c r="V120" s="83" t="s">
        <v>1408</v>
      </c>
      <c r="W120" s="83" t="s">
        <v>1535</v>
      </c>
      <c r="X120" s="83" t="s">
        <v>1570</v>
      </c>
      <c r="Y120" s="83" t="s">
        <v>1631</v>
      </c>
      <c r="Z120" s="83" t="s">
        <v>1718</v>
      </c>
      <c r="AA120" s="83" t="s">
        <v>1693</v>
      </c>
      <c r="AB120" s="83" t="s">
        <v>1828</v>
      </c>
      <c r="AC120" s="83" t="s">
        <v>11</v>
      </c>
      <c r="AD120" s="83" t="s">
        <v>2234</v>
      </c>
      <c r="AF120" s="83" t="s">
        <v>2235</v>
      </c>
      <c r="AG120" s="83" t="s">
        <v>2236</v>
      </c>
      <c r="AH120" s="83" t="s">
        <v>2237</v>
      </c>
      <c r="AJ120" s="83" t="s">
        <v>2223</v>
      </c>
      <c r="AU120" s="83">
        <v>530.0</v>
      </c>
      <c r="BD120" s="83" t="s">
        <v>2176</v>
      </c>
      <c r="BE120" s="83" t="s">
        <v>2238</v>
      </c>
    </row>
    <row r="121">
      <c r="A121" s="83">
        <v>120.0</v>
      </c>
      <c r="B121" s="83" t="s">
        <v>2175</v>
      </c>
      <c r="C121" s="83" t="s">
        <v>2175</v>
      </c>
      <c r="D121" s="83" t="s">
        <v>2176</v>
      </c>
      <c r="E121" s="83" t="s">
        <v>2239</v>
      </c>
      <c r="F121" s="83" t="s">
        <v>2240</v>
      </c>
      <c r="G121" s="83" t="s">
        <v>2241</v>
      </c>
      <c r="H121" s="83" t="s">
        <v>1531</v>
      </c>
      <c r="I121" s="83" t="s">
        <v>1580</v>
      </c>
      <c r="J121" s="83" t="s">
        <v>1699</v>
      </c>
      <c r="K121" s="83">
        <v>170.0</v>
      </c>
      <c r="L121" s="83" t="s">
        <v>1500</v>
      </c>
      <c r="M121" s="83" t="s">
        <v>1700</v>
      </c>
      <c r="N121" s="83" t="s">
        <v>1500</v>
      </c>
      <c r="O121" s="83" t="s">
        <v>1536</v>
      </c>
      <c r="P121" s="83" t="s">
        <v>1500</v>
      </c>
      <c r="Q121" s="83" t="s">
        <v>1536</v>
      </c>
      <c r="R121" s="83" t="s">
        <v>1408</v>
      </c>
      <c r="S121" s="83" t="s">
        <v>1551</v>
      </c>
      <c r="T121" s="83" t="s">
        <v>1500</v>
      </c>
      <c r="U121" s="83" t="s">
        <v>1536</v>
      </c>
      <c r="V121" s="83" t="s">
        <v>1408</v>
      </c>
      <c r="W121" s="83" t="s">
        <v>1535</v>
      </c>
      <c r="X121" s="83" t="s">
        <v>1570</v>
      </c>
      <c r="Y121" s="83" t="s">
        <v>1631</v>
      </c>
      <c r="Z121" s="83" t="s">
        <v>1718</v>
      </c>
      <c r="AA121" s="83" t="s">
        <v>1693</v>
      </c>
      <c r="AB121" s="83" t="s">
        <v>1541</v>
      </c>
      <c r="AC121" s="83" t="s">
        <v>11</v>
      </c>
      <c r="AD121" s="83" t="s">
        <v>2242</v>
      </c>
      <c r="AF121" s="83" t="s">
        <v>2243</v>
      </c>
      <c r="AG121" s="83" t="s">
        <v>1728</v>
      </c>
      <c r="AL121" s="83" t="s">
        <v>2244</v>
      </c>
      <c r="AN121" s="83" t="s">
        <v>2204</v>
      </c>
      <c r="AU121" s="83">
        <v>530.0</v>
      </c>
      <c r="BD121" s="83" t="s">
        <v>2176</v>
      </c>
      <c r="BE121" s="83" t="s">
        <v>2245</v>
      </c>
    </row>
    <row r="122">
      <c r="A122" s="83">
        <v>121.0</v>
      </c>
      <c r="B122" s="83" t="s">
        <v>2175</v>
      </c>
      <c r="C122" s="83" t="s">
        <v>2175</v>
      </c>
      <c r="D122" s="83" t="s">
        <v>2176</v>
      </c>
      <c r="E122" s="83" t="s">
        <v>2246</v>
      </c>
      <c r="F122" s="83" t="s">
        <v>2247</v>
      </c>
      <c r="G122" s="83" t="s">
        <v>2248</v>
      </c>
      <c r="H122" s="83" t="s">
        <v>1531</v>
      </c>
      <c r="I122" s="83" t="s">
        <v>1580</v>
      </c>
      <c r="J122" s="83" t="s">
        <v>1699</v>
      </c>
      <c r="K122" s="83">
        <v>140.0</v>
      </c>
      <c r="L122" s="83" t="s">
        <v>1500</v>
      </c>
      <c r="M122" s="83" t="s">
        <v>1700</v>
      </c>
      <c r="N122" s="83" t="s">
        <v>1500</v>
      </c>
      <c r="O122" s="83" t="s">
        <v>1536</v>
      </c>
      <c r="P122" s="83" t="s">
        <v>1500</v>
      </c>
      <c r="Q122" s="83" t="s">
        <v>1536</v>
      </c>
      <c r="R122" s="83" t="s">
        <v>1408</v>
      </c>
      <c r="S122" s="83" t="s">
        <v>1535</v>
      </c>
      <c r="T122" s="83" t="s">
        <v>1408</v>
      </c>
      <c r="U122" s="83" t="s">
        <v>1551</v>
      </c>
      <c r="V122" s="83" t="s">
        <v>1408</v>
      </c>
      <c r="W122" s="83" t="s">
        <v>1535</v>
      </c>
      <c r="X122" s="83" t="s">
        <v>1570</v>
      </c>
      <c r="Y122" s="83" t="s">
        <v>1631</v>
      </c>
      <c r="Z122" s="83" t="s">
        <v>1718</v>
      </c>
      <c r="AA122" s="83" t="s">
        <v>1693</v>
      </c>
      <c r="AB122" s="83" t="s">
        <v>1719</v>
      </c>
      <c r="AC122" s="83" t="s">
        <v>11</v>
      </c>
      <c r="AD122" s="83" t="s">
        <v>2249</v>
      </c>
      <c r="AF122" s="83" t="s">
        <v>2250</v>
      </c>
      <c r="AG122" s="83" t="s">
        <v>2251</v>
      </c>
      <c r="AH122" s="83" t="s">
        <v>2252</v>
      </c>
      <c r="AJ122" s="83" t="s">
        <v>1687</v>
      </c>
      <c r="AU122" s="83">
        <v>530.0</v>
      </c>
      <c r="BD122" s="83" t="s">
        <v>2176</v>
      </c>
      <c r="BE122" s="83" t="s">
        <v>2253</v>
      </c>
    </row>
    <row r="123">
      <c r="A123" s="83">
        <v>122.0</v>
      </c>
      <c r="B123" s="83" t="s">
        <v>2254</v>
      </c>
      <c r="C123" s="83" t="s">
        <v>2255</v>
      </c>
      <c r="D123" s="83" t="s">
        <v>2256</v>
      </c>
      <c r="E123" s="83" t="s">
        <v>2257</v>
      </c>
      <c r="F123" s="83" t="s">
        <v>2258</v>
      </c>
      <c r="G123" s="83" t="s">
        <v>2259</v>
      </c>
      <c r="H123" s="83" t="s">
        <v>1531</v>
      </c>
      <c r="I123" s="83" t="s">
        <v>1612</v>
      </c>
      <c r="J123" s="83" t="s">
        <v>880</v>
      </c>
      <c r="K123" s="83">
        <v>180.0</v>
      </c>
      <c r="L123" s="83" t="s">
        <v>1408</v>
      </c>
      <c r="M123" s="83" t="s">
        <v>1535</v>
      </c>
      <c r="N123" s="83" t="s">
        <v>1408</v>
      </c>
      <c r="O123" s="83" t="s">
        <v>1535</v>
      </c>
      <c r="P123" s="83" t="s">
        <v>1408</v>
      </c>
      <c r="Q123" s="83" t="s">
        <v>1535</v>
      </c>
      <c r="R123" s="83" t="s">
        <v>1408</v>
      </c>
      <c r="S123" s="83" t="s">
        <v>1535</v>
      </c>
      <c r="T123" s="83" t="s">
        <v>1500</v>
      </c>
      <c r="U123" s="83" t="s">
        <v>1700</v>
      </c>
      <c r="V123" s="83" t="s">
        <v>1436</v>
      </c>
      <c r="W123" s="83" t="s">
        <v>1534</v>
      </c>
      <c r="X123" s="83" t="s">
        <v>1537</v>
      </c>
      <c r="Y123" s="83" t="s">
        <v>1538</v>
      </c>
      <c r="Z123" s="83" t="s">
        <v>1622</v>
      </c>
      <c r="AA123" s="83" t="s">
        <v>1623</v>
      </c>
      <c r="AB123" s="83" t="s">
        <v>1605</v>
      </c>
      <c r="AC123" s="83" t="s">
        <v>11</v>
      </c>
      <c r="AD123" s="83" t="s">
        <v>2260</v>
      </c>
      <c r="AG123" s="83" t="s">
        <v>1746</v>
      </c>
      <c r="AL123" s="83" t="s">
        <v>1757</v>
      </c>
      <c r="AU123" s="83">
        <v>300.0</v>
      </c>
      <c r="BD123" s="83" t="s">
        <v>2256</v>
      </c>
      <c r="BE123" s="83" t="s">
        <v>2261</v>
      </c>
    </row>
    <row r="124">
      <c r="A124" s="83">
        <v>123.0</v>
      </c>
      <c r="B124" s="83" t="s">
        <v>2254</v>
      </c>
      <c r="C124" s="83" t="s">
        <v>2255</v>
      </c>
      <c r="D124" s="83" t="s">
        <v>2256</v>
      </c>
      <c r="E124" s="83" t="s">
        <v>2262</v>
      </c>
      <c r="F124" s="83" t="s">
        <v>2263</v>
      </c>
      <c r="G124" s="83" t="s">
        <v>2264</v>
      </c>
      <c r="H124" s="83" t="s">
        <v>1531</v>
      </c>
      <c r="I124" s="83" t="s">
        <v>1580</v>
      </c>
      <c r="J124" s="83" t="s">
        <v>1613</v>
      </c>
      <c r="K124" s="83">
        <v>160.0</v>
      </c>
      <c r="L124" s="83" t="s">
        <v>1408</v>
      </c>
      <c r="M124" s="83" t="s">
        <v>1535</v>
      </c>
      <c r="N124" s="83" t="s">
        <v>1408</v>
      </c>
      <c r="O124" s="83" t="s">
        <v>1551</v>
      </c>
      <c r="P124" s="83" t="s">
        <v>1408</v>
      </c>
      <c r="Q124" s="83" t="s">
        <v>1551</v>
      </c>
      <c r="R124" s="83" t="s">
        <v>1408</v>
      </c>
      <c r="S124" s="83" t="s">
        <v>1535</v>
      </c>
      <c r="T124" s="83" t="s">
        <v>1408</v>
      </c>
      <c r="U124" s="83" t="s">
        <v>1551</v>
      </c>
      <c r="V124" s="83" t="s">
        <v>1408</v>
      </c>
      <c r="W124" s="83" t="s">
        <v>1535</v>
      </c>
      <c r="X124" s="83" t="s">
        <v>1570</v>
      </c>
      <c r="Y124" s="83" t="s">
        <v>1571</v>
      </c>
      <c r="Z124" s="83" t="s">
        <v>1614</v>
      </c>
      <c r="AA124" s="83" t="s">
        <v>1581</v>
      </c>
      <c r="AB124" s="83" t="s">
        <v>1906</v>
      </c>
      <c r="AC124" s="83" t="s">
        <v>11</v>
      </c>
      <c r="AK124" s="83" t="s">
        <v>2265</v>
      </c>
      <c r="AP124" s="83" t="s">
        <v>2266</v>
      </c>
      <c r="AU124" s="83">
        <v>400.0</v>
      </c>
      <c r="BD124" s="83" t="s">
        <v>2256</v>
      </c>
      <c r="BE124" s="83" t="s">
        <v>2267</v>
      </c>
    </row>
    <row r="125">
      <c r="A125" s="83">
        <v>124.0</v>
      </c>
      <c r="B125" s="83" t="s">
        <v>2254</v>
      </c>
      <c r="C125" s="83" t="s">
        <v>2255</v>
      </c>
      <c r="D125" s="83" t="s">
        <v>2256</v>
      </c>
      <c r="E125" s="83" t="s">
        <v>2268</v>
      </c>
      <c r="F125" s="83" t="s">
        <v>2269</v>
      </c>
      <c r="G125" s="83" t="s">
        <v>2270</v>
      </c>
      <c r="H125" s="83" t="s">
        <v>1531</v>
      </c>
      <c r="I125" s="83" t="s">
        <v>1612</v>
      </c>
      <c r="J125" s="83" t="s">
        <v>880</v>
      </c>
      <c r="K125" s="83">
        <v>180.0</v>
      </c>
      <c r="L125" s="83" t="s">
        <v>1436</v>
      </c>
      <c r="M125" s="83" t="s">
        <v>1534</v>
      </c>
      <c r="N125" s="83" t="s">
        <v>1436</v>
      </c>
      <c r="O125" s="83" t="s">
        <v>1534</v>
      </c>
      <c r="P125" s="83" t="s">
        <v>1408</v>
      </c>
      <c r="Q125" s="83" t="s">
        <v>1535</v>
      </c>
      <c r="R125" s="83" t="s">
        <v>1408</v>
      </c>
      <c r="S125" s="83" t="s">
        <v>1551</v>
      </c>
      <c r="T125" s="83" t="s">
        <v>1408</v>
      </c>
      <c r="U125" s="83" t="s">
        <v>1535</v>
      </c>
      <c r="V125" s="83" t="s">
        <v>1500</v>
      </c>
      <c r="W125" s="83" t="s">
        <v>1536</v>
      </c>
      <c r="X125" s="83" t="s">
        <v>1896</v>
      </c>
      <c r="Y125" s="83" t="s">
        <v>1897</v>
      </c>
      <c r="Z125" s="83" t="s">
        <v>1898</v>
      </c>
      <c r="AA125" s="83" t="s">
        <v>1555</v>
      </c>
      <c r="AB125" s="83" t="s">
        <v>2271</v>
      </c>
      <c r="AC125" s="83" t="s">
        <v>11</v>
      </c>
      <c r="AK125" s="83" t="s">
        <v>2272</v>
      </c>
      <c r="AR125" s="83" t="s">
        <v>2273</v>
      </c>
      <c r="AS125" s="83" t="s">
        <v>2274</v>
      </c>
      <c r="AT125" s="83" t="s">
        <v>2185</v>
      </c>
      <c r="AU125" s="83">
        <v>400.0</v>
      </c>
      <c r="BD125" s="83" t="s">
        <v>2256</v>
      </c>
      <c r="BE125" s="83" t="s">
        <v>2275</v>
      </c>
    </row>
    <row r="126">
      <c r="A126" s="83">
        <v>125.0</v>
      </c>
      <c r="B126" s="83" t="s">
        <v>2254</v>
      </c>
      <c r="C126" s="83" t="s">
        <v>2255</v>
      </c>
      <c r="D126" s="83" t="s">
        <v>2256</v>
      </c>
      <c r="E126" s="83" t="s">
        <v>2276</v>
      </c>
      <c r="F126" s="83" t="s">
        <v>2277</v>
      </c>
      <c r="G126" s="83" t="s">
        <v>2278</v>
      </c>
      <c r="H126" s="83" t="s">
        <v>1531</v>
      </c>
      <c r="I126" s="83" t="s">
        <v>1532</v>
      </c>
      <c r="J126" s="83" t="s">
        <v>1699</v>
      </c>
      <c r="K126" s="83">
        <v>180.0</v>
      </c>
      <c r="L126" s="83" t="s">
        <v>1500</v>
      </c>
      <c r="M126" s="83" t="s">
        <v>1700</v>
      </c>
      <c r="N126" s="83" t="s">
        <v>1408</v>
      </c>
      <c r="O126" s="83" t="s">
        <v>1535</v>
      </c>
      <c r="P126" s="83" t="s">
        <v>1500</v>
      </c>
      <c r="Q126" s="83" t="s">
        <v>1536</v>
      </c>
      <c r="R126" s="83" t="s">
        <v>1408</v>
      </c>
      <c r="S126" s="83" t="s">
        <v>1535</v>
      </c>
      <c r="T126" s="83" t="s">
        <v>1408</v>
      </c>
      <c r="U126" s="83" t="s">
        <v>1535</v>
      </c>
      <c r="V126" s="83" t="s">
        <v>1436</v>
      </c>
      <c r="W126" s="83" t="s">
        <v>1534</v>
      </c>
      <c r="X126" s="83" t="s">
        <v>1570</v>
      </c>
      <c r="Y126" s="83" t="s">
        <v>1631</v>
      </c>
      <c r="Z126" s="83" t="s">
        <v>1718</v>
      </c>
      <c r="AA126" s="83" t="s">
        <v>1693</v>
      </c>
      <c r="AB126" s="83" t="s">
        <v>1779</v>
      </c>
      <c r="AC126" s="83" t="s">
        <v>11</v>
      </c>
      <c r="AG126" s="83" t="s">
        <v>2236</v>
      </c>
      <c r="AH126" s="83" t="s">
        <v>2237</v>
      </c>
      <c r="AL126" s="83" t="s">
        <v>2279</v>
      </c>
      <c r="AU126" s="83">
        <v>400.0</v>
      </c>
      <c r="BD126" s="83" t="s">
        <v>2256</v>
      </c>
      <c r="BE126" s="83" t="s">
        <v>2280</v>
      </c>
    </row>
    <row r="127">
      <c r="A127" s="83">
        <v>126.0</v>
      </c>
      <c r="B127" s="83" t="s">
        <v>2254</v>
      </c>
      <c r="C127" s="83" t="s">
        <v>2255</v>
      </c>
      <c r="D127" s="83" t="s">
        <v>2256</v>
      </c>
      <c r="E127" s="83" t="s">
        <v>2281</v>
      </c>
      <c r="F127" s="83" t="s">
        <v>2282</v>
      </c>
      <c r="G127" s="83" t="s">
        <v>2283</v>
      </c>
      <c r="H127" s="83" t="s">
        <v>1531</v>
      </c>
      <c r="I127" s="83" t="s">
        <v>1612</v>
      </c>
      <c r="J127" s="83" t="s">
        <v>1699</v>
      </c>
      <c r="K127" s="83">
        <v>180.0</v>
      </c>
      <c r="L127" s="83" t="s">
        <v>1500</v>
      </c>
      <c r="M127" s="83" t="s">
        <v>1536</v>
      </c>
      <c r="N127" s="83" t="s">
        <v>1408</v>
      </c>
      <c r="O127" s="83" t="s">
        <v>1535</v>
      </c>
      <c r="P127" s="83" t="s">
        <v>1408</v>
      </c>
      <c r="Q127" s="83" t="s">
        <v>1535</v>
      </c>
      <c r="R127" s="83" t="s">
        <v>1408</v>
      </c>
      <c r="S127" s="83" t="s">
        <v>1551</v>
      </c>
      <c r="T127" s="83" t="s">
        <v>1408</v>
      </c>
      <c r="U127" s="83" t="s">
        <v>1535</v>
      </c>
      <c r="V127" s="83" t="s">
        <v>1408</v>
      </c>
      <c r="W127" s="83" t="s">
        <v>1551</v>
      </c>
      <c r="X127" s="83" t="s">
        <v>1570</v>
      </c>
      <c r="Y127" s="83" t="s">
        <v>1631</v>
      </c>
      <c r="Z127" s="83" t="s">
        <v>1718</v>
      </c>
      <c r="AA127" s="83" t="s">
        <v>1581</v>
      </c>
      <c r="AB127" s="83" t="s">
        <v>1906</v>
      </c>
      <c r="AC127" s="83" t="s">
        <v>11</v>
      </c>
      <c r="AF127" s="83" t="s">
        <v>2284</v>
      </c>
      <c r="AH127" s="83" t="s">
        <v>2182</v>
      </c>
      <c r="AO127" s="83" t="s">
        <v>2285</v>
      </c>
      <c r="AU127" s="83">
        <v>640.0</v>
      </c>
      <c r="BD127" s="83" t="s">
        <v>2256</v>
      </c>
      <c r="BE127" s="83" t="s">
        <v>2286</v>
      </c>
    </row>
    <row r="128">
      <c r="A128" s="83">
        <v>127.0</v>
      </c>
      <c r="B128" s="83" t="s">
        <v>2254</v>
      </c>
      <c r="C128" s="83" t="s">
        <v>2255</v>
      </c>
      <c r="D128" s="83" t="s">
        <v>2256</v>
      </c>
      <c r="E128" s="83" t="s">
        <v>2287</v>
      </c>
      <c r="F128" s="83" t="s">
        <v>2288</v>
      </c>
      <c r="G128" s="83" t="s">
        <v>2289</v>
      </c>
      <c r="H128" s="83" t="s">
        <v>1531</v>
      </c>
      <c r="I128" s="83" t="s">
        <v>1612</v>
      </c>
      <c r="J128" s="83" t="s">
        <v>1699</v>
      </c>
      <c r="K128" s="83">
        <v>180.0</v>
      </c>
      <c r="L128" s="83" t="s">
        <v>1408</v>
      </c>
      <c r="M128" s="83" t="s">
        <v>1535</v>
      </c>
      <c r="N128" s="83" t="s">
        <v>1500</v>
      </c>
      <c r="O128" s="83" t="s">
        <v>1536</v>
      </c>
      <c r="P128" s="83" t="s">
        <v>1500</v>
      </c>
      <c r="Q128" s="83" t="s">
        <v>1536</v>
      </c>
      <c r="R128" s="83" t="s">
        <v>1408</v>
      </c>
      <c r="S128" s="83" t="s">
        <v>1535</v>
      </c>
      <c r="T128" s="83" t="s">
        <v>1500</v>
      </c>
      <c r="U128" s="83" t="s">
        <v>1536</v>
      </c>
      <c r="V128" s="83" t="s">
        <v>1408</v>
      </c>
      <c r="W128" s="83" t="s">
        <v>1535</v>
      </c>
      <c r="X128" s="83" t="s">
        <v>1570</v>
      </c>
      <c r="Y128" s="83" t="s">
        <v>1631</v>
      </c>
      <c r="Z128" s="83" t="s">
        <v>1718</v>
      </c>
      <c r="AA128" s="83" t="s">
        <v>1623</v>
      </c>
      <c r="AB128" s="83" t="s">
        <v>1745</v>
      </c>
      <c r="AC128" s="83" t="s">
        <v>11</v>
      </c>
      <c r="AD128" s="83" t="s">
        <v>2290</v>
      </c>
      <c r="AF128" s="83" t="s">
        <v>1754</v>
      </c>
      <c r="AU128" s="83">
        <v>550.0</v>
      </c>
      <c r="BD128" s="83" t="s">
        <v>2256</v>
      </c>
      <c r="BE128" s="83" t="s">
        <v>2291</v>
      </c>
    </row>
    <row r="129">
      <c r="A129" s="83">
        <v>128.0</v>
      </c>
      <c r="B129" s="83" t="s">
        <v>2254</v>
      </c>
      <c r="C129" s="83" t="s">
        <v>2255</v>
      </c>
      <c r="D129" s="83" t="s">
        <v>2256</v>
      </c>
      <c r="E129" s="83" t="s">
        <v>2292</v>
      </c>
      <c r="F129" s="83" t="s">
        <v>2293</v>
      </c>
      <c r="G129" s="83" t="s">
        <v>2294</v>
      </c>
      <c r="H129" s="83" t="s">
        <v>1531</v>
      </c>
      <c r="I129" s="83" t="s">
        <v>1532</v>
      </c>
      <c r="J129" s="83" t="s">
        <v>1699</v>
      </c>
      <c r="K129" s="83">
        <v>190.0</v>
      </c>
      <c r="L129" s="83" t="s">
        <v>1500</v>
      </c>
      <c r="M129" s="83" t="s">
        <v>1536</v>
      </c>
      <c r="N129" s="83" t="s">
        <v>1408</v>
      </c>
      <c r="O129" s="83" t="s">
        <v>1535</v>
      </c>
      <c r="P129" s="83" t="s">
        <v>1408</v>
      </c>
      <c r="Q129" s="83" t="s">
        <v>1535</v>
      </c>
      <c r="R129" s="83" t="s">
        <v>1500</v>
      </c>
      <c r="S129" s="83" t="s">
        <v>1536</v>
      </c>
      <c r="T129" s="83" t="s">
        <v>1408</v>
      </c>
      <c r="U129" s="83" t="s">
        <v>1535</v>
      </c>
      <c r="V129" s="83" t="s">
        <v>1500</v>
      </c>
      <c r="W129" s="83" t="s">
        <v>1536</v>
      </c>
      <c r="X129" s="83" t="s">
        <v>1570</v>
      </c>
      <c r="Y129" s="83" t="s">
        <v>1631</v>
      </c>
      <c r="Z129" s="83" t="s">
        <v>1718</v>
      </c>
      <c r="AA129" s="83" t="s">
        <v>1693</v>
      </c>
      <c r="AB129" s="83" t="s">
        <v>1828</v>
      </c>
      <c r="AC129" s="83" t="s">
        <v>11</v>
      </c>
      <c r="AD129" s="83" t="s">
        <v>2295</v>
      </c>
      <c r="AF129" s="83" t="s">
        <v>2025</v>
      </c>
      <c r="AU129" s="83">
        <v>550.0</v>
      </c>
      <c r="BD129" s="83" t="s">
        <v>2256</v>
      </c>
      <c r="BE129" s="83" t="s">
        <v>2296</v>
      </c>
    </row>
    <row r="130">
      <c r="A130" s="83">
        <v>129.0</v>
      </c>
      <c r="B130" s="83" t="s">
        <v>2254</v>
      </c>
      <c r="C130" s="83" t="s">
        <v>2255</v>
      </c>
      <c r="D130" s="83" t="s">
        <v>2256</v>
      </c>
      <c r="E130" s="83" t="s">
        <v>2297</v>
      </c>
      <c r="F130" s="83" t="s">
        <v>2298</v>
      </c>
      <c r="G130" s="83" t="s">
        <v>2299</v>
      </c>
      <c r="H130" s="83" t="s">
        <v>1531</v>
      </c>
      <c r="I130" s="83" t="s">
        <v>1612</v>
      </c>
      <c r="J130" s="83" t="s">
        <v>1533</v>
      </c>
      <c r="K130" s="83">
        <v>170.0</v>
      </c>
      <c r="L130" s="83" t="s">
        <v>1408</v>
      </c>
      <c r="M130" s="83" t="s">
        <v>1551</v>
      </c>
      <c r="N130" s="83" t="s">
        <v>1436</v>
      </c>
      <c r="O130" s="83" t="s">
        <v>1534</v>
      </c>
      <c r="P130" s="83" t="s">
        <v>1436</v>
      </c>
      <c r="Q130" s="83" t="s">
        <v>1534</v>
      </c>
      <c r="R130" s="83" t="s">
        <v>1408</v>
      </c>
      <c r="S130" s="83" t="s">
        <v>1551</v>
      </c>
      <c r="T130" s="83" t="s">
        <v>1408</v>
      </c>
      <c r="U130" s="83" t="s">
        <v>1551</v>
      </c>
      <c r="V130" s="83" t="s">
        <v>1500</v>
      </c>
      <c r="W130" s="83" t="s">
        <v>1536</v>
      </c>
      <c r="X130" s="83" t="s">
        <v>1595</v>
      </c>
      <c r="Y130" s="83" t="s">
        <v>1553</v>
      </c>
      <c r="Z130" s="83" t="s">
        <v>1596</v>
      </c>
      <c r="AA130" s="83" t="s">
        <v>1693</v>
      </c>
      <c r="AB130" s="83" t="s">
        <v>1828</v>
      </c>
      <c r="AC130" s="83" t="s">
        <v>11</v>
      </c>
      <c r="AK130" s="83" t="s">
        <v>2300</v>
      </c>
      <c r="AP130" s="83" t="s">
        <v>2301</v>
      </c>
      <c r="AU130" s="83">
        <v>500.0</v>
      </c>
      <c r="BD130" s="83" t="s">
        <v>2256</v>
      </c>
      <c r="BE130" s="83" t="s">
        <v>2302</v>
      </c>
    </row>
    <row r="131">
      <c r="A131" s="83">
        <v>130.0</v>
      </c>
      <c r="B131" s="83" t="s">
        <v>2254</v>
      </c>
      <c r="C131" s="83" t="s">
        <v>2255</v>
      </c>
      <c r="D131" s="83" t="s">
        <v>2256</v>
      </c>
      <c r="E131" s="83" t="s">
        <v>2303</v>
      </c>
      <c r="F131" s="83" t="s">
        <v>2304</v>
      </c>
      <c r="G131" s="83" t="s">
        <v>2305</v>
      </c>
      <c r="H131" s="83" t="s">
        <v>1531</v>
      </c>
      <c r="I131" s="83" t="s">
        <v>1580</v>
      </c>
      <c r="J131" s="83" t="s">
        <v>1533</v>
      </c>
      <c r="K131" s="83">
        <v>190.0</v>
      </c>
      <c r="L131" s="83" t="s">
        <v>1436</v>
      </c>
      <c r="M131" s="83" t="s">
        <v>1534</v>
      </c>
      <c r="N131" s="83" t="s">
        <v>1408</v>
      </c>
      <c r="O131" s="83" t="s">
        <v>1535</v>
      </c>
      <c r="P131" s="83" t="s">
        <v>1436</v>
      </c>
      <c r="Q131" s="83" t="s">
        <v>1534</v>
      </c>
      <c r="R131" s="83" t="s">
        <v>1500</v>
      </c>
      <c r="S131" s="83" t="s">
        <v>1536</v>
      </c>
      <c r="T131" s="83" t="s">
        <v>1436</v>
      </c>
      <c r="U131" s="83" t="s">
        <v>1534</v>
      </c>
      <c r="V131" s="83" t="s">
        <v>1500</v>
      </c>
      <c r="W131" s="83" t="s">
        <v>1536</v>
      </c>
      <c r="X131" s="83" t="s">
        <v>1537</v>
      </c>
      <c r="Y131" s="83" t="s">
        <v>1538</v>
      </c>
      <c r="Z131" s="83" t="s">
        <v>1539</v>
      </c>
      <c r="AA131" s="83" t="s">
        <v>1581</v>
      </c>
      <c r="AB131" s="83" t="s">
        <v>1541</v>
      </c>
      <c r="AC131" s="83" t="s">
        <v>11</v>
      </c>
      <c r="AR131" s="83" t="s">
        <v>2306</v>
      </c>
      <c r="AS131" s="83" t="s">
        <v>2307</v>
      </c>
      <c r="AT131" s="83" t="s">
        <v>2308</v>
      </c>
      <c r="AU131" s="83">
        <v>400.0</v>
      </c>
      <c r="BD131" s="83" t="s">
        <v>2256</v>
      </c>
      <c r="BE131" s="83" t="s">
        <v>2309</v>
      </c>
    </row>
    <row r="132">
      <c r="A132" s="83">
        <v>131.0</v>
      </c>
      <c r="B132" s="83" t="s">
        <v>2254</v>
      </c>
      <c r="C132" s="83" t="s">
        <v>2255</v>
      </c>
      <c r="D132" s="83" t="s">
        <v>2256</v>
      </c>
      <c r="E132" s="83" t="s">
        <v>2310</v>
      </c>
      <c r="F132" s="83" t="s">
        <v>2311</v>
      </c>
      <c r="G132" s="83" t="s">
        <v>2312</v>
      </c>
      <c r="H132" s="83" t="s">
        <v>1531</v>
      </c>
      <c r="I132" s="83" t="s">
        <v>1532</v>
      </c>
      <c r="J132" s="83" t="s">
        <v>880</v>
      </c>
      <c r="K132" s="83">
        <v>160.0</v>
      </c>
      <c r="L132" s="83" t="s">
        <v>1408</v>
      </c>
      <c r="M132" s="83" t="s">
        <v>1535</v>
      </c>
      <c r="N132" s="83" t="s">
        <v>1408</v>
      </c>
      <c r="O132" s="83" t="s">
        <v>1551</v>
      </c>
      <c r="P132" s="83" t="s">
        <v>1408</v>
      </c>
      <c r="Q132" s="83" t="s">
        <v>1535</v>
      </c>
      <c r="R132" s="83" t="s">
        <v>1408</v>
      </c>
      <c r="S132" s="83" t="s">
        <v>1551</v>
      </c>
      <c r="T132" s="83" t="s">
        <v>1408</v>
      </c>
      <c r="U132" s="83" t="s">
        <v>1551</v>
      </c>
      <c r="V132" s="83" t="s">
        <v>1408</v>
      </c>
      <c r="W132" s="83" t="s">
        <v>1535</v>
      </c>
      <c r="X132" s="83" t="s">
        <v>1595</v>
      </c>
      <c r="Y132" s="83" t="s">
        <v>1553</v>
      </c>
      <c r="Z132" s="83" t="s">
        <v>1596</v>
      </c>
      <c r="AA132" s="83" t="s">
        <v>1581</v>
      </c>
      <c r="AB132" s="83" t="s">
        <v>1906</v>
      </c>
      <c r="AC132" s="83" t="s">
        <v>11</v>
      </c>
      <c r="AL132" s="83" t="s">
        <v>2313</v>
      </c>
      <c r="AP132" s="83" t="s">
        <v>2314</v>
      </c>
      <c r="AU132" s="83">
        <v>400.0</v>
      </c>
      <c r="BD132" s="83" t="s">
        <v>2256</v>
      </c>
      <c r="BE132" s="83" t="s">
        <v>2315</v>
      </c>
    </row>
    <row r="133">
      <c r="A133" s="83">
        <v>132.0</v>
      </c>
      <c r="B133" s="83" t="s">
        <v>2254</v>
      </c>
      <c r="C133" s="83" t="s">
        <v>2255</v>
      </c>
      <c r="D133" s="83" t="s">
        <v>2256</v>
      </c>
      <c r="E133" s="83" t="s">
        <v>2316</v>
      </c>
      <c r="F133" s="83" t="s">
        <v>2317</v>
      </c>
      <c r="G133" s="83" t="s">
        <v>2318</v>
      </c>
      <c r="H133" s="83" t="s">
        <v>1531</v>
      </c>
      <c r="I133" s="83" t="s">
        <v>1580</v>
      </c>
      <c r="J133" s="83" t="s">
        <v>1699</v>
      </c>
      <c r="K133" s="83">
        <v>160.0</v>
      </c>
      <c r="L133" s="83" t="s">
        <v>1408</v>
      </c>
      <c r="M133" s="83" t="s">
        <v>1551</v>
      </c>
      <c r="N133" s="83" t="s">
        <v>1408</v>
      </c>
      <c r="O133" s="83" t="s">
        <v>1551</v>
      </c>
      <c r="P133" s="83" t="s">
        <v>1408</v>
      </c>
      <c r="Q133" s="83" t="s">
        <v>1551</v>
      </c>
      <c r="R133" s="83" t="s">
        <v>1408</v>
      </c>
      <c r="S133" s="83" t="s">
        <v>1535</v>
      </c>
      <c r="T133" s="83" t="s">
        <v>1408</v>
      </c>
      <c r="U133" s="83" t="s">
        <v>1535</v>
      </c>
      <c r="V133" s="83" t="s">
        <v>1436</v>
      </c>
      <c r="W133" s="83" t="s">
        <v>1550</v>
      </c>
      <c r="X133" s="83" t="s">
        <v>1537</v>
      </c>
      <c r="Y133" s="83" t="s">
        <v>1787</v>
      </c>
      <c r="Z133" s="83" t="s">
        <v>1788</v>
      </c>
      <c r="AA133" s="83" t="s">
        <v>1693</v>
      </c>
      <c r="AB133" s="83" t="s">
        <v>1779</v>
      </c>
      <c r="AC133" s="83" t="s">
        <v>11</v>
      </c>
      <c r="AG133" s="83" t="s">
        <v>2319</v>
      </c>
      <c r="AH133" s="83" t="s">
        <v>2320</v>
      </c>
      <c r="AO133" s="83" t="s">
        <v>2321</v>
      </c>
      <c r="AU133" s="83">
        <v>400.0</v>
      </c>
      <c r="BD133" s="83" t="s">
        <v>2256</v>
      </c>
      <c r="BE133" s="83" t="s">
        <v>2322</v>
      </c>
    </row>
    <row r="134">
      <c r="A134" s="83">
        <v>133.0</v>
      </c>
      <c r="B134" s="83" t="s">
        <v>2254</v>
      </c>
      <c r="C134" s="83" t="s">
        <v>2255</v>
      </c>
      <c r="D134" s="83" t="s">
        <v>2256</v>
      </c>
      <c r="E134" s="83" t="s">
        <v>2323</v>
      </c>
      <c r="F134" s="83" t="s">
        <v>2324</v>
      </c>
      <c r="G134" s="83" t="s">
        <v>71</v>
      </c>
      <c r="H134" s="83" t="s">
        <v>1531</v>
      </c>
      <c r="I134" s="83" t="s">
        <v>1532</v>
      </c>
      <c r="J134" s="83" t="s">
        <v>1533</v>
      </c>
      <c r="K134" s="83">
        <v>180.0</v>
      </c>
      <c r="L134" s="83" t="s">
        <v>1408</v>
      </c>
      <c r="M134" s="83" t="s">
        <v>1535</v>
      </c>
      <c r="N134" s="83" t="s">
        <v>1436</v>
      </c>
      <c r="O134" s="83" t="s">
        <v>1534</v>
      </c>
      <c r="P134" s="83" t="s">
        <v>1408</v>
      </c>
      <c r="Q134" s="83" t="s">
        <v>1551</v>
      </c>
      <c r="R134" s="83" t="s">
        <v>1500</v>
      </c>
      <c r="S134" s="83" t="s">
        <v>1536</v>
      </c>
      <c r="T134" s="83" t="s">
        <v>1436</v>
      </c>
      <c r="U134" s="83" t="s">
        <v>1534</v>
      </c>
      <c r="V134" s="83" t="s">
        <v>1500</v>
      </c>
      <c r="W134" s="83" t="s">
        <v>1536</v>
      </c>
      <c r="X134" s="83" t="s">
        <v>1537</v>
      </c>
      <c r="Y134" s="83" t="s">
        <v>1538</v>
      </c>
      <c r="Z134" s="83" t="s">
        <v>1539</v>
      </c>
      <c r="AA134" s="83" t="s">
        <v>1693</v>
      </c>
      <c r="AB134" s="83" t="s">
        <v>1671</v>
      </c>
      <c r="AC134" s="83" t="s">
        <v>11</v>
      </c>
      <c r="AR134" s="83" t="s">
        <v>2325</v>
      </c>
      <c r="AS134" s="83" t="s">
        <v>2326</v>
      </c>
      <c r="AT134" s="83" t="s">
        <v>2327</v>
      </c>
      <c r="AU134" s="83">
        <v>420.0</v>
      </c>
      <c r="BD134" s="83" t="s">
        <v>2256</v>
      </c>
      <c r="BE134" s="83" t="s">
        <v>2328</v>
      </c>
    </row>
    <row r="135">
      <c r="A135" s="83">
        <v>134.0</v>
      </c>
      <c r="B135" s="83" t="s">
        <v>2254</v>
      </c>
      <c r="C135" s="83" t="s">
        <v>2255</v>
      </c>
      <c r="D135" s="83" t="s">
        <v>2256</v>
      </c>
      <c r="E135" s="83" t="s">
        <v>2206</v>
      </c>
      <c r="F135" s="83" t="s">
        <v>2207</v>
      </c>
      <c r="G135" s="83" t="s">
        <v>2208</v>
      </c>
      <c r="H135" s="83" t="s">
        <v>1531</v>
      </c>
      <c r="I135" s="83" t="s">
        <v>1532</v>
      </c>
      <c r="J135" s="83" t="s">
        <v>1613</v>
      </c>
      <c r="K135" s="83">
        <v>170.0</v>
      </c>
      <c r="L135" s="83" t="s">
        <v>1408</v>
      </c>
      <c r="M135" s="83" t="s">
        <v>1535</v>
      </c>
      <c r="N135" s="83" t="s">
        <v>1500</v>
      </c>
      <c r="O135" s="83" t="s">
        <v>1536</v>
      </c>
      <c r="P135" s="83" t="s">
        <v>1408</v>
      </c>
      <c r="Q135" s="83" t="s">
        <v>1551</v>
      </c>
      <c r="R135" s="83" t="s">
        <v>1408</v>
      </c>
      <c r="S135" s="83" t="s">
        <v>1535</v>
      </c>
      <c r="T135" s="83" t="s">
        <v>1408</v>
      </c>
      <c r="U135" s="83" t="s">
        <v>1551</v>
      </c>
      <c r="V135" s="83" t="s">
        <v>1436</v>
      </c>
      <c r="W135" s="83" t="s">
        <v>1534</v>
      </c>
      <c r="X135" s="83" t="s">
        <v>1537</v>
      </c>
      <c r="Y135" s="83" t="s">
        <v>1538</v>
      </c>
      <c r="Z135" s="83" t="s">
        <v>1622</v>
      </c>
      <c r="AA135" s="83" t="s">
        <v>1581</v>
      </c>
      <c r="AB135" s="83" t="s">
        <v>1684</v>
      </c>
      <c r="AC135" s="83" t="s">
        <v>11</v>
      </c>
      <c r="AD135" s="83" t="s">
        <v>2209</v>
      </c>
      <c r="AG135" s="83" t="s">
        <v>1706</v>
      </c>
      <c r="AJ135" s="83" t="s">
        <v>2210</v>
      </c>
      <c r="AP135" s="83" t="s">
        <v>2142</v>
      </c>
      <c r="AU135" s="83">
        <v>420.0</v>
      </c>
      <c r="BD135" s="83" t="s">
        <v>2256</v>
      </c>
      <c r="BE135" s="83" t="s">
        <v>2329</v>
      </c>
    </row>
    <row r="136">
      <c r="A136" s="83">
        <v>135.0</v>
      </c>
      <c r="B136" s="83" t="s">
        <v>2254</v>
      </c>
      <c r="C136" s="83" t="s">
        <v>2255</v>
      </c>
      <c r="D136" s="83" t="s">
        <v>2256</v>
      </c>
      <c r="E136" s="83" t="s">
        <v>2239</v>
      </c>
      <c r="F136" s="83" t="s">
        <v>2240</v>
      </c>
      <c r="G136" s="83" t="s">
        <v>2241</v>
      </c>
      <c r="H136" s="83" t="s">
        <v>1531</v>
      </c>
      <c r="I136" s="83" t="s">
        <v>1580</v>
      </c>
      <c r="J136" s="83" t="s">
        <v>1699</v>
      </c>
      <c r="K136" s="83">
        <v>180.0</v>
      </c>
      <c r="L136" s="83" t="s">
        <v>1500</v>
      </c>
      <c r="M136" s="83" t="s">
        <v>1536</v>
      </c>
      <c r="N136" s="83" t="s">
        <v>1408</v>
      </c>
      <c r="O136" s="83" t="s">
        <v>1551</v>
      </c>
      <c r="P136" s="83" t="s">
        <v>1408</v>
      </c>
      <c r="Q136" s="83" t="s">
        <v>1551</v>
      </c>
      <c r="R136" s="83" t="s">
        <v>1436</v>
      </c>
      <c r="S136" s="83" t="s">
        <v>1550</v>
      </c>
      <c r="T136" s="83" t="s">
        <v>1408</v>
      </c>
      <c r="U136" s="83" t="s">
        <v>1551</v>
      </c>
      <c r="V136" s="83" t="s">
        <v>1408</v>
      </c>
      <c r="W136" s="83" t="s">
        <v>1535</v>
      </c>
      <c r="X136" s="83" t="s">
        <v>1537</v>
      </c>
      <c r="Y136" s="83" t="s">
        <v>1787</v>
      </c>
      <c r="Z136" s="83" t="s">
        <v>1788</v>
      </c>
      <c r="AA136" s="83" t="s">
        <v>1693</v>
      </c>
      <c r="AB136" s="83" t="s">
        <v>1684</v>
      </c>
      <c r="AC136" s="83" t="s">
        <v>11</v>
      </c>
      <c r="AD136" s="83" t="s">
        <v>2242</v>
      </c>
      <c r="AF136" s="83" t="s">
        <v>2243</v>
      </c>
      <c r="AG136" s="83" t="s">
        <v>1728</v>
      </c>
      <c r="AL136" s="83" t="s">
        <v>2244</v>
      </c>
      <c r="AN136" s="83" t="s">
        <v>2204</v>
      </c>
      <c r="AU136" s="83">
        <v>420.0</v>
      </c>
      <c r="BD136" s="83" t="s">
        <v>2256</v>
      </c>
      <c r="BE136" s="83" t="s">
        <v>2330</v>
      </c>
    </row>
    <row r="137">
      <c r="A137" s="83">
        <v>136.0</v>
      </c>
      <c r="B137" s="83" t="s">
        <v>2254</v>
      </c>
      <c r="C137" s="83" t="s">
        <v>2331</v>
      </c>
      <c r="D137" s="83" t="s">
        <v>2332</v>
      </c>
      <c r="E137" s="83" t="s">
        <v>2333</v>
      </c>
      <c r="F137" s="83" t="s">
        <v>2334</v>
      </c>
      <c r="G137" s="83" t="s">
        <v>2335</v>
      </c>
      <c r="H137" s="83" t="s">
        <v>1531</v>
      </c>
      <c r="I137" s="83" t="s">
        <v>1580</v>
      </c>
      <c r="J137" s="83" t="s">
        <v>880</v>
      </c>
      <c r="K137" s="83">
        <v>190.0</v>
      </c>
      <c r="L137" s="83" t="s">
        <v>1436</v>
      </c>
      <c r="M137" s="83" t="s">
        <v>1534</v>
      </c>
      <c r="N137" s="83" t="s">
        <v>1408</v>
      </c>
      <c r="O137" s="83" t="s">
        <v>1551</v>
      </c>
      <c r="P137" s="83" t="s">
        <v>1408</v>
      </c>
      <c r="Q137" s="83" t="s">
        <v>1535</v>
      </c>
      <c r="R137" s="83" t="s">
        <v>1500</v>
      </c>
      <c r="S137" s="83" t="s">
        <v>1700</v>
      </c>
      <c r="T137" s="83" t="s">
        <v>1408</v>
      </c>
      <c r="U137" s="83" t="s">
        <v>1551</v>
      </c>
      <c r="V137" s="83" t="s">
        <v>1408</v>
      </c>
      <c r="W137" s="83" t="s">
        <v>1535</v>
      </c>
      <c r="X137" s="83" t="s">
        <v>1595</v>
      </c>
      <c r="Y137" s="83" t="s">
        <v>1553</v>
      </c>
      <c r="Z137" s="83" t="s">
        <v>1596</v>
      </c>
      <c r="AA137" s="83" t="s">
        <v>1581</v>
      </c>
      <c r="AB137" s="83" t="s">
        <v>1541</v>
      </c>
      <c r="AC137" s="83" t="s">
        <v>11</v>
      </c>
      <c r="AO137" s="83" t="s">
        <v>1924</v>
      </c>
      <c r="AU137" s="83">
        <v>590.0</v>
      </c>
      <c r="BD137" s="83" t="s">
        <v>2332</v>
      </c>
      <c r="BE137" s="83" t="s">
        <v>2336</v>
      </c>
    </row>
    <row r="138">
      <c r="A138" s="83">
        <v>137.0</v>
      </c>
      <c r="B138" s="83" t="s">
        <v>2254</v>
      </c>
      <c r="C138" s="83" t="s">
        <v>2331</v>
      </c>
      <c r="D138" s="83" t="s">
        <v>2332</v>
      </c>
      <c r="E138" s="83" t="s">
        <v>2337</v>
      </c>
      <c r="F138" s="83" t="s">
        <v>2338</v>
      </c>
      <c r="G138" s="83" t="s">
        <v>2339</v>
      </c>
      <c r="H138" s="83" t="s">
        <v>1531</v>
      </c>
      <c r="I138" s="83" t="s">
        <v>1580</v>
      </c>
      <c r="J138" s="83" t="s">
        <v>880</v>
      </c>
      <c r="K138" s="83">
        <v>190.0</v>
      </c>
      <c r="L138" s="83" t="s">
        <v>1408</v>
      </c>
      <c r="M138" s="83" t="s">
        <v>1535</v>
      </c>
      <c r="N138" s="83" t="s">
        <v>1408</v>
      </c>
      <c r="O138" s="83" t="s">
        <v>1535</v>
      </c>
      <c r="P138" s="83" t="s">
        <v>1408</v>
      </c>
      <c r="Q138" s="83" t="s">
        <v>1551</v>
      </c>
      <c r="R138" s="83" t="s">
        <v>1500</v>
      </c>
      <c r="S138" s="83" t="s">
        <v>1536</v>
      </c>
      <c r="T138" s="83" t="s">
        <v>1408</v>
      </c>
      <c r="U138" s="83" t="s">
        <v>1535</v>
      </c>
      <c r="V138" s="83" t="s">
        <v>1408</v>
      </c>
      <c r="W138" s="83" t="s">
        <v>1535</v>
      </c>
      <c r="X138" s="83" t="s">
        <v>1595</v>
      </c>
      <c r="Y138" s="83" t="s">
        <v>1553</v>
      </c>
      <c r="Z138" s="83" t="s">
        <v>1596</v>
      </c>
      <c r="AA138" s="83" t="s">
        <v>1581</v>
      </c>
      <c r="AB138" s="83" t="s">
        <v>1745</v>
      </c>
      <c r="AC138" s="83" t="s">
        <v>11</v>
      </c>
      <c r="AK138" s="83" t="s">
        <v>2272</v>
      </c>
      <c r="AN138" s="83" t="s">
        <v>1774</v>
      </c>
      <c r="AP138" s="83" t="s">
        <v>2142</v>
      </c>
      <c r="AU138" s="83">
        <v>600.0</v>
      </c>
      <c r="BD138" s="83" t="s">
        <v>2332</v>
      </c>
      <c r="BE138" s="83" t="s">
        <v>2340</v>
      </c>
    </row>
    <row r="139">
      <c r="A139" s="83">
        <v>138.0</v>
      </c>
      <c r="B139" s="83" t="s">
        <v>2254</v>
      </c>
      <c r="C139" s="83" t="s">
        <v>2331</v>
      </c>
      <c r="D139" s="83" t="s">
        <v>2332</v>
      </c>
      <c r="E139" s="83" t="s">
        <v>2341</v>
      </c>
      <c r="F139" s="83" t="s">
        <v>2342</v>
      </c>
      <c r="G139" s="83" t="s">
        <v>2343</v>
      </c>
      <c r="H139" s="83" t="s">
        <v>1531</v>
      </c>
      <c r="I139" s="83" t="s">
        <v>1549</v>
      </c>
      <c r="J139" s="83" t="s">
        <v>1613</v>
      </c>
      <c r="K139" s="83">
        <v>180.0</v>
      </c>
      <c r="L139" s="83" t="s">
        <v>1500</v>
      </c>
      <c r="M139" s="83" t="s">
        <v>1536</v>
      </c>
      <c r="N139" s="83" t="s">
        <v>1500</v>
      </c>
      <c r="O139" s="83" t="s">
        <v>1536</v>
      </c>
      <c r="P139" s="83" t="s">
        <v>1408</v>
      </c>
      <c r="Q139" s="83" t="s">
        <v>1535</v>
      </c>
      <c r="R139" s="83" t="s">
        <v>1408</v>
      </c>
      <c r="S139" s="83" t="s">
        <v>1551</v>
      </c>
      <c r="T139" s="83" t="s">
        <v>1436</v>
      </c>
      <c r="U139" s="83" t="s">
        <v>1534</v>
      </c>
      <c r="V139" s="83" t="s">
        <v>1408</v>
      </c>
      <c r="W139" s="83" t="s">
        <v>1535</v>
      </c>
      <c r="X139" s="83" t="s">
        <v>1570</v>
      </c>
      <c r="Y139" s="83" t="s">
        <v>1571</v>
      </c>
      <c r="Z139" s="83" t="s">
        <v>1614</v>
      </c>
      <c r="AA139" s="83" t="s">
        <v>1843</v>
      </c>
      <c r="AB139" s="83" t="s">
        <v>1828</v>
      </c>
      <c r="AC139" s="83" t="s">
        <v>11</v>
      </c>
      <c r="AF139" s="83" t="s">
        <v>2344</v>
      </c>
      <c r="AJ139" s="83" t="s">
        <v>1687</v>
      </c>
      <c r="AU139" s="83">
        <v>630.0</v>
      </c>
      <c r="BD139" s="83" t="s">
        <v>2332</v>
      </c>
      <c r="BE139" s="83" t="s">
        <v>2345</v>
      </c>
    </row>
    <row r="140">
      <c r="A140" s="83">
        <v>139.0</v>
      </c>
      <c r="B140" s="83" t="s">
        <v>2254</v>
      </c>
      <c r="C140" s="83" t="s">
        <v>2331</v>
      </c>
      <c r="D140" s="83" t="s">
        <v>2332</v>
      </c>
      <c r="E140" s="83" t="s">
        <v>2346</v>
      </c>
      <c r="F140" s="83" t="s">
        <v>2347</v>
      </c>
      <c r="G140" s="83" t="s">
        <v>2348</v>
      </c>
      <c r="H140" s="83" t="s">
        <v>1531</v>
      </c>
      <c r="I140" s="83" t="s">
        <v>1580</v>
      </c>
      <c r="J140" s="83" t="s">
        <v>880</v>
      </c>
      <c r="K140" s="83">
        <v>140.0</v>
      </c>
      <c r="L140" s="83" t="s">
        <v>1408</v>
      </c>
      <c r="M140" s="83" t="s">
        <v>1551</v>
      </c>
      <c r="N140" s="83" t="s">
        <v>1408</v>
      </c>
      <c r="O140" s="83" t="s">
        <v>1551</v>
      </c>
      <c r="P140" s="83" t="s">
        <v>1408</v>
      </c>
      <c r="Q140" s="83" t="s">
        <v>1551</v>
      </c>
      <c r="R140" s="83" t="s">
        <v>1500</v>
      </c>
      <c r="S140" s="83" t="s">
        <v>1536</v>
      </c>
      <c r="T140" s="83" t="s">
        <v>1408</v>
      </c>
      <c r="U140" s="83" t="s">
        <v>1551</v>
      </c>
      <c r="V140" s="83" t="s">
        <v>1408</v>
      </c>
      <c r="W140" s="83" t="s">
        <v>1551</v>
      </c>
      <c r="X140" s="83" t="s">
        <v>1570</v>
      </c>
      <c r="Y140" s="83" t="s">
        <v>1571</v>
      </c>
      <c r="Z140" s="83" t="s">
        <v>1572</v>
      </c>
      <c r="AA140" s="83" t="s">
        <v>1623</v>
      </c>
      <c r="AB140" s="83" t="s">
        <v>1582</v>
      </c>
      <c r="AC140" s="83" t="s">
        <v>11</v>
      </c>
      <c r="AK140" s="83" t="s">
        <v>1850</v>
      </c>
      <c r="AO140" s="83" t="s">
        <v>2349</v>
      </c>
      <c r="AU140" s="83">
        <v>500.0</v>
      </c>
      <c r="BD140" s="83" t="s">
        <v>2332</v>
      </c>
      <c r="BE140" s="83" t="s">
        <v>2350</v>
      </c>
    </row>
    <row r="141">
      <c r="A141" s="83">
        <v>140.0</v>
      </c>
      <c r="B141" s="83" t="s">
        <v>2254</v>
      </c>
      <c r="C141" s="83" t="s">
        <v>2331</v>
      </c>
      <c r="D141" s="83" t="s">
        <v>2332</v>
      </c>
      <c r="E141" s="83" t="s">
        <v>2351</v>
      </c>
      <c r="F141" s="83" t="s">
        <v>2352</v>
      </c>
      <c r="G141" s="83" t="s">
        <v>2353</v>
      </c>
      <c r="H141" s="83" t="s">
        <v>1904</v>
      </c>
      <c r="I141" s="83" t="s">
        <v>1532</v>
      </c>
      <c r="J141" s="83" t="s">
        <v>880</v>
      </c>
      <c r="K141" s="83">
        <v>180.0</v>
      </c>
      <c r="L141" s="83" t="s">
        <v>1500</v>
      </c>
      <c r="M141" s="83" t="s">
        <v>1536</v>
      </c>
      <c r="N141" s="83" t="s">
        <v>1408</v>
      </c>
      <c r="O141" s="83" t="s">
        <v>1551</v>
      </c>
      <c r="P141" s="83" t="s">
        <v>1408</v>
      </c>
      <c r="Q141" s="83" t="s">
        <v>1551</v>
      </c>
      <c r="R141" s="83" t="s">
        <v>1500</v>
      </c>
      <c r="S141" s="83" t="s">
        <v>1700</v>
      </c>
      <c r="T141" s="83" t="s">
        <v>1408</v>
      </c>
      <c r="U141" s="83" t="s">
        <v>1551</v>
      </c>
      <c r="V141" s="83" t="s">
        <v>1408</v>
      </c>
      <c r="W141" s="83" t="s">
        <v>1551</v>
      </c>
      <c r="X141" s="83" t="s">
        <v>1552</v>
      </c>
      <c r="Y141" s="83" t="s">
        <v>1553</v>
      </c>
      <c r="Z141" s="83" t="s">
        <v>1554</v>
      </c>
      <c r="AA141" s="83" t="s">
        <v>1905</v>
      </c>
      <c r="AB141" s="83" t="s">
        <v>1633</v>
      </c>
      <c r="AC141" s="83" t="s">
        <v>87</v>
      </c>
      <c r="AD141" s="83" t="s">
        <v>2354</v>
      </c>
      <c r="AE141" s="83" t="s">
        <v>2355</v>
      </c>
      <c r="AF141" s="83" t="s">
        <v>2356</v>
      </c>
      <c r="AM141" s="83" t="s">
        <v>2357</v>
      </c>
      <c r="AN141" s="83" t="s">
        <v>79</v>
      </c>
      <c r="AU141" s="83">
        <v>630.0</v>
      </c>
      <c r="BD141" s="83" t="s">
        <v>2332</v>
      </c>
      <c r="BE141" s="83" t="s">
        <v>2358</v>
      </c>
    </row>
    <row r="142">
      <c r="A142" s="83">
        <v>141.0</v>
      </c>
      <c r="B142" s="83" t="s">
        <v>2254</v>
      </c>
      <c r="C142" s="83" t="s">
        <v>2331</v>
      </c>
      <c r="D142" s="83" t="s">
        <v>2332</v>
      </c>
      <c r="E142" s="83" t="s">
        <v>2359</v>
      </c>
      <c r="F142" s="83" t="s">
        <v>2360</v>
      </c>
      <c r="G142" s="83" t="s">
        <v>2361</v>
      </c>
      <c r="H142" s="83" t="s">
        <v>1904</v>
      </c>
      <c r="I142" s="83" t="s">
        <v>1532</v>
      </c>
      <c r="J142" s="83" t="s">
        <v>880</v>
      </c>
      <c r="K142" s="83">
        <v>180.0</v>
      </c>
      <c r="L142" s="83" t="s">
        <v>1500</v>
      </c>
      <c r="M142" s="83" t="s">
        <v>1536</v>
      </c>
      <c r="N142" s="83" t="s">
        <v>1408</v>
      </c>
      <c r="O142" s="83" t="s">
        <v>1551</v>
      </c>
      <c r="P142" s="83" t="s">
        <v>1408</v>
      </c>
      <c r="Q142" s="83" t="s">
        <v>1551</v>
      </c>
      <c r="R142" s="83" t="s">
        <v>1500</v>
      </c>
      <c r="S142" s="83" t="s">
        <v>1700</v>
      </c>
      <c r="T142" s="83" t="s">
        <v>1408</v>
      </c>
      <c r="U142" s="83" t="s">
        <v>1551</v>
      </c>
      <c r="V142" s="83" t="s">
        <v>1408</v>
      </c>
      <c r="W142" s="83" t="s">
        <v>1551</v>
      </c>
      <c r="AA142" s="83" t="s">
        <v>1905</v>
      </c>
      <c r="AB142" s="83" t="s">
        <v>1633</v>
      </c>
      <c r="AC142" s="83" t="s">
        <v>2362</v>
      </c>
      <c r="AD142" s="83" t="s">
        <v>2354</v>
      </c>
      <c r="AF142" s="83" t="s">
        <v>2356</v>
      </c>
      <c r="AN142" s="83" t="s">
        <v>2363</v>
      </c>
      <c r="BD142" s="83" t="s">
        <v>2332</v>
      </c>
      <c r="BE142" s="83" t="s">
        <v>2364</v>
      </c>
    </row>
    <row r="143">
      <c r="A143" s="83">
        <v>142.0</v>
      </c>
      <c r="B143" s="83" t="s">
        <v>2254</v>
      </c>
      <c r="C143" s="83" t="s">
        <v>2331</v>
      </c>
      <c r="D143" s="83" t="s">
        <v>2332</v>
      </c>
      <c r="E143" s="83" t="s">
        <v>2365</v>
      </c>
      <c r="F143" s="83" t="s">
        <v>2365</v>
      </c>
      <c r="G143" s="83" t="s">
        <v>2366</v>
      </c>
      <c r="H143" s="83" t="s">
        <v>1531</v>
      </c>
      <c r="I143" s="83" t="s">
        <v>1612</v>
      </c>
      <c r="J143" s="83" t="s">
        <v>880</v>
      </c>
      <c r="K143" s="83">
        <v>160.0</v>
      </c>
      <c r="L143" s="83" t="s">
        <v>1408</v>
      </c>
      <c r="M143" s="83" t="s">
        <v>1551</v>
      </c>
      <c r="N143" s="83" t="s">
        <v>1408</v>
      </c>
      <c r="O143" s="83" t="s">
        <v>1551</v>
      </c>
      <c r="P143" s="83" t="s">
        <v>1408</v>
      </c>
      <c r="Q143" s="83" t="s">
        <v>1551</v>
      </c>
      <c r="R143" s="83" t="s">
        <v>1500</v>
      </c>
      <c r="S143" s="83" t="s">
        <v>1700</v>
      </c>
      <c r="T143" s="83" t="s">
        <v>1500</v>
      </c>
      <c r="U143" s="83" t="s">
        <v>1536</v>
      </c>
      <c r="V143" s="83" t="s">
        <v>1408</v>
      </c>
      <c r="W143" s="83" t="s">
        <v>1551</v>
      </c>
      <c r="X143" s="83" t="s">
        <v>1570</v>
      </c>
      <c r="Y143" s="83" t="s">
        <v>1571</v>
      </c>
      <c r="Z143" s="83" t="s">
        <v>1572</v>
      </c>
      <c r="AA143" s="83" t="s">
        <v>1693</v>
      </c>
      <c r="AB143" s="83" t="s">
        <v>1738</v>
      </c>
      <c r="AC143" s="83" t="s">
        <v>87</v>
      </c>
      <c r="AK143" s="83" t="s">
        <v>1688</v>
      </c>
      <c r="AM143" s="83" t="s">
        <v>2367</v>
      </c>
      <c r="AN143" s="83" t="s">
        <v>2204</v>
      </c>
      <c r="AU143" s="83">
        <v>680.0</v>
      </c>
      <c r="BD143" s="83" t="s">
        <v>2332</v>
      </c>
      <c r="BE143" s="83" t="s">
        <v>2368</v>
      </c>
    </row>
    <row r="144">
      <c r="A144" s="83">
        <v>143.0</v>
      </c>
      <c r="B144" s="83" t="s">
        <v>2254</v>
      </c>
      <c r="C144" s="83" t="s">
        <v>2331</v>
      </c>
      <c r="D144" s="83" t="s">
        <v>2332</v>
      </c>
      <c r="E144" s="83" t="s">
        <v>2369</v>
      </c>
      <c r="F144" s="83" t="s">
        <v>2369</v>
      </c>
      <c r="G144" s="83" t="s">
        <v>2370</v>
      </c>
      <c r="H144" s="83" t="s">
        <v>1531</v>
      </c>
      <c r="I144" s="83" t="s">
        <v>1612</v>
      </c>
      <c r="J144" s="83" t="s">
        <v>880</v>
      </c>
      <c r="K144" s="83">
        <v>160.0</v>
      </c>
      <c r="L144" s="83" t="s">
        <v>1408</v>
      </c>
      <c r="M144" s="83" t="s">
        <v>1551</v>
      </c>
      <c r="N144" s="83" t="s">
        <v>1408</v>
      </c>
      <c r="O144" s="83" t="s">
        <v>1551</v>
      </c>
      <c r="P144" s="83" t="s">
        <v>1408</v>
      </c>
      <c r="Q144" s="83" t="s">
        <v>1551</v>
      </c>
      <c r="R144" s="83" t="s">
        <v>1500</v>
      </c>
      <c r="S144" s="83" t="s">
        <v>1700</v>
      </c>
      <c r="T144" s="83" t="s">
        <v>1500</v>
      </c>
      <c r="U144" s="83" t="s">
        <v>1536</v>
      </c>
      <c r="V144" s="83" t="s">
        <v>1408</v>
      </c>
      <c r="W144" s="83" t="s">
        <v>1551</v>
      </c>
      <c r="AA144" s="83" t="s">
        <v>1693</v>
      </c>
      <c r="AB144" s="83" t="s">
        <v>1738</v>
      </c>
      <c r="AC144" s="83" t="s">
        <v>2371</v>
      </c>
      <c r="AK144" s="83" t="s">
        <v>1688</v>
      </c>
      <c r="AN144" s="83" t="s">
        <v>2372</v>
      </c>
      <c r="BD144" s="83" t="s">
        <v>2332</v>
      </c>
      <c r="BE144" s="83" t="s">
        <v>2373</v>
      </c>
    </row>
    <row r="145">
      <c r="A145" s="83">
        <v>144.0</v>
      </c>
      <c r="B145" s="83" t="s">
        <v>2254</v>
      </c>
      <c r="C145" s="83" t="s">
        <v>2331</v>
      </c>
      <c r="D145" s="83" t="s">
        <v>2332</v>
      </c>
      <c r="E145" s="83" t="s">
        <v>2374</v>
      </c>
      <c r="F145" s="83" t="s">
        <v>2375</v>
      </c>
      <c r="G145" s="83" t="s">
        <v>2376</v>
      </c>
      <c r="H145" s="83" t="s">
        <v>1531</v>
      </c>
      <c r="I145" s="83" t="s">
        <v>1549</v>
      </c>
      <c r="J145" s="83" t="s">
        <v>1613</v>
      </c>
      <c r="K145" s="83">
        <v>150.0</v>
      </c>
      <c r="L145" s="83" t="s">
        <v>1408</v>
      </c>
      <c r="M145" s="83" t="s">
        <v>1551</v>
      </c>
      <c r="N145" s="83" t="s">
        <v>1500</v>
      </c>
      <c r="O145" s="83" t="s">
        <v>1536</v>
      </c>
      <c r="P145" s="83" t="s">
        <v>1500</v>
      </c>
      <c r="Q145" s="83" t="s">
        <v>1536</v>
      </c>
      <c r="R145" s="83" t="s">
        <v>1408</v>
      </c>
      <c r="S145" s="83" t="s">
        <v>1551</v>
      </c>
      <c r="T145" s="83" t="s">
        <v>1408</v>
      </c>
      <c r="U145" s="83" t="s">
        <v>1551</v>
      </c>
      <c r="V145" s="83" t="s">
        <v>1408</v>
      </c>
      <c r="W145" s="83" t="s">
        <v>1535</v>
      </c>
      <c r="X145" s="83" t="s">
        <v>1552</v>
      </c>
      <c r="Y145" s="83" t="s">
        <v>1762</v>
      </c>
      <c r="Z145" s="83" t="s">
        <v>1763</v>
      </c>
      <c r="AA145" s="83" t="s">
        <v>1581</v>
      </c>
      <c r="AB145" s="83" t="s">
        <v>1702</v>
      </c>
      <c r="AC145" s="83" t="s">
        <v>11</v>
      </c>
      <c r="AD145" s="83" t="s">
        <v>2377</v>
      </c>
      <c r="AJ145" s="83" t="s">
        <v>2378</v>
      </c>
      <c r="AU145" s="83">
        <v>700.0</v>
      </c>
      <c r="BD145" s="83" t="s">
        <v>2332</v>
      </c>
      <c r="BE145" s="83" t="s">
        <v>2379</v>
      </c>
    </row>
    <row r="146">
      <c r="A146" s="83">
        <v>145.0</v>
      </c>
      <c r="B146" s="83" t="s">
        <v>2254</v>
      </c>
      <c r="C146" s="83" t="s">
        <v>2331</v>
      </c>
      <c r="D146" s="83" t="s">
        <v>2332</v>
      </c>
      <c r="E146" s="83" t="s">
        <v>2380</v>
      </c>
      <c r="F146" s="83" t="s">
        <v>2381</v>
      </c>
      <c r="G146" s="83" t="s">
        <v>2382</v>
      </c>
      <c r="H146" s="83" t="s">
        <v>1531</v>
      </c>
      <c r="I146" s="83" t="s">
        <v>1549</v>
      </c>
      <c r="J146" s="83" t="s">
        <v>1699</v>
      </c>
      <c r="K146" s="83">
        <v>160.0</v>
      </c>
      <c r="L146" s="83" t="s">
        <v>1500</v>
      </c>
      <c r="M146" s="83" t="s">
        <v>1700</v>
      </c>
      <c r="N146" s="83" t="s">
        <v>1500</v>
      </c>
      <c r="O146" s="83" t="s">
        <v>1536</v>
      </c>
      <c r="P146" s="83" t="s">
        <v>1500</v>
      </c>
      <c r="Q146" s="83" t="s">
        <v>1536</v>
      </c>
      <c r="R146" s="83" t="s">
        <v>1408</v>
      </c>
      <c r="S146" s="83" t="s">
        <v>1551</v>
      </c>
      <c r="T146" s="83" t="s">
        <v>1408</v>
      </c>
      <c r="U146" s="83" t="s">
        <v>1551</v>
      </c>
      <c r="V146" s="83" t="s">
        <v>1408</v>
      </c>
      <c r="W146" s="83" t="s">
        <v>1535</v>
      </c>
      <c r="X146" s="83" t="s">
        <v>1552</v>
      </c>
      <c r="Y146" s="83" t="s">
        <v>1762</v>
      </c>
      <c r="Z146" s="83" t="s">
        <v>1797</v>
      </c>
      <c r="AA146" s="83" t="s">
        <v>1581</v>
      </c>
      <c r="AB146" s="83" t="s">
        <v>1654</v>
      </c>
      <c r="AC146" s="83" t="s">
        <v>11</v>
      </c>
      <c r="AE146" s="83" t="s">
        <v>2383</v>
      </c>
      <c r="AF146" s="83" t="s">
        <v>2384</v>
      </c>
      <c r="AJ146" s="83" t="s">
        <v>2385</v>
      </c>
      <c r="AU146" s="83">
        <v>700.0</v>
      </c>
      <c r="BD146" s="83" t="s">
        <v>2332</v>
      </c>
      <c r="BE146" s="83" t="s">
        <v>2386</v>
      </c>
    </row>
    <row r="147">
      <c r="A147" s="83">
        <v>146.0</v>
      </c>
      <c r="B147" s="83" t="s">
        <v>2387</v>
      </c>
      <c r="C147" s="83" t="s">
        <v>2388</v>
      </c>
      <c r="D147" s="83" t="s">
        <v>2389</v>
      </c>
      <c r="E147" s="83" t="s">
        <v>2390</v>
      </c>
      <c r="F147" s="83" t="s">
        <v>2391</v>
      </c>
      <c r="G147" s="83" t="s">
        <v>2392</v>
      </c>
      <c r="H147" s="83" t="s">
        <v>1904</v>
      </c>
      <c r="I147" s="83" t="s">
        <v>1580</v>
      </c>
      <c r="J147" s="83" t="s">
        <v>1533</v>
      </c>
      <c r="K147" s="83">
        <v>180.0</v>
      </c>
      <c r="L147" s="83" t="s">
        <v>1408</v>
      </c>
      <c r="M147" s="83" t="s">
        <v>1535</v>
      </c>
      <c r="N147" s="83" t="s">
        <v>1408</v>
      </c>
      <c r="O147" s="83" t="s">
        <v>1535</v>
      </c>
      <c r="P147" s="83" t="s">
        <v>1408</v>
      </c>
      <c r="Q147" s="83" t="s">
        <v>1551</v>
      </c>
      <c r="R147" s="83" t="s">
        <v>1408</v>
      </c>
      <c r="S147" s="83" t="s">
        <v>1535</v>
      </c>
      <c r="T147" s="83" t="s">
        <v>1408</v>
      </c>
      <c r="U147" s="83" t="s">
        <v>1535</v>
      </c>
      <c r="V147" s="83" t="s">
        <v>1500</v>
      </c>
      <c r="W147" s="83" t="s">
        <v>1700</v>
      </c>
      <c r="X147" s="83" t="s">
        <v>2393</v>
      </c>
      <c r="Y147" s="83" t="s">
        <v>2394</v>
      </c>
      <c r="Z147" s="83" t="s">
        <v>2395</v>
      </c>
      <c r="AA147" s="83" t="s">
        <v>1905</v>
      </c>
      <c r="AB147" s="83" t="s">
        <v>1738</v>
      </c>
      <c r="AC147" s="83" t="s">
        <v>11</v>
      </c>
      <c r="AR147" s="83" t="s">
        <v>1542</v>
      </c>
      <c r="AS147" s="83" t="s">
        <v>2396</v>
      </c>
      <c r="AT147" s="83" t="s">
        <v>1544</v>
      </c>
      <c r="AU147" s="83">
        <v>450.0</v>
      </c>
      <c r="BD147" s="83" t="s">
        <v>2389</v>
      </c>
      <c r="BE147" s="83" t="s">
        <v>2397</v>
      </c>
    </row>
    <row r="148">
      <c r="A148" s="83">
        <v>147.0</v>
      </c>
      <c r="B148" s="83" t="s">
        <v>2387</v>
      </c>
      <c r="C148" s="83" t="s">
        <v>2388</v>
      </c>
      <c r="D148" s="83" t="s">
        <v>2389</v>
      </c>
      <c r="E148" s="83" t="s">
        <v>2398</v>
      </c>
      <c r="F148" s="83" t="s">
        <v>2399</v>
      </c>
      <c r="G148" s="83" t="s">
        <v>2400</v>
      </c>
      <c r="H148" s="83" t="s">
        <v>1904</v>
      </c>
      <c r="I148" s="83" t="s">
        <v>1612</v>
      </c>
      <c r="J148" s="83" t="s">
        <v>1613</v>
      </c>
      <c r="K148" s="83">
        <v>160.0</v>
      </c>
      <c r="L148" s="83" t="s">
        <v>1408</v>
      </c>
      <c r="M148" s="83" t="s">
        <v>1535</v>
      </c>
      <c r="N148" s="83" t="s">
        <v>1408</v>
      </c>
      <c r="O148" s="83" t="s">
        <v>1551</v>
      </c>
      <c r="P148" s="83" t="s">
        <v>1500</v>
      </c>
      <c r="Q148" s="83" t="s">
        <v>1536</v>
      </c>
      <c r="R148" s="83" t="s">
        <v>1500</v>
      </c>
      <c r="S148" s="83" t="s">
        <v>1536</v>
      </c>
      <c r="T148" s="83" t="s">
        <v>1408</v>
      </c>
      <c r="U148" s="83" t="s">
        <v>1535</v>
      </c>
      <c r="V148" s="83" t="s">
        <v>1408</v>
      </c>
      <c r="W148" s="83" t="s">
        <v>1534</v>
      </c>
      <c r="X148" s="83" t="s">
        <v>1896</v>
      </c>
      <c r="Y148" s="83" t="s">
        <v>1897</v>
      </c>
      <c r="Z148" s="83" t="s">
        <v>2401</v>
      </c>
      <c r="AA148" s="83" t="s">
        <v>1905</v>
      </c>
      <c r="AB148" s="83" t="s">
        <v>1556</v>
      </c>
      <c r="AC148" s="83" t="s">
        <v>11</v>
      </c>
      <c r="AJ148" s="83" t="s">
        <v>1659</v>
      </c>
      <c r="AL148" s="83" t="s">
        <v>1660</v>
      </c>
      <c r="AU148" s="83">
        <v>450.0</v>
      </c>
      <c r="BD148" s="83" t="s">
        <v>2389</v>
      </c>
      <c r="BE148" s="83" t="s">
        <v>2402</v>
      </c>
    </row>
    <row r="149">
      <c r="A149" s="83">
        <v>148.0</v>
      </c>
      <c r="B149" s="83" t="s">
        <v>2387</v>
      </c>
      <c r="C149" s="83" t="s">
        <v>2388</v>
      </c>
      <c r="D149" s="83" t="s">
        <v>2389</v>
      </c>
      <c r="E149" s="83" t="s">
        <v>2403</v>
      </c>
      <c r="F149" s="83" t="s">
        <v>2404</v>
      </c>
      <c r="G149" s="83" t="s">
        <v>2405</v>
      </c>
      <c r="H149" s="83" t="s">
        <v>1904</v>
      </c>
      <c r="I149" s="83" t="s">
        <v>1532</v>
      </c>
      <c r="J149" s="83" t="s">
        <v>1699</v>
      </c>
      <c r="K149" s="83">
        <v>190.0</v>
      </c>
      <c r="L149" s="83" t="s">
        <v>1500</v>
      </c>
      <c r="M149" s="83" t="s">
        <v>1700</v>
      </c>
      <c r="N149" s="83" t="s">
        <v>1408</v>
      </c>
      <c r="O149" s="83" t="s">
        <v>1551</v>
      </c>
      <c r="P149" s="83" t="s">
        <v>1408</v>
      </c>
      <c r="Q149" s="83" t="s">
        <v>1551</v>
      </c>
      <c r="R149" s="83" t="s">
        <v>1408</v>
      </c>
      <c r="S149" s="83" t="s">
        <v>1535</v>
      </c>
      <c r="T149" s="83" t="s">
        <v>1408</v>
      </c>
      <c r="U149" s="83" t="s">
        <v>1551</v>
      </c>
      <c r="V149" s="83" t="s">
        <v>1436</v>
      </c>
      <c r="W149" s="83" t="s">
        <v>1534</v>
      </c>
      <c r="X149" s="83" t="s">
        <v>1896</v>
      </c>
      <c r="Y149" s="83" t="s">
        <v>2406</v>
      </c>
      <c r="Z149" s="83" t="s">
        <v>2407</v>
      </c>
      <c r="AA149" s="83" t="s">
        <v>1905</v>
      </c>
      <c r="AB149" s="83" t="s">
        <v>1702</v>
      </c>
      <c r="AC149" s="83" t="s">
        <v>11</v>
      </c>
      <c r="AD149" s="83" t="s">
        <v>2408</v>
      </c>
      <c r="AH149" s="83" t="s">
        <v>1636</v>
      </c>
      <c r="AU149" s="83">
        <v>450.0</v>
      </c>
      <c r="BD149" s="83" t="s">
        <v>2389</v>
      </c>
      <c r="BE149" s="83" t="s">
        <v>2409</v>
      </c>
    </row>
    <row r="150">
      <c r="A150" s="83">
        <v>149.0</v>
      </c>
      <c r="B150" s="83" t="s">
        <v>2387</v>
      </c>
      <c r="C150" s="83" t="s">
        <v>2388</v>
      </c>
      <c r="D150" s="83" t="s">
        <v>2389</v>
      </c>
      <c r="E150" s="83" t="s">
        <v>2410</v>
      </c>
      <c r="F150" s="83" t="s">
        <v>2411</v>
      </c>
      <c r="G150" s="83" t="s">
        <v>2412</v>
      </c>
      <c r="H150" s="83" t="s">
        <v>1531</v>
      </c>
      <c r="I150" s="83" t="s">
        <v>1580</v>
      </c>
      <c r="J150" s="83" t="s">
        <v>1533</v>
      </c>
      <c r="K150" s="83">
        <v>190.0</v>
      </c>
      <c r="L150" s="83" t="s">
        <v>1408</v>
      </c>
      <c r="M150" s="83" t="s">
        <v>1535</v>
      </c>
      <c r="N150" s="83" t="s">
        <v>1408</v>
      </c>
      <c r="O150" s="83" t="s">
        <v>1535</v>
      </c>
      <c r="P150" s="83" t="s">
        <v>1408</v>
      </c>
      <c r="Q150" s="83" t="s">
        <v>1551</v>
      </c>
      <c r="R150" s="83" t="s">
        <v>1408</v>
      </c>
      <c r="S150" s="83" t="s">
        <v>1551</v>
      </c>
      <c r="T150" s="83" t="s">
        <v>1408</v>
      </c>
      <c r="U150" s="83" t="s">
        <v>1551</v>
      </c>
      <c r="V150" s="83" t="s">
        <v>1500</v>
      </c>
      <c r="W150" s="83" t="s">
        <v>1700</v>
      </c>
      <c r="X150" s="83" t="s">
        <v>1896</v>
      </c>
      <c r="Y150" s="83" t="s">
        <v>1897</v>
      </c>
      <c r="Z150" s="83" t="s">
        <v>1898</v>
      </c>
      <c r="AA150" s="83" t="s">
        <v>1581</v>
      </c>
      <c r="AB150" s="83" t="s">
        <v>1738</v>
      </c>
      <c r="AC150" s="83" t="s">
        <v>11</v>
      </c>
      <c r="AR150" s="83" t="s">
        <v>2413</v>
      </c>
      <c r="AT150" s="83" t="s">
        <v>1740</v>
      </c>
      <c r="AU150" s="83">
        <v>500.0</v>
      </c>
      <c r="BD150" s="83" t="s">
        <v>2389</v>
      </c>
      <c r="BE150" s="83" t="s">
        <v>2414</v>
      </c>
    </row>
    <row r="151">
      <c r="A151" s="83">
        <v>150.0</v>
      </c>
      <c r="B151" s="83" t="s">
        <v>2387</v>
      </c>
      <c r="C151" s="83" t="s">
        <v>2388</v>
      </c>
      <c r="D151" s="83" t="s">
        <v>2389</v>
      </c>
      <c r="E151" s="83" t="s">
        <v>2415</v>
      </c>
      <c r="F151" s="83" t="s">
        <v>2416</v>
      </c>
      <c r="G151" s="83" t="s">
        <v>2417</v>
      </c>
      <c r="H151" s="83" t="s">
        <v>1531</v>
      </c>
      <c r="I151" s="83" t="s">
        <v>1532</v>
      </c>
      <c r="J151" s="83" t="s">
        <v>1699</v>
      </c>
      <c r="K151" s="83">
        <v>160.0</v>
      </c>
      <c r="L151" s="83" t="s">
        <v>1500</v>
      </c>
      <c r="M151" s="83" t="s">
        <v>1700</v>
      </c>
      <c r="N151" s="83" t="s">
        <v>1500</v>
      </c>
      <c r="O151" s="83" t="s">
        <v>1536</v>
      </c>
      <c r="P151" s="83" t="s">
        <v>1500</v>
      </c>
      <c r="Q151" s="83" t="s">
        <v>1536</v>
      </c>
      <c r="R151" s="83" t="s">
        <v>1408</v>
      </c>
      <c r="S151" s="83" t="s">
        <v>1551</v>
      </c>
      <c r="T151" s="83" t="s">
        <v>1408</v>
      </c>
      <c r="U151" s="83" t="s">
        <v>1551</v>
      </c>
      <c r="V151" s="83" t="s">
        <v>1408</v>
      </c>
      <c r="W151" s="83" t="s">
        <v>1535</v>
      </c>
      <c r="X151" s="83" t="s">
        <v>1595</v>
      </c>
      <c r="Y151" s="83" t="s">
        <v>1538</v>
      </c>
      <c r="Z151" s="83" t="s">
        <v>1701</v>
      </c>
      <c r="AA151" s="83" t="s">
        <v>1581</v>
      </c>
      <c r="AB151" s="83" t="s">
        <v>1702</v>
      </c>
      <c r="AC151" s="83" t="s">
        <v>87</v>
      </c>
      <c r="AD151" s="83" t="s">
        <v>2418</v>
      </c>
      <c r="AE151" s="83" t="s">
        <v>2419</v>
      </c>
      <c r="AF151" s="83" t="s">
        <v>2420</v>
      </c>
      <c r="AL151" s="83" t="s">
        <v>1757</v>
      </c>
      <c r="AU151" s="83">
        <v>600.0</v>
      </c>
      <c r="BD151" s="83" t="s">
        <v>2389</v>
      </c>
      <c r="BE151" s="83" t="s">
        <v>2421</v>
      </c>
    </row>
    <row r="152">
      <c r="A152" s="83">
        <v>151.0</v>
      </c>
      <c r="B152" s="83" t="s">
        <v>2387</v>
      </c>
      <c r="C152" s="83" t="s">
        <v>2388</v>
      </c>
      <c r="D152" s="83" t="s">
        <v>2389</v>
      </c>
      <c r="E152" s="83" t="s">
        <v>2422</v>
      </c>
      <c r="F152" s="83" t="s">
        <v>2423</v>
      </c>
      <c r="G152" s="83" t="s">
        <v>2424</v>
      </c>
      <c r="H152" s="83" t="s">
        <v>1531</v>
      </c>
      <c r="I152" s="83" t="s">
        <v>1532</v>
      </c>
      <c r="J152" s="83" t="s">
        <v>1699</v>
      </c>
      <c r="K152" s="83">
        <v>160.0</v>
      </c>
      <c r="L152" s="83" t="s">
        <v>1500</v>
      </c>
      <c r="M152" s="83" t="s">
        <v>1700</v>
      </c>
      <c r="N152" s="83" t="s">
        <v>1500</v>
      </c>
      <c r="O152" s="83" t="s">
        <v>1536</v>
      </c>
      <c r="P152" s="83" t="s">
        <v>1500</v>
      </c>
      <c r="Q152" s="83" t="s">
        <v>1536</v>
      </c>
      <c r="R152" s="83" t="s">
        <v>1408</v>
      </c>
      <c r="S152" s="83" t="s">
        <v>1551</v>
      </c>
      <c r="T152" s="83" t="s">
        <v>1408</v>
      </c>
      <c r="U152" s="83" t="s">
        <v>1551</v>
      </c>
      <c r="V152" s="83" t="s">
        <v>1408</v>
      </c>
      <c r="W152" s="83" t="s">
        <v>1535</v>
      </c>
      <c r="AA152" s="83" t="s">
        <v>1693</v>
      </c>
      <c r="AB152" s="83" t="s">
        <v>1702</v>
      </c>
      <c r="AC152" s="83" t="s">
        <v>2425</v>
      </c>
      <c r="AD152" s="83" t="s">
        <v>2418</v>
      </c>
      <c r="AF152" s="83" t="s">
        <v>2420</v>
      </c>
      <c r="AG152" s="83" t="s">
        <v>1706</v>
      </c>
      <c r="AL152" s="83" t="s">
        <v>1757</v>
      </c>
      <c r="BD152" s="83" t="s">
        <v>2389</v>
      </c>
      <c r="BE152" s="83" t="s">
        <v>2426</v>
      </c>
    </row>
    <row r="153">
      <c r="A153" s="83">
        <v>152.0</v>
      </c>
      <c r="B153" s="83" t="s">
        <v>2387</v>
      </c>
      <c r="C153" s="83" t="s">
        <v>2388</v>
      </c>
      <c r="D153" s="83" t="s">
        <v>2389</v>
      </c>
      <c r="E153" s="83" t="s">
        <v>2427</v>
      </c>
      <c r="F153" s="83" t="s">
        <v>2428</v>
      </c>
      <c r="G153" s="83" t="s">
        <v>2429</v>
      </c>
      <c r="H153" s="83" t="s">
        <v>1531</v>
      </c>
      <c r="I153" s="83" t="s">
        <v>1612</v>
      </c>
      <c r="J153" s="83" t="s">
        <v>1699</v>
      </c>
      <c r="K153" s="83">
        <v>150.0</v>
      </c>
      <c r="L153" s="83" t="s">
        <v>1500</v>
      </c>
      <c r="M153" s="83" t="s">
        <v>1536</v>
      </c>
      <c r="N153" s="83" t="s">
        <v>1408</v>
      </c>
      <c r="O153" s="83" t="s">
        <v>1551</v>
      </c>
      <c r="P153" s="83" t="s">
        <v>1500</v>
      </c>
      <c r="Q153" s="83" t="s">
        <v>1536</v>
      </c>
      <c r="R153" s="83" t="s">
        <v>1408</v>
      </c>
      <c r="S153" s="83" t="s">
        <v>1551</v>
      </c>
      <c r="T153" s="83" t="s">
        <v>1408</v>
      </c>
      <c r="U153" s="83" t="s">
        <v>1551</v>
      </c>
      <c r="V153" s="83" t="s">
        <v>1408</v>
      </c>
      <c r="W153" s="83" t="s">
        <v>1535</v>
      </c>
      <c r="X153" s="83" t="s">
        <v>1595</v>
      </c>
      <c r="Y153" s="83" t="s">
        <v>1538</v>
      </c>
      <c r="Z153" s="83" t="s">
        <v>1701</v>
      </c>
      <c r="AA153" s="83" t="s">
        <v>1693</v>
      </c>
      <c r="AB153" s="83" t="s">
        <v>1702</v>
      </c>
      <c r="AC153" s="83" t="s">
        <v>11</v>
      </c>
      <c r="AD153" s="83" t="s">
        <v>2051</v>
      </c>
      <c r="AF153" s="83" t="s">
        <v>2344</v>
      </c>
      <c r="AI153" s="83" t="s">
        <v>2430</v>
      </c>
      <c r="AO153" s="83" t="s">
        <v>1924</v>
      </c>
      <c r="AU153" s="83">
        <v>600.0</v>
      </c>
      <c r="BD153" s="83" t="s">
        <v>2389</v>
      </c>
      <c r="BE153" s="83" t="s">
        <v>2431</v>
      </c>
    </row>
    <row r="154">
      <c r="A154" s="83">
        <v>153.0</v>
      </c>
      <c r="B154" s="83" t="s">
        <v>2387</v>
      </c>
      <c r="C154" s="83" t="s">
        <v>2388</v>
      </c>
      <c r="D154" s="83" t="s">
        <v>2389</v>
      </c>
      <c r="E154" s="83" t="s">
        <v>2432</v>
      </c>
      <c r="F154" s="83" t="s">
        <v>2433</v>
      </c>
      <c r="G154" s="83" t="s">
        <v>2434</v>
      </c>
      <c r="H154" s="83" t="s">
        <v>1531</v>
      </c>
      <c r="I154" s="83" t="s">
        <v>1580</v>
      </c>
      <c r="J154" s="83" t="s">
        <v>1699</v>
      </c>
      <c r="K154" s="83">
        <v>180.0</v>
      </c>
      <c r="L154" s="83" t="s">
        <v>1500</v>
      </c>
      <c r="M154" s="83" t="s">
        <v>1700</v>
      </c>
      <c r="N154" s="83" t="s">
        <v>1500</v>
      </c>
      <c r="O154" s="83" t="s">
        <v>1536</v>
      </c>
      <c r="P154" s="83" t="s">
        <v>1500</v>
      </c>
      <c r="Q154" s="83" t="s">
        <v>1536</v>
      </c>
      <c r="R154" s="83" t="s">
        <v>1408</v>
      </c>
      <c r="S154" s="83" t="s">
        <v>1551</v>
      </c>
      <c r="T154" s="83" t="s">
        <v>1500</v>
      </c>
      <c r="U154" s="83" t="s">
        <v>1536</v>
      </c>
      <c r="V154" s="83" t="s">
        <v>1408</v>
      </c>
      <c r="W154" s="83" t="s">
        <v>1535</v>
      </c>
      <c r="X154" s="83" t="s">
        <v>1537</v>
      </c>
      <c r="Y154" s="83" t="s">
        <v>1538</v>
      </c>
      <c r="Z154" s="83" t="s">
        <v>1622</v>
      </c>
      <c r="AA154" s="83" t="s">
        <v>1581</v>
      </c>
      <c r="AB154" s="83" t="s">
        <v>1726</v>
      </c>
      <c r="AC154" s="83" t="s">
        <v>11</v>
      </c>
      <c r="AD154" s="83" t="s">
        <v>2408</v>
      </c>
      <c r="AG154" s="83" t="s">
        <v>2435</v>
      </c>
      <c r="AO154" s="83" t="s">
        <v>2436</v>
      </c>
      <c r="AU154" s="83">
        <v>700.0</v>
      </c>
      <c r="BD154" s="83" t="s">
        <v>2389</v>
      </c>
      <c r="BE154" s="83" t="s">
        <v>2437</v>
      </c>
    </row>
    <row r="155">
      <c r="A155" s="83">
        <v>154.0</v>
      </c>
      <c r="B155" s="83" t="s">
        <v>2438</v>
      </c>
      <c r="C155" s="83" t="s">
        <v>2439</v>
      </c>
      <c r="D155" s="83" t="s">
        <v>126</v>
      </c>
      <c r="E155" s="83" t="s">
        <v>2177</v>
      </c>
      <c r="F155" s="83" t="s">
        <v>2178</v>
      </c>
      <c r="G155" s="83" t="s">
        <v>2179</v>
      </c>
      <c r="H155" s="83" t="s">
        <v>1531</v>
      </c>
      <c r="I155" s="83" t="s">
        <v>1549</v>
      </c>
      <c r="J155" s="83" t="s">
        <v>1533</v>
      </c>
      <c r="K155" s="83">
        <v>180.0</v>
      </c>
      <c r="L155" s="83" t="s">
        <v>1436</v>
      </c>
      <c r="M155" s="83" t="s">
        <v>1534</v>
      </c>
      <c r="N155" s="83" t="s">
        <v>1408</v>
      </c>
      <c r="O155" s="83" t="s">
        <v>1535</v>
      </c>
      <c r="P155" s="83" t="s">
        <v>1436</v>
      </c>
      <c r="Q155" s="83" t="s">
        <v>1534</v>
      </c>
      <c r="R155" s="83" t="s">
        <v>1408</v>
      </c>
      <c r="S155" s="83" t="s">
        <v>1551</v>
      </c>
      <c r="T155" s="83" t="s">
        <v>1436</v>
      </c>
      <c r="U155" s="83" t="s">
        <v>1550</v>
      </c>
      <c r="V155" s="83" t="s">
        <v>1500</v>
      </c>
      <c r="W155" s="83" t="s">
        <v>1700</v>
      </c>
      <c r="X155" s="83" t="s">
        <v>1896</v>
      </c>
      <c r="Y155" s="83" t="s">
        <v>1897</v>
      </c>
      <c r="Z155" s="83" t="s">
        <v>1898</v>
      </c>
      <c r="AA155" s="83" t="s">
        <v>1581</v>
      </c>
      <c r="AB155" s="83" t="s">
        <v>1541</v>
      </c>
      <c r="AC155" s="83" t="s">
        <v>11</v>
      </c>
      <c r="AD155" s="83" t="s">
        <v>2180</v>
      </c>
      <c r="AG155" s="83" t="s">
        <v>2181</v>
      </c>
      <c r="AH155" s="83" t="s">
        <v>2182</v>
      </c>
      <c r="AR155" s="83" t="s">
        <v>2183</v>
      </c>
      <c r="AS155" s="83" t="s">
        <v>2184</v>
      </c>
      <c r="AT155" s="83" t="s">
        <v>2185</v>
      </c>
      <c r="AU155" s="83">
        <v>210.0</v>
      </c>
      <c r="BD155" s="83" t="s">
        <v>126</v>
      </c>
      <c r="BE155" s="83" t="s">
        <v>2440</v>
      </c>
    </row>
    <row r="156">
      <c r="A156" s="83">
        <v>155.0</v>
      </c>
      <c r="B156" s="83" t="s">
        <v>2438</v>
      </c>
      <c r="C156" s="83" t="s">
        <v>2439</v>
      </c>
      <c r="D156" s="83" t="s">
        <v>126</v>
      </c>
      <c r="E156" s="83" t="s">
        <v>2187</v>
      </c>
      <c r="F156" s="83" t="s">
        <v>2188</v>
      </c>
      <c r="G156" s="83" t="s">
        <v>2189</v>
      </c>
      <c r="H156" s="83" t="s">
        <v>1531</v>
      </c>
      <c r="I156" s="83" t="s">
        <v>1612</v>
      </c>
      <c r="J156" s="83" t="s">
        <v>880</v>
      </c>
      <c r="K156" s="83">
        <v>170.0</v>
      </c>
      <c r="L156" s="83" t="s">
        <v>1408</v>
      </c>
      <c r="M156" s="83" t="s">
        <v>1535</v>
      </c>
      <c r="N156" s="83" t="s">
        <v>1408</v>
      </c>
      <c r="O156" s="83" t="s">
        <v>1535</v>
      </c>
      <c r="P156" s="83" t="s">
        <v>1408</v>
      </c>
      <c r="Q156" s="83" t="s">
        <v>1535</v>
      </c>
      <c r="R156" s="83" t="s">
        <v>1408</v>
      </c>
      <c r="S156" s="83" t="s">
        <v>1535</v>
      </c>
      <c r="T156" s="83" t="s">
        <v>1500</v>
      </c>
      <c r="U156" s="83" t="s">
        <v>1700</v>
      </c>
      <c r="V156" s="83" t="s">
        <v>1436</v>
      </c>
      <c r="W156" s="83" t="s">
        <v>1550</v>
      </c>
      <c r="X156" s="83" t="s">
        <v>1537</v>
      </c>
      <c r="Y156" s="83" t="s">
        <v>1538</v>
      </c>
      <c r="Z156" s="83" t="s">
        <v>1622</v>
      </c>
      <c r="AA156" s="83" t="s">
        <v>1623</v>
      </c>
      <c r="AB156" s="83" t="s">
        <v>1556</v>
      </c>
      <c r="AC156" s="83" t="s">
        <v>11</v>
      </c>
      <c r="AD156" s="83" t="s">
        <v>2190</v>
      </c>
      <c r="AK156" s="83" t="s">
        <v>1850</v>
      </c>
      <c r="AL156" s="83" t="s">
        <v>1757</v>
      </c>
      <c r="AN156" s="83" t="s">
        <v>2191</v>
      </c>
      <c r="AU156" s="83">
        <v>210.0</v>
      </c>
      <c r="BD156" s="83" t="s">
        <v>126</v>
      </c>
      <c r="BE156" s="83" t="s">
        <v>2441</v>
      </c>
    </row>
    <row r="157">
      <c r="A157" s="83">
        <v>156.0</v>
      </c>
      <c r="B157" s="83" t="s">
        <v>2438</v>
      </c>
      <c r="C157" s="83" t="s">
        <v>2439</v>
      </c>
      <c r="D157" s="83" t="s">
        <v>126</v>
      </c>
      <c r="E157" s="83" t="s">
        <v>2193</v>
      </c>
      <c r="F157" s="83" t="s">
        <v>2194</v>
      </c>
      <c r="G157" s="83" t="s">
        <v>2195</v>
      </c>
      <c r="H157" s="83" t="s">
        <v>1531</v>
      </c>
      <c r="I157" s="83" t="s">
        <v>1549</v>
      </c>
      <c r="J157" s="83" t="s">
        <v>880</v>
      </c>
      <c r="K157" s="83">
        <v>160.0</v>
      </c>
      <c r="L157" s="83" t="s">
        <v>1408</v>
      </c>
      <c r="M157" s="83" t="s">
        <v>1535</v>
      </c>
      <c r="N157" s="83" t="s">
        <v>1436</v>
      </c>
      <c r="O157" s="83" t="s">
        <v>1550</v>
      </c>
      <c r="P157" s="83" t="s">
        <v>1408</v>
      </c>
      <c r="Q157" s="83" t="s">
        <v>1535</v>
      </c>
      <c r="R157" s="83" t="s">
        <v>1500</v>
      </c>
      <c r="S157" s="83" t="s">
        <v>1536</v>
      </c>
      <c r="T157" s="83" t="s">
        <v>1436</v>
      </c>
      <c r="U157" s="83" t="s">
        <v>1550</v>
      </c>
      <c r="V157" s="83" t="s">
        <v>1408</v>
      </c>
      <c r="W157" s="83" t="s">
        <v>1551</v>
      </c>
      <c r="X157" s="83" t="s">
        <v>1595</v>
      </c>
      <c r="Y157" s="83" t="s">
        <v>1553</v>
      </c>
      <c r="Z157" s="83" t="s">
        <v>1596</v>
      </c>
      <c r="AA157" s="83" t="s">
        <v>1597</v>
      </c>
      <c r="AB157" s="83" t="s">
        <v>1582</v>
      </c>
      <c r="AC157" s="83" t="s">
        <v>11</v>
      </c>
      <c r="AD157" s="83" t="s">
        <v>2196</v>
      </c>
      <c r="AN157" s="83" t="s">
        <v>2197</v>
      </c>
      <c r="AP157" s="83" t="s">
        <v>2031</v>
      </c>
      <c r="AU157" s="83">
        <v>200.0</v>
      </c>
      <c r="BD157" s="83" t="s">
        <v>126</v>
      </c>
      <c r="BE157" s="83" t="s">
        <v>2442</v>
      </c>
    </row>
    <row r="158">
      <c r="A158" s="83">
        <v>157.0</v>
      </c>
      <c r="B158" s="83" t="s">
        <v>2438</v>
      </c>
      <c r="C158" s="83" t="s">
        <v>2439</v>
      </c>
      <c r="D158" s="83" t="s">
        <v>126</v>
      </c>
      <c r="E158" s="83" t="s">
        <v>2443</v>
      </c>
      <c r="F158" s="83" t="s">
        <v>2444</v>
      </c>
      <c r="G158" s="83" t="s">
        <v>2445</v>
      </c>
      <c r="H158" s="83" t="s">
        <v>1531</v>
      </c>
      <c r="I158" s="83" t="s">
        <v>1580</v>
      </c>
      <c r="J158" s="83" t="s">
        <v>880</v>
      </c>
      <c r="K158" s="83">
        <v>160.0</v>
      </c>
      <c r="L158" s="83" t="s">
        <v>1408</v>
      </c>
      <c r="M158" s="83" t="s">
        <v>1535</v>
      </c>
      <c r="N158" s="83" t="s">
        <v>1408</v>
      </c>
      <c r="O158" s="83" t="s">
        <v>1535</v>
      </c>
      <c r="P158" s="83" t="s">
        <v>1408</v>
      </c>
      <c r="Q158" s="83" t="s">
        <v>1551</v>
      </c>
      <c r="R158" s="83" t="s">
        <v>1408</v>
      </c>
      <c r="S158" s="83" t="s">
        <v>1551</v>
      </c>
      <c r="T158" s="83" t="s">
        <v>1436</v>
      </c>
      <c r="U158" s="83" t="s">
        <v>1534</v>
      </c>
      <c r="V158" s="83" t="s">
        <v>1436</v>
      </c>
      <c r="W158" s="83" t="s">
        <v>1534</v>
      </c>
      <c r="X158" s="83" t="s">
        <v>1570</v>
      </c>
      <c r="Y158" s="83" t="s">
        <v>1571</v>
      </c>
      <c r="Z158" s="83" t="s">
        <v>1572</v>
      </c>
      <c r="AA158" s="83" t="s">
        <v>1581</v>
      </c>
      <c r="AB158" s="83" t="s">
        <v>1906</v>
      </c>
      <c r="AC158" s="83" t="s">
        <v>11</v>
      </c>
      <c r="AP158" s="83" t="s">
        <v>2446</v>
      </c>
      <c r="AU158" s="83">
        <v>200.0</v>
      </c>
      <c r="BD158" s="83" t="s">
        <v>126</v>
      </c>
      <c r="BE158" s="83" t="s">
        <v>2447</v>
      </c>
    </row>
    <row r="159">
      <c r="A159" s="83">
        <v>158.0</v>
      </c>
      <c r="B159" s="83" t="s">
        <v>2438</v>
      </c>
      <c r="C159" s="83" t="s">
        <v>2439</v>
      </c>
      <c r="D159" s="83" t="s">
        <v>126</v>
      </c>
      <c r="E159" s="83" t="s">
        <v>2448</v>
      </c>
      <c r="F159" s="83" t="s">
        <v>2449</v>
      </c>
      <c r="G159" s="83" t="s">
        <v>2450</v>
      </c>
      <c r="H159" s="83" t="s">
        <v>1531</v>
      </c>
      <c r="I159" s="83" t="s">
        <v>1532</v>
      </c>
      <c r="J159" s="83" t="s">
        <v>880</v>
      </c>
      <c r="K159" s="83">
        <v>170.0</v>
      </c>
      <c r="L159" s="83" t="s">
        <v>1408</v>
      </c>
      <c r="M159" s="83" t="s">
        <v>1535</v>
      </c>
      <c r="N159" s="83" t="s">
        <v>1408</v>
      </c>
      <c r="O159" s="83" t="s">
        <v>1535</v>
      </c>
      <c r="P159" s="83" t="s">
        <v>1436</v>
      </c>
      <c r="Q159" s="83" t="s">
        <v>1534</v>
      </c>
      <c r="R159" s="83" t="s">
        <v>1408</v>
      </c>
      <c r="S159" s="83" t="s">
        <v>1535</v>
      </c>
      <c r="T159" s="83" t="s">
        <v>1408</v>
      </c>
      <c r="U159" s="83" t="s">
        <v>1551</v>
      </c>
      <c r="V159" s="83" t="s">
        <v>1408</v>
      </c>
      <c r="W159" s="83" t="s">
        <v>1535</v>
      </c>
      <c r="X159" s="83" t="s">
        <v>1537</v>
      </c>
      <c r="Y159" s="83" t="s">
        <v>1538</v>
      </c>
      <c r="Z159" s="83" t="s">
        <v>1622</v>
      </c>
      <c r="AA159" s="83" t="s">
        <v>1555</v>
      </c>
      <c r="AB159" s="83" t="s">
        <v>1789</v>
      </c>
      <c r="AC159" s="83" t="s">
        <v>11</v>
      </c>
      <c r="AD159" s="83" t="s">
        <v>2451</v>
      </c>
      <c r="AL159" s="83" t="s">
        <v>2452</v>
      </c>
      <c r="AP159" s="83" t="s">
        <v>2314</v>
      </c>
      <c r="AU159" s="83">
        <v>200.0</v>
      </c>
      <c r="BD159" s="83" t="s">
        <v>126</v>
      </c>
      <c r="BE159" s="83" t="s">
        <v>2453</v>
      </c>
    </row>
    <row r="160">
      <c r="A160" s="83">
        <v>159.0</v>
      </c>
      <c r="B160" s="83" t="s">
        <v>2438</v>
      </c>
      <c r="C160" s="83" t="s">
        <v>2439</v>
      </c>
      <c r="D160" s="83" t="s">
        <v>126</v>
      </c>
      <c r="E160" s="83" t="s">
        <v>2454</v>
      </c>
      <c r="F160" s="83" t="s">
        <v>2455</v>
      </c>
      <c r="G160" s="83" t="s">
        <v>2456</v>
      </c>
      <c r="H160" s="83" t="s">
        <v>1531</v>
      </c>
      <c r="I160" s="83" t="s">
        <v>1580</v>
      </c>
      <c r="J160" s="83" t="s">
        <v>880</v>
      </c>
      <c r="K160" s="83">
        <v>180.0</v>
      </c>
      <c r="L160" s="83" t="s">
        <v>1436</v>
      </c>
      <c r="M160" s="83" t="s">
        <v>1534</v>
      </c>
      <c r="N160" s="83" t="s">
        <v>1436</v>
      </c>
      <c r="O160" s="83" t="s">
        <v>1534</v>
      </c>
      <c r="P160" s="83" t="s">
        <v>1436</v>
      </c>
      <c r="Q160" s="83" t="s">
        <v>1534</v>
      </c>
      <c r="R160" s="83" t="s">
        <v>1408</v>
      </c>
      <c r="S160" s="83" t="s">
        <v>1551</v>
      </c>
      <c r="T160" s="83" t="s">
        <v>1408</v>
      </c>
      <c r="U160" s="83" t="s">
        <v>1535</v>
      </c>
      <c r="V160" s="83" t="s">
        <v>1408</v>
      </c>
      <c r="W160" s="83" t="s">
        <v>1535</v>
      </c>
      <c r="X160" s="83" t="s">
        <v>1570</v>
      </c>
      <c r="Y160" s="83" t="s">
        <v>1571</v>
      </c>
      <c r="Z160" s="83" t="s">
        <v>1572</v>
      </c>
      <c r="AA160" s="83" t="s">
        <v>1693</v>
      </c>
      <c r="AB160" s="83" t="s">
        <v>1598</v>
      </c>
      <c r="AC160" s="83" t="s">
        <v>11</v>
      </c>
      <c r="AH160" s="83" t="s">
        <v>2457</v>
      </c>
      <c r="AO160" s="83" t="s">
        <v>2458</v>
      </c>
      <c r="AP160" s="83" t="s">
        <v>2142</v>
      </c>
      <c r="AU160" s="83">
        <v>200.0</v>
      </c>
      <c r="BD160" s="83" t="s">
        <v>126</v>
      </c>
      <c r="BE160" s="83" t="s">
        <v>2459</v>
      </c>
    </row>
    <row r="161">
      <c r="A161" s="83">
        <v>160.0</v>
      </c>
      <c r="B161" s="83" t="s">
        <v>2438</v>
      </c>
      <c r="C161" s="83" t="s">
        <v>2439</v>
      </c>
      <c r="D161" s="83" t="s">
        <v>126</v>
      </c>
      <c r="E161" s="83" t="s">
        <v>2460</v>
      </c>
      <c r="F161" s="83" t="s">
        <v>2461</v>
      </c>
      <c r="G161" s="83" t="s">
        <v>2462</v>
      </c>
      <c r="H161" s="83" t="s">
        <v>1531</v>
      </c>
      <c r="I161" s="83" t="s">
        <v>1612</v>
      </c>
      <c r="J161" s="83" t="s">
        <v>1613</v>
      </c>
      <c r="K161" s="83">
        <v>170.0</v>
      </c>
      <c r="L161" s="83" t="s">
        <v>1408</v>
      </c>
      <c r="M161" s="83" t="s">
        <v>1535</v>
      </c>
      <c r="N161" s="83" t="s">
        <v>1436</v>
      </c>
      <c r="O161" s="83" t="s">
        <v>1534</v>
      </c>
      <c r="P161" s="83" t="s">
        <v>1408</v>
      </c>
      <c r="Q161" s="83" t="s">
        <v>1535</v>
      </c>
      <c r="R161" s="83" t="s">
        <v>1408</v>
      </c>
      <c r="S161" s="83" t="s">
        <v>1535</v>
      </c>
      <c r="T161" s="83" t="s">
        <v>1408</v>
      </c>
      <c r="U161" s="83" t="s">
        <v>1551</v>
      </c>
      <c r="V161" s="83" t="s">
        <v>1408</v>
      </c>
      <c r="W161" s="83" t="s">
        <v>1535</v>
      </c>
      <c r="X161" s="83" t="s">
        <v>1537</v>
      </c>
      <c r="Y161" s="83" t="s">
        <v>1787</v>
      </c>
      <c r="Z161" s="83" t="s">
        <v>1788</v>
      </c>
      <c r="AA161" s="83" t="s">
        <v>1581</v>
      </c>
      <c r="AB161" s="83" t="s">
        <v>2463</v>
      </c>
      <c r="AC161" s="83" t="s">
        <v>11</v>
      </c>
      <c r="AD161" s="83" t="s">
        <v>2464</v>
      </c>
      <c r="AH161" s="83" t="s">
        <v>2465</v>
      </c>
      <c r="AU161" s="83">
        <v>200.0</v>
      </c>
      <c r="BD161" s="83" t="s">
        <v>126</v>
      </c>
      <c r="BE161" s="83" t="s">
        <v>2466</v>
      </c>
    </row>
    <row r="162">
      <c r="A162" s="83">
        <v>161.0</v>
      </c>
      <c r="B162" s="83" t="s">
        <v>2438</v>
      </c>
      <c r="C162" s="83" t="s">
        <v>2439</v>
      </c>
      <c r="D162" s="83" t="s">
        <v>126</v>
      </c>
      <c r="E162" s="83" t="s">
        <v>2467</v>
      </c>
      <c r="F162" s="83" t="s">
        <v>2468</v>
      </c>
      <c r="G162" s="83" t="s">
        <v>2469</v>
      </c>
      <c r="H162" s="83" t="s">
        <v>1531</v>
      </c>
      <c r="I162" s="83" t="s">
        <v>1580</v>
      </c>
      <c r="J162" s="83" t="s">
        <v>1613</v>
      </c>
      <c r="K162" s="83">
        <v>180.0</v>
      </c>
      <c r="L162" s="83" t="s">
        <v>1436</v>
      </c>
      <c r="M162" s="83" t="s">
        <v>1534</v>
      </c>
      <c r="N162" s="83" t="s">
        <v>1408</v>
      </c>
      <c r="O162" s="83" t="s">
        <v>1551</v>
      </c>
      <c r="P162" s="83" t="s">
        <v>1408</v>
      </c>
      <c r="Q162" s="83" t="s">
        <v>1551</v>
      </c>
      <c r="R162" s="83" t="s">
        <v>1408</v>
      </c>
      <c r="S162" s="83" t="s">
        <v>1535</v>
      </c>
      <c r="T162" s="83" t="s">
        <v>1408</v>
      </c>
      <c r="U162" s="83" t="s">
        <v>1535</v>
      </c>
      <c r="V162" s="83" t="s">
        <v>1436</v>
      </c>
      <c r="W162" s="83" t="s">
        <v>1534</v>
      </c>
      <c r="X162" s="83" t="s">
        <v>1537</v>
      </c>
      <c r="Y162" s="83" t="s">
        <v>1538</v>
      </c>
      <c r="Z162" s="83" t="s">
        <v>1622</v>
      </c>
      <c r="AA162" s="83" t="s">
        <v>1555</v>
      </c>
      <c r="AB162" s="83" t="s">
        <v>2470</v>
      </c>
      <c r="AC162" s="83" t="s">
        <v>11</v>
      </c>
      <c r="AL162" s="83" t="s">
        <v>2471</v>
      </c>
      <c r="AN162" s="83" t="s">
        <v>2472</v>
      </c>
      <c r="AU162" s="83">
        <v>200.0</v>
      </c>
      <c r="BD162" s="83" t="s">
        <v>126</v>
      </c>
      <c r="BE162" s="83" t="s">
        <v>2473</v>
      </c>
    </row>
    <row r="163">
      <c r="A163" s="83">
        <v>162.0</v>
      </c>
      <c r="B163" s="83" t="s">
        <v>2438</v>
      </c>
      <c r="C163" s="83" t="s">
        <v>2439</v>
      </c>
      <c r="D163" s="83" t="s">
        <v>126</v>
      </c>
      <c r="E163" s="83" t="s">
        <v>2474</v>
      </c>
      <c r="F163" s="83" t="s">
        <v>2475</v>
      </c>
      <c r="G163" s="83" t="s">
        <v>2476</v>
      </c>
      <c r="H163" s="83" t="s">
        <v>1531</v>
      </c>
      <c r="I163" s="83" t="s">
        <v>1532</v>
      </c>
      <c r="J163" s="83" t="s">
        <v>1613</v>
      </c>
      <c r="K163" s="83">
        <v>180.0</v>
      </c>
      <c r="L163" s="83" t="s">
        <v>1436</v>
      </c>
      <c r="M163" s="83" t="s">
        <v>1534</v>
      </c>
      <c r="N163" s="83" t="s">
        <v>1408</v>
      </c>
      <c r="O163" s="83" t="s">
        <v>1535</v>
      </c>
      <c r="P163" s="83" t="s">
        <v>1408</v>
      </c>
      <c r="Q163" s="83" t="s">
        <v>1535</v>
      </c>
      <c r="R163" s="83" t="s">
        <v>1436</v>
      </c>
      <c r="S163" s="83" t="s">
        <v>1534</v>
      </c>
      <c r="T163" s="83" t="s">
        <v>1408</v>
      </c>
      <c r="U163" s="83" t="s">
        <v>1535</v>
      </c>
      <c r="V163" s="83" t="s">
        <v>1500</v>
      </c>
      <c r="W163" s="83" t="s">
        <v>1536</v>
      </c>
      <c r="X163" s="83" t="s">
        <v>1537</v>
      </c>
      <c r="Y163" s="83" t="s">
        <v>1787</v>
      </c>
      <c r="Z163" s="83" t="s">
        <v>1788</v>
      </c>
      <c r="AA163" s="83" t="s">
        <v>1581</v>
      </c>
      <c r="AB163" s="83" t="s">
        <v>1753</v>
      </c>
      <c r="AC163" s="83" t="s">
        <v>11</v>
      </c>
      <c r="AD163" s="83" t="s">
        <v>2451</v>
      </c>
      <c r="AG163" s="83" t="s">
        <v>2477</v>
      </c>
      <c r="AH163" s="83" t="s">
        <v>2478</v>
      </c>
      <c r="AP163" s="83" t="s">
        <v>2301</v>
      </c>
      <c r="AU163" s="83">
        <v>200.0</v>
      </c>
      <c r="BD163" s="83" t="s">
        <v>126</v>
      </c>
      <c r="BE163" s="83" t="s">
        <v>2479</v>
      </c>
    </row>
    <row r="164">
      <c r="A164" s="83">
        <v>163.0</v>
      </c>
      <c r="B164" s="83" t="s">
        <v>2438</v>
      </c>
      <c r="C164" s="83" t="s">
        <v>2439</v>
      </c>
      <c r="D164" s="83" t="s">
        <v>126</v>
      </c>
      <c r="E164" s="83" t="s">
        <v>2212</v>
      </c>
      <c r="F164" s="83" t="s">
        <v>2213</v>
      </c>
      <c r="G164" s="83" t="s">
        <v>2214</v>
      </c>
      <c r="H164" s="83" t="s">
        <v>1531</v>
      </c>
      <c r="I164" s="83" t="s">
        <v>1612</v>
      </c>
      <c r="J164" s="83" t="s">
        <v>1613</v>
      </c>
      <c r="K164" s="83">
        <v>170.0</v>
      </c>
      <c r="L164" s="83" t="s">
        <v>1436</v>
      </c>
      <c r="M164" s="83" t="s">
        <v>1534</v>
      </c>
      <c r="N164" s="83" t="s">
        <v>1408</v>
      </c>
      <c r="O164" s="83" t="s">
        <v>1535</v>
      </c>
      <c r="P164" s="83" t="s">
        <v>1408</v>
      </c>
      <c r="Q164" s="83" t="s">
        <v>1551</v>
      </c>
      <c r="R164" s="83" t="s">
        <v>140</v>
      </c>
      <c r="S164" s="83" t="s">
        <v>2480</v>
      </c>
      <c r="T164" s="83" t="s">
        <v>1408</v>
      </c>
      <c r="U164" s="83" t="s">
        <v>1551</v>
      </c>
      <c r="V164" s="83" t="s">
        <v>1408</v>
      </c>
      <c r="W164" s="83" t="s">
        <v>1535</v>
      </c>
      <c r="X164" s="83" t="s">
        <v>1570</v>
      </c>
      <c r="Y164" s="83" t="s">
        <v>1571</v>
      </c>
      <c r="Z164" s="83" t="s">
        <v>1614</v>
      </c>
      <c r="AA164" s="83" t="s">
        <v>1581</v>
      </c>
      <c r="AB164" s="83" t="s">
        <v>2481</v>
      </c>
      <c r="AC164" s="83" t="s">
        <v>11</v>
      </c>
      <c r="AD164" s="83" t="s">
        <v>2215</v>
      </c>
      <c r="AJ164" s="83" t="s">
        <v>2216</v>
      </c>
      <c r="AL164" s="83" t="s">
        <v>1773</v>
      </c>
      <c r="AU164" s="83">
        <v>210.0</v>
      </c>
      <c r="BD164" s="83" t="s">
        <v>126</v>
      </c>
      <c r="BE164" s="83" t="s">
        <v>2482</v>
      </c>
    </row>
    <row r="165">
      <c r="A165" s="83">
        <v>164.0</v>
      </c>
      <c r="B165" s="83" t="s">
        <v>2438</v>
      </c>
      <c r="C165" s="83" t="s">
        <v>2439</v>
      </c>
      <c r="D165" s="83" t="s">
        <v>126</v>
      </c>
      <c r="E165" s="83" t="s">
        <v>2483</v>
      </c>
      <c r="F165" s="83" t="s">
        <v>2484</v>
      </c>
      <c r="G165" s="83" t="s">
        <v>2485</v>
      </c>
      <c r="H165" s="83" t="s">
        <v>1531</v>
      </c>
      <c r="I165" s="83" t="s">
        <v>1580</v>
      </c>
      <c r="J165" s="83" t="s">
        <v>1613</v>
      </c>
      <c r="K165" s="83">
        <v>180.0</v>
      </c>
      <c r="L165" s="83" t="s">
        <v>1408</v>
      </c>
      <c r="M165" s="83" t="s">
        <v>1551</v>
      </c>
      <c r="N165" s="83" t="s">
        <v>1436</v>
      </c>
      <c r="O165" s="83" t="s">
        <v>1534</v>
      </c>
      <c r="P165" s="83" t="s">
        <v>1408</v>
      </c>
      <c r="Q165" s="83" t="s">
        <v>1535</v>
      </c>
      <c r="R165" s="83" t="s">
        <v>1436</v>
      </c>
      <c r="S165" s="83" t="s">
        <v>1534</v>
      </c>
      <c r="T165" s="83" t="s">
        <v>1408</v>
      </c>
      <c r="U165" s="83" t="s">
        <v>1535</v>
      </c>
      <c r="V165" s="83" t="s">
        <v>1436</v>
      </c>
      <c r="W165" s="83" t="s">
        <v>1534</v>
      </c>
      <c r="X165" s="83" t="s">
        <v>1570</v>
      </c>
      <c r="Y165" s="83" t="s">
        <v>1571</v>
      </c>
      <c r="Z165" s="83" t="s">
        <v>1614</v>
      </c>
      <c r="AA165" s="83" t="s">
        <v>1581</v>
      </c>
      <c r="AB165" s="83" t="s">
        <v>2046</v>
      </c>
      <c r="AC165" s="83" t="s">
        <v>11</v>
      </c>
      <c r="AD165" s="83" t="s">
        <v>2486</v>
      </c>
      <c r="AG165" s="83" t="s">
        <v>2487</v>
      </c>
      <c r="AH165" s="83" t="s">
        <v>2488</v>
      </c>
      <c r="AP165" s="83" t="s">
        <v>2266</v>
      </c>
      <c r="AU165" s="83">
        <v>200.0</v>
      </c>
      <c r="BD165" s="83" t="s">
        <v>126</v>
      </c>
      <c r="BE165" s="83" t="s">
        <v>2489</v>
      </c>
    </row>
    <row r="166">
      <c r="A166" s="83">
        <v>165.0</v>
      </c>
      <c r="B166" s="83" t="s">
        <v>2438</v>
      </c>
      <c r="C166" s="83" t="s">
        <v>2439</v>
      </c>
      <c r="D166" s="83" t="s">
        <v>126</v>
      </c>
      <c r="E166" s="83" t="s">
        <v>2490</v>
      </c>
      <c r="F166" s="83" t="s">
        <v>2491</v>
      </c>
      <c r="G166" s="83" t="s">
        <v>2492</v>
      </c>
      <c r="H166" s="83" t="s">
        <v>1531</v>
      </c>
      <c r="I166" s="83" t="s">
        <v>1612</v>
      </c>
      <c r="J166" s="83" t="s">
        <v>1699</v>
      </c>
      <c r="K166" s="83">
        <v>180.0</v>
      </c>
      <c r="L166" s="83" t="s">
        <v>1408</v>
      </c>
      <c r="M166" s="83" t="s">
        <v>1535</v>
      </c>
      <c r="N166" s="83" t="s">
        <v>1408</v>
      </c>
      <c r="O166" s="83" t="s">
        <v>1535</v>
      </c>
      <c r="P166" s="83" t="s">
        <v>1408</v>
      </c>
      <c r="Q166" s="83" t="s">
        <v>1551</v>
      </c>
      <c r="R166" s="83" t="s">
        <v>1408</v>
      </c>
      <c r="S166" s="83" t="s">
        <v>1535</v>
      </c>
      <c r="T166" s="83" t="s">
        <v>1408</v>
      </c>
      <c r="U166" s="83" t="s">
        <v>1535</v>
      </c>
      <c r="V166" s="83" t="s">
        <v>1436</v>
      </c>
      <c r="W166" s="83" t="s">
        <v>1534</v>
      </c>
      <c r="X166" s="83" t="s">
        <v>1537</v>
      </c>
      <c r="Y166" s="83" t="s">
        <v>1538</v>
      </c>
      <c r="Z166" s="83" t="s">
        <v>1622</v>
      </c>
      <c r="AA166" s="83" t="s">
        <v>1581</v>
      </c>
      <c r="AB166" s="83" t="s">
        <v>1779</v>
      </c>
      <c r="AC166" s="83" t="s">
        <v>11</v>
      </c>
      <c r="AD166" s="83" t="s">
        <v>2464</v>
      </c>
      <c r="AH166" s="83" t="s">
        <v>2493</v>
      </c>
      <c r="AP166" s="83" t="s">
        <v>2494</v>
      </c>
      <c r="AU166" s="83">
        <v>200.0</v>
      </c>
      <c r="BD166" s="83" t="s">
        <v>126</v>
      </c>
      <c r="BE166" s="83" t="s">
        <v>2495</v>
      </c>
    </row>
    <row r="167">
      <c r="A167" s="83">
        <v>166.0</v>
      </c>
      <c r="B167" s="83" t="s">
        <v>2438</v>
      </c>
      <c r="C167" s="83" t="s">
        <v>2439</v>
      </c>
      <c r="D167" s="83" t="s">
        <v>126</v>
      </c>
      <c r="E167" s="83" t="s">
        <v>2232</v>
      </c>
      <c r="F167" s="83" t="s">
        <v>2233</v>
      </c>
      <c r="G167" s="83" t="s">
        <v>125</v>
      </c>
      <c r="H167" s="83" t="s">
        <v>1531</v>
      </c>
      <c r="I167" s="83" t="s">
        <v>1532</v>
      </c>
      <c r="J167" s="83" t="s">
        <v>1699</v>
      </c>
      <c r="K167" s="83">
        <v>170.0</v>
      </c>
      <c r="L167" s="83" t="s">
        <v>1408</v>
      </c>
      <c r="M167" s="83" t="s">
        <v>1551</v>
      </c>
      <c r="N167" s="83" t="s">
        <v>1408</v>
      </c>
      <c r="O167" s="83" t="s">
        <v>1551</v>
      </c>
      <c r="P167" s="83" t="s">
        <v>1408</v>
      </c>
      <c r="Q167" s="83" t="s">
        <v>1535</v>
      </c>
      <c r="R167" s="83" t="s">
        <v>1436</v>
      </c>
      <c r="S167" s="83" t="s">
        <v>1534</v>
      </c>
      <c r="T167" s="83" t="s">
        <v>1436</v>
      </c>
      <c r="U167" s="83" t="s">
        <v>1534</v>
      </c>
      <c r="V167" s="83" t="s">
        <v>140</v>
      </c>
      <c r="W167" s="83" t="s">
        <v>2480</v>
      </c>
      <c r="X167" s="83" t="s">
        <v>1537</v>
      </c>
      <c r="Y167" s="83" t="s">
        <v>1787</v>
      </c>
      <c r="Z167" s="83" t="s">
        <v>1788</v>
      </c>
      <c r="AA167" s="83" t="s">
        <v>1693</v>
      </c>
      <c r="AB167" s="83" t="s">
        <v>1684</v>
      </c>
      <c r="AC167" s="83" t="s">
        <v>11</v>
      </c>
      <c r="AD167" s="83" t="s">
        <v>2234</v>
      </c>
      <c r="AF167" s="83" t="s">
        <v>2235</v>
      </c>
      <c r="AG167" s="83" t="s">
        <v>2236</v>
      </c>
      <c r="AH167" s="83" t="s">
        <v>2237</v>
      </c>
      <c r="AJ167" s="83" t="s">
        <v>1782</v>
      </c>
      <c r="AU167" s="83">
        <v>210.0</v>
      </c>
      <c r="BD167" s="83" t="s">
        <v>126</v>
      </c>
      <c r="BE167" s="83" t="s">
        <v>2496</v>
      </c>
    </row>
    <row r="168">
      <c r="A168" s="83">
        <v>167.0</v>
      </c>
      <c r="B168" s="83" t="s">
        <v>2438</v>
      </c>
      <c r="C168" s="83" t="s">
        <v>2439</v>
      </c>
      <c r="D168" s="83" t="s">
        <v>126</v>
      </c>
      <c r="E168" s="83" t="s">
        <v>2246</v>
      </c>
      <c r="F168" s="83" t="s">
        <v>2247</v>
      </c>
      <c r="G168" s="83" t="s">
        <v>2248</v>
      </c>
      <c r="H168" s="83" t="s">
        <v>1531</v>
      </c>
      <c r="I168" s="83" t="s">
        <v>1580</v>
      </c>
      <c r="J168" s="83" t="s">
        <v>1699</v>
      </c>
      <c r="K168" s="83">
        <v>160.0</v>
      </c>
      <c r="L168" s="83" t="s">
        <v>1408</v>
      </c>
      <c r="M168" s="83" t="s">
        <v>1551</v>
      </c>
      <c r="N168" s="83" t="s">
        <v>1436</v>
      </c>
      <c r="O168" s="83" t="s">
        <v>1534</v>
      </c>
      <c r="P168" s="83" t="s">
        <v>1408</v>
      </c>
      <c r="Q168" s="83" t="s">
        <v>1535</v>
      </c>
      <c r="R168" s="83" t="s">
        <v>1436</v>
      </c>
      <c r="S168" s="83" t="s">
        <v>1550</v>
      </c>
      <c r="T168" s="83" t="s">
        <v>1408</v>
      </c>
      <c r="U168" s="83" t="s">
        <v>1535</v>
      </c>
      <c r="V168" s="83" t="s">
        <v>1408</v>
      </c>
      <c r="W168" s="83" t="s">
        <v>1535</v>
      </c>
      <c r="X168" s="83" t="s">
        <v>1537</v>
      </c>
      <c r="Y168" s="83" t="s">
        <v>1787</v>
      </c>
      <c r="Z168" s="83" t="s">
        <v>1788</v>
      </c>
      <c r="AA168" s="83" t="s">
        <v>1693</v>
      </c>
      <c r="AB168" s="83" t="s">
        <v>1702</v>
      </c>
      <c r="AC168" s="83" t="s">
        <v>11</v>
      </c>
      <c r="AD168" s="83" t="s">
        <v>2249</v>
      </c>
      <c r="AF168" s="83" t="s">
        <v>2250</v>
      </c>
      <c r="AG168" s="83" t="s">
        <v>2251</v>
      </c>
      <c r="AH168" s="83" t="s">
        <v>2252</v>
      </c>
      <c r="AJ168" s="83" t="s">
        <v>1687</v>
      </c>
      <c r="AU168" s="83">
        <v>200.0</v>
      </c>
      <c r="BD168" s="83" t="s">
        <v>126</v>
      </c>
      <c r="BE168" s="83" t="s">
        <v>2497</v>
      </c>
    </row>
    <row r="169">
      <c r="A169" s="83">
        <v>168.0</v>
      </c>
      <c r="B169" s="83" t="s">
        <v>2438</v>
      </c>
      <c r="C169" s="83" t="s">
        <v>2439</v>
      </c>
      <c r="D169" s="83" t="s">
        <v>126</v>
      </c>
      <c r="E169" s="83" t="s">
        <v>2498</v>
      </c>
      <c r="F169" s="83" t="s">
        <v>2499</v>
      </c>
      <c r="G169" s="83" t="s">
        <v>2500</v>
      </c>
      <c r="H169" s="83" t="s">
        <v>1531</v>
      </c>
      <c r="I169" s="83" t="s">
        <v>1580</v>
      </c>
      <c r="J169" s="83" t="s">
        <v>1699</v>
      </c>
      <c r="K169" s="83">
        <v>150.0</v>
      </c>
      <c r="L169" s="83" t="s">
        <v>1408</v>
      </c>
      <c r="M169" s="83" t="s">
        <v>1551</v>
      </c>
      <c r="N169" s="83" t="s">
        <v>1436</v>
      </c>
      <c r="O169" s="83" t="s">
        <v>1534</v>
      </c>
      <c r="P169" s="83" t="s">
        <v>1408</v>
      </c>
      <c r="Q169" s="83" t="s">
        <v>1551</v>
      </c>
      <c r="R169" s="83" t="s">
        <v>1436</v>
      </c>
      <c r="S169" s="83" t="s">
        <v>1534</v>
      </c>
      <c r="T169" s="83" t="s">
        <v>1436</v>
      </c>
      <c r="U169" s="83" t="s">
        <v>1534</v>
      </c>
      <c r="V169" s="83" t="s">
        <v>1436</v>
      </c>
      <c r="W169" s="83" t="s">
        <v>1534</v>
      </c>
      <c r="X169" s="83" t="s">
        <v>1537</v>
      </c>
      <c r="Y169" s="83" t="s">
        <v>1787</v>
      </c>
      <c r="Z169" s="83" t="s">
        <v>1788</v>
      </c>
      <c r="AA169" s="83" t="s">
        <v>1581</v>
      </c>
      <c r="AB169" s="83" t="s">
        <v>1828</v>
      </c>
      <c r="AC169" s="83" t="s">
        <v>11</v>
      </c>
      <c r="AD169" s="83" t="s">
        <v>2501</v>
      </c>
      <c r="AU169" s="83">
        <v>200.0</v>
      </c>
      <c r="BD169" s="83" t="s">
        <v>126</v>
      </c>
      <c r="BE169" s="83" t="s">
        <v>2502</v>
      </c>
    </row>
    <row r="170">
      <c r="A170" s="83">
        <v>169.0</v>
      </c>
      <c r="B170" s="83" t="s">
        <v>2503</v>
      </c>
      <c r="C170" s="83" t="s">
        <v>2504</v>
      </c>
      <c r="D170" s="83" t="s">
        <v>2505</v>
      </c>
      <c r="E170" s="83" t="s">
        <v>2506</v>
      </c>
      <c r="F170" s="83" t="s">
        <v>2507</v>
      </c>
      <c r="G170" s="83" t="s">
        <v>2508</v>
      </c>
      <c r="H170" s="83" t="s">
        <v>1531</v>
      </c>
      <c r="I170" s="83" t="s">
        <v>1532</v>
      </c>
      <c r="J170" s="83" t="s">
        <v>1533</v>
      </c>
      <c r="K170" s="83">
        <v>180.0</v>
      </c>
      <c r="L170" s="83" t="s">
        <v>1408</v>
      </c>
      <c r="M170" s="83" t="s">
        <v>1535</v>
      </c>
      <c r="N170" s="83" t="s">
        <v>1408</v>
      </c>
      <c r="O170" s="83" t="s">
        <v>1535</v>
      </c>
      <c r="P170" s="83" t="s">
        <v>1408</v>
      </c>
      <c r="Q170" s="83" t="s">
        <v>1535</v>
      </c>
      <c r="R170" s="83" t="s">
        <v>1408</v>
      </c>
      <c r="S170" s="83" t="s">
        <v>1551</v>
      </c>
      <c r="T170" s="83" t="s">
        <v>1436</v>
      </c>
      <c r="U170" s="83" t="s">
        <v>1534</v>
      </c>
      <c r="V170" s="83" t="s">
        <v>1408</v>
      </c>
      <c r="W170" s="83" t="s">
        <v>1551</v>
      </c>
      <c r="X170" s="83" t="s">
        <v>1537</v>
      </c>
      <c r="Y170" s="83" t="s">
        <v>1538</v>
      </c>
      <c r="Z170" s="83" t="s">
        <v>1539</v>
      </c>
      <c r="AA170" s="83" t="s">
        <v>1693</v>
      </c>
      <c r="AB170" s="83" t="s">
        <v>2481</v>
      </c>
      <c r="AC170" s="83" t="s">
        <v>11</v>
      </c>
      <c r="AR170" s="83" t="s">
        <v>2325</v>
      </c>
      <c r="AS170" s="83" t="s">
        <v>2326</v>
      </c>
      <c r="AT170" s="83" t="s">
        <v>2327</v>
      </c>
      <c r="AU170" s="83">
        <v>220.0</v>
      </c>
      <c r="BD170" s="83" t="s">
        <v>2505</v>
      </c>
      <c r="BE170" s="83" t="s">
        <v>2509</v>
      </c>
    </row>
    <row r="171">
      <c r="A171" s="83">
        <v>170.0</v>
      </c>
      <c r="B171" s="83" t="s">
        <v>2503</v>
      </c>
      <c r="C171" s="83" t="s">
        <v>2504</v>
      </c>
      <c r="D171" s="83" t="s">
        <v>2505</v>
      </c>
      <c r="E171" s="83" t="s">
        <v>2510</v>
      </c>
      <c r="F171" s="83" t="s">
        <v>2511</v>
      </c>
      <c r="G171" s="83" t="s">
        <v>2512</v>
      </c>
      <c r="H171" s="83" t="s">
        <v>1531</v>
      </c>
      <c r="I171" s="83" t="s">
        <v>1549</v>
      </c>
      <c r="J171" s="83" t="s">
        <v>880</v>
      </c>
      <c r="K171" s="83">
        <v>180.0</v>
      </c>
      <c r="L171" s="83" t="s">
        <v>1408</v>
      </c>
      <c r="M171" s="83" t="s">
        <v>1535</v>
      </c>
      <c r="N171" s="83" t="s">
        <v>1408</v>
      </c>
      <c r="O171" s="83" t="s">
        <v>1535</v>
      </c>
      <c r="P171" s="83" t="s">
        <v>1408</v>
      </c>
      <c r="Q171" s="83" t="s">
        <v>1535</v>
      </c>
      <c r="R171" s="83" t="s">
        <v>1408</v>
      </c>
      <c r="S171" s="83" t="s">
        <v>1551</v>
      </c>
      <c r="T171" s="83" t="s">
        <v>1436</v>
      </c>
      <c r="U171" s="83" t="s">
        <v>1550</v>
      </c>
      <c r="V171" s="83" t="s">
        <v>1408</v>
      </c>
      <c r="W171" s="83" t="s">
        <v>1551</v>
      </c>
      <c r="X171" s="83" t="s">
        <v>1570</v>
      </c>
      <c r="Y171" s="83" t="s">
        <v>1571</v>
      </c>
      <c r="Z171" s="83" t="s">
        <v>1572</v>
      </c>
      <c r="AA171" s="83" t="s">
        <v>1843</v>
      </c>
      <c r="AB171" s="83" t="s">
        <v>1738</v>
      </c>
      <c r="AC171" s="83" t="s">
        <v>11</v>
      </c>
      <c r="AP171" s="83" t="s">
        <v>2513</v>
      </c>
      <c r="AU171" s="83">
        <v>210.0</v>
      </c>
      <c r="BD171" s="83" t="s">
        <v>2505</v>
      </c>
      <c r="BE171" s="83" t="s">
        <v>2514</v>
      </c>
    </row>
    <row r="172">
      <c r="A172" s="83">
        <v>171.0</v>
      </c>
      <c r="B172" s="83" t="s">
        <v>2503</v>
      </c>
      <c r="C172" s="83" t="s">
        <v>2504</v>
      </c>
      <c r="D172" s="83" t="s">
        <v>2505</v>
      </c>
      <c r="E172" s="83" t="s">
        <v>2515</v>
      </c>
      <c r="F172" s="83" t="s">
        <v>2516</v>
      </c>
      <c r="G172" s="83" t="s">
        <v>2517</v>
      </c>
      <c r="H172" s="83" t="s">
        <v>1531</v>
      </c>
      <c r="I172" s="83" t="s">
        <v>1580</v>
      </c>
      <c r="J172" s="83" t="s">
        <v>880</v>
      </c>
      <c r="K172" s="83">
        <v>170.0</v>
      </c>
      <c r="L172" s="83" t="s">
        <v>1408</v>
      </c>
      <c r="M172" s="83" t="s">
        <v>1535</v>
      </c>
      <c r="N172" s="83" t="s">
        <v>1408</v>
      </c>
      <c r="O172" s="83" t="s">
        <v>1535</v>
      </c>
      <c r="P172" s="83" t="s">
        <v>1408</v>
      </c>
      <c r="Q172" s="83" t="s">
        <v>1535</v>
      </c>
      <c r="R172" s="83" t="s">
        <v>1408</v>
      </c>
      <c r="S172" s="83" t="s">
        <v>1551</v>
      </c>
      <c r="T172" s="83" t="s">
        <v>1408</v>
      </c>
      <c r="U172" s="83" t="s">
        <v>1535</v>
      </c>
      <c r="V172" s="83" t="s">
        <v>1408</v>
      </c>
      <c r="W172" s="83" t="s">
        <v>1551</v>
      </c>
      <c r="X172" s="83" t="s">
        <v>1595</v>
      </c>
      <c r="Y172" s="83" t="s">
        <v>1553</v>
      </c>
      <c r="Z172" s="83" t="s">
        <v>1596</v>
      </c>
      <c r="AA172" s="83" t="s">
        <v>1581</v>
      </c>
      <c r="AB172" s="83" t="s">
        <v>2518</v>
      </c>
      <c r="AC172" s="83" t="s">
        <v>11</v>
      </c>
      <c r="AP172" s="83" t="s">
        <v>2519</v>
      </c>
      <c r="AU172" s="83">
        <v>210.0</v>
      </c>
      <c r="BD172" s="83" t="s">
        <v>2505</v>
      </c>
      <c r="BE172" s="83" t="s">
        <v>2520</v>
      </c>
    </row>
    <row r="173">
      <c r="A173" s="83">
        <v>172.0</v>
      </c>
      <c r="B173" s="83" t="s">
        <v>2503</v>
      </c>
      <c r="C173" s="83" t="s">
        <v>2504</v>
      </c>
      <c r="D173" s="83" t="s">
        <v>2505</v>
      </c>
      <c r="E173" s="83" t="s">
        <v>2337</v>
      </c>
      <c r="F173" s="83" t="s">
        <v>2338</v>
      </c>
      <c r="G173" s="83" t="s">
        <v>2339</v>
      </c>
      <c r="H173" s="83" t="s">
        <v>1531</v>
      </c>
      <c r="I173" s="83" t="s">
        <v>1580</v>
      </c>
      <c r="J173" s="83" t="s">
        <v>880</v>
      </c>
      <c r="K173" s="83">
        <v>170.0</v>
      </c>
      <c r="L173" s="83" t="s">
        <v>1408</v>
      </c>
      <c r="M173" s="83" t="s">
        <v>1535</v>
      </c>
      <c r="N173" s="83" t="s">
        <v>1436</v>
      </c>
      <c r="O173" s="83" t="s">
        <v>1534</v>
      </c>
      <c r="P173" s="83" t="s">
        <v>1408</v>
      </c>
      <c r="Q173" s="83" t="s">
        <v>1551</v>
      </c>
      <c r="R173" s="83" t="s">
        <v>1408</v>
      </c>
      <c r="S173" s="83" t="s">
        <v>1535</v>
      </c>
      <c r="T173" s="83" t="s">
        <v>1408</v>
      </c>
      <c r="U173" s="83" t="s">
        <v>1535</v>
      </c>
      <c r="V173" s="83" t="s">
        <v>1408</v>
      </c>
      <c r="W173" s="83" t="s">
        <v>1535</v>
      </c>
      <c r="X173" s="83" t="s">
        <v>1595</v>
      </c>
      <c r="Y173" s="83" t="s">
        <v>1553</v>
      </c>
      <c r="Z173" s="83" t="s">
        <v>1596</v>
      </c>
      <c r="AA173" s="83" t="s">
        <v>1581</v>
      </c>
      <c r="AB173" s="83" t="s">
        <v>1837</v>
      </c>
      <c r="AC173" s="83" t="s">
        <v>11</v>
      </c>
      <c r="AK173" s="83" t="s">
        <v>2272</v>
      </c>
      <c r="AN173" s="83" t="s">
        <v>1774</v>
      </c>
      <c r="AP173" s="83" t="s">
        <v>2142</v>
      </c>
      <c r="AU173" s="83">
        <v>210.0</v>
      </c>
      <c r="BD173" s="83" t="s">
        <v>2505</v>
      </c>
      <c r="BE173" s="83" t="s">
        <v>2521</v>
      </c>
    </row>
    <row r="174">
      <c r="A174" s="83">
        <v>173.0</v>
      </c>
      <c r="B174" s="83" t="s">
        <v>2503</v>
      </c>
      <c r="C174" s="83" t="s">
        <v>2504</v>
      </c>
      <c r="D174" s="83" t="s">
        <v>2505</v>
      </c>
      <c r="E174" s="83" t="s">
        <v>2522</v>
      </c>
      <c r="F174" s="83" t="s">
        <v>2523</v>
      </c>
      <c r="G174" s="83" t="s">
        <v>2524</v>
      </c>
      <c r="H174" s="83" t="s">
        <v>1531</v>
      </c>
      <c r="I174" s="83" t="s">
        <v>1612</v>
      </c>
      <c r="J174" s="83" t="s">
        <v>1613</v>
      </c>
      <c r="K174" s="83">
        <v>170.0</v>
      </c>
      <c r="L174" s="83" t="s">
        <v>1436</v>
      </c>
      <c r="M174" s="83" t="s">
        <v>1534</v>
      </c>
      <c r="N174" s="83" t="s">
        <v>1408</v>
      </c>
      <c r="O174" s="83" t="s">
        <v>1535</v>
      </c>
      <c r="P174" s="83" t="s">
        <v>1408</v>
      </c>
      <c r="Q174" s="83" t="s">
        <v>1535</v>
      </c>
      <c r="R174" s="83" t="s">
        <v>1408</v>
      </c>
      <c r="S174" s="83" t="s">
        <v>1535</v>
      </c>
      <c r="T174" s="83" t="s">
        <v>1408</v>
      </c>
      <c r="U174" s="83" t="s">
        <v>1551</v>
      </c>
      <c r="V174" s="83" t="s">
        <v>1408</v>
      </c>
      <c r="W174" s="83" t="s">
        <v>1535</v>
      </c>
      <c r="X174" s="83" t="s">
        <v>1570</v>
      </c>
      <c r="Y174" s="83" t="s">
        <v>1571</v>
      </c>
      <c r="Z174" s="83" t="s">
        <v>1572</v>
      </c>
      <c r="AA174" s="83" t="s">
        <v>1623</v>
      </c>
      <c r="AB174" s="83" t="s">
        <v>1556</v>
      </c>
      <c r="AC174" s="83" t="s">
        <v>11</v>
      </c>
      <c r="AP174" s="83" t="s">
        <v>2142</v>
      </c>
      <c r="AU174" s="83">
        <v>210.0</v>
      </c>
      <c r="BD174" s="83" t="s">
        <v>2505</v>
      </c>
      <c r="BE174" s="83" t="s">
        <v>2525</v>
      </c>
    </row>
    <row r="175">
      <c r="A175" s="83">
        <v>174.0</v>
      </c>
      <c r="B175" s="83" t="s">
        <v>2503</v>
      </c>
      <c r="C175" s="83" t="s">
        <v>2504</v>
      </c>
      <c r="D175" s="83" t="s">
        <v>2505</v>
      </c>
      <c r="E175" s="83" t="s">
        <v>2526</v>
      </c>
      <c r="F175" s="83" t="s">
        <v>2527</v>
      </c>
      <c r="G175" s="83" t="s">
        <v>2528</v>
      </c>
      <c r="H175" s="83" t="s">
        <v>1531</v>
      </c>
      <c r="I175" s="83" t="s">
        <v>1612</v>
      </c>
      <c r="J175" s="83" t="s">
        <v>1613</v>
      </c>
      <c r="K175" s="83">
        <v>170.0</v>
      </c>
      <c r="L175" s="83" t="s">
        <v>1408</v>
      </c>
      <c r="M175" s="83" t="s">
        <v>1551</v>
      </c>
      <c r="N175" s="83" t="s">
        <v>1408</v>
      </c>
      <c r="O175" s="83" t="s">
        <v>1535</v>
      </c>
      <c r="P175" s="83" t="s">
        <v>1408</v>
      </c>
      <c r="Q175" s="83" t="s">
        <v>1551</v>
      </c>
      <c r="R175" s="83" t="s">
        <v>1408</v>
      </c>
      <c r="S175" s="83" t="s">
        <v>1535</v>
      </c>
      <c r="T175" s="83" t="s">
        <v>1408</v>
      </c>
      <c r="U175" s="83" t="s">
        <v>1551</v>
      </c>
      <c r="V175" s="83" t="s">
        <v>1436</v>
      </c>
      <c r="W175" s="83" t="s">
        <v>1534</v>
      </c>
      <c r="X175" s="83" t="s">
        <v>1570</v>
      </c>
      <c r="Y175" s="83" t="s">
        <v>1571</v>
      </c>
      <c r="Z175" s="83" t="s">
        <v>1614</v>
      </c>
      <c r="AA175" s="83" t="s">
        <v>1623</v>
      </c>
      <c r="AB175" s="83" t="s">
        <v>1745</v>
      </c>
      <c r="AC175" s="83" t="s">
        <v>11</v>
      </c>
      <c r="AH175" s="83" t="s">
        <v>2529</v>
      </c>
      <c r="AJ175" s="83" t="s">
        <v>2530</v>
      </c>
      <c r="AP175" s="83" t="s">
        <v>2142</v>
      </c>
      <c r="AU175" s="83">
        <v>210.0</v>
      </c>
      <c r="BD175" s="83" t="s">
        <v>2505</v>
      </c>
      <c r="BE175" s="83" t="s">
        <v>2531</v>
      </c>
    </row>
    <row r="176">
      <c r="A176" s="83">
        <v>175.0</v>
      </c>
      <c r="B176" s="83" t="s">
        <v>2503</v>
      </c>
      <c r="C176" s="83" t="s">
        <v>2504</v>
      </c>
      <c r="D176" s="83" t="s">
        <v>2505</v>
      </c>
      <c r="E176" s="83" t="s">
        <v>2532</v>
      </c>
      <c r="F176" s="83" t="s">
        <v>2533</v>
      </c>
      <c r="G176" s="83" t="s">
        <v>2534</v>
      </c>
      <c r="H176" s="83" t="s">
        <v>1531</v>
      </c>
      <c r="I176" s="83" t="s">
        <v>1532</v>
      </c>
      <c r="J176" s="83" t="s">
        <v>1613</v>
      </c>
      <c r="K176" s="83">
        <v>170.0</v>
      </c>
      <c r="L176" s="83" t="s">
        <v>1436</v>
      </c>
      <c r="M176" s="83" t="s">
        <v>1534</v>
      </c>
      <c r="N176" s="83" t="s">
        <v>1408</v>
      </c>
      <c r="O176" s="83" t="s">
        <v>1551</v>
      </c>
      <c r="P176" s="83" t="s">
        <v>1408</v>
      </c>
      <c r="Q176" s="83" t="s">
        <v>1551</v>
      </c>
      <c r="R176" s="83" t="s">
        <v>1436</v>
      </c>
      <c r="S176" s="83" t="s">
        <v>1534</v>
      </c>
      <c r="T176" s="83" t="s">
        <v>1408</v>
      </c>
      <c r="U176" s="83" t="s">
        <v>1551</v>
      </c>
      <c r="V176" s="83" t="s">
        <v>1408</v>
      </c>
      <c r="W176" s="83" t="s">
        <v>1535</v>
      </c>
      <c r="X176" s="83" t="s">
        <v>1537</v>
      </c>
      <c r="Y176" s="83" t="s">
        <v>1538</v>
      </c>
      <c r="Z176" s="83" t="s">
        <v>1622</v>
      </c>
      <c r="AA176" s="83" t="s">
        <v>1693</v>
      </c>
      <c r="AB176" s="83" t="s">
        <v>2535</v>
      </c>
      <c r="AC176" s="83" t="s">
        <v>11</v>
      </c>
      <c r="AH176" s="83" t="s">
        <v>2536</v>
      </c>
      <c r="AU176" s="83">
        <v>210.0</v>
      </c>
      <c r="BD176" s="83" t="s">
        <v>2505</v>
      </c>
      <c r="BE176" s="83" t="s">
        <v>2537</v>
      </c>
    </row>
    <row r="177">
      <c r="A177" s="83">
        <v>176.0</v>
      </c>
      <c r="B177" s="83" t="s">
        <v>2503</v>
      </c>
      <c r="C177" s="83" t="s">
        <v>2504</v>
      </c>
      <c r="D177" s="83" t="s">
        <v>2505</v>
      </c>
      <c r="E177" s="83" t="s">
        <v>2538</v>
      </c>
      <c r="F177" s="83" t="s">
        <v>2539</v>
      </c>
      <c r="G177" s="83" t="s">
        <v>2540</v>
      </c>
      <c r="H177" s="83" t="s">
        <v>1531</v>
      </c>
      <c r="I177" s="83" t="s">
        <v>1612</v>
      </c>
      <c r="J177" s="83" t="s">
        <v>1613</v>
      </c>
      <c r="K177" s="83">
        <v>170.0</v>
      </c>
      <c r="L177" s="83" t="s">
        <v>1408</v>
      </c>
      <c r="M177" s="83" t="s">
        <v>1535</v>
      </c>
      <c r="N177" s="83" t="s">
        <v>1408</v>
      </c>
      <c r="O177" s="83" t="s">
        <v>1535</v>
      </c>
      <c r="P177" s="83" t="s">
        <v>1500</v>
      </c>
      <c r="Q177" s="83" t="s">
        <v>1536</v>
      </c>
      <c r="R177" s="83" t="s">
        <v>1408</v>
      </c>
      <c r="S177" s="83" t="s">
        <v>1535</v>
      </c>
      <c r="T177" s="83" t="s">
        <v>1408</v>
      </c>
      <c r="U177" s="83" t="s">
        <v>1551</v>
      </c>
      <c r="V177" s="83" t="s">
        <v>1436</v>
      </c>
      <c r="W177" s="83" t="s">
        <v>1534</v>
      </c>
      <c r="X177" s="83" t="s">
        <v>1537</v>
      </c>
      <c r="Y177" s="83" t="s">
        <v>1538</v>
      </c>
      <c r="Z177" s="83" t="s">
        <v>1622</v>
      </c>
      <c r="AA177" s="83" t="s">
        <v>1555</v>
      </c>
      <c r="AB177" s="83" t="s">
        <v>1633</v>
      </c>
      <c r="AC177" s="83" t="s">
        <v>11</v>
      </c>
      <c r="AD177" s="83" t="s">
        <v>2541</v>
      </c>
      <c r="AK177" s="83" t="s">
        <v>2272</v>
      </c>
      <c r="AL177" s="83" t="s">
        <v>2542</v>
      </c>
      <c r="AU177" s="83">
        <v>210.0</v>
      </c>
      <c r="BD177" s="83" t="s">
        <v>2505</v>
      </c>
      <c r="BE177" s="83" t="s">
        <v>2543</v>
      </c>
    </row>
    <row r="178">
      <c r="A178" s="83">
        <v>177.0</v>
      </c>
      <c r="B178" s="83" t="s">
        <v>2503</v>
      </c>
      <c r="C178" s="83" t="s">
        <v>2504</v>
      </c>
      <c r="D178" s="83" t="s">
        <v>2505</v>
      </c>
      <c r="E178" s="83" t="s">
        <v>2212</v>
      </c>
      <c r="F178" s="83" t="s">
        <v>2213</v>
      </c>
      <c r="G178" s="83" t="s">
        <v>2214</v>
      </c>
      <c r="H178" s="83" t="s">
        <v>1531</v>
      </c>
      <c r="I178" s="83" t="s">
        <v>1612</v>
      </c>
      <c r="J178" s="83" t="s">
        <v>1613</v>
      </c>
      <c r="K178" s="83">
        <v>170.0</v>
      </c>
      <c r="L178" s="83" t="s">
        <v>1436</v>
      </c>
      <c r="M178" s="83" t="s">
        <v>1534</v>
      </c>
      <c r="N178" s="83" t="s">
        <v>1408</v>
      </c>
      <c r="O178" s="83" t="s">
        <v>1551</v>
      </c>
      <c r="P178" s="83" t="s">
        <v>1408</v>
      </c>
      <c r="Q178" s="83" t="s">
        <v>1551</v>
      </c>
      <c r="R178" s="83" t="s">
        <v>1436</v>
      </c>
      <c r="S178" s="83" t="s">
        <v>1534</v>
      </c>
      <c r="T178" s="83" t="s">
        <v>1408</v>
      </c>
      <c r="U178" s="83" t="s">
        <v>1551</v>
      </c>
      <c r="V178" s="83" t="s">
        <v>1436</v>
      </c>
      <c r="W178" s="83" t="s">
        <v>1534</v>
      </c>
      <c r="X178" s="83" t="s">
        <v>1537</v>
      </c>
      <c r="Y178" s="83" t="s">
        <v>1538</v>
      </c>
      <c r="Z178" s="83" t="s">
        <v>1622</v>
      </c>
      <c r="AA178" s="83" t="s">
        <v>1581</v>
      </c>
      <c r="AB178" s="83" t="s">
        <v>2463</v>
      </c>
      <c r="AC178" s="83" t="s">
        <v>11</v>
      </c>
      <c r="AD178" s="83" t="s">
        <v>2215</v>
      </c>
      <c r="AJ178" s="83" t="s">
        <v>2216</v>
      </c>
      <c r="AL178" s="83" t="s">
        <v>1773</v>
      </c>
      <c r="AU178" s="83">
        <v>210.0</v>
      </c>
      <c r="BD178" s="83" t="s">
        <v>2505</v>
      </c>
      <c r="BE178" s="83" t="s">
        <v>2544</v>
      </c>
    </row>
    <row r="179">
      <c r="A179" s="83">
        <v>178.0</v>
      </c>
      <c r="B179" s="83" t="s">
        <v>2503</v>
      </c>
      <c r="C179" s="83" t="s">
        <v>2504</v>
      </c>
      <c r="D179" s="83" t="s">
        <v>2505</v>
      </c>
      <c r="E179" s="83" t="s">
        <v>2545</v>
      </c>
      <c r="F179" s="83" t="s">
        <v>2546</v>
      </c>
      <c r="G179" s="83" t="s">
        <v>2547</v>
      </c>
      <c r="H179" s="83" t="s">
        <v>1531</v>
      </c>
      <c r="I179" s="83" t="s">
        <v>1580</v>
      </c>
      <c r="J179" s="83" t="s">
        <v>1699</v>
      </c>
      <c r="K179" s="83">
        <v>160.0</v>
      </c>
      <c r="L179" s="83" t="s">
        <v>1408</v>
      </c>
      <c r="M179" s="83" t="s">
        <v>1551</v>
      </c>
      <c r="N179" s="83" t="s">
        <v>1408</v>
      </c>
      <c r="O179" s="83" t="s">
        <v>1535</v>
      </c>
      <c r="P179" s="83" t="s">
        <v>1408</v>
      </c>
      <c r="Q179" s="83" t="s">
        <v>1535</v>
      </c>
      <c r="R179" s="83" t="s">
        <v>1408</v>
      </c>
      <c r="S179" s="83" t="s">
        <v>1535</v>
      </c>
      <c r="T179" s="83" t="s">
        <v>1408</v>
      </c>
      <c r="U179" s="83" t="s">
        <v>1535</v>
      </c>
      <c r="V179" s="83" t="s">
        <v>1408</v>
      </c>
      <c r="W179" s="83" t="s">
        <v>1535</v>
      </c>
      <c r="X179" s="83" t="s">
        <v>1570</v>
      </c>
      <c r="Y179" s="83" t="s">
        <v>1631</v>
      </c>
      <c r="Z179" s="83" t="s">
        <v>1718</v>
      </c>
      <c r="AA179" s="83" t="s">
        <v>1693</v>
      </c>
      <c r="AB179" s="83" t="s">
        <v>1702</v>
      </c>
      <c r="AC179" s="83" t="s">
        <v>11</v>
      </c>
      <c r="AD179" s="83" t="s">
        <v>2541</v>
      </c>
      <c r="AH179" s="83" t="s">
        <v>2536</v>
      </c>
      <c r="AP179" s="83" t="s">
        <v>2142</v>
      </c>
      <c r="AU179" s="83">
        <v>210.0</v>
      </c>
      <c r="BD179" s="83" t="s">
        <v>2505</v>
      </c>
      <c r="BE179" s="83" t="s">
        <v>2548</v>
      </c>
    </row>
    <row r="180">
      <c r="A180" s="83">
        <v>179.0</v>
      </c>
      <c r="B180" s="83" t="s">
        <v>2503</v>
      </c>
      <c r="C180" s="83" t="s">
        <v>2504</v>
      </c>
      <c r="D180" s="83" t="s">
        <v>2505</v>
      </c>
      <c r="E180" s="83" t="s">
        <v>2239</v>
      </c>
      <c r="F180" s="83" t="s">
        <v>2240</v>
      </c>
      <c r="G180" s="83" t="s">
        <v>2241</v>
      </c>
      <c r="H180" s="83" t="s">
        <v>1531</v>
      </c>
      <c r="I180" s="83" t="s">
        <v>1580</v>
      </c>
      <c r="J180" s="83" t="s">
        <v>1699</v>
      </c>
      <c r="K180" s="83">
        <v>180.0</v>
      </c>
      <c r="L180" s="83" t="s">
        <v>1408</v>
      </c>
      <c r="M180" s="83" t="s">
        <v>1551</v>
      </c>
      <c r="N180" s="83" t="s">
        <v>1408</v>
      </c>
      <c r="O180" s="83" t="s">
        <v>1535</v>
      </c>
      <c r="P180" s="83" t="s">
        <v>1408</v>
      </c>
      <c r="Q180" s="83" t="s">
        <v>1535</v>
      </c>
      <c r="R180" s="83" t="s">
        <v>1436</v>
      </c>
      <c r="S180" s="83" t="s">
        <v>1550</v>
      </c>
      <c r="T180" s="83" t="s">
        <v>1408</v>
      </c>
      <c r="U180" s="83" t="s">
        <v>1551</v>
      </c>
      <c r="V180" s="83" t="s">
        <v>1408</v>
      </c>
      <c r="W180" s="83" t="s">
        <v>1535</v>
      </c>
      <c r="X180" s="83" t="s">
        <v>1595</v>
      </c>
      <c r="Y180" s="83" t="s">
        <v>1553</v>
      </c>
      <c r="Z180" s="83" t="s">
        <v>2050</v>
      </c>
      <c r="AA180" s="83" t="s">
        <v>1693</v>
      </c>
      <c r="AB180" s="83" t="s">
        <v>1726</v>
      </c>
      <c r="AC180" s="83" t="s">
        <v>11</v>
      </c>
      <c r="AD180" s="83" t="s">
        <v>2242</v>
      </c>
      <c r="AF180" s="83" t="s">
        <v>2243</v>
      </c>
      <c r="AG180" s="83" t="s">
        <v>1728</v>
      </c>
      <c r="AL180" s="83" t="s">
        <v>2244</v>
      </c>
      <c r="AN180" s="83" t="s">
        <v>2204</v>
      </c>
      <c r="AU180" s="83">
        <v>210.0</v>
      </c>
      <c r="BD180" s="83" t="s">
        <v>2505</v>
      </c>
      <c r="BE180" s="83" t="s">
        <v>2549</v>
      </c>
    </row>
    <row r="181">
      <c r="A181" s="83">
        <v>180.0</v>
      </c>
      <c r="B181" s="83" t="s">
        <v>2550</v>
      </c>
      <c r="C181" s="83" t="s">
        <v>2551</v>
      </c>
      <c r="D181" s="83" t="s">
        <v>2552</v>
      </c>
      <c r="E181" s="83" t="s">
        <v>2553</v>
      </c>
      <c r="F181" s="83" t="s">
        <v>2554</v>
      </c>
      <c r="G181" s="83" t="s">
        <v>2555</v>
      </c>
      <c r="H181" s="83" t="s">
        <v>1531</v>
      </c>
      <c r="I181" s="83" t="s">
        <v>1549</v>
      </c>
      <c r="J181" s="83" t="s">
        <v>1533</v>
      </c>
      <c r="K181" s="83">
        <v>160.0</v>
      </c>
      <c r="L181" s="83" t="s">
        <v>1408</v>
      </c>
      <c r="M181" s="83" t="s">
        <v>1535</v>
      </c>
      <c r="N181" s="83" t="s">
        <v>1408</v>
      </c>
      <c r="O181" s="83" t="s">
        <v>1551</v>
      </c>
      <c r="P181" s="83" t="s">
        <v>1436</v>
      </c>
      <c r="Q181" s="83" t="s">
        <v>1534</v>
      </c>
      <c r="R181" s="83" t="s">
        <v>1500</v>
      </c>
      <c r="S181" s="83" t="s">
        <v>1536</v>
      </c>
      <c r="T181" s="83" t="s">
        <v>140</v>
      </c>
      <c r="U181" s="83" t="s">
        <v>2480</v>
      </c>
      <c r="V181" s="83" t="s">
        <v>1500</v>
      </c>
      <c r="W181" s="83" t="s">
        <v>1536</v>
      </c>
      <c r="X181" s="83" t="s">
        <v>1537</v>
      </c>
      <c r="Y181" s="83" t="s">
        <v>1538</v>
      </c>
      <c r="Z181" s="83" t="s">
        <v>1539</v>
      </c>
      <c r="AA181" s="83" t="s">
        <v>1597</v>
      </c>
      <c r="AB181" s="83" t="s">
        <v>2556</v>
      </c>
      <c r="AC181" s="83" t="s">
        <v>11</v>
      </c>
      <c r="AR181" s="83" t="s">
        <v>2557</v>
      </c>
      <c r="AS181" s="83" t="s">
        <v>2558</v>
      </c>
      <c r="AU181" s="83">
        <v>220.0</v>
      </c>
      <c r="BD181" s="83" t="s">
        <v>2552</v>
      </c>
      <c r="BE181" s="83" t="s">
        <v>2559</v>
      </c>
    </row>
    <row r="182">
      <c r="A182" s="83">
        <v>181.0</v>
      </c>
      <c r="B182" s="83" t="s">
        <v>2550</v>
      </c>
      <c r="C182" s="83" t="s">
        <v>2551</v>
      </c>
      <c r="D182" s="83" t="s">
        <v>2552</v>
      </c>
      <c r="E182" s="83" t="s">
        <v>2560</v>
      </c>
      <c r="F182" s="83" t="s">
        <v>2561</v>
      </c>
      <c r="G182" s="83" t="s">
        <v>2562</v>
      </c>
      <c r="H182" s="83" t="s">
        <v>1531</v>
      </c>
      <c r="I182" s="83" t="s">
        <v>1580</v>
      </c>
      <c r="J182" s="83" t="s">
        <v>880</v>
      </c>
      <c r="K182" s="83">
        <v>160.0</v>
      </c>
      <c r="L182" s="83" t="s">
        <v>1408</v>
      </c>
      <c r="M182" s="83" t="s">
        <v>1551</v>
      </c>
      <c r="N182" s="83" t="s">
        <v>1408</v>
      </c>
      <c r="O182" s="83" t="s">
        <v>1551</v>
      </c>
      <c r="P182" s="83" t="s">
        <v>1408</v>
      </c>
      <c r="Q182" s="83" t="s">
        <v>1535</v>
      </c>
      <c r="R182" s="83" t="s">
        <v>1408</v>
      </c>
      <c r="S182" s="83" t="s">
        <v>1551</v>
      </c>
      <c r="T182" s="83" t="s">
        <v>1436</v>
      </c>
      <c r="U182" s="83" t="s">
        <v>1534</v>
      </c>
      <c r="V182" s="83" t="s">
        <v>1408</v>
      </c>
      <c r="W182" s="83" t="s">
        <v>1551</v>
      </c>
      <c r="X182" s="83" t="s">
        <v>1570</v>
      </c>
      <c r="Y182" s="83" t="s">
        <v>1571</v>
      </c>
      <c r="Z182" s="83" t="s">
        <v>1572</v>
      </c>
      <c r="AA182" s="83" t="s">
        <v>1581</v>
      </c>
      <c r="AB182" s="83" t="s">
        <v>1605</v>
      </c>
      <c r="AC182" s="83" t="s">
        <v>11</v>
      </c>
      <c r="AO182" s="83" t="s">
        <v>2563</v>
      </c>
      <c r="AU182" s="83">
        <v>220.0</v>
      </c>
      <c r="BD182" s="83" t="s">
        <v>2552</v>
      </c>
      <c r="BE182" s="83" t="s">
        <v>2564</v>
      </c>
    </row>
    <row r="183">
      <c r="A183" s="83">
        <v>182.0</v>
      </c>
      <c r="B183" s="83" t="s">
        <v>2550</v>
      </c>
      <c r="C183" s="83" t="s">
        <v>2551</v>
      </c>
      <c r="D183" s="83" t="s">
        <v>2552</v>
      </c>
      <c r="E183" s="83" t="s">
        <v>2565</v>
      </c>
      <c r="F183" s="83" t="s">
        <v>2566</v>
      </c>
      <c r="G183" s="83" t="s">
        <v>2567</v>
      </c>
      <c r="H183" s="83" t="s">
        <v>1531</v>
      </c>
      <c r="I183" s="83" t="s">
        <v>1532</v>
      </c>
      <c r="J183" s="83" t="s">
        <v>880</v>
      </c>
      <c r="K183" s="83">
        <v>150.0</v>
      </c>
      <c r="L183" s="83" t="s">
        <v>1408</v>
      </c>
      <c r="M183" s="83" t="s">
        <v>1535</v>
      </c>
      <c r="N183" s="83" t="s">
        <v>1408</v>
      </c>
      <c r="O183" s="83" t="s">
        <v>1535</v>
      </c>
      <c r="P183" s="83" t="s">
        <v>1408</v>
      </c>
      <c r="Q183" s="83" t="s">
        <v>1551</v>
      </c>
      <c r="R183" s="83" t="s">
        <v>1408</v>
      </c>
      <c r="S183" s="83" t="s">
        <v>1551</v>
      </c>
      <c r="T183" s="83" t="s">
        <v>1408</v>
      </c>
      <c r="U183" s="83" t="s">
        <v>1535</v>
      </c>
      <c r="V183" s="83" t="s">
        <v>1408</v>
      </c>
      <c r="W183" s="83" t="s">
        <v>1535</v>
      </c>
      <c r="X183" s="83" t="s">
        <v>1570</v>
      </c>
      <c r="Y183" s="83" t="s">
        <v>1571</v>
      </c>
      <c r="Z183" s="83" t="s">
        <v>1572</v>
      </c>
      <c r="AA183" s="83" t="s">
        <v>1693</v>
      </c>
      <c r="AB183" s="83" t="s">
        <v>1573</v>
      </c>
      <c r="AC183" s="83" t="s">
        <v>11</v>
      </c>
      <c r="AO183" s="83" t="s">
        <v>2563</v>
      </c>
      <c r="AU183" s="83">
        <v>220.0</v>
      </c>
      <c r="BD183" s="83" t="s">
        <v>2552</v>
      </c>
      <c r="BE183" s="83" t="s">
        <v>2568</v>
      </c>
    </row>
    <row r="184">
      <c r="A184" s="83">
        <v>183.0</v>
      </c>
      <c r="B184" s="83" t="s">
        <v>2550</v>
      </c>
      <c r="C184" s="83" t="s">
        <v>2551</v>
      </c>
      <c r="D184" s="83" t="s">
        <v>2552</v>
      </c>
      <c r="E184" s="83" t="s">
        <v>2569</v>
      </c>
      <c r="F184" s="83" t="s">
        <v>2570</v>
      </c>
      <c r="G184" s="83" t="s">
        <v>2571</v>
      </c>
      <c r="H184" s="83" t="s">
        <v>1531</v>
      </c>
      <c r="I184" s="83" t="s">
        <v>1549</v>
      </c>
      <c r="J184" s="83" t="s">
        <v>880</v>
      </c>
      <c r="K184" s="83">
        <v>160.0</v>
      </c>
      <c r="L184" s="83" t="s">
        <v>1408</v>
      </c>
      <c r="M184" s="83" t="s">
        <v>1535</v>
      </c>
      <c r="N184" s="83" t="s">
        <v>1408</v>
      </c>
      <c r="O184" s="83" t="s">
        <v>1551</v>
      </c>
      <c r="P184" s="83" t="s">
        <v>1408</v>
      </c>
      <c r="Q184" s="83" t="s">
        <v>1535</v>
      </c>
      <c r="R184" s="83" t="s">
        <v>1408</v>
      </c>
      <c r="S184" s="83" t="s">
        <v>1551</v>
      </c>
      <c r="T184" s="83" t="s">
        <v>1436</v>
      </c>
      <c r="U184" s="83" t="s">
        <v>1534</v>
      </c>
      <c r="V184" s="83" t="s">
        <v>1500</v>
      </c>
      <c r="W184" s="83" t="s">
        <v>1536</v>
      </c>
      <c r="X184" s="83" t="s">
        <v>1570</v>
      </c>
      <c r="Y184" s="83" t="s">
        <v>1571</v>
      </c>
      <c r="Z184" s="83" t="s">
        <v>1572</v>
      </c>
      <c r="AA184" s="83" t="s">
        <v>1843</v>
      </c>
      <c r="AB184" s="83" t="s">
        <v>1738</v>
      </c>
      <c r="AC184" s="83" t="s">
        <v>11</v>
      </c>
      <c r="AP184" s="83" t="s">
        <v>2572</v>
      </c>
      <c r="AU184" s="83">
        <v>220.0</v>
      </c>
      <c r="BD184" s="83" t="s">
        <v>2552</v>
      </c>
      <c r="BE184" s="83" t="s">
        <v>2573</v>
      </c>
    </row>
    <row r="185">
      <c r="A185" s="83">
        <v>184.0</v>
      </c>
      <c r="B185" s="83" t="s">
        <v>2550</v>
      </c>
      <c r="C185" s="83" t="s">
        <v>2551</v>
      </c>
      <c r="D185" s="83" t="s">
        <v>2552</v>
      </c>
      <c r="E185" s="83" t="s">
        <v>2574</v>
      </c>
      <c r="F185" s="83" t="s">
        <v>2575</v>
      </c>
      <c r="G185" s="83" t="s">
        <v>2576</v>
      </c>
      <c r="H185" s="83" t="s">
        <v>1531</v>
      </c>
      <c r="I185" s="83" t="s">
        <v>1612</v>
      </c>
      <c r="J185" s="83" t="s">
        <v>880</v>
      </c>
      <c r="K185" s="83">
        <v>160.0</v>
      </c>
      <c r="L185" s="83" t="s">
        <v>1408</v>
      </c>
      <c r="M185" s="83" t="s">
        <v>1551</v>
      </c>
      <c r="N185" s="83" t="s">
        <v>1408</v>
      </c>
      <c r="O185" s="83" t="s">
        <v>1551</v>
      </c>
      <c r="P185" s="83" t="s">
        <v>1436</v>
      </c>
      <c r="Q185" s="83" t="s">
        <v>1534</v>
      </c>
      <c r="R185" s="83" t="s">
        <v>1500</v>
      </c>
      <c r="S185" s="83" t="s">
        <v>1536</v>
      </c>
      <c r="T185" s="83" t="s">
        <v>1436</v>
      </c>
      <c r="U185" s="83" t="s">
        <v>1534</v>
      </c>
      <c r="V185" s="83" t="s">
        <v>1408</v>
      </c>
      <c r="W185" s="83" t="s">
        <v>1551</v>
      </c>
      <c r="X185" s="83" t="s">
        <v>1595</v>
      </c>
      <c r="Y185" s="83" t="s">
        <v>1553</v>
      </c>
      <c r="Z185" s="83" t="s">
        <v>1596</v>
      </c>
      <c r="AA185" s="83" t="s">
        <v>1597</v>
      </c>
      <c r="AB185" s="83" t="s">
        <v>1582</v>
      </c>
      <c r="AC185" s="83" t="s">
        <v>11</v>
      </c>
      <c r="AO185" s="83" t="s">
        <v>2577</v>
      </c>
      <c r="AU185" s="83">
        <v>220.0</v>
      </c>
      <c r="BD185" s="83" t="s">
        <v>2552</v>
      </c>
      <c r="BE185" s="83" t="s">
        <v>2578</v>
      </c>
    </row>
    <row r="186">
      <c r="A186" s="83">
        <v>185.0</v>
      </c>
      <c r="B186" s="83" t="s">
        <v>2550</v>
      </c>
      <c r="C186" s="83" t="s">
        <v>2551</v>
      </c>
      <c r="D186" s="83" t="s">
        <v>2552</v>
      </c>
      <c r="E186" s="83" t="s">
        <v>2579</v>
      </c>
      <c r="F186" s="83" t="s">
        <v>2580</v>
      </c>
      <c r="G186" s="83" t="s">
        <v>2581</v>
      </c>
      <c r="H186" s="83" t="s">
        <v>1531</v>
      </c>
      <c r="I186" s="83" t="s">
        <v>1612</v>
      </c>
      <c r="J186" s="83" t="s">
        <v>1613</v>
      </c>
      <c r="K186" s="83">
        <v>150.0</v>
      </c>
      <c r="L186" s="83" t="s">
        <v>1408</v>
      </c>
      <c r="M186" s="83" t="s">
        <v>1535</v>
      </c>
      <c r="N186" s="83" t="s">
        <v>1408</v>
      </c>
      <c r="O186" s="83" t="s">
        <v>1535</v>
      </c>
      <c r="P186" s="83" t="s">
        <v>1500</v>
      </c>
      <c r="Q186" s="83" t="s">
        <v>1536</v>
      </c>
      <c r="R186" s="83" t="s">
        <v>1408</v>
      </c>
      <c r="S186" s="83" t="s">
        <v>1535</v>
      </c>
      <c r="T186" s="83" t="s">
        <v>1436</v>
      </c>
      <c r="U186" s="83" t="s">
        <v>1550</v>
      </c>
      <c r="V186" s="83" t="s">
        <v>1408</v>
      </c>
      <c r="W186" s="83" t="s">
        <v>1535</v>
      </c>
      <c r="X186" s="83" t="s">
        <v>1570</v>
      </c>
      <c r="Y186" s="83" t="s">
        <v>1571</v>
      </c>
      <c r="Z186" s="83" t="s">
        <v>1614</v>
      </c>
      <c r="AA186" s="83" t="s">
        <v>1581</v>
      </c>
      <c r="AB186" s="83" t="s">
        <v>2582</v>
      </c>
      <c r="AC186" s="83" t="s">
        <v>11</v>
      </c>
      <c r="AG186" s="83" t="s">
        <v>2583</v>
      </c>
      <c r="AP186" s="83" t="s">
        <v>2584</v>
      </c>
      <c r="AU186" s="83">
        <v>220.0</v>
      </c>
      <c r="BD186" s="83" t="s">
        <v>2552</v>
      </c>
      <c r="BE186" s="83" t="s">
        <v>2585</v>
      </c>
    </row>
    <row r="187">
      <c r="A187" s="83">
        <v>186.0</v>
      </c>
      <c r="B187" s="83" t="s">
        <v>2550</v>
      </c>
      <c r="C187" s="83" t="s">
        <v>2551</v>
      </c>
      <c r="D187" s="83" t="s">
        <v>2552</v>
      </c>
      <c r="E187" s="83" t="s">
        <v>2586</v>
      </c>
      <c r="F187" s="83" t="s">
        <v>2587</v>
      </c>
      <c r="G187" s="83" t="s">
        <v>2588</v>
      </c>
      <c r="H187" s="83" t="s">
        <v>1531</v>
      </c>
      <c r="I187" s="83" t="s">
        <v>1580</v>
      </c>
      <c r="J187" s="83" t="s">
        <v>1613</v>
      </c>
      <c r="K187" s="83">
        <v>160.0</v>
      </c>
      <c r="L187" s="83" t="s">
        <v>1436</v>
      </c>
      <c r="M187" s="83" t="s">
        <v>1534</v>
      </c>
      <c r="N187" s="83" t="s">
        <v>1408</v>
      </c>
      <c r="O187" s="83" t="s">
        <v>1551</v>
      </c>
      <c r="P187" s="83" t="s">
        <v>1408</v>
      </c>
      <c r="Q187" s="83" t="s">
        <v>1551</v>
      </c>
      <c r="R187" s="83" t="s">
        <v>1408</v>
      </c>
      <c r="S187" s="83" t="s">
        <v>1535</v>
      </c>
      <c r="T187" s="83" t="s">
        <v>1408</v>
      </c>
      <c r="U187" s="83" t="s">
        <v>1551</v>
      </c>
      <c r="V187" s="83" t="s">
        <v>1436</v>
      </c>
      <c r="W187" s="83" t="s">
        <v>1534</v>
      </c>
      <c r="X187" s="83" t="s">
        <v>1570</v>
      </c>
      <c r="Y187" s="83" t="s">
        <v>1571</v>
      </c>
      <c r="Z187" s="83" t="s">
        <v>1614</v>
      </c>
      <c r="AA187" s="83" t="s">
        <v>1581</v>
      </c>
      <c r="AB187" s="83" t="s">
        <v>1633</v>
      </c>
      <c r="AC187" s="83" t="s">
        <v>11</v>
      </c>
      <c r="AK187" s="83" t="s">
        <v>2589</v>
      </c>
      <c r="AO187" s="83" t="s">
        <v>2563</v>
      </c>
      <c r="AU187" s="83">
        <v>220.0</v>
      </c>
      <c r="BD187" s="83" t="s">
        <v>2552</v>
      </c>
      <c r="BE187" s="83" t="s">
        <v>2590</v>
      </c>
    </row>
    <row r="188">
      <c r="A188" s="83">
        <v>187.0</v>
      </c>
      <c r="B188" s="83" t="s">
        <v>2550</v>
      </c>
      <c r="C188" s="83" t="s">
        <v>2551</v>
      </c>
      <c r="D188" s="83" t="s">
        <v>2552</v>
      </c>
      <c r="E188" s="83" t="s">
        <v>2591</v>
      </c>
      <c r="F188" s="83" t="s">
        <v>2592</v>
      </c>
      <c r="G188" s="83" t="s">
        <v>2593</v>
      </c>
      <c r="H188" s="83" t="s">
        <v>1531</v>
      </c>
      <c r="I188" s="83" t="s">
        <v>1580</v>
      </c>
      <c r="J188" s="83" t="s">
        <v>1613</v>
      </c>
      <c r="K188" s="83">
        <v>160.0</v>
      </c>
      <c r="L188" s="83" t="s">
        <v>1436</v>
      </c>
      <c r="M188" s="83" t="s">
        <v>1534</v>
      </c>
      <c r="N188" s="83" t="s">
        <v>1408</v>
      </c>
      <c r="O188" s="83" t="s">
        <v>1551</v>
      </c>
      <c r="P188" s="83" t="s">
        <v>1408</v>
      </c>
      <c r="Q188" s="83" t="s">
        <v>1535</v>
      </c>
      <c r="R188" s="83" t="s">
        <v>1408</v>
      </c>
      <c r="S188" s="83" t="s">
        <v>1535</v>
      </c>
      <c r="T188" s="83" t="s">
        <v>1408</v>
      </c>
      <c r="U188" s="83" t="s">
        <v>1551</v>
      </c>
      <c r="V188" s="83" t="s">
        <v>1408</v>
      </c>
      <c r="W188" s="83" t="s">
        <v>1535</v>
      </c>
      <c r="X188" s="83" t="s">
        <v>1570</v>
      </c>
      <c r="Y188" s="83" t="s">
        <v>1571</v>
      </c>
      <c r="Z188" s="83" t="s">
        <v>1614</v>
      </c>
      <c r="AA188" s="83" t="s">
        <v>1623</v>
      </c>
      <c r="AB188" s="83" t="s">
        <v>1624</v>
      </c>
      <c r="AC188" s="83" t="s">
        <v>11</v>
      </c>
      <c r="AK188" s="83" t="s">
        <v>2594</v>
      </c>
      <c r="AP188" s="83" t="s">
        <v>2314</v>
      </c>
      <c r="AU188" s="83">
        <v>220.0</v>
      </c>
      <c r="BD188" s="83" t="s">
        <v>2552</v>
      </c>
      <c r="BE188" s="83" t="s">
        <v>2595</v>
      </c>
    </row>
    <row r="189">
      <c r="A189" s="83">
        <v>188.0</v>
      </c>
      <c r="B189" s="83" t="s">
        <v>2550</v>
      </c>
      <c r="C189" s="83" t="s">
        <v>2551</v>
      </c>
      <c r="D189" s="83" t="s">
        <v>2552</v>
      </c>
      <c r="E189" s="83" t="s">
        <v>2596</v>
      </c>
      <c r="F189" s="83" t="s">
        <v>2597</v>
      </c>
      <c r="G189" s="83" t="s">
        <v>2598</v>
      </c>
      <c r="H189" s="83" t="s">
        <v>1531</v>
      </c>
      <c r="I189" s="83" t="s">
        <v>1580</v>
      </c>
      <c r="J189" s="83" t="s">
        <v>1613</v>
      </c>
      <c r="K189" s="83">
        <v>160.0</v>
      </c>
      <c r="L189" s="83" t="s">
        <v>1500</v>
      </c>
      <c r="M189" s="83" t="s">
        <v>1536</v>
      </c>
      <c r="N189" s="83" t="s">
        <v>1408</v>
      </c>
      <c r="O189" s="83" t="s">
        <v>1551</v>
      </c>
      <c r="P189" s="83" t="s">
        <v>1408</v>
      </c>
      <c r="Q189" s="83" t="s">
        <v>1551</v>
      </c>
      <c r="R189" s="83" t="s">
        <v>1436</v>
      </c>
      <c r="S189" s="83" t="s">
        <v>1534</v>
      </c>
      <c r="T189" s="83" t="s">
        <v>1408</v>
      </c>
      <c r="U189" s="83" t="s">
        <v>1535</v>
      </c>
      <c r="V189" s="83" t="s">
        <v>1436</v>
      </c>
      <c r="W189" s="83" t="s">
        <v>1550</v>
      </c>
      <c r="X189" s="83" t="s">
        <v>1595</v>
      </c>
      <c r="Y189" s="83" t="s">
        <v>1553</v>
      </c>
      <c r="Z189" s="83" t="s">
        <v>1931</v>
      </c>
      <c r="AA189" s="83" t="s">
        <v>1581</v>
      </c>
      <c r="AB189" s="83" t="s">
        <v>1654</v>
      </c>
      <c r="AC189" s="83" t="s">
        <v>11</v>
      </c>
      <c r="AD189" s="83" t="s">
        <v>2599</v>
      </c>
      <c r="AF189" s="83" t="s">
        <v>2600</v>
      </c>
      <c r="AK189" s="83" t="s">
        <v>2589</v>
      </c>
      <c r="AU189" s="83">
        <v>230.0</v>
      </c>
      <c r="BD189" s="83" t="s">
        <v>2552</v>
      </c>
      <c r="BE189" s="83" t="s">
        <v>2601</v>
      </c>
    </row>
    <row r="190">
      <c r="A190" s="83">
        <v>189.0</v>
      </c>
      <c r="B190" s="83" t="s">
        <v>2550</v>
      </c>
      <c r="C190" s="83" t="s">
        <v>2551</v>
      </c>
      <c r="D190" s="83" t="s">
        <v>2552</v>
      </c>
      <c r="E190" s="83" t="s">
        <v>2602</v>
      </c>
      <c r="F190" s="83" t="s">
        <v>2603</v>
      </c>
      <c r="G190" s="83" t="s">
        <v>2604</v>
      </c>
      <c r="H190" s="83" t="s">
        <v>1531</v>
      </c>
      <c r="I190" s="83" t="s">
        <v>1532</v>
      </c>
      <c r="J190" s="83" t="s">
        <v>1613</v>
      </c>
      <c r="K190" s="83">
        <v>160.0</v>
      </c>
      <c r="L190" s="83" t="s">
        <v>1436</v>
      </c>
      <c r="M190" s="83" t="s">
        <v>1534</v>
      </c>
      <c r="N190" s="83" t="s">
        <v>1408</v>
      </c>
      <c r="O190" s="83" t="s">
        <v>1551</v>
      </c>
      <c r="P190" s="83" t="s">
        <v>1408</v>
      </c>
      <c r="Q190" s="83" t="s">
        <v>1535</v>
      </c>
      <c r="R190" s="83" t="s">
        <v>1408</v>
      </c>
      <c r="S190" s="83" t="s">
        <v>1551</v>
      </c>
      <c r="T190" s="83" t="s">
        <v>1408</v>
      </c>
      <c r="U190" s="83" t="s">
        <v>1551</v>
      </c>
      <c r="V190" s="83" t="s">
        <v>1436</v>
      </c>
      <c r="W190" s="83" t="s">
        <v>1534</v>
      </c>
      <c r="X190" s="83" t="s">
        <v>1537</v>
      </c>
      <c r="Y190" s="83" t="s">
        <v>1538</v>
      </c>
      <c r="Z190" s="83" t="s">
        <v>1622</v>
      </c>
      <c r="AA190" s="83" t="s">
        <v>1581</v>
      </c>
      <c r="AB190" s="83" t="s">
        <v>1828</v>
      </c>
      <c r="AC190" s="83" t="s">
        <v>11</v>
      </c>
      <c r="AG190" s="83" t="s">
        <v>2583</v>
      </c>
      <c r="AP190" s="83" t="s">
        <v>2142</v>
      </c>
      <c r="AU190" s="83">
        <v>220.0</v>
      </c>
      <c r="BD190" s="83" t="s">
        <v>2552</v>
      </c>
      <c r="BE190" s="83" t="s">
        <v>2605</v>
      </c>
    </row>
    <row r="191">
      <c r="A191" s="83">
        <v>190.0</v>
      </c>
      <c r="B191" s="83" t="s">
        <v>2550</v>
      </c>
      <c r="C191" s="83" t="s">
        <v>2551</v>
      </c>
      <c r="D191" s="83" t="s">
        <v>2552</v>
      </c>
      <c r="E191" s="83" t="s">
        <v>2606</v>
      </c>
      <c r="F191" s="83" t="s">
        <v>2607</v>
      </c>
      <c r="G191" s="83" t="s">
        <v>2608</v>
      </c>
      <c r="H191" s="83" t="s">
        <v>1531</v>
      </c>
      <c r="I191" s="83" t="s">
        <v>1532</v>
      </c>
      <c r="J191" s="83" t="s">
        <v>1699</v>
      </c>
      <c r="K191" s="83">
        <v>180.0</v>
      </c>
      <c r="L191" s="83" t="s">
        <v>1408</v>
      </c>
      <c r="M191" s="83" t="s">
        <v>1551</v>
      </c>
      <c r="N191" s="83" t="s">
        <v>1408</v>
      </c>
      <c r="O191" s="83" t="s">
        <v>1535</v>
      </c>
      <c r="P191" s="83" t="s">
        <v>1408</v>
      </c>
      <c r="Q191" s="83" t="s">
        <v>1535</v>
      </c>
      <c r="R191" s="83" t="s">
        <v>1408</v>
      </c>
      <c r="S191" s="83" t="s">
        <v>1535</v>
      </c>
      <c r="T191" s="83" t="s">
        <v>1408</v>
      </c>
      <c r="U191" s="83" t="s">
        <v>1535</v>
      </c>
      <c r="V191" s="83" t="s">
        <v>1408</v>
      </c>
      <c r="W191" s="83" t="s">
        <v>1535</v>
      </c>
      <c r="X191" s="83" t="s">
        <v>1570</v>
      </c>
      <c r="Y191" s="83" t="s">
        <v>1631</v>
      </c>
      <c r="Z191" s="83" t="s">
        <v>1718</v>
      </c>
      <c r="AA191" s="83" t="s">
        <v>1693</v>
      </c>
      <c r="AB191" s="83" t="s">
        <v>2271</v>
      </c>
      <c r="AC191" s="83" t="s">
        <v>11</v>
      </c>
      <c r="AG191" s="83" t="s">
        <v>2609</v>
      </c>
      <c r="AK191" s="83" t="s">
        <v>2594</v>
      </c>
      <c r="AL191" s="83" t="s">
        <v>2279</v>
      </c>
      <c r="AU191" s="83">
        <v>220.0</v>
      </c>
      <c r="BD191" s="83" t="s">
        <v>2552</v>
      </c>
      <c r="BE191" s="83" t="s">
        <v>2610</v>
      </c>
    </row>
    <row r="192">
      <c r="A192" s="83">
        <v>191.0</v>
      </c>
      <c r="B192" s="83" t="s">
        <v>2611</v>
      </c>
      <c r="C192" s="83" t="s">
        <v>2612</v>
      </c>
      <c r="D192" s="83" t="s">
        <v>61</v>
      </c>
      <c r="E192" s="83" t="s">
        <v>2613</v>
      </c>
      <c r="F192" s="83" t="s">
        <v>2614</v>
      </c>
      <c r="G192" s="83" t="s">
        <v>2615</v>
      </c>
      <c r="H192" s="83" t="s">
        <v>1531</v>
      </c>
      <c r="I192" s="83" t="s">
        <v>1580</v>
      </c>
      <c r="J192" s="83" t="s">
        <v>1533</v>
      </c>
      <c r="K192" s="83">
        <v>170.0</v>
      </c>
      <c r="L192" s="83" t="s">
        <v>1408</v>
      </c>
      <c r="M192" s="83" t="s">
        <v>1535</v>
      </c>
      <c r="N192" s="83" t="s">
        <v>1408</v>
      </c>
      <c r="O192" s="83" t="s">
        <v>1535</v>
      </c>
      <c r="P192" s="83" t="s">
        <v>1408</v>
      </c>
      <c r="Q192" s="83" t="s">
        <v>1551</v>
      </c>
      <c r="R192" s="83" t="s">
        <v>1408</v>
      </c>
      <c r="S192" s="83" t="s">
        <v>1551</v>
      </c>
      <c r="T192" s="83" t="s">
        <v>1436</v>
      </c>
      <c r="U192" s="83" t="s">
        <v>1534</v>
      </c>
      <c r="V192" s="83" t="s">
        <v>1408</v>
      </c>
      <c r="W192" s="83" t="s">
        <v>1551</v>
      </c>
      <c r="X192" s="83" t="s">
        <v>1896</v>
      </c>
      <c r="Y192" s="83" t="s">
        <v>1897</v>
      </c>
      <c r="Z192" s="83" t="s">
        <v>1898</v>
      </c>
      <c r="AA192" s="83" t="s">
        <v>1581</v>
      </c>
      <c r="AB192" s="83" t="s">
        <v>1671</v>
      </c>
      <c r="AC192" s="83" t="s">
        <v>11</v>
      </c>
      <c r="AR192" s="83" t="s">
        <v>2616</v>
      </c>
      <c r="AS192" s="83" t="s">
        <v>2617</v>
      </c>
      <c r="AT192" s="83" t="s">
        <v>2618</v>
      </c>
      <c r="AU192" s="83">
        <v>250.0</v>
      </c>
      <c r="BD192" s="83" t="s">
        <v>61</v>
      </c>
      <c r="BE192" s="83" t="s">
        <v>2619</v>
      </c>
    </row>
    <row r="193">
      <c r="A193" s="83">
        <v>192.0</v>
      </c>
      <c r="B193" s="83" t="s">
        <v>2611</v>
      </c>
      <c r="C193" s="83" t="s">
        <v>2612</v>
      </c>
      <c r="D193" s="83" t="s">
        <v>61</v>
      </c>
      <c r="E193" s="83" t="s">
        <v>2177</v>
      </c>
      <c r="F193" s="83" t="s">
        <v>2178</v>
      </c>
      <c r="G193" s="83" t="s">
        <v>2179</v>
      </c>
      <c r="H193" s="83" t="s">
        <v>1531</v>
      </c>
      <c r="I193" s="83" t="s">
        <v>1549</v>
      </c>
      <c r="J193" s="83" t="s">
        <v>1533</v>
      </c>
      <c r="K193" s="83">
        <v>180.0</v>
      </c>
      <c r="L193" s="83" t="s">
        <v>1408</v>
      </c>
      <c r="M193" s="83" t="s">
        <v>1535</v>
      </c>
      <c r="N193" s="83" t="s">
        <v>1408</v>
      </c>
      <c r="O193" s="83" t="s">
        <v>1535</v>
      </c>
      <c r="P193" s="83" t="s">
        <v>1408</v>
      </c>
      <c r="Q193" s="83" t="s">
        <v>1551</v>
      </c>
      <c r="R193" s="83" t="s">
        <v>1408</v>
      </c>
      <c r="S193" s="83" t="s">
        <v>1551</v>
      </c>
      <c r="T193" s="83" t="s">
        <v>1436</v>
      </c>
      <c r="U193" s="83" t="s">
        <v>1550</v>
      </c>
      <c r="V193" s="83" t="s">
        <v>1408</v>
      </c>
      <c r="W193" s="83" t="s">
        <v>1551</v>
      </c>
      <c r="X193" s="83" t="s">
        <v>1537</v>
      </c>
      <c r="Y193" s="83" t="s">
        <v>1538</v>
      </c>
      <c r="Z193" s="83" t="s">
        <v>1539</v>
      </c>
      <c r="AA193" s="83" t="s">
        <v>1581</v>
      </c>
      <c r="AB193" s="83" t="s">
        <v>2556</v>
      </c>
      <c r="AC193" s="83" t="s">
        <v>11</v>
      </c>
      <c r="AD193" s="83" t="s">
        <v>2180</v>
      </c>
      <c r="AG193" s="83" t="s">
        <v>2181</v>
      </c>
      <c r="AH193" s="83" t="s">
        <v>2182</v>
      </c>
      <c r="AR193" s="83" t="s">
        <v>2183</v>
      </c>
      <c r="AS193" s="83" t="s">
        <v>2184</v>
      </c>
      <c r="AT193" s="83" t="s">
        <v>2185</v>
      </c>
      <c r="AU193" s="83">
        <v>270.0</v>
      </c>
      <c r="BD193" s="83" t="s">
        <v>61</v>
      </c>
      <c r="BE193" s="83" t="s">
        <v>2620</v>
      </c>
    </row>
    <row r="194">
      <c r="A194" s="83">
        <v>193.0</v>
      </c>
      <c r="B194" s="83" t="s">
        <v>2611</v>
      </c>
      <c r="C194" s="83" t="s">
        <v>2612</v>
      </c>
      <c r="D194" s="83" t="s">
        <v>61</v>
      </c>
      <c r="E194" s="83" t="s">
        <v>2193</v>
      </c>
      <c r="F194" s="83" t="s">
        <v>2194</v>
      </c>
      <c r="G194" s="83" t="s">
        <v>2195</v>
      </c>
      <c r="H194" s="83" t="s">
        <v>1531</v>
      </c>
      <c r="I194" s="83" t="s">
        <v>1549</v>
      </c>
      <c r="J194" s="83" t="s">
        <v>880</v>
      </c>
      <c r="K194" s="83">
        <v>160.0</v>
      </c>
      <c r="L194" s="83" t="s">
        <v>1408</v>
      </c>
      <c r="M194" s="83" t="s">
        <v>1535</v>
      </c>
      <c r="N194" s="83" t="s">
        <v>1436</v>
      </c>
      <c r="O194" s="83" t="s">
        <v>1534</v>
      </c>
      <c r="P194" s="83" t="s">
        <v>1408</v>
      </c>
      <c r="Q194" s="83" t="s">
        <v>1551</v>
      </c>
      <c r="R194" s="83" t="s">
        <v>1500</v>
      </c>
      <c r="S194" s="83" t="s">
        <v>1536</v>
      </c>
      <c r="T194" s="83" t="s">
        <v>1436</v>
      </c>
      <c r="U194" s="83" t="s">
        <v>1550</v>
      </c>
      <c r="V194" s="83" t="s">
        <v>1408</v>
      </c>
      <c r="W194" s="83" t="s">
        <v>1551</v>
      </c>
      <c r="X194" s="83" t="s">
        <v>1595</v>
      </c>
      <c r="Y194" s="83" t="s">
        <v>1553</v>
      </c>
      <c r="Z194" s="83" t="s">
        <v>1596</v>
      </c>
      <c r="AA194" s="83" t="s">
        <v>1597</v>
      </c>
      <c r="AB194" s="83" t="s">
        <v>1598</v>
      </c>
      <c r="AC194" s="83" t="s">
        <v>11</v>
      </c>
      <c r="AD194" s="83" t="s">
        <v>2196</v>
      </c>
      <c r="AN194" s="83" t="s">
        <v>2197</v>
      </c>
      <c r="AP194" s="83" t="s">
        <v>2031</v>
      </c>
      <c r="AU194" s="83">
        <v>250.0</v>
      </c>
      <c r="BD194" s="83" t="s">
        <v>61</v>
      </c>
      <c r="BE194" s="83" t="s">
        <v>2621</v>
      </c>
    </row>
    <row r="195">
      <c r="A195" s="83">
        <v>194.0</v>
      </c>
      <c r="B195" s="83" t="s">
        <v>2611</v>
      </c>
      <c r="C195" s="83" t="s">
        <v>2612</v>
      </c>
      <c r="D195" s="83" t="s">
        <v>61</v>
      </c>
      <c r="E195" s="83" t="s">
        <v>2199</v>
      </c>
      <c r="F195" s="83" t="s">
        <v>2200</v>
      </c>
      <c r="G195" s="83" t="s">
        <v>2201</v>
      </c>
      <c r="H195" s="83" t="s">
        <v>1531</v>
      </c>
      <c r="I195" s="83" t="s">
        <v>1612</v>
      </c>
      <c r="J195" s="83" t="s">
        <v>880</v>
      </c>
      <c r="K195" s="83">
        <v>180.0</v>
      </c>
      <c r="L195" s="83" t="s">
        <v>1408</v>
      </c>
      <c r="M195" s="83" t="s">
        <v>1551</v>
      </c>
      <c r="N195" s="83" t="s">
        <v>1408</v>
      </c>
      <c r="O195" s="83" t="s">
        <v>1535</v>
      </c>
      <c r="P195" s="83" t="s">
        <v>1436</v>
      </c>
      <c r="Q195" s="83" t="s">
        <v>1550</v>
      </c>
      <c r="R195" s="83" t="s">
        <v>1408</v>
      </c>
      <c r="S195" s="83" t="s">
        <v>1535</v>
      </c>
      <c r="T195" s="83" t="s">
        <v>1408</v>
      </c>
      <c r="U195" s="83" t="s">
        <v>1535</v>
      </c>
      <c r="V195" s="83" t="s">
        <v>1408</v>
      </c>
      <c r="W195" s="83" t="s">
        <v>1535</v>
      </c>
      <c r="X195" s="83" t="s">
        <v>1537</v>
      </c>
      <c r="Y195" s="83" t="s">
        <v>1787</v>
      </c>
      <c r="Z195" s="83" t="s">
        <v>1788</v>
      </c>
      <c r="AA195" s="83" t="s">
        <v>1623</v>
      </c>
      <c r="AB195" s="83" t="s">
        <v>1828</v>
      </c>
      <c r="AC195" s="83" t="s">
        <v>11</v>
      </c>
      <c r="AF195" s="83" t="s">
        <v>2202</v>
      </c>
      <c r="AG195" s="83" t="s">
        <v>91</v>
      </c>
      <c r="AH195" s="83" t="s">
        <v>2203</v>
      </c>
      <c r="AN195" s="83" t="s">
        <v>2204</v>
      </c>
      <c r="AU195" s="83">
        <v>250.0</v>
      </c>
      <c r="BD195" s="83" t="s">
        <v>61</v>
      </c>
      <c r="BE195" s="83" t="s">
        <v>2622</v>
      </c>
    </row>
    <row r="196">
      <c r="A196" s="83">
        <v>195.0</v>
      </c>
      <c r="B196" s="83" t="s">
        <v>2611</v>
      </c>
      <c r="C196" s="83" t="s">
        <v>2612</v>
      </c>
      <c r="D196" s="83" t="s">
        <v>61</v>
      </c>
      <c r="E196" s="83" t="s">
        <v>2333</v>
      </c>
      <c r="F196" s="83" t="s">
        <v>2334</v>
      </c>
      <c r="G196" s="83" t="s">
        <v>2335</v>
      </c>
      <c r="H196" s="83" t="s">
        <v>1531</v>
      </c>
      <c r="I196" s="83" t="s">
        <v>1580</v>
      </c>
      <c r="J196" s="83" t="s">
        <v>880</v>
      </c>
      <c r="K196" s="83">
        <v>170.0</v>
      </c>
      <c r="L196" s="83" t="s">
        <v>1436</v>
      </c>
      <c r="M196" s="83" t="s">
        <v>1534</v>
      </c>
      <c r="N196" s="83" t="s">
        <v>1408</v>
      </c>
      <c r="O196" s="83" t="s">
        <v>1535</v>
      </c>
      <c r="P196" s="83" t="s">
        <v>1408</v>
      </c>
      <c r="Q196" s="83" t="s">
        <v>1535</v>
      </c>
      <c r="R196" s="83" t="s">
        <v>1408</v>
      </c>
      <c r="S196" s="83" t="s">
        <v>1535</v>
      </c>
      <c r="T196" s="83" t="s">
        <v>1408</v>
      </c>
      <c r="U196" s="83" t="s">
        <v>1551</v>
      </c>
      <c r="V196" s="83" t="s">
        <v>1408</v>
      </c>
      <c r="W196" s="83" t="s">
        <v>1535</v>
      </c>
      <c r="X196" s="83" t="s">
        <v>1570</v>
      </c>
      <c r="Y196" s="83" t="s">
        <v>1571</v>
      </c>
      <c r="Z196" s="83" t="s">
        <v>1572</v>
      </c>
      <c r="AA196" s="83" t="s">
        <v>1555</v>
      </c>
      <c r="AB196" s="83" t="s">
        <v>1745</v>
      </c>
      <c r="AC196" s="83" t="s">
        <v>11</v>
      </c>
      <c r="AO196" s="83" t="s">
        <v>1924</v>
      </c>
      <c r="AU196" s="83">
        <v>250.0</v>
      </c>
      <c r="BD196" s="83" t="s">
        <v>61</v>
      </c>
      <c r="BE196" s="83" t="s">
        <v>2623</v>
      </c>
    </row>
    <row r="197">
      <c r="A197" s="83">
        <v>196.0</v>
      </c>
      <c r="B197" s="83" t="s">
        <v>2611</v>
      </c>
      <c r="C197" s="83" t="s">
        <v>2612</v>
      </c>
      <c r="D197" s="83" t="s">
        <v>61</v>
      </c>
      <c r="E197" s="83" t="s">
        <v>2624</v>
      </c>
      <c r="F197" s="83" t="s">
        <v>2625</v>
      </c>
      <c r="G197" s="83" t="s">
        <v>2626</v>
      </c>
      <c r="H197" s="83" t="s">
        <v>1531</v>
      </c>
      <c r="I197" s="83" t="s">
        <v>1612</v>
      </c>
      <c r="J197" s="83" t="s">
        <v>880</v>
      </c>
      <c r="K197" s="83">
        <v>160.0</v>
      </c>
      <c r="L197" s="83" t="s">
        <v>1408</v>
      </c>
      <c r="M197" s="83" t="s">
        <v>1535</v>
      </c>
      <c r="N197" s="83" t="s">
        <v>1436</v>
      </c>
      <c r="O197" s="83" t="s">
        <v>1550</v>
      </c>
      <c r="P197" s="83" t="s">
        <v>1408</v>
      </c>
      <c r="Q197" s="83" t="s">
        <v>1535</v>
      </c>
      <c r="R197" s="83" t="s">
        <v>1408</v>
      </c>
      <c r="S197" s="83" t="s">
        <v>1535</v>
      </c>
      <c r="T197" s="83" t="s">
        <v>1500</v>
      </c>
      <c r="U197" s="83" t="s">
        <v>1700</v>
      </c>
      <c r="V197" s="83" t="s">
        <v>1408</v>
      </c>
      <c r="W197" s="83" t="s">
        <v>1535</v>
      </c>
      <c r="X197" s="83" t="s">
        <v>1570</v>
      </c>
      <c r="Y197" s="83" t="s">
        <v>1571</v>
      </c>
      <c r="Z197" s="83" t="s">
        <v>1572</v>
      </c>
      <c r="AA197" s="83" t="s">
        <v>1623</v>
      </c>
      <c r="AB197" s="83" t="s">
        <v>1582</v>
      </c>
      <c r="AC197" s="83" t="s">
        <v>11</v>
      </c>
      <c r="AD197" s="83" t="s">
        <v>2228</v>
      </c>
      <c r="AF197" s="83" t="s">
        <v>2229</v>
      </c>
      <c r="AG197" s="83" t="s">
        <v>1746</v>
      </c>
      <c r="AO197" s="83" t="s">
        <v>2230</v>
      </c>
      <c r="AP197" s="83" t="s">
        <v>1748</v>
      </c>
      <c r="AU197" s="83">
        <v>270.0</v>
      </c>
      <c r="BD197" s="83" t="s">
        <v>61</v>
      </c>
      <c r="BE197" s="83" t="s">
        <v>2627</v>
      </c>
    </row>
    <row r="198">
      <c r="A198" s="83">
        <v>197.0</v>
      </c>
      <c r="B198" s="83" t="s">
        <v>2611</v>
      </c>
      <c r="C198" s="83" t="s">
        <v>2612</v>
      </c>
      <c r="D198" s="83" t="s">
        <v>61</v>
      </c>
      <c r="E198" s="83" t="s">
        <v>2454</v>
      </c>
      <c r="F198" s="83" t="s">
        <v>2455</v>
      </c>
      <c r="G198" s="83" t="s">
        <v>2456</v>
      </c>
      <c r="H198" s="83" t="s">
        <v>1531</v>
      </c>
      <c r="I198" s="83" t="s">
        <v>1580</v>
      </c>
      <c r="J198" s="83" t="s">
        <v>880</v>
      </c>
      <c r="K198" s="83">
        <v>180.0</v>
      </c>
      <c r="L198" s="83" t="s">
        <v>1408</v>
      </c>
      <c r="M198" s="83" t="s">
        <v>1535</v>
      </c>
      <c r="N198" s="83" t="s">
        <v>1436</v>
      </c>
      <c r="O198" s="83" t="s">
        <v>1534</v>
      </c>
      <c r="P198" s="83" t="s">
        <v>1408</v>
      </c>
      <c r="Q198" s="83" t="s">
        <v>1535</v>
      </c>
      <c r="R198" s="83" t="s">
        <v>1408</v>
      </c>
      <c r="S198" s="83" t="s">
        <v>1551</v>
      </c>
      <c r="T198" s="83" t="s">
        <v>1408</v>
      </c>
      <c r="U198" s="83" t="s">
        <v>1535</v>
      </c>
      <c r="V198" s="83" t="s">
        <v>1408</v>
      </c>
      <c r="W198" s="83" t="s">
        <v>1535</v>
      </c>
      <c r="X198" s="83" t="s">
        <v>1595</v>
      </c>
      <c r="Y198" s="83" t="s">
        <v>1553</v>
      </c>
      <c r="Z198" s="83" t="s">
        <v>1596</v>
      </c>
      <c r="AA198" s="83" t="s">
        <v>1693</v>
      </c>
      <c r="AB198" s="83" t="s">
        <v>2628</v>
      </c>
      <c r="AC198" s="83" t="s">
        <v>11</v>
      </c>
      <c r="AH198" s="83" t="s">
        <v>2457</v>
      </c>
      <c r="AO198" s="83" t="s">
        <v>2458</v>
      </c>
      <c r="AP198" s="83" t="s">
        <v>2142</v>
      </c>
      <c r="AU198" s="83">
        <v>250.0</v>
      </c>
      <c r="BD198" s="83" t="s">
        <v>61</v>
      </c>
      <c r="BE198" s="83" t="s">
        <v>2629</v>
      </c>
    </row>
    <row r="199">
      <c r="A199" s="83">
        <v>198.0</v>
      </c>
      <c r="B199" s="83" t="s">
        <v>2611</v>
      </c>
      <c r="C199" s="83" t="s">
        <v>2612</v>
      </c>
      <c r="D199" s="83" t="s">
        <v>61</v>
      </c>
      <c r="E199" s="83" t="s">
        <v>2630</v>
      </c>
      <c r="F199" s="83" t="s">
        <v>2631</v>
      </c>
      <c r="G199" s="83" t="s">
        <v>60</v>
      </c>
      <c r="H199" s="83" t="s">
        <v>1904</v>
      </c>
      <c r="I199" s="83" t="s">
        <v>1612</v>
      </c>
      <c r="J199" s="83" t="s">
        <v>1613</v>
      </c>
      <c r="K199" s="83">
        <v>160.0</v>
      </c>
      <c r="L199" s="83" t="s">
        <v>1408</v>
      </c>
      <c r="M199" s="83" t="s">
        <v>1535</v>
      </c>
      <c r="N199" s="83" t="s">
        <v>1408</v>
      </c>
      <c r="O199" s="83" t="s">
        <v>1551</v>
      </c>
      <c r="P199" s="83" t="s">
        <v>1500</v>
      </c>
      <c r="Q199" s="83" t="s">
        <v>1536</v>
      </c>
      <c r="R199" s="83" t="s">
        <v>1408</v>
      </c>
      <c r="S199" s="83" t="s">
        <v>1535</v>
      </c>
      <c r="T199" s="83" t="s">
        <v>1408</v>
      </c>
      <c r="U199" s="83" t="s">
        <v>1551</v>
      </c>
      <c r="V199" s="83" t="s">
        <v>1408</v>
      </c>
      <c r="W199" s="83" t="s">
        <v>1535</v>
      </c>
      <c r="X199" s="83" t="s">
        <v>1570</v>
      </c>
      <c r="Y199" s="83" t="s">
        <v>1571</v>
      </c>
      <c r="Z199" s="83" t="s">
        <v>1614</v>
      </c>
      <c r="AA199" s="83" t="s">
        <v>1905</v>
      </c>
      <c r="AB199" s="83" t="s">
        <v>1654</v>
      </c>
      <c r="AC199" s="83" t="s">
        <v>11</v>
      </c>
      <c r="AD199" s="83" t="s">
        <v>2632</v>
      </c>
      <c r="AN199" s="83" t="s">
        <v>2633</v>
      </c>
      <c r="AP199" s="83" t="s">
        <v>2634</v>
      </c>
      <c r="AU199" s="83">
        <v>250.0</v>
      </c>
      <c r="BD199" s="83" t="s">
        <v>61</v>
      </c>
      <c r="BE199" s="83" t="s">
        <v>2635</v>
      </c>
    </row>
    <row r="200">
      <c r="A200" s="83">
        <v>199.0</v>
      </c>
      <c r="B200" s="83" t="s">
        <v>2611</v>
      </c>
      <c r="C200" s="83" t="s">
        <v>2612</v>
      </c>
      <c r="D200" s="83" t="s">
        <v>61</v>
      </c>
      <c r="E200" s="83" t="s">
        <v>2212</v>
      </c>
      <c r="F200" s="83" t="s">
        <v>2213</v>
      </c>
      <c r="G200" s="83" t="s">
        <v>2214</v>
      </c>
      <c r="H200" s="83" t="s">
        <v>1531</v>
      </c>
      <c r="I200" s="83" t="s">
        <v>1612</v>
      </c>
      <c r="J200" s="83" t="s">
        <v>1613</v>
      </c>
      <c r="K200" s="83">
        <v>180.0</v>
      </c>
      <c r="L200" s="83" t="s">
        <v>1408</v>
      </c>
      <c r="M200" s="83" t="s">
        <v>1535</v>
      </c>
      <c r="N200" s="83" t="s">
        <v>1408</v>
      </c>
      <c r="O200" s="83" t="s">
        <v>1551</v>
      </c>
      <c r="P200" s="83" t="s">
        <v>1408</v>
      </c>
      <c r="Q200" s="83" t="s">
        <v>1551</v>
      </c>
      <c r="R200" s="83" t="s">
        <v>1436</v>
      </c>
      <c r="S200" s="83" t="s">
        <v>1550</v>
      </c>
      <c r="T200" s="83" t="s">
        <v>1408</v>
      </c>
      <c r="U200" s="83" t="s">
        <v>1551</v>
      </c>
      <c r="V200" s="83" t="s">
        <v>1408</v>
      </c>
      <c r="W200" s="83" t="s">
        <v>1535</v>
      </c>
      <c r="X200" s="83" t="s">
        <v>1570</v>
      </c>
      <c r="Y200" s="83" t="s">
        <v>1571</v>
      </c>
      <c r="Z200" s="83" t="s">
        <v>1614</v>
      </c>
      <c r="AA200" s="83" t="s">
        <v>1581</v>
      </c>
      <c r="AB200" s="83" t="s">
        <v>2582</v>
      </c>
      <c r="AC200" s="83" t="s">
        <v>11</v>
      </c>
      <c r="AD200" s="83" t="s">
        <v>2215</v>
      </c>
      <c r="AJ200" s="83" t="s">
        <v>2216</v>
      </c>
      <c r="AL200" s="83" t="s">
        <v>1773</v>
      </c>
      <c r="AU200" s="83">
        <v>270.0</v>
      </c>
      <c r="BD200" s="83" t="s">
        <v>61</v>
      </c>
      <c r="BE200" s="83" t="s">
        <v>2636</v>
      </c>
    </row>
    <row r="201">
      <c r="A201" s="83">
        <v>200.0</v>
      </c>
      <c r="B201" s="83" t="s">
        <v>2611</v>
      </c>
      <c r="C201" s="83" t="s">
        <v>2612</v>
      </c>
      <c r="D201" s="83" t="s">
        <v>61</v>
      </c>
      <c r="E201" s="83" t="s">
        <v>2483</v>
      </c>
      <c r="F201" s="83" t="s">
        <v>2484</v>
      </c>
      <c r="G201" s="83" t="s">
        <v>2485</v>
      </c>
      <c r="H201" s="83" t="s">
        <v>1531</v>
      </c>
      <c r="I201" s="83" t="s">
        <v>1580</v>
      </c>
      <c r="J201" s="83" t="s">
        <v>1613</v>
      </c>
      <c r="K201" s="83">
        <v>180.0</v>
      </c>
      <c r="L201" s="83" t="s">
        <v>1408</v>
      </c>
      <c r="M201" s="83" t="s">
        <v>1551</v>
      </c>
      <c r="N201" s="83" t="s">
        <v>1408</v>
      </c>
      <c r="O201" s="83" t="s">
        <v>1535</v>
      </c>
      <c r="P201" s="83" t="s">
        <v>1500</v>
      </c>
      <c r="Q201" s="83" t="s">
        <v>1536</v>
      </c>
      <c r="R201" s="83" t="s">
        <v>1408</v>
      </c>
      <c r="S201" s="83" t="s">
        <v>1535</v>
      </c>
      <c r="T201" s="83" t="s">
        <v>1408</v>
      </c>
      <c r="U201" s="83" t="s">
        <v>1535</v>
      </c>
      <c r="V201" s="83" t="s">
        <v>1408</v>
      </c>
      <c r="W201" s="83" t="s">
        <v>1535</v>
      </c>
      <c r="X201" s="83" t="s">
        <v>1570</v>
      </c>
      <c r="Y201" s="83" t="s">
        <v>1571</v>
      </c>
      <c r="Z201" s="83" t="s">
        <v>1614</v>
      </c>
      <c r="AA201" s="83" t="s">
        <v>1581</v>
      </c>
      <c r="AB201" s="83" t="s">
        <v>2481</v>
      </c>
      <c r="AC201" s="83" t="s">
        <v>11</v>
      </c>
      <c r="AD201" s="83" t="s">
        <v>2486</v>
      </c>
      <c r="AG201" s="83" t="s">
        <v>2487</v>
      </c>
      <c r="AH201" s="83" t="s">
        <v>2488</v>
      </c>
      <c r="AP201" s="83" t="s">
        <v>2266</v>
      </c>
      <c r="AU201" s="83">
        <v>250.0</v>
      </c>
      <c r="BD201" s="83" t="s">
        <v>61</v>
      </c>
      <c r="BE201" s="83" t="s">
        <v>2637</v>
      </c>
    </row>
    <row r="202">
      <c r="A202" s="83">
        <v>201.0</v>
      </c>
      <c r="B202" s="83" t="s">
        <v>2611</v>
      </c>
      <c r="C202" s="83" t="s">
        <v>2612</v>
      </c>
      <c r="D202" s="83" t="s">
        <v>61</v>
      </c>
      <c r="E202" s="83" t="s">
        <v>2638</v>
      </c>
      <c r="F202" s="83" t="s">
        <v>2639</v>
      </c>
      <c r="G202" s="83" t="s">
        <v>2640</v>
      </c>
      <c r="H202" s="83" t="s">
        <v>1904</v>
      </c>
      <c r="I202" s="83" t="s">
        <v>1580</v>
      </c>
      <c r="J202" s="83" t="s">
        <v>1699</v>
      </c>
      <c r="K202" s="83">
        <v>160.0</v>
      </c>
      <c r="L202" s="83" t="s">
        <v>1408</v>
      </c>
      <c r="M202" s="83" t="s">
        <v>1535</v>
      </c>
      <c r="N202" s="83" t="s">
        <v>1408</v>
      </c>
      <c r="O202" s="83" t="s">
        <v>1551</v>
      </c>
      <c r="P202" s="83" t="s">
        <v>1408</v>
      </c>
      <c r="Q202" s="83" t="s">
        <v>1551</v>
      </c>
      <c r="R202" s="83" t="s">
        <v>1408</v>
      </c>
      <c r="S202" s="83" t="s">
        <v>1535</v>
      </c>
      <c r="T202" s="83" t="s">
        <v>1408</v>
      </c>
      <c r="U202" s="83" t="s">
        <v>1535</v>
      </c>
      <c r="V202" s="83" t="s">
        <v>1408</v>
      </c>
      <c r="W202" s="83" t="s">
        <v>1535</v>
      </c>
      <c r="X202" s="83" t="s">
        <v>1537</v>
      </c>
      <c r="Y202" s="83" t="s">
        <v>1787</v>
      </c>
      <c r="Z202" s="83" t="s">
        <v>1788</v>
      </c>
      <c r="AA202" s="83" t="s">
        <v>1905</v>
      </c>
      <c r="AB202" s="83" t="s">
        <v>2535</v>
      </c>
      <c r="AC202" s="83" t="s">
        <v>11</v>
      </c>
      <c r="AD202" s="83" t="s">
        <v>2641</v>
      </c>
      <c r="AG202" s="83" t="s">
        <v>2642</v>
      </c>
      <c r="AH202" s="83" t="s">
        <v>2643</v>
      </c>
      <c r="AU202" s="83">
        <v>250.0</v>
      </c>
      <c r="BD202" s="83" t="s">
        <v>61</v>
      </c>
      <c r="BE202" s="83" t="s">
        <v>2644</v>
      </c>
    </row>
    <row r="203">
      <c r="A203" s="83">
        <v>202.0</v>
      </c>
      <c r="B203" s="83" t="s">
        <v>2611</v>
      </c>
      <c r="C203" s="83" t="s">
        <v>2612</v>
      </c>
      <c r="D203" s="83" t="s">
        <v>61</v>
      </c>
      <c r="E203" s="83" t="s">
        <v>2645</v>
      </c>
      <c r="F203" s="83" t="s">
        <v>2646</v>
      </c>
      <c r="G203" s="83" t="s">
        <v>2647</v>
      </c>
      <c r="H203" s="83" t="s">
        <v>1531</v>
      </c>
      <c r="I203" s="83" t="s">
        <v>1612</v>
      </c>
      <c r="J203" s="83" t="s">
        <v>1699</v>
      </c>
      <c r="K203" s="83">
        <v>170.0</v>
      </c>
      <c r="L203" s="83" t="s">
        <v>1408</v>
      </c>
      <c r="M203" s="83" t="s">
        <v>1551</v>
      </c>
      <c r="N203" s="83" t="s">
        <v>1408</v>
      </c>
      <c r="O203" s="83" t="s">
        <v>1551</v>
      </c>
      <c r="P203" s="83" t="s">
        <v>1408</v>
      </c>
      <c r="Q203" s="83" t="s">
        <v>1534</v>
      </c>
      <c r="R203" s="83" t="s">
        <v>1436</v>
      </c>
      <c r="S203" s="83" t="s">
        <v>1534</v>
      </c>
      <c r="T203" s="83" t="s">
        <v>1500</v>
      </c>
      <c r="U203" s="83" t="s">
        <v>1700</v>
      </c>
      <c r="V203" s="83" t="s">
        <v>1436</v>
      </c>
      <c r="W203" s="83" t="s">
        <v>1550</v>
      </c>
      <c r="X203" s="83" t="s">
        <v>1570</v>
      </c>
      <c r="Y203" s="83" t="s">
        <v>1631</v>
      </c>
      <c r="Z203" s="83" t="s">
        <v>1718</v>
      </c>
      <c r="AA203" s="83" t="s">
        <v>1623</v>
      </c>
      <c r="AB203" s="83" t="s">
        <v>1702</v>
      </c>
      <c r="AC203" s="83" t="s">
        <v>11</v>
      </c>
      <c r="AD203" s="83" t="s">
        <v>2228</v>
      </c>
      <c r="AF203" s="83" t="s">
        <v>2229</v>
      </c>
      <c r="AG203" s="83" t="s">
        <v>1746</v>
      </c>
      <c r="AO203" s="83" t="s">
        <v>2230</v>
      </c>
      <c r="AP203" s="83" t="s">
        <v>1748</v>
      </c>
      <c r="AU203" s="83">
        <v>270.0</v>
      </c>
      <c r="BD203" s="83" t="s">
        <v>61</v>
      </c>
      <c r="BE203" s="83" t="s">
        <v>2648</v>
      </c>
    </row>
    <row r="204">
      <c r="A204" s="83">
        <v>203.0</v>
      </c>
      <c r="B204" s="83" t="s">
        <v>2611</v>
      </c>
      <c r="C204" s="83" t="s">
        <v>2612</v>
      </c>
      <c r="D204" s="83" t="s">
        <v>61</v>
      </c>
      <c r="E204" s="83" t="s">
        <v>2232</v>
      </c>
      <c r="F204" s="83" t="s">
        <v>2233</v>
      </c>
      <c r="G204" s="83" t="s">
        <v>125</v>
      </c>
      <c r="H204" s="83" t="s">
        <v>1531</v>
      </c>
      <c r="I204" s="83" t="s">
        <v>1532</v>
      </c>
      <c r="J204" s="83" t="s">
        <v>1699</v>
      </c>
      <c r="K204" s="83">
        <v>180.0</v>
      </c>
      <c r="L204" s="83" t="s">
        <v>1500</v>
      </c>
      <c r="M204" s="83" t="s">
        <v>1536</v>
      </c>
      <c r="N204" s="83" t="s">
        <v>1408</v>
      </c>
      <c r="O204" s="83" t="s">
        <v>1551</v>
      </c>
      <c r="P204" s="83" t="s">
        <v>1408</v>
      </c>
      <c r="Q204" s="83" t="s">
        <v>1551</v>
      </c>
      <c r="R204" s="83" t="s">
        <v>1436</v>
      </c>
      <c r="S204" s="83" t="s">
        <v>1534</v>
      </c>
      <c r="T204" s="83" t="s">
        <v>1408</v>
      </c>
      <c r="U204" s="83" t="s">
        <v>1535</v>
      </c>
      <c r="V204" s="83" t="s">
        <v>1436</v>
      </c>
      <c r="W204" s="83" t="s">
        <v>1534</v>
      </c>
      <c r="X204" s="83" t="s">
        <v>1570</v>
      </c>
      <c r="Y204" s="83" t="s">
        <v>1631</v>
      </c>
      <c r="Z204" s="83" t="s">
        <v>1718</v>
      </c>
      <c r="AA204" s="83" t="s">
        <v>1693</v>
      </c>
      <c r="AB204" s="83" t="s">
        <v>1719</v>
      </c>
      <c r="AC204" s="83" t="s">
        <v>11</v>
      </c>
      <c r="AD204" s="83" t="s">
        <v>2234</v>
      </c>
      <c r="AF204" s="83" t="s">
        <v>2235</v>
      </c>
      <c r="AG204" s="83" t="s">
        <v>2236</v>
      </c>
      <c r="AH204" s="83" t="s">
        <v>2237</v>
      </c>
      <c r="AJ204" s="83" t="s">
        <v>2223</v>
      </c>
      <c r="AU204" s="83">
        <v>270.0</v>
      </c>
      <c r="BD204" s="83" t="s">
        <v>61</v>
      </c>
      <c r="BE204" s="83" t="s">
        <v>2649</v>
      </c>
    </row>
    <row r="205">
      <c r="A205" s="83">
        <v>204.0</v>
      </c>
      <c r="B205" s="83" t="s">
        <v>2611</v>
      </c>
      <c r="C205" s="83" t="s">
        <v>2612</v>
      </c>
      <c r="D205" s="83" t="s">
        <v>61</v>
      </c>
      <c r="E205" s="83" t="s">
        <v>2498</v>
      </c>
      <c r="F205" s="83" t="s">
        <v>2499</v>
      </c>
      <c r="G205" s="83" t="s">
        <v>2500</v>
      </c>
      <c r="H205" s="83" t="s">
        <v>1531</v>
      </c>
      <c r="I205" s="83" t="s">
        <v>1580</v>
      </c>
      <c r="J205" s="83" t="s">
        <v>1699</v>
      </c>
      <c r="K205" s="83">
        <v>150.0</v>
      </c>
      <c r="L205" s="83" t="s">
        <v>1408</v>
      </c>
      <c r="M205" s="83" t="s">
        <v>1551</v>
      </c>
      <c r="N205" s="83" t="s">
        <v>1436</v>
      </c>
      <c r="O205" s="83" t="s">
        <v>1534</v>
      </c>
      <c r="P205" s="83" t="s">
        <v>1408</v>
      </c>
      <c r="Q205" s="83" t="s">
        <v>1551</v>
      </c>
      <c r="R205" s="83" t="s">
        <v>1436</v>
      </c>
      <c r="S205" s="83" t="s">
        <v>1534</v>
      </c>
      <c r="T205" s="83" t="s">
        <v>1436</v>
      </c>
      <c r="U205" s="83" t="s">
        <v>1534</v>
      </c>
      <c r="V205" s="83" t="s">
        <v>1436</v>
      </c>
      <c r="W205" s="83" t="s">
        <v>1534</v>
      </c>
      <c r="X205" s="83" t="s">
        <v>1537</v>
      </c>
      <c r="Y205" s="83" t="s">
        <v>1787</v>
      </c>
      <c r="Z205" s="83" t="s">
        <v>1788</v>
      </c>
      <c r="AA205" s="83" t="s">
        <v>1581</v>
      </c>
      <c r="AB205" s="83" t="s">
        <v>2650</v>
      </c>
      <c r="AC205" s="83" t="s">
        <v>11</v>
      </c>
      <c r="AD205" s="83" t="s">
        <v>2501</v>
      </c>
      <c r="AU205" s="83">
        <v>200.0</v>
      </c>
      <c r="BD205" s="83" t="s">
        <v>61</v>
      </c>
      <c r="BE205" s="83" t="s">
        <v>2651</v>
      </c>
    </row>
    <row r="206">
      <c r="A206" s="83">
        <v>205.0</v>
      </c>
      <c r="B206" s="83" t="s">
        <v>2652</v>
      </c>
      <c r="C206" s="83" t="s">
        <v>2653</v>
      </c>
      <c r="D206" s="83" t="s">
        <v>2654</v>
      </c>
      <c r="E206" s="83" t="s">
        <v>2655</v>
      </c>
      <c r="F206" s="83" t="s">
        <v>2656</v>
      </c>
      <c r="G206" s="83" t="s">
        <v>2657</v>
      </c>
      <c r="H206" s="83" t="s">
        <v>1531</v>
      </c>
      <c r="I206" s="83" t="s">
        <v>1532</v>
      </c>
      <c r="J206" s="83" t="s">
        <v>1533</v>
      </c>
      <c r="K206" s="83">
        <v>160.0</v>
      </c>
      <c r="L206" s="83" t="s">
        <v>1408</v>
      </c>
      <c r="M206" s="83" t="s">
        <v>1535</v>
      </c>
      <c r="N206" s="83" t="s">
        <v>1408</v>
      </c>
      <c r="O206" s="83" t="s">
        <v>1535</v>
      </c>
      <c r="P206" s="83" t="s">
        <v>1408</v>
      </c>
      <c r="Q206" s="83" t="s">
        <v>1535</v>
      </c>
      <c r="R206" s="83" t="s">
        <v>1408</v>
      </c>
      <c r="S206" s="83" t="s">
        <v>1551</v>
      </c>
      <c r="T206" s="83" t="s">
        <v>1436</v>
      </c>
      <c r="U206" s="83" t="s">
        <v>1550</v>
      </c>
      <c r="V206" s="83" t="s">
        <v>1500</v>
      </c>
      <c r="W206" s="83" t="s">
        <v>1536</v>
      </c>
      <c r="X206" s="83" t="s">
        <v>1896</v>
      </c>
      <c r="Y206" s="83" t="s">
        <v>1897</v>
      </c>
      <c r="Z206" s="83" t="s">
        <v>1898</v>
      </c>
      <c r="AA206" s="83" t="s">
        <v>1581</v>
      </c>
      <c r="AB206" s="83" t="s">
        <v>1541</v>
      </c>
      <c r="AC206" s="83" t="s">
        <v>11</v>
      </c>
      <c r="AR206" s="83" t="s">
        <v>2658</v>
      </c>
      <c r="AS206" s="83" t="s">
        <v>2659</v>
      </c>
      <c r="AU206" s="83">
        <v>260.0</v>
      </c>
      <c r="BD206" s="83" t="s">
        <v>2654</v>
      </c>
      <c r="BE206" s="83" t="s">
        <v>2660</v>
      </c>
    </row>
    <row r="207">
      <c r="A207" s="83">
        <v>206.0</v>
      </c>
      <c r="B207" s="83" t="s">
        <v>2652</v>
      </c>
      <c r="C207" s="83" t="s">
        <v>2653</v>
      </c>
      <c r="D207" s="83" t="s">
        <v>2654</v>
      </c>
      <c r="E207" s="83" t="s">
        <v>2661</v>
      </c>
      <c r="F207" s="83" t="s">
        <v>2662</v>
      </c>
      <c r="G207" s="83" t="s">
        <v>2663</v>
      </c>
      <c r="H207" s="83" t="s">
        <v>1904</v>
      </c>
      <c r="I207" s="83" t="s">
        <v>1580</v>
      </c>
      <c r="J207" s="83" t="s">
        <v>880</v>
      </c>
      <c r="K207" s="83">
        <v>170.0</v>
      </c>
      <c r="L207" s="83" t="s">
        <v>1436</v>
      </c>
      <c r="M207" s="83" t="s">
        <v>1534</v>
      </c>
      <c r="N207" s="83" t="s">
        <v>1408</v>
      </c>
      <c r="O207" s="83" t="s">
        <v>1535</v>
      </c>
      <c r="P207" s="83" t="s">
        <v>1408</v>
      </c>
      <c r="Q207" s="83" t="s">
        <v>1535</v>
      </c>
      <c r="R207" s="83" t="s">
        <v>1408</v>
      </c>
      <c r="S207" s="83" t="s">
        <v>1551</v>
      </c>
      <c r="T207" s="83" t="s">
        <v>1408</v>
      </c>
      <c r="U207" s="83" t="s">
        <v>1551</v>
      </c>
      <c r="V207" s="83" t="s">
        <v>1436</v>
      </c>
      <c r="W207" s="83" t="s">
        <v>1550</v>
      </c>
      <c r="X207" s="83" t="s">
        <v>1595</v>
      </c>
      <c r="Y207" s="83" t="s">
        <v>1553</v>
      </c>
      <c r="Z207" s="83" t="s">
        <v>1596</v>
      </c>
      <c r="AA207" s="83" t="s">
        <v>1555</v>
      </c>
      <c r="AB207" s="83" t="s">
        <v>2664</v>
      </c>
      <c r="AC207" s="83" t="s">
        <v>11</v>
      </c>
      <c r="AO207" s="83" t="s">
        <v>2665</v>
      </c>
      <c r="AU207" s="83">
        <v>260.0</v>
      </c>
      <c r="BD207" s="83" t="s">
        <v>2654</v>
      </c>
      <c r="BE207" s="83" t="s">
        <v>2666</v>
      </c>
    </row>
    <row r="208">
      <c r="A208" s="83">
        <v>207.0</v>
      </c>
      <c r="B208" s="83" t="s">
        <v>2652</v>
      </c>
      <c r="C208" s="83" t="s">
        <v>2653</v>
      </c>
      <c r="D208" s="83" t="s">
        <v>2654</v>
      </c>
      <c r="E208" s="83" t="s">
        <v>2667</v>
      </c>
      <c r="F208" s="83" t="s">
        <v>2668</v>
      </c>
      <c r="G208" s="83" t="s">
        <v>2669</v>
      </c>
      <c r="H208" s="83" t="s">
        <v>1904</v>
      </c>
      <c r="I208" s="83" t="s">
        <v>1612</v>
      </c>
      <c r="J208" s="83" t="s">
        <v>880</v>
      </c>
      <c r="K208" s="83">
        <v>170.0</v>
      </c>
      <c r="L208" s="83" t="s">
        <v>1436</v>
      </c>
      <c r="M208" s="83" t="s">
        <v>1534</v>
      </c>
      <c r="N208" s="83" t="s">
        <v>1436</v>
      </c>
      <c r="O208" s="83" t="s">
        <v>1534</v>
      </c>
      <c r="P208" s="83" t="s">
        <v>1408</v>
      </c>
      <c r="Q208" s="83" t="s">
        <v>1551</v>
      </c>
      <c r="R208" s="83" t="s">
        <v>1408</v>
      </c>
      <c r="S208" s="83" t="s">
        <v>1551</v>
      </c>
      <c r="T208" s="83" t="s">
        <v>1408</v>
      </c>
      <c r="U208" s="83" t="s">
        <v>1535</v>
      </c>
      <c r="V208" s="83" t="s">
        <v>1408</v>
      </c>
      <c r="W208" s="83" t="s">
        <v>1551</v>
      </c>
      <c r="X208" s="83" t="s">
        <v>1595</v>
      </c>
      <c r="Y208" s="83" t="s">
        <v>1553</v>
      </c>
      <c r="Z208" s="83" t="s">
        <v>1596</v>
      </c>
      <c r="AA208" s="83" t="s">
        <v>1905</v>
      </c>
      <c r="AB208" s="83" t="s">
        <v>1582</v>
      </c>
      <c r="AC208" s="83" t="s">
        <v>11</v>
      </c>
      <c r="AK208" s="83" t="s">
        <v>2670</v>
      </c>
      <c r="AO208" s="83" t="s">
        <v>2671</v>
      </c>
      <c r="AU208" s="83">
        <v>260.0</v>
      </c>
      <c r="BD208" s="83" t="s">
        <v>2654</v>
      </c>
      <c r="BE208" s="83" t="s">
        <v>2672</v>
      </c>
    </row>
    <row r="209">
      <c r="A209" s="83">
        <v>208.0</v>
      </c>
      <c r="B209" s="83" t="s">
        <v>2652</v>
      </c>
      <c r="C209" s="83" t="s">
        <v>2653</v>
      </c>
      <c r="D209" s="83" t="s">
        <v>2654</v>
      </c>
      <c r="E209" s="83" t="s">
        <v>2673</v>
      </c>
      <c r="F209" s="83" t="s">
        <v>2674</v>
      </c>
      <c r="G209" s="83" t="s">
        <v>2675</v>
      </c>
      <c r="H209" s="83" t="s">
        <v>1531</v>
      </c>
      <c r="I209" s="83" t="s">
        <v>1549</v>
      </c>
      <c r="J209" s="83" t="s">
        <v>880</v>
      </c>
      <c r="K209" s="83">
        <v>180.0</v>
      </c>
      <c r="L209" s="83" t="s">
        <v>1408</v>
      </c>
      <c r="M209" s="83" t="s">
        <v>1535</v>
      </c>
      <c r="N209" s="83" t="s">
        <v>1408</v>
      </c>
      <c r="O209" s="83" t="s">
        <v>1551</v>
      </c>
      <c r="P209" s="83" t="s">
        <v>1408</v>
      </c>
      <c r="Q209" s="83" t="s">
        <v>1535</v>
      </c>
      <c r="R209" s="83" t="s">
        <v>1408</v>
      </c>
      <c r="S209" s="83" t="s">
        <v>1551</v>
      </c>
      <c r="T209" s="83" t="s">
        <v>1436</v>
      </c>
      <c r="U209" s="83" t="s">
        <v>1550</v>
      </c>
      <c r="V209" s="83" t="s">
        <v>1408</v>
      </c>
      <c r="W209" s="83" t="s">
        <v>1551</v>
      </c>
      <c r="X209" s="83" t="s">
        <v>1595</v>
      </c>
      <c r="Y209" s="83" t="s">
        <v>1553</v>
      </c>
      <c r="Z209" s="83" t="s">
        <v>1596</v>
      </c>
      <c r="AA209" s="83" t="s">
        <v>1843</v>
      </c>
      <c r="AB209" s="83" t="s">
        <v>1738</v>
      </c>
      <c r="AC209" s="83" t="s">
        <v>11</v>
      </c>
      <c r="AN209" s="83" t="s">
        <v>2676</v>
      </c>
      <c r="AO209" s="83" t="s">
        <v>2671</v>
      </c>
      <c r="AU209" s="83">
        <v>260.0</v>
      </c>
      <c r="BD209" s="83" t="s">
        <v>2654</v>
      </c>
      <c r="BE209" s="83" t="s">
        <v>2677</v>
      </c>
    </row>
    <row r="210">
      <c r="A210" s="83">
        <v>209.0</v>
      </c>
      <c r="B210" s="83" t="s">
        <v>2652</v>
      </c>
      <c r="C210" s="83" t="s">
        <v>2653</v>
      </c>
      <c r="D210" s="83" t="s">
        <v>2654</v>
      </c>
      <c r="E210" s="83" t="s">
        <v>2678</v>
      </c>
      <c r="F210" s="83" t="s">
        <v>2679</v>
      </c>
      <c r="G210" s="83" t="s">
        <v>2680</v>
      </c>
      <c r="H210" s="83" t="s">
        <v>1531</v>
      </c>
      <c r="I210" s="83" t="s">
        <v>1532</v>
      </c>
      <c r="J210" s="83" t="s">
        <v>1613</v>
      </c>
      <c r="K210" s="83">
        <v>190.0</v>
      </c>
      <c r="L210" s="83" t="s">
        <v>1408</v>
      </c>
      <c r="M210" s="83" t="s">
        <v>1551</v>
      </c>
      <c r="N210" s="83" t="s">
        <v>1408</v>
      </c>
      <c r="O210" s="83" t="s">
        <v>1535</v>
      </c>
      <c r="P210" s="83" t="s">
        <v>1408</v>
      </c>
      <c r="Q210" s="83" t="s">
        <v>1535</v>
      </c>
      <c r="R210" s="83" t="s">
        <v>1408</v>
      </c>
      <c r="S210" s="83" t="s">
        <v>1535</v>
      </c>
      <c r="T210" s="83" t="s">
        <v>1408</v>
      </c>
      <c r="U210" s="83" t="s">
        <v>1535</v>
      </c>
      <c r="V210" s="83" t="s">
        <v>1408</v>
      </c>
      <c r="W210" s="83" t="s">
        <v>1535</v>
      </c>
      <c r="X210" s="83" t="s">
        <v>1595</v>
      </c>
      <c r="Y210" s="83" t="s">
        <v>1553</v>
      </c>
      <c r="Z210" s="83" t="s">
        <v>1596</v>
      </c>
      <c r="AA210" s="83" t="s">
        <v>1843</v>
      </c>
      <c r="AB210" s="83" t="s">
        <v>1753</v>
      </c>
      <c r="AC210" s="83" t="s">
        <v>11</v>
      </c>
      <c r="AO210" s="83" t="s">
        <v>2665</v>
      </c>
      <c r="AU210" s="83">
        <v>260.0</v>
      </c>
      <c r="BD210" s="83" t="s">
        <v>2654</v>
      </c>
      <c r="BE210" s="83" t="s">
        <v>2681</v>
      </c>
    </row>
    <row r="211">
      <c r="A211" s="83">
        <v>210.0</v>
      </c>
      <c r="B211" s="83" t="s">
        <v>2652</v>
      </c>
      <c r="C211" s="83" t="s">
        <v>2653</v>
      </c>
      <c r="D211" s="83" t="s">
        <v>2654</v>
      </c>
      <c r="E211" s="83" t="s">
        <v>2682</v>
      </c>
      <c r="F211" s="83" t="s">
        <v>2683</v>
      </c>
      <c r="G211" s="83" t="s">
        <v>2684</v>
      </c>
      <c r="H211" s="83" t="s">
        <v>1531</v>
      </c>
      <c r="I211" s="83" t="s">
        <v>1580</v>
      </c>
      <c r="J211" s="83" t="s">
        <v>1613</v>
      </c>
      <c r="K211" s="83">
        <v>180.0</v>
      </c>
      <c r="L211" s="83" t="s">
        <v>1408</v>
      </c>
      <c r="M211" s="83" t="s">
        <v>1535</v>
      </c>
      <c r="N211" s="83" t="s">
        <v>1500</v>
      </c>
      <c r="O211" s="83" t="s">
        <v>1536</v>
      </c>
      <c r="P211" s="83" t="s">
        <v>1408</v>
      </c>
      <c r="Q211" s="83" t="s">
        <v>1535</v>
      </c>
      <c r="R211" s="83" t="s">
        <v>1408</v>
      </c>
      <c r="S211" s="83" t="s">
        <v>1535</v>
      </c>
      <c r="T211" s="83" t="s">
        <v>1408</v>
      </c>
      <c r="U211" s="83" t="s">
        <v>1535</v>
      </c>
      <c r="V211" s="83" t="s">
        <v>1408</v>
      </c>
      <c r="W211" s="83" t="s">
        <v>1551</v>
      </c>
      <c r="X211" s="83" t="s">
        <v>1537</v>
      </c>
      <c r="Y211" s="83" t="s">
        <v>1538</v>
      </c>
      <c r="Z211" s="83" t="s">
        <v>1622</v>
      </c>
      <c r="AA211" s="83" t="s">
        <v>1693</v>
      </c>
      <c r="AB211" s="83" t="s">
        <v>1874</v>
      </c>
      <c r="AC211" s="83" t="s">
        <v>11</v>
      </c>
      <c r="AD211" s="83" t="s">
        <v>2685</v>
      </c>
      <c r="AL211" s="83" t="s">
        <v>2686</v>
      </c>
      <c r="AR211" s="83" t="s">
        <v>2687</v>
      </c>
      <c r="AU211" s="83">
        <v>260.0</v>
      </c>
      <c r="BD211" s="83" t="s">
        <v>2654</v>
      </c>
      <c r="BE211" s="83" t="s">
        <v>2688</v>
      </c>
    </row>
    <row r="212">
      <c r="A212" s="83">
        <v>211.0</v>
      </c>
      <c r="B212" s="83" t="s">
        <v>2652</v>
      </c>
      <c r="C212" s="83" t="s">
        <v>2653</v>
      </c>
      <c r="D212" s="83" t="s">
        <v>2654</v>
      </c>
      <c r="E212" s="83" t="s">
        <v>2689</v>
      </c>
      <c r="F212" s="83" t="s">
        <v>2690</v>
      </c>
      <c r="G212" s="83" t="s">
        <v>2691</v>
      </c>
      <c r="H212" s="83" t="s">
        <v>1531</v>
      </c>
      <c r="I212" s="83" t="s">
        <v>1612</v>
      </c>
      <c r="J212" s="83" t="s">
        <v>1613</v>
      </c>
      <c r="K212" s="83">
        <v>170.0</v>
      </c>
      <c r="L212" s="83" t="s">
        <v>1408</v>
      </c>
      <c r="M212" s="83" t="s">
        <v>1535</v>
      </c>
      <c r="N212" s="83" t="s">
        <v>1408</v>
      </c>
      <c r="O212" s="83" t="s">
        <v>1551</v>
      </c>
      <c r="P212" s="83" t="s">
        <v>1408</v>
      </c>
      <c r="Q212" s="83" t="s">
        <v>1535</v>
      </c>
      <c r="R212" s="83" t="s">
        <v>1408</v>
      </c>
      <c r="S212" s="83" t="s">
        <v>1551</v>
      </c>
      <c r="T212" s="83" t="s">
        <v>1408</v>
      </c>
      <c r="U212" s="83" t="s">
        <v>1535</v>
      </c>
      <c r="V212" s="83" t="s">
        <v>1408</v>
      </c>
      <c r="W212" s="83" t="s">
        <v>1535</v>
      </c>
      <c r="X212" s="83" t="s">
        <v>1570</v>
      </c>
      <c r="Y212" s="83" t="s">
        <v>1571</v>
      </c>
      <c r="Z212" s="83" t="s">
        <v>1614</v>
      </c>
      <c r="AA212" s="83" t="s">
        <v>1581</v>
      </c>
      <c r="AB212" s="83" t="s">
        <v>2271</v>
      </c>
      <c r="AC212" s="83" t="s">
        <v>11</v>
      </c>
      <c r="AK212" s="83" t="s">
        <v>2670</v>
      </c>
      <c r="AO212" s="83" t="s">
        <v>2671</v>
      </c>
      <c r="AU212" s="83">
        <v>260.0</v>
      </c>
      <c r="BD212" s="83" t="s">
        <v>2654</v>
      </c>
      <c r="BE212" s="83" t="s">
        <v>2692</v>
      </c>
    </row>
    <row r="213">
      <c r="A213" s="83">
        <v>212.0</v>
      </c>
      <c r="B213" s="83" t="s">
        <v>2652</v>
      </c>
      <c r="C213" s="83" t="s">
        <v>2653</v>
      </c>
      <c r="D213" s="83" t="s">
        <v>2654</v>
      </c>
      <c r="E213" s="83" t="s">
        <v>2693</v>
      </c>
      <c r="F213" s="83" t="s">
        <v>2694</v>
      </c>
      <c r="G213" s="83" t="s">
        <v>2695</v>
      </c>
      <c r="H213" s="83" t="s">
        <v>1904</v>
      </c>
      <c r="I213" s="83" t="s">
        <v>1612</v>
      </c>
      <c r="J213" s="83" t="s">
        <v>1613</v>
      </c>
      <c r="K213" s="83">
        <v>160.0</v>
      </c>
      <c r="L213" s="83" t="s">
        <v>1436</v>
      </c>
      <c r="M213" s="83" t="s">
        <v>1534</v>
      </c>
      <c r="N213" s="83" t="s">
        <v>1408</v>
      </c>
      <c r="O213" s="83" t="s">
        <v>1535</v>
      </c>
      <c r="P213" s="83" t="s">
        <v>1408</v>
      </c>
      <c r="Q213" s="83" t="s">
        <v>1535</v>
      </c>
      <c r="R213" s="83" t="s">
        <v>1408</v>
      </c>
      <c r="S213" s="83" t="s">
        <v>1551</v>
      </c>
      <c r="T213" s="83" t="s">
        <v>1408</v>
      </c>
      <c r="U213" s="83" t="s">
        <v>1551</v>
      </c>
      <c r="V213" s="83" t="s">
        <v>1408</v>
      </c>
      <c r="W213" s="83" t="s">
        <v>1535</v>
      </c>
      <c r="X213" s="83" t="s">
        <v>1537</v>
      </c>
      <c r="Y213" s="83" t="s">
        <v>1538</v>
      </c>
      <c r="Z213" s="83" t="s">
        <v>1622</v>
      </c>
      <c r="AA213" s="83" t="s">
        <v>1905</v>
      </c>
      <c r="AB213" s="83" t="s">
        <v>2470</v>
      </c>
      <c r="AC213" s="83" t="s">
        <v>11</v>
      </c>
      <c r="AH213" s="83" t="s">
        <v>2696</v>
      </c>
      <c r="AK213" s="83" t="s">
        <v>2670</v>
      </c>
      <c r="AU213" s="83">
        <v>260.0</v>
      </c>
      <c r="BD213" s="83" t="s">
        <v>2654</v>
      </c>
      <c r="BE213" s="83" t="s">
        <v>2697</v>
      </c>
    </row>
    <row r="214">
      <c r="A214" s="83">
        <v>213.0</v>
      </c>
      <c r="B214" s="83" t="s">
        <v>2652</v>
      </c>
      <c r="C214" s="83" t="s">
        <v>2653</v>
      </c>
      <c r="D214" s="83" t="s">
        <v>2654</v>
      </c>
      <c r="E214" s="83" t="s">
        <v>2698</v>
      </c>
      <c r="F214" s="83" t="s">
        <v>2699</v>
      </c>
      <c r="G214" s="83" t="s">
        <v>2700</v>
      </c>
      <c r="H214" s="83" t="s">
        <v>1531</v>
      </c>
      <c r="I214" s="83" t="s">
        <v>1612</v>
      </c>
      <c r="J214" s="83" t="s">
        <v>1699</v>
      </c>
      <c r="K214" s="83">
        <v>160.0</v>
      </c>
      <c r="L214" s="83" t="s">
        <v>1408</v>
      </c>
      <c r="M214" s="83" t="s">
        <v>1535</v>
      </c>
      <c r="N214" s="83" t="s">
        <v>1408</v>
      </c>
      <c r="O214" s="83" t="s">
        <v>1551</v>
      </c>
      <c r="P214" s="83" t="s">
        <v>1408</v>
      </c>
      <c r="Q214" s="83" t="s">
        <v>1551</v>
      </c>
      <c r="R214" s="83" t="s">
        <v>1408</v>
      </c>
      <c r="S214" s="83" t="s">
        <v>1535</v>
      </c>
      <c r="T214" s="83" t="s">
        <v>1500</v>
      </c>
      <c r="U214" s="83" t="s">
        <v>1536</v>
      </c>
      <c r="V214" s="83" t="s">
        <v>1408</v>
      </c>
      <c r="W214" s="83" t="s">
        <v>1535</v>
      </c>
      <c r="X214" s="83" t="s">
        <v>1595</v>
      </c>
      <c r="Y214" s="83" t="s">
        <v>1553</v>
      </c>
      <c r="Z214" s="83" t="s">
        <v>2050</v>
      </c>
      <c r="AA214" s="83" t="s">
        <v>1623</v>
      </c>
      <c r="AB214" s="83" t="s">
        <v>1624</v>
      </c>
      <c r="AC214" s="83" t="s">
        <v>11</v>
      </c>
      <c r="AD214" s="83" t="s">
        <v>2290</v>
      </c>
      <c r="AF214" s="83" t="s">
        <v>1754</v>
      </c>
      <c r="AU214" s="83">
        <v>280.0</v>
      </c>
      <c r="BD214" s="83" t="s">
        <v>2654</v>
      </c>
      <c r="BE214" s="83" t="s">
        <v>2701</v>
      </c>
    </row>
    <row r="215">
      <c r="A215" s="83">
        <v>214.0</v>
      </c>
      <c r="B215" s="83" t="s">
        <v>2652</v>
      </c>
      <c r="C215" s="83" t="s">
        <v>2653</v>
      </c>
      <c r="D215" s="83" t="s">
        <v>2654</v>
      </c>
      <c r="E215" s="83" t="s">
        <v>2702</v>
      </c>
      <c r="F215" s="83" t="s">
        <v>2703</v>
      </c>
      <c r="G215" s="83" t="s">
        <v>2704</v>
      </c>
      <c r="H215" s="83" t="s">
        <v>1531</v>
      </c>
      <c r="I215" s="83" t="s">
        <v>1532</v>
      </c>
      <c r="J215" s="83" t="s">
        <v>1699</v>
      </c>
      <c r="K215" s="83">
        <v>170.0</v>
      </c>
      <c r="L215" s="83" t="s">
        <v>1500</v>
      </c>
      <c r="M215" s="83" t="s">
        <v>1536</v>
      </c>
      <c r="N215" s="83" t="s">
        <v>1408</v>
      </c>
      <c r="O215" s="83" t="s">
        <v>1535</v>
      </c>
      <c r="P215" s="83" t="s">
        <v>1408</v>
      </c>
      <c r="Q215" s="83" t="s">
        <v>1535</v>
      </c>
      <c r="R215" s="83" t="s">
        <v>1408</v>
      </c>
      <c r="S215" s="83" t="s">
        <v>1551</v>
      </c>
      <c r="T215" s="83" t="s">
        <v>1408</v>
      </c>
      <c r="U215" s="83" t="s">
        <v>1535</v>
      </c>
      <c r="V215" s="83" t="s">
        <v>1408</v>
      </c>
      <c r="W215" s="83" t="s">
        <v>1551</v>
      </c>
      <c r="X215" s="83" t="s">
        <v>1595</v>
      </c>
      <c r="Y215" s="83" t="s">
        <v>1553</v>
      </c>
      <c r="Z215" s="83" t="s">
        <v>2050</v>
      </c>
      <c r="AA215" s="83" t="s">
        <v>1693</v>
      </c>
      <c r="AB215" s="83" t="s">
        <v>1684</v>
      </c>
      <c r="AC215" s="83" t="s">
        <v>11</v>
      </c>
      <c r="AD215" s="83" t="s">
        <v>2295</v>
      </c>
      <c r="AF215" s="83" t="s">
        <v>2025</v>
      </c>
      <c r="AU215" s="83">
        <v>280.0</v>
      </c>
      <c r="BD215" s="83" t="s">
        <v>2654</v>
      </c>
      <c r="BE215" s="83" t="s">
        <v>2705</v>
      </c>
    </row>
    <row r="216">
      <c r="A216" s="83">
        <v>215.0</v>
      </c>
      <c r="B216" s="83" t="s">
        <v>2652</v>
      </c>
      <c r="C216" s="83" t="s">
        <v>2653</v>
      </c>
      <c r="D216" s="83" t="s">
        <v>2654</v>
      </c>
      <c r="E216" s="83" t="s">
        <v>2706</v>
      </c>
      <c r="F216" s="83" t="s">
        <v>2707</v>
      </c>
      <c r="G216" s="83" t="s">
        <v>2708</v>
      </c>
      <c r="H216" s="83" t="s">
        <v>1531</v>
      </c>
      <c r="I216" s="83" t="s">
        <v>1580</v>
      </c>
      <c r="J216" s="83" t="s">
        <v>1699</v>
      </c>
      <c r="K216" s="83">
        <v>170.0</v>
      </c>
      <c r="L216" s="83" t="s">
        <v>1408</v>
      </c>
      <c r="M216" s="83" t="s">
        <v>1551</v>
      </c>
      <c r="N216" s="83" t="s">
        <v>1408</v>
      </c>
      <c r="O216" s="83" t="s">
        <v>1551</v>
      </c>
      <c r="P216" s="83" t="s">
        <v>1500</v>
      </c>
      <c r="Q216" s="83" t="s">
        <v>1536</v>
      </c>
      <c r="R216" s="83" t="s">
        <v>1408</v>
      </c>
      <c r="S216" s="83" t="s">
        <v>1535</v>
      </c>
      <c r="T216" s="83" t="s">
        <v>1408</v>
      </c>
      <c r="U216" s="83" t="s">
        <v>1551</v>
      </c>
      <c r="V216" s="83" t="s">
        <v>1436</v>
      </c>
      <c r="W216" s="83" t="s">
        <v>1534</v>
      </c>
      <c r="X216" s="83" t="s">
        <v>1537</v>
      </c>
      <c r="Y216" s="83" t="s">
        <v>1787</v>
      </c>
      <c r="Z216" s="83" t="s">
        <v>1788</v>
      </c>
      <c r="AA216" s="83" t="s">
        <v>1693</v>
      </c>
      <c r="AB216" s="83" t="s">
        <v>1654</v>
      </c>
      <c r="AC216" s="83" t="s">
        <v>11</v>
      </c>
      <c r="AK216" s="83" t="s">
        <v>2709</v>
      </c>
      <c r="AU216" s="83">
        <v>260.0</v>
      </c>
      <c r="BD216" s="83" t="s">
        <v>2654</v>
      </c>
      <c r="BE216" s="83" t="s">
        <v>2710</v>
      </c>
    </row>
    <row r="217">
      <c r="A217" s="83">
        <v>216.0</v>
      </c>
      <c r="B217" s="83" t="s">
        <v>2711</v>
      </c>
      <c r="C217" s="83" t="s">
        <v>2712</v>
      </c>
      <c r="D217" s="83" t="s">
        <v>2713</v>
      </c>
      <c r="E217" s="83" t="s">
        <v>2714</v>
      </c>
      <c r="F217" s="83" t="s">
        <v>2715</v>
      </c>
      <c r="G217" s="83" t="s">
        <v>2716</v>
      </c>
      <c r="H217" s="83" t="s">
        <v>1531</v>
      </c>
      <c r="I217" s="83" t="s">
        <v>1532</v>
      </c>
      <c r="J217" s="83" t="s">
        <v>1533</v>
      </c>
      <c r="K217" s="83">
        <v>170.0</v>
      </c>
      <c r="L217" s="83" t="s">
        <v>1408</v>
      </c>
      <c r="M217" s="83" t="s">
        <v>1535</v>
      </c>
      <c r="N217" s="83" t="s">
        <v>1408</v>
      </c>
      <c r="O217" s="83" t="s">
        <v>1535</v>
      </c>
      <c r="P217" s="83" t="s">
        <v>1408</v>
      </c>
      <c r="Q217" s="83" t="s">
        <v>1535</v>
      </c>
      <c r="R217" s="83" t="s">
        <v>1436</v>
      </c>
      <c r="S217" s="83" t="s">
        <v>1534</v>
      </c>
      <c r="T217" s="83" t="s">
        <v>1408</v>
      </c>
      <c r="U217" s="83" t="s">
        <v>1535</v>
      </c>
      <c r="V217" s="83" t="s">
        <v>1500</v>
      </c>
      <c r="W217" s="83" t="s">
        <v>1536</v>
      </c>
      <c r="X217" s="83" t="s">
        <v>1537</v>
      </c>
      <c r="Y217" s="83" t="s">
        <v>1538</v>
      </c>
      <c r="Z217" s="83" t="s">
        <v>1539</v>
      </c>
      <c r="AA217" s="83" t="s">
        <v>1581</v>
      </c>
      <c r="AB217" s="83" t="s">
        <v>1726</v>
      </c>
      <c r="AC217" s="83" t="s">
        <v>11</v>
      </c>
      <c r="AF217" s="83" t="s">
        <v>2717</v>
      </c>
      <c r="AL217" s="83" t="s">
        <v>1773</v>
      </c>
      <c r="AR217" s="83" t="s">
        <v>2718</v>
      </c>
      <c r="AS217" s="83" t="s">
        <v>2719</v>
      </c>
      <c r="AT217" s="83" t="s">
        <v>2016</v>
      </c>
      <c r="AU217" s="83">
        <v>290.0</v>
      </c>
      <c r="BD217" s="83" t="s">
        <v>2713</v>
      </c>
      <c r="BE217" s="83" t="s">
        <v>2720</v>
      </c>
    </row>
    <row r="218">
      <c r="A218" s="83">
        <v>217.0</v>
      </c>
      <c r="B218" s="83" t="s">
        <v>2711</v>
      </c>
      <c r="C218" s="83" t="s">
        <v>2712</v>
      </c>
      <c r="D218" s="83" t="s">
        <v>2713</v>
      </c>
      <c r="E218" s="83" t="s">
        <v>2721</v>
      </c>
      <c r="F218" s="83" t="s">
        <v>2722</v>
      </c>
      <c r="G218" s="83" t="s">
        <v>2723</v>
      </c>
      <c r="H218" s="83" t="s">
        <v>1531</v>
      </c>
      <c r="I218" s="83" t="s">
        <v>1612</v>
      </c>
      <c r="J218" s="83" t="s">
        <v>1533</v>
      </c>
      <c r="K218" s="83">
        <v>150.0</v>
      </c>
      <c r="L218" s="83" t="s">
        <v>1436</v>
      </c>
      <c r="M218" s="83" t="s">
        <v>1550</v>
      </c>
      <c r="N218" s="83" t="s">
        <v>1408</v>
      </c>
      <c r="O218" s="83" t="s">
        <v>1535</v>
      </c>
      <c r="P218" s="83" t="s">
        <v>1408</v>
      </c>
      <c r="Q218" s="83" t="s">
        <v>1551</v>
      </c>
      <c r="R218" s="83" t="s">
        <v>1408</v>
      </c>
      <c r="S218" s="83" t="s">
        <v>1551</v>
      </c>
      <c r="T218" s="83" t="s">
        <v>1408</v>
      </c>
      <c r="U218" s="83" t="s">
        <v>1535</v>
      </c>
      <c r="V218" s="83" t="s">
        <v>1500</v>
      </c>
      <c r="W218" s="83" t="s">
        <v>1536</v>
      </c>
      <c r="X218" s="83" t="s">
        <v>1896</v>
      </c>
      <c r="Y218" s="83" t="s">
        <v>1897</v>
      </c>
      <c r="Z218" s="83" t="s">
        <v>1898</v>
      </c>
      <c r="AA218" s="83" t="s">
        <v>1555</v>
      </c>
      <c r="AB218" s="83" t="s">
        <v>1789</v>
      </c>
      <c r="AC218" s="83" t="s">
        <v>11</v>
      </c>
      <c r="AR218" s="83" t="s">
        <v>2724</v>
      </c>
      <c r="AS218" s="83" t="s">
        <v>2725</v>
      </c>
      <c r="AU218" s="83">
        <v>270.0</v>
      </c>
      <c r="BD218" s="83" t="s">
        <v>2713</v>
      </c>
      <c r="BE218" s="83" t="s">
        <v>2726</v>
      </c>
    </row>
    <row r="219">
      <c r="A219" s="83">
        <v>218.0</v>
      </c>
      <c r="B219" s="83" t="s">
        <v>2711</v>
      </c>
      <c r="C219" s="83" t="s">
        <v>2712</v>
      </c>
      <c r="D219" s="83" t="s">
        <v>2713</v>
      </c>
      <c r="E219" s="83" t="s">
        <v>2727</v>
      </c>
      <c r="F219" s="83" t="s">
        <v>2728</v>
      </c>
      <c r="G219" s="83" t="s">
        <v>2729</v>
      </c>
      <c r="H219" s="83" t="s">
        <v>1531</v>
      </c>
      <c r="I219" s="83" t="s">
        <v>1612</v>
      </c>
      <c r="J219" s="83" t="s">
        <v>880</v>
      </c>
      <c r="K219" s="83">
        <v>160.0</v>
      </c>
      <c r="L219" s="83" t="s">
        <v>1436</v>
      </c>
      <c r="M219" s="83" t="s">
        <v>1534</v>
      </c>
      <c r="N219" s="83" t="s">
        <v>1408</v>
      </c>
      <c r="O219" s="83" t="s">
        <v>1551</v>
      </c>
      <c r="P219" s="83" t="s">
        <v>1408</v>
      </c>
      <c r="Q219" s="83" t="s">
        <v>1551</v>
      </c>
      <c r="R219" s="83" t="s">
        <v>1408</v>
      </c>
      <c r="S219" s="83" t="s">
        <v>1535</v>
      </c>
      <c r="T219" s="83" t="s">
        <v>1408</v>
      </c>
      <c r="U219" s="83" t="s">
        <v>1535</v>
      </c>
      <c r="V219" s="83" t="s">
        <v>1408</v>
      </c>
      <c r="W219" s="83" t="s">
        <v>1535</v>
      </c>
      <c r="X219" s="83" t="s">
        <v>1595</v>
      </c>
      <c r="Y219" s="83" t="s">
        <v>1553</v>
      </c>
      <c r="Z219" s="83" t="s">
        <v>1596</v>
      </c>
      <c r="AA219" s="83" t="s">
        <v>1623</v>
      </c>
      <c r="AB219" s="83" t="s">
        <v>1906</v>
      </c>
      <c r="AC219" s="83" t="s">
        <v>11</v>
      </c>
      <c r="AO219" s="83" t="s">
        <v>2671</v>
      </c>
      <c r="AU219" s="83">
        <v>270.0</v>
      </c>
      <c r="BD219" s="83" t="s">
        <v>2713</v>
      </c>
      <c r="BE219" s="83" t="s">
        <v>2730</v>
      </c>
    </row>
    <row r="220">
      <c r="A220" s="83">
        <v>219.0</v>
      </c>
      <c r="B220" s="83" t="s">
        <v>2711</v>
      </c>
      <c r="C220" s="83" t="s">
        <v>2712</v>
      </c>
      <c r="D220" s="83" t="s">
        <v>2713</v>
      </c>
      <c r="E220" s="83" t="s">
        <v>2731</v>
      </c>
      <c r="F220" s="83" t="s">
        <v>2732</v>
      </c>
      <c r="G220" s="83" t="s">
        <v>2733</v>
      </c>
      <c r="H220" s="83" t="s">
        <v>1531</v>
      </c>
      <c r="I220" s="83" t="s">
        <v>1549</v>
      </c>
      <c r="J220" s="83" t="s">
        <v>880</v>
      </c>
      <c r="K220" s="83">
        <v>160.0</v>
      </c>
      <c r="L220" s="83" t="s">
        <v>1408</v>
      </c>
      <c r="M220" s="83" t="s">
        <v>1535</v>
      </c>
      <c r="N220" s="83" t="s">
        <v>1408</v>
      </c>
      <c r="O220" s="83" t="s">
        <v>1551</v>
      </c>
      <c r="P220" s="83" t="s">
        <v>1436</v>
      </c>
      <c r="Q220" s="83" t="s">
        <v>1550</v>
      </c>
      <c r="R220" s="83" t="s">
        <v>1500</v>
      </c>
      <c r="S220" s="83" t="s">
        <v>1536</v>
      </c>
      <c r="T220" s="83" t="s">
        <v>1408</v>
      </c>
      <c r="U220" s="83" t="s">
        <v>1535</v>
      </c>
      <c r="V220" s="83" t="s">
        <v>1408</v>
      </c>
      <c r="W220" s="83" t="s">
        <v>1535</v>
      </c>
      <c r="X220" s="83" t="s">
        <v>1595</v>
      </c>
      <c r="Y220" s="83" t="s">
        <v>1553</v>
      </c>
      <c r="Z220" s="83" t="s">
        <v>1596</v>
      </c>
      <c r="AA220" s="83" t="s">
        <v>1843</v>
      </c>
      <c r="AB220" s="83" t="s">
        <v>1738</v>
      </c>
      <c r="AC220" s="83" t="s">
        <v>11</v>
      </c>
      <c r="AG220" s="83" t="s">
        <v>2734</v>
      </c>
      <c r="AP220" s="83" t="s">
        <v>2735</v>
      </c>
      <c r="AU220" s="83">
        <v>270.0</v>
      </c>
      <c r="BD220" s="83" t="s">
        <v>2713</v>
      </c>
      <c r="BE220" s="83" t="s">
        <v>2736</v>
      </c>
    </row>
    <row r="221">
      <c r="A221" s="83">
        <v>220.0</v>
      </c>
      <c r="B221" s="83" t="s">
        <v>2711</v>
      </c>
      <c r="C221" s="83" t="s">
        <v>2712</v>
      </c>
      <c r="D221" s="83" t="s">
        <v>2713</v>
      </c>
      <c r="E221" s="83" t="s">
        <v>2737</v>
      </c>
      <c r="F221" s="83" t="s">
        <v>2738</v>
      </c>
      <c r="G221" s="83" t="s">
        <v>2739</v>
      </c>
      <c r="H221" s="83" t="s">
        <v>1904</v>
      </c>
      <c r="I221" s="83" t="s">
        <v>1532</v>
      </c>
      <c r="J221" s="83" t="s">
        <v>880</v>
      </c>
      <c r="K221" s="83">
        <v>170.0</v>
      </c>
      <c r="L221" s="83" t="s">
        <v>1408</v>
      </c>
      <c r="M221" s="83" t="s">
        <v>1535</v>
      </c>
      <c r="N221" s="83" t="s">
        <v>1408</v>
      </c>
      <c r="O221" s="83" t="s">
        <v>1551</v>
      </c>
      <c r="P221" s="83" t="s">
        <v>1500</v>
      </c>
      <c r="Q221" s="83" t="s">
        <v>1536</v>
      </c>
      <c r="R221" s="83" t="s">
        <v>1408</v>
      </c>
      <c r="S221" s="83" t="s">
        <v>1535</v>
      </c>
      <c r="T221" s="83" t="s">
        <v>1408</v>
      </c>
      <c r="U221" s="83" t="s">
        <v>1535</v>
      </c>
      <c r="V221" s="83" t="s">
        <v>1436</v>
      </c>
      <c r="W221" s="83" t="s">
        <v>1534</v>
      </c>
      <c r="X221" s="83" t="s">
        <v>1595</v>
      </c>
      <c r="Y221" s="83" t="s">
        <v>1553</v>
      </c>
      <c r="Z221" s="83" t="s">
        <v>1596</v>
      </c>
      <c r="AA221" s="83" t="s">
        <v>1905</v>
      </c>
      <c r="AB221" s="83" t="s">
        <v>2481</v>
      </c>
      <c r="AC221" s="83" t="s">
        <v>11</v>
      </c>
      <c r="AK221" s="83" t="s">
        <v>2740</v>
      </c>
      <c r="AP221" s="83" t="s">
        <v>2735</v>
      </c>
      <c r="AU221" s="83">
        <v>270.0</v>
      </c>
      <c r="BD221" s="83" t="s">
        <v>2713</v>
      </c>
      <c r="BE221" s="83" t="s">
        <v>2741</v>
      </c>
    </row>
    <row r="222">
      <c r="A222" s="83">
        <v>221.0</v>
      </c>
      <c r="B222" s="83" t="s">
        <v>2711</v>
      </c>
      <c r="C222" s="83" t="s">
        <v>2712</v>
      </c>
      <c r="D222" s="83" t="s">
        <v>2713</v>
      </c>
      <c r="E222" s="83" t="s">
        <v>2742</v>
      </c>
      <c r="F222" s="83" t="s">
        <v>2743</v>
      </c>
      <c r="G222" s="83" t="s">
        <v>2744</v>
      </c>
      <c r="H222" s="83" t="s">
        <v>1531</v>
      </c>
      <c r="I222" s="83" t="s">
        <v>1580</v>
      </c>
      <c r="J222" s="83" t="s">
        <v>1613</v>
      </c>
      <c r="K222" s="83">
        <v>160.0</v>
      </c>
      <c r="L222" s="83" t="s">
        <v>1408</v>
      </c>
      <c r="M222" s="83" t="s">
        <v>1535</v>
      </c>
      <c r="N222" s="83" t="s">
        <v>1408</v>
      </c>
      <c r="O222" s="83" t="s">
        <v>1535</v>
      </c>
      <c r="P222" s="83" t="s">
        <v>1408</v>
      </c>
      <c r="Q222" s="83" t="s">
        <v>1551</v>
      </c>
      <c r="R222" s="83" t="s">
        <v>1408</v>
      </c>
      <c r="S222" s="83" t="s">
        <v>1535</v>
      </c>
      <c r="T222" s="83" t="s">
        <v>1500</v>
      </c>
      <c r="U222" s="83" t="s">
        <v>1536</v>
      </c>
      <c r="V222" s="83" t="s">
        <v>1408</v>
      </c>
      <c r="W222" s="83" t="s">
        <v>1535</v>
      </c>
      <c r="X222" s="83" t="s">
        <v>1570</v>
      </c>
      <c r="Y222" s="83" t="s">
        <v>1571</v>
      </c>
      <c r="Z222" s="83" t="s">
        <v>1614</v>
      </c>
      <c r="AA222" s="83" t="s">
        <v>1623</v>
      </c>
      <c r="AB222" s="83" t="s">
        <v>1556</v>
      </c>
      <c r="AC222" s="83" t="s">
        <v>11</v>
      </c>
      <c r="AD222" s="83" t="s">
        <v>2745</v>
      </c>
      <c r="AG222" s="83" t="s">
        <v>2161</v>
      </c>
      <c r="AK222" s="83" t="s">
        <v>2740</v>
      </c>
      <c r="AL222" s="83" t="s">
        <v>2746</v>
      </c>
      <c r="AU222" s="83">
        <v>290.0</v>
      </c>
      <c r="BD222" s="83" t="s">
        <v>2713</v>
      </c>
      <c r="BE222" s="83" t="s">
        <v>2747</v>
      </c>
    </row>
    <row r="223">
      <c r="A223" s="83">
        <v>222.0</v>
      </c>
      <c r="B223" s="83" t="s">
        <v>2711</v>
      </c>
      <c r="C223" s="83" t="s">
        <v>2712</v>
      </c>
      <c r="D223" s="83" t="s">
        <v>2713</v>
      </c>
      <c r="E223" s="83" t="s">
        <v>2748</v>
      </c>
      <c r="F223" s="83" t="s">
        <v>2749</v>
      </c>
      <c r="G223" s="83" t="s">
        <v>2750</v>
      </c>
      <c r="H223" s="83" t="s">
        <v>1904</v>
      </c>
      <c r="I223" s="83" t="s">
        <v>1612</v>
      </c>
      <c r="J223" s="83" t="s">
        <v>1613</v>
      </c>
      <c r="K223" s="83">
        <v>160.0</v>
      </c>
      <c r="L223" s="83" t="s">
        <v>1408</v>
      </c>
      <c r="M223" s="83" t="s">
        <v>1535</v>
      </c>
      <c r="N223" s="83" t="s">
        <v>1408</v>
      </c>
      <c r="O223" s="83" t="s">
        <v>1535</v>
      </c>
      <c r="P223" s="83" t="s">
        <v>1408</v>
      </c>
      <c r="Q223" s="83" t="s">
        <v>1535</v>
      </c>
      <c r="R223" s="83" t="s">
        <v>1408</v>
      </c>
      <c r="S223" s="83" t="s">
        <v>1535</v>
      </c>
      <c r="T223" s="83" t="s">
        <v>1408</v>
      </c>
      <c r="U223" s="83" t="s">
        <v>1535</v>
      </c>
      <c r="V223" s="83" t="s">
        <v>1436</v>
      </c>
      <c r="W223" s="83" t="s">
        <v>1550</v>
      </c>
      <c r="X223" s="83" t="s">
        <v>1570</v>
      </c>
      <c r="Y223" s="83" t="s">
        <v>1571</v>
      </c>
      <c r="Z223" s="83" t="s">
        <v>1614</v>
      </c>
      <c r="AA223" s="83" t="s">
        <v>1905</v>
      </c>
      <c r="AB223" s="83" t="s">
        <v>2664</v>
      </c>
      <c r="AC223" s="83" t="s">
        <v>11</v>
      </c>
      <c r="AG223" s="83" t="s">
        <v>2161</v>
      </c>
      <c r="AL223" s="83" t="s">
        <v>2686</v>
      </c>
      <c r="AU223" s="83">
        <v>270.0</v>
      </c>
      <c r="BD223" s="83" t="s">
        <v>2713</v>
      </c>
      <c r="BE223" s="83" t="s">
        <v>2751</v>
      </c>
    </row>
    <row r="224">
      <c r="A224" s="83">
        <v>223.0</v>
      </c>
      <c r="B224" s="83" t="s">
        <v>2711</v>
      </c>
      <c r="C224" s="83" t="s">
        <v>2712</v>
      </c>
      <c r="D224" s="83" t="s">
        <v>2713</v>
      </c>
      <c r="E224" s="83" t="s">
        <v>2752</v>
      </c>
      <c r="F224" s="83" t="s">
        <v>2753</v>
      </c>
      <c r="G224" s="83" t="s">
        <v>2754</v>
      </c>
      <c r="H224" s="83" t="s">
        <v>1904</v>
      </c>
      <c r="I224" s="83" t="s">
        <v>1612</v>
      </c>
      <c r="J224" s="83" t="s">
        <v>1613</v>
      </c>
      <c r="K224" s="83">
        <v>170.0</v>
      </c>
      <c r="L224" s="83" t="s">
        <v>1408</v>
      </c>
      <c r="M224" s="83" t="s">
        <v>1535</v>
      </c>
      <c r="N224" s="83" t="s">
        <v>1408</v>
      </c>
      <c r="O224" s="83" t="s">
        <v>1535</v>
      </c>
      <c r="P224" s="83" t="s">
        <v>1408</v>
      </c>
      <c r="Q224" s="83" t="s">
        <v>1535</v>
      </c>
      <c r="R224" s="83" t="s">
        <v>1408</v>
      </c>
      <c r="S224" s="83" t="s">
        <v>1551</v>
      </c>
      <c r="T224" s="83" t="s">
        <v>1408</v>
      </c>
      <c r="U224" s="83" t="s">
        <v>1551</v>
      </c>
      <c r="V224" s="83" t="s">
        <v>1436</v>
      </c>
      <c r="W224" s="83" t="s">
        <v>1534</v>
      </c>
      <c r="X224" s="83" t="s">
        <v>1570</v>
      </c>
      <c r="Y224" s="83" t="s">
        <v>1571</v>
      </c>
      <c r="Z224" s="83" t="s">
        <v>1614</v>
      </c>
      <c r="AA224" s="83" t="s">
        <v>1905</v>
      </c>
      <c r="AB224" s="83" t="s">
        <v>1541</v>
      </c>
      <c r="AC224" s="83" t="s">
        <v>11</v>
      </c>
      <c r="AO224" s="83" t="s">
        <v>2671</v>
      </c>
      <c r="AU224" s="83">
        <v>270.0</v>
      </c>
      <c r="BD224" s="83" t="s">
        <v>2713</v>
      </c>
      <c r="BE224" s="83" t="s">
        <v>2755</v>
      </c>
    </row>
    <row r="225">
      <c r="A225" s="83">
        <v>224.0</v>
      </c>
      <c r="B225" s="83" t="s">
        <v>2711</v>
      </c>
      <c r="C225" s="83" t="s">
        <v>2712</v>
      </c>
      <c r="D225" s="83" t="s">
        <v>2713</v>
      </c>
      <c r="E225" s="83" t="s">
        <v>2756</v>
      </c>
      <c r="F225" s="83" t="s">
        <v>2757</v>
      </c>
      <c r="G225" s="83" t="s">
        <v>2758</v>
      </c>
      <c r="H225" s="83" t="s">
        <v>1904</v>
      </c>
      <c r="I225" s="83" t="s">
        <v>1612</v>
      </c>
      <c r="J225" s="83" t="s">
        <v>1613</v>
      </c>
      <c r="K225" s="83">
        <v>160.0</v>
      </c>
      <c r="L225" s="83" t="s">
        <v>1408</v>
      </c>
      <c r="M225" s="83" t="s">
        <v>1551</v>
      </c>
      <c r="N225" s="83" t="s">
        <v>1408</v>
      </c>
      <c r="O225" s="83" t="s">
        <v>1551</v>
      </c>
      <c r="P225" s="83" t="s">
        <v>1500</v>
      </c>
      <c r="Q225" s="83" t="s">
        <v>1551</v>
      </c>
      <c r="R225" s="83" t="s">
        <v>1408</v>
      </c>
      <c r="S225" s="83" t="s">
        <v>1535</v>
      </c>
      <c r="T225" s="83" t="s">
        <v>1408</v>
      </c>
      <c r="U225" s="83" t="s">
        <v>1551</v>
      </c>
      <c r="V225" s="83" t="s">
        <v>1436</v>
      </c>
      <c r="W225" s="83" t="s">
        <v>1534</v>
      </c>
      <c r="X225" s="83" t="s">
        <v>1537</v>
      </c>
      <c r="Y225" s="83" t="s">
        <v>1538</v>
      </c>
      <c r="Z225" s="83" t="s">
        <v>1622</v>
      </c>
      <c r="AA225" s="83" t="s">
        <v>1905</v>
      </c>
      <c r="AB225" s="83" t="s">
        <v>1633</v>
      </c>
      <c r="AC225" s="83" t="s">
        <v>11</v>
      </c>
      <c r="AD225" s="83" t="s">
        <v>2759</v>
      </c>
      <c r="AG225" s="83" t="s">
        <v>2161</v>
      </c>
      <c r="AK225" s="83" t="s">
        <v>2760</v>
      </c>
      <c r="AL225" s="83" t="s">
        <v>2686</v>
      </c>
      <c r="AU225" s="83">
        <v>290.0</v>
      </c>
      <c r="BD225" s="83" t="s">
        <v>2713</v>
      </c>
      <c r="BE225" s="83" t="s">
        <v>2761</v>
      </c>
    </row>
    <row r="226">
      <c r="A226" s="83">
        <v>225.0</v>
      </c>
      <c r="B226" s="83" t="s">
        <v>2711</v>
      </c>
      <c r="C226" s="83" t="s">
        <v>2712</v>
      </c>
      <c r="D226" s="83" t="s">
        <v>2713</v>
      </c>
      <c r="E226" s="83" t="s">
        <v>2762</v>
      </c>
      <c r="F226" s="83" t="s">
        <v>2763</v>
      </c>
      <c r="G226" s="83" t="s">
        <v>2764</v>
      </c>
      <c r="H226" s="83" t="s">
        <v>1904</v>
      </c>
      <c r="I226" s="83" t="s">
        <v>1612</v>
      </c>
      <c r="J226" s="83" t="s">
        <v>1613</v>
      </c>
      <c r="K226" s="83">
        <v>160.0</v>
      </c>
      <c r="L226" s="83" t="s">
        <v>1408</v>
      </c>
      <c r="M226" s="83" t="s">
        <v>1535</v>
      </c>
      <c r="N226" s="83" t="s">
        <v>1408</v>
      </c>
      <c r="O226" s="83" t="s">
        <v>1535</v>
      </c>
      <c r="P226" s="83" t="s">
        <v>1408</v>
      </c>
      <c r="Q226" s="83" t="s">
        <v>1551</v>
      </c>
      <c r="R226" s="83" t="s">
        <v>1408</v>
      </c>
      <c r="S226" s="83" t="s">
        <v>1535</v>
      </c>
      <c r="T226" s="83" t="s">
        <v>1408</v>
      </c>
      <c r="U226" s="83" t="s">
        <v>1535</v>
      </c>
      <c r="V226" s="83" t="s">
        <v>1408</v>
      </c>
      <c r="W226" s="83" t="s">
        <v>1535</v>
      </c>
      <c r="X226" s="83" t="s">
        <v>1537</v>
      </c>
      <c r="Y226" s="83" t="s">
        <v>1538</v>
      </c>
      <c r="Z226" s="83" t="s">
        <v>1622</v>
      </c>
      <c r="AA226" s="83" t="s">
        <v>1905</v>
      </c>
      <c r="AB226" s="83" t="s">
        <v>1605</v>
      </c>
      <c r="AC226" s="83" t="s">
        <v>11</v>
      </c>
      <c r="AL226" s="83" t="s">
        <v>2746</v>
      </c>
      <c r="AP226" s="83" t="s">
        <v>2735</v>
      </c>
      <c r="AU226" s="83">
        <v>270.0</v>
      </c>
      <c r="BD226" s="83" t="s">
        <v>2713</v>
      </c>
      <c r="BE226" s="83" t="s">
        <v>2765</v>
      </c>
    </row>
    <row r="227">
      <c r="A227" s="83">
        <v>226.0</v>
      </c>
      <c r="B227" s="83" t="s">
        <v>2711</v>
      </c>
      <c r="C227" s="83" t="s">
        <v>2712</v>
      </c>
      <c r="D227" s="83" t="s">
        <v>2713</v>
      </c>
      <c r="E227" s="83" t="s">
        <v>2766</v>
      </c>
      <c r="F227" s="83" t="s">
        <v>2767</v>
      </c>
      <c r="G227" s="83" t="s">
        <v>2768</v>
      </c>
      <c r="H227" s="83" t="s">
        <v>1904</v>
      </c>
      <c r="I227" s="83" t="s">
        <v>1580</v>
      </c>
      <c r="J227" s="83" t="s">
        <v>1613</v>
      </c>
      <c r="K227" s="83">
        <v>170.0</v>
      </c>
      <c r="L227" s="83" t="s">
        <v>1408</v>
      </c>
      <c r="M227" s="83" t="s">
        <v>1535</v>
      </c>
      <c r="N227" s="83" t="s">
        <v>1408</v>
      </c>
      <c r="O227" s="83" t="s">
        <v>1535</v>
      </c>
      <c r="P227" s="83" t="s">
        <v>1408</v>
      </c>
      <c r="Q227" s="83" t="s">
        <v>1551</v>
      </c>
      <c r="R227" s="83" t="s">
        <v>1408</v>
      </c>
      <c r="S227" s="83" t="s">
        <v>1535</v>
      </c>
      <c r="T227" s="83" t="s">
        <v>1408</v>
      </c>
      <c r="U227" s="83" t="s">
        <v>1551</v>
      </c>
      <c r="V227" s="83" t="s">
        <v>1408</v>
      </c>
      <c r="W227" s="83" t="s">
        <v>1535</v>
      </c>
      <c r="X227" s="83" t="s">
        <v>1537</v>
      </c>
      <c r="Y227" s="83" t="s">
        <v>1538</v>
      </c>
      <c r="Z227" s="83" t="s">
        <v>1622</v>
      </c>
      <c r="AA227" s="83" t="s">
        <v>1555</v>
      </c>
      <c r="AB227" s="83" t="s">
        <v>2046</v>
      </c>
      <c r="AC227" s="83" t="s">
        <v>11</v>
      </c>
      <c r="AH227" s="83" t="s">
        <v>2696</v>
      </c>
      <c r="AK227" s="83" t="s">
        <v>2740</v>
      </c>
      <c r="AU227" s="83">
        <v>270.0</v>
      </c>
      <c r="BD227" s="83" t="s">
        <v>2713</v>
      </c>
      <c r="BE227" s="83" t="s">
        <v>2769</v>
      </c>
    </row>
    <row r="228">
      <c r="A228" s="83">
        <v>227.0</v>
      </c>
      <c r="B228" s="83" t="s">
        <v>2711</v>
      </c>
      <c r="C228" s="83" t="s">
        <v>2712</v>
      </c>
      <c r="D228" s="83" t="s">
        <v>2713</v>
      </c>
      <c r="E228" s="83" t="s">
        <v>2770</v>
      </c>
      <c r="F228" s="83" t="s">
        <v>2771</v>
      </c>
      <c r="G228" s="83" t="s">
        <v>2772</v>
      </c>
      <c r="H228" s="83" t="s">
        <v>1531</v>
      </c>
      <c r="I228" s="83" t="s">
        <v>1612</v>
      </c>
      <c r="J228" s="83" t="s">
        <v>1699</v>
      </c>
      <c r="K228" s="83">
        <v>170.0</v>
      </c>
      <c r="L228" s="83" t="s">
        <v>1408</v>
      </c>
      <c r="M228" s="83" t="s">
        <v>1551</v>
      </c>
      <c r="N228" s="83" t="s">
        <v>1408</v>
      </c>
      <c r="O228" s="83" t="s">
        <v>1535</v>
      </c>
      <c r="P228" s="83" t="s">
        <v>1408</v>
      </c>
      <c r="Q228" s="83" t="s">
        <v>1551</v>
      </c>
      <c r="R228" s="83" t="s">
        <v>1436</v>
      </c>
      <c r="S228" s="83" t="s">
        <v>1534</v>
      </c>
      <c r="T228" s="83" t="s">
        <v>1408</v>
      </c>
      <c r="U228" s="83" t="s">
        <v>1551</v>
      </c>
      <c r="V228" s="83" t="s">
        <v>1408</v>
      </c>
      <c r="W228" s="83" t="s">
        <v>1535</v>
      </c>
      <c r="X228" s="83" t="s">
        <v>1570</v>
      </c>
      <c r="Y228" s="83" t="s">
        <v>1571</v>
      </c>
      <c r="Z228" s="83" t="s">
        <v>1614</v>
      </c>
      <c r="AA228" s="83" t="s">
        <v>1581</v>
      </c>
      <c r="AB228" s="83" t="s">
        <v>1779</v>
      </c>
      <c r="AC228" s="83" t="s">
        <v>11</v>
      </c>
      <c r="AD228" s="83" t="s">
        <v>2685</v>
      </c>
      <c r="AG228" s="83" t="s">
        <v>2161</v>
      </c>
      <c r="AL228" s="83" t="s">
        <v>2686</v>
      </c>
      <c r="AU228" s="83">
        <v>270.0</v>
      </c>
      <c r="BD228" s="83" t="s">
        <v>2713</v>
      </c>
      <c r="BE228" s="83" t="s">
        <v>2773</v>
      </c>
    </row>
    <row r="229">
      <c r="A229" s="83">
        <v>228.0</v>
      </c>
      <c r="B229" s="83" t="s">
        <v>2711</v>
      </c>
      <c r="C229" s="83" t="s">
        <v>2712</v>
      </c>
      <c r="D229" s="83" t="s">
        <v>2713</v>
      </c>
      <c r="E229" s="83" t="s">
        <v>2774</v>
      </c>
      <c r="F229" s="83" t="s">
        <v>2775</v>
      </c>
      <c r="G229" s="83" t="s">
        <v>2776</v>
      </c>
      <c r="H229" s="83" t="s">
        <v>1904</v>
      </c>
      <c r="I229" s="83" t="s">
        <v>1612</v>
      </c>
      <c r="J229" s="83" t="s">
        <v>1699</v>
      </c>
      <c r="K229" s="83">
        <v>170.0</v>
      </c>
      <c r="L229" s="83" t="s">
        <v>1408</v>
      </c>
      <c r="M229" s="83" t="s">
        <v>1551</v>
      </c>
      <c r="N229" s="83" t="s">
        <v>1408</v>
      </c>
      <c r="O229" s="83" t="s">
        <v>1535</v>
      </c>
      <c r="P229" s="83" t="s">
        <v>1408</v>
      </c>
      <c r="Q229" s="83" t="s">
        <v>1551</v>
      </c>
      <c r="R229" s="83" t="s">
        <v>1436</v>
      </c>
      <c r="S229" s="83" t="s">
        <v>1534</v>
      </c>
      <c r="T229" s="83" t="s">
        <v>1408</v>
      </c>
      <c r="U229" s="83" t="s">
        <v>1551</v>
      </c>
      <c r="V229" s="83" t="s">
        <v>1436</v>
      </c>
      <c r="W229" s="83" t="s">
        <v>1534</v>
      </c>
      <c r="X229" s="83" t="s">
        <v>1570</v>
      </c>
      <c r="Y229" s="83" t="s">
        <v>1631</v>
      </c>
      <c r="Z229" s="83" t="s">
        <v>1718</v>
      </c>
      <c r="AA229" s="83" t="s">
        <v>1905</v>
      </c>
      <c r="AB229" s="83" t="s">
        <v>1719</v>
      </c>
      <c r="AC229" s="83" t="s">
        <v>11</v>
      </c>
      <c r="AD229" s="83" t="s">
        <v>2685</v>
      </c>
      <c r="AH229" s="83" t="s">
        <v>2457</v>
      </c>
      <c r="AL229" s="83" t="s">
        <v>2686</v>
      </c>
      <c r="AU229" s="83">
        <v>270.0</v>
      </c>
      <c r="BD229" s="83" t="s">
        <v>2713</v>
      </c>
      <c r="BE229" s="83" t="s">
        <v>2777</v>
      </c>
    </row>
    <row r="230">
      <c r="A230" s="83">
        <v>229.0</v>
      </c>
      <c r="B230" s="83" t="s">
        <v>2711</v>
      </c>
      <c r="C230" s="83" t="s">
        <v>2712</v>
      </c>
      <c r="D230" s="83" t="s">
        <v>2713</v>
      </c>
      <c r="E230" s="83" t="s">
        <v>2778</v>
      </c>
      <c r="F230" s="83" t="s">
        <v>2779</v>
      </c>
      <c r="G230" s="83" t="s">
        <v>2780</v>
      </c>
      <c r="H230" s="83" t="s">
        <v>1531</v>
      </c>
      <c r="I230" s="83" t="s">
        <v>1532</v>
      </c>
      <c r="J230" s="83" t="s">
        <v>1699</v>
      </c>
      <c r="K230" s="83">
        <v>180.0</v>
      </c>
      <c r="L230" s="83" t="s">
        <v>1500</v>
      </c>
      <c r="M230" s="83" t="s">
        <v>1536</v>
      </c>
      <c r="N230" s="83" t="s">
        <v>1408</v>
      </c>
      <c r="O230" s="83" t="s">
        <v>1551</v>
      </c>
      <c r="P230" s="83" t="s">
        <v>1408</v>
      </c>
      <c r="Q230" s="83" t="s">
        <v>1535</v>
      </c>
      <c r="R230" s="83" t="s">
        <v>1408</v>
      </c>
      <c r="S230" s="83" t="s">
        <v>1535</v>
      </c>
      <c r="T230" s="83" t="s">
        <v>1408</v>
      </c>
      <c r="U230" s="83" t="s">
        <v>1551</v>
      </c>
      <c r="V230" s="83" t="s">
        <v>1436</v>
      </c>
      <c r="W230" s="83" t="s">
        <v>1534</v>
      </c>
      <c r="X230" s="83" t="s">
        <v>1570</v>
      </c>
      <c r="Y230" s="83" t="s">
        <v>1631</v>
      </c>
      <c r="Z230" s="83" t="s">
        <v>1718</v>
      </c>
      <c r="AA230" s="83" t="s">
        <v>1693</v>
      </c>
      <c r="AB230" s="83" t="s">
        <v>1726</v>
      </c>
      <c r="AC230" s="83" t="s">
        <v>11</v>
      </c>
      <c r="AD230" s="83" t="s">
        <v>2221</v>
      </c>
      <c r="AF230" s="83" t="s">
        <v>2222</v>
      </c>
      <c r="AG230" s="83" t="s">
        <v>1814</v>
      </c>
      <c r="AJ230" s="83" t="s">
        <v>2781</v>
      </c>
      <c r="AU230" s="83">
        <v>290.0</v>
      </c>
      <c r="BD230" s="83" t="s">
        <v>2713</v>
      </c>
      <c r="BE230" s="83" t="s">
        <v>2782</v>
      </c>
    </row>
    <row r="231">
      <c r="A231" s="83">
        <v>230.0</v>
      </c>
      <c r="B231" s="83" t="s">
        <v>2711</v>
      </c>
      <c r="C231" s="83" t="s">
        <v>2712</v>
      </c>
      <c r="D231" s="83" t="s">
        <v>2713</v>
      </c>
      <c r="E231" s="83" t="s">
        <v>2783</v>
      </c>
      <c r="F231" s="83" t="s">
        <v>2784</v>
      </c>
      <c r="G231" s="83" t="s">
        <v>2785</v>
      </c>
      <c r="H231" s="83" t="s">
        <v>1904</v>
      </c>
      <c r="I231" s="83" t="s">
        <v>1580</v>
      </c>
      <c r="J231" s="83" t="s">
        <v>1699</v>
      </c>
      <c r="K231" s="83">
        <v>160.0</v>
      </c>
      <c r="L231" s="83" t="s">
        <v>1408</v>
      </c>
      <c r="M231" s="83" t="s">
        <v>1551</v>
      </c>
      <c r="N231" s="83" t="s">
        <v>1436</v>
      </c>
      <c r="O231" s="83" t="s">
        <v>1534</v>
      </c>
      <c r="P231" s="83" t="s">
        <v>1408</v>
      </c>
      <c r="Q231" s="83" t="s">
        <v>1535</v>
      </c>
      <c r="R231" s="83" t="s">
        <v>1436</v>
      </c>
      <c r="S231" s="83" t="s">
        <v>1550</v>
      </c>
      <c r="T231" s="83" t="s">
        <v>1500</v>
      </c>
      <c r="U231" s="83" t="s">
        <v>1536</v>
      </c>
      <c r="V231" s="83" t="s">
        <v>1408</v>
      </c>
      <c r="W231" s="83" t="s">
        <v>1535</v>
      </c>
      <c r="X231" s="83" t="s">
        <v>1570</v>
      </c>
      <c r="Y231" s="83" t="s">
        <v>1631</v>
      </c>
      <c r="Z231" s="83" t="s">
        <v>1718</v>
      </c>
      <c r="AA231" s="83" t="s">
        <v>1905</v>
      </c>
      <c r="AB231" s="83" t="s">
        <v>2470</v>
      </c>
      <c r="AC231" s="83" t="s">
        <v>11</v>
      </c>
      <c r="AD231" s="83" t="s">
        <v>2786</v>
      </c>
      <c r="AL231" s="83" t="s">
        <v>2746</v>
      </c>
      <c r="AU231" s="83">
        <v>270.0</v>
      </c>
      <c r="BD231" s="83" t="s">
        <v>2713</v>
      </c>
      <c r="BE231" s="83" t="s">
        <v>2787</v>
      </c>
    </row>
    <row r="232">
      <c r="A232" s="83">
        <v>231.0</v>
      </c>
      <c r="B232" s="83" t="s">
        <v>2711</v>
      </c>
      <c r="C232" s="83" t="s">
        <v>2712</v>
      </c>
      <c r="D232" s="83" t="s">
        <v>2713</v>
      </c>
      <c r="E232" s="83" t="s">
        <v>2788</v>
      </c>
      <c r="F232" s="83" t="s">
        <v>2789</v>
      </c>
      <c r="G232" s="83" t="s">
        <v>2790</v>
      </c>
      <c r="H232" s="83" t="s">
        <v>1531</v>
      </c>
      <c r="I232" s="83" t="s">
        <v>1580</v>
      </c>
      <c r="J232" s="83" t="s">
        <v>1699</v>
      </c>
      <c r="K232" s="83">
        <v>170.0</v>
      </c>
      <c r="L232" s="83" t="s">
        <v>1500</v>
      </c>
      <c r="M232" s="83" t="s">
        <v>1536</v>
      </c>
      <c r="N232" s="83" t="s">
        <v>1408</v>
      </c>
      <c r="O232" s="83" t="s">
        <v>1535</v>
      </c>
      <c r="P232" s="83" t="s">
        <v>1408</v>
      </c>
      <c r="Q232" s="83" t="s">
        <v>1551</v>
      </c>
      <c r="R232" s="83" t="s">
        <v>1436</v>
      </c>
      <c r="S232" s="83" t="s">
        <v>1550</v>
      </c>
      <c r="T232" s="83" t="s">
        <v>1436</v>
      </c>
      <c r="U232" s="83" t="s">
        <v>1534</v>
      </c>
      <c r="V232" s="83" t="s">
        <v>1436</v>
      </c>
      <c r="W232" s="83" t="s">
        <v>1550</v>
      </c>
      <c r="X232" s="83" t="s">
        <v>1570</v>
      </c>
      <c r="Y232" s="83" t="s">
        <v>1631</v>
      </c>
      <c r="Z232" s="83" t="s">
        <v>1718</v>
      </c>
      <c r="AA232" s="83" t="s">
        <v>1581</v>
      </c>
      <c r="AB232" s="83" t="s">
        <v>1684</v>
      </c>
      <c r="AC232" s="83" t="s">
        <v>11</v>
      </c>
      <c r="AD232" s="83" t="s">
        <v>2786</v>
      </c>
      <c r="AG232" s="83" t="s">
        <v>2791</v>
      </c>
      <c r="AH232" s="83" t="s">
        <v>2320</v>
      </c>
      <c r="AL232" s="83" t="s">
        <v>2746</v>
      </c>
      <c r="AU232" s="83">
        <v>270.0</v>
      </c>
      <c r="BD232" s="83" t="s">
        <v>2713</v>
      </c>
      <c r="BE232" s="83" t="s">
        <v>2792</v>
      </c>
    </row>
    <row r="233">
      <c r="A233" s="83">
        <v>232.0</v>
      </c>
      <c r="B233" s="83" t="s">
        <v>2793</v>
      </c>
      <c r="C233" s="83" t="s">
        <v>2794</v>
      </c>
      <c r="D233" s="83" t="s">
        <v>2795</v>
      </c>
      <c r="E233" s="83" t="s">
        <v>2303</v>
      </c>
      <c r="F233" s="83" t="s">
        <v>2304</v>
      </c>
      <c r="G233" s="83" t="s">
        <v>2305</v>
      </c>
      <c r="H233" s="83" t="s">
        <v>1531</v>
      </c>
      <c r="I233" s="83" t="s">
        <v>1580</v>
      </c>
      <c r="J233" s="83" t="s">
        <v>1533</v>
      </c>
      <c r="K233" s="83">
        <v>190.0</v>
      </c>
      <c r="L233" s="83" t="s">
        <v>1408</v>
      </c>
      <c r="M233" s="83" t="s">
        <v>1551</v>
      </c>
      <c r="N233" s="83" t="s">
        <v>1408</v>
      </c>
      <c r="O233" s="83" t="s">
        <v>1551</v>
      </c>
      <c r="P233" s="83" t="s">
        <v>1408</v>
      </c>
      <c r="Q233" s="83" t="s">
        <v>1535</v>
      </c>
      <c r="R233" s="83" t="s">
        <v>1408</v>
      </c>
      <c r="S233" s="83" t="s">
        <v>1551</v>
      </c>
      <c r="T233" s="83" t="s">
        <v>1436</v>
      </c>
      <c r="U233" s="83" t="s">
        <v>1534</v>
      </c>
      <c r="V233" s="83" t="s">
        <v>1408</v>
      </c>
      <c r="W233" s="83" t="s">
        <v>1551</v>
      </c>
      <c r="X233" s="83" t="s">
        <v>1537</v>
      </c>
      <c r="Y233" s="83" t="s">
        <v>1538</v>
      </c>
      <c r="Z233" s="83" t="s">
        <v>1539</v>
      </c>
      <c r="AA233" s="83" t="s">
        <v>1581</v>
      </c>
      <c r="AB233" s="83" t="s">
        <v>1671</v>
      </c>
      <c r="AC233" s="83" t="s">
        <v>11</v>
      </c>
      <c r="AR233" s="83" t="s">
        <v>2306</v>
      </c>
      <c r="AS233" s="83" t="s">
        <v>2307</v>
      </c>
      <c r="AT233" s="83" t="s">
        <v>2308</v>
      </c>
      <c r="AU233" s="83">
        <v>280.0</v>
      </c>
      <c r="BD233" s="83" t="s">
        <v>2795</v>
      </c>
      <c r="BE233" s="83" t="s">
        <v>2796</v>
      </c>
    </row>
    <row r="234">
      <c r="A234" s="83">
        <v>233.0</v>
      </c>
      <c r="B234" s="83" t="s">
        <v>2793</v>
      </c>
      <c r="C234" s="83" t="s">
        <v>2794</v>
      </c>
      <c r="D234" s="83" t="s">
        <v>2795</v>
      </c>
      <c r="E234" s="83" t="s">
        <v>2310</v>
      </c>
      <c r="F234" s="83" t="s">
        <v>2311</v>
      </c>
      <c r="G234" s="83" t="s">
        <v>2312</v>
      </c>
      <c r="H234" s="83" t="s">
        <v>1531</v>
      </c>
      <c r="I234" s="83" t="s">
        <v>1532</v>
      </c>
      <c r="J234" s="83" t="s">
        <v>880</v>
      </c>
      <c r="K234" s="83">
        <v>160.0</v>
      </c>
      <c r="L234" s="83" t="s">
        <v>1408</v>
      </c>
      <c r="M234" s="83" t="s">
        <v>1535</v>
      </c>
      <c r="N234" s="83" t="s">
        <v>1408</v>
      </c>
      <c r="O234" s="83" t="s">
        <v>1535</v>
      </c>
      <c r="P234" s="83" t="s">
        <v>1408</v>
      </c>
      <c r="Q234" s="83" t="s">
        <v>1535</v>
      </c>
      <c r="R234" s="83" t="s">
        <v>1408</v>
      </c>
      <c r="S234" s="83" t="s">
        <v>1551</v>
      </c>
      <c r="T234" s="83" t="s">
        <v>1408</v>
      </c>
      <c r="U234" s="83" t="s">
        <v>1551</v>
      </c>
      <c r="V234" s="83" t="s">
        <v>1408</v>
      </c>
      <c r="W234" s="83" t="s">
        <v>1551</v>
      </c>
      <c r="X234" s="83" t="s">
        <v>1595</v>
      </c>
      <c r="Y234" s="83" t="s">
        <v>1553</v>
      </c>
      <c r="Z234" s="83" t="s">
        <v>1596</v>
      </c>
      <c r="AA234" s="83" t="s">
        <v>1581</v>
      </c>
      <c r="AB234" s="83" t="s">
        <v>2797</v>
      </c>
      <c r="AC234" s="83" t="s">
        <v>11</v>
      </c>
      <c r="AL234" s="83" t="s">
        <v>2313</v>
      </c>
      <c r="AP234" s="83" t="s">
        <v>2314</v>
      </c>
      <c r="AU234" s="83">
        <v>280.0</v>
      </c>
      <c r="BD234" s="83" t="s">
        <v>2795</v>
      </c>
      <c r="BE234" s="83" t="s">
        <v>2798</v>
      </c>
    </row>
    <row r="235">
      <c r="A235" s="83">
        <v>234.0</v>
      </c>
      <c r="B235" s="83" t="s">
        <v>2793</v>
      </c>
      <c r="C235" s="83" t="s">
        <v>2794</v>
      </c>
      <c r="D235" s="83" t="s">
        <v>2795</v>
      </c>
      <c r="E235" s="83" t="s">
        <v>2443</v>
      </c>
      <c r="F235" s="83" t="s">
        <v>2444</v>
      </c>
      <c r="G235" s="83" t="s">
        <v>2445</v>
      </c>
      <c r="H235" s="83" t="s">
        <v>1531</v>
      </c>
      <c r="I235" s="83" t="s">
        <v>1580</v>
      </c>
      <c r="J235" s="83" t="s">
        <v>880</v>
      </c>
      <c r="K235" s="83">
        <v>170.0</v>
      </c>
      <c r="L235" s="83" t="s">
        <v>1408</v>
      </c>
      <c r="M235" s="83" t="s">
        <v>1535</v>
      </c>
      <c r="N235" s="83" t="s">
        <v>1408</v>
      </c>
      <c r="O235" s="83" t="s">
        <v>1535</v>
      </c>
      <c r="P235" s="83" t="s">
        <v>1500</v>
      </c>
      <c r="Q235" s="83" t="s">
        <v>1536</v>
      </c>
      <c r="R235" s="83" t="s">
        <v>1408</v>
      </c>
      <c r="S235" s="83" t="s">
        <v>1551</v>
      </c>
      <c r="T235" s="83" t="s">
        <v>1436</v>
      </c>
      <c r="U235" s="83" t="s">
        <v>1534</v>
      </c>
      <c r="V235" s="83" t="s">
        <v>1408</v>
      </c>
      <c r="W235" s="83" t="s">
        <v>1551</v>
      </c>
      <c r="X235" s="83" t="s">
        <v>1570</v>
      </c>
      <c r="Y235" s="83" t="s">
        <v>1571</v>
      </c>
      <c r="Z235" s="83" t="s">
        <v>1572</v>
      </c>
      <c r="AA235" s="83" t="s">
        <v>1581</v>
      </c>
      <c r="AB235" s="83" t="s">
        <v>2518</v>
      </c>
      <c r="AC235" s="83" t="s">
        <v>11</v>
      </c>
      <c r="AP235" s="83" t="s">
        <v>2446</v>
      </c>
      <c r="AU235" s="83">
        <v>280.0</v>
      </c>
      <c r="BD235" s="83" t="s">
        <v>2795</v>
      </c>
      <c r="BE235" s="83" t="s">
        <v>2799</v>
      </c>
    </row>
    <row r="236">
      <c r="A236" s="83">
        <v>235.0</v>
      </c>
      <c r="B236" s="83" t="s">
        <v>2793</v>
      </c>
      <c r="C236" s="83" t="s">
        <v>2794</v>
      </c>
      <c r="D236" s="83" t="s">
        <v>2795</v>
      </c>
      <c r="E236" s="83" t="s">
        <v>2448</v>
      </c>
      <c r="F236" s="83" t="s">
        <v>2449</v>
      </c>
      <c r="G236" s="83" t="s">
        <v>2450</v>
      </c>
      <c r="H236" s="83" t="s">
        <v>1531</v>
      </c>
      <c r="I236" s="83" t="s">
        <v>1532</v>
      </c>
      <c r="J236" s="83" t="s">
        <v>880</v>
      </c>
      <c r="K236" s="83">
        <v>170.0</v>
      </c>
      <c r="L236" s="83" t="s">
        <v>1408</v>
      </c>
      <c r="M236" s="83" t="s">
        <v>1535</v>
      </c>
      <c r="N236" s="83" t="s">
        <v>1408</v>
      </c>
      <c r="O236" s="83" t="s">
        <v>1551</v>
      </c>
      <c r="P236" s="83" t="s">
        <v>1408</v>
      </c>
      <c r="Q236" s="83" t="s">
        <v>1551</v>
      </c>
      <c r="R236" s="83" t="s">
        <v>1408</v>
      </c>
      <c r="S236" s="83" t="s">
        <v>1535</v>
      </c>
      <c r="T236" s="83" t="s">
        <v>1408</v>
      </c>
      <c r="U236" s="83" t="s">
        <v>1535</v>
      </c>
      <c r="V236" s="83" t="s">
        <v>1408</v>
      </c>
      <c r="W236" s="83" t="s">
        <v>1551</v>
      </c>
      <c r="X236" s="83" t="s">
        <v>1570</v>
      </c>
      <c r="Y236" s="83" t="s">
        <v>1571</v>
      </c>
      <c r="Z236" s="83" t="s">
        <v>1614</v>
      </c>
      <c r="AA236" s="83" t="s">
        <v>1555</v>
      </c>
      <c r="AB236" s="83" t="s">
        <v>1573</v>
      </c>
      <c r="AC236" s="83" t="s">
        <v>11</v>
      </c>
      <c r="AD236" s="83" t="s">
        <v>2451</v>
      </c>
      <c r="AL236" s="83" t="s">
        <v>2452</v>
      </c>
      <c r="AP236" s="83" t="s">
        <v>2314</v>
      </c>
      <c r="AU236" s="83">
        <v>280.0</v>
      </c>
      <c r="BD236" s="83" t="s">
        <v>2795</v>
      </c>
      <c r="BE236" s="83" t="s">
        <v>2800</v>
      </c>
    </row>
    <row r="237">
      <c r="A237" s="83">
        <v>236.0</v>
      </c>
      <c r="B237" s="83" t="s">
        <v>2793</v>
      </c>
      <c r="C237" s="83" t="s">
        <v>2794</v>
      </c>
      <c r="D237" s="83" t="s">
        <v>2795</v>
      </c>
      <c r="E237" s="83" t="s">
        <v>2460</v>
      </c>
      <c r="F237" s="83" t="s">
        <v>2461</v>
      </c>
      <c r="G237" s="83" t="s">
        <v>2462</v>
      </c>
      <c r="H237" s="83" t="s">
        <v>1531</v>
      </c>
      <c r="I237" s="83" t="s">
        <v>1612</v>
      </c>
      <c r="J237" s="83" t="s">
        <v>1613</v>
      </c>
      <c r="K237" s="83">
        <v>170.0</v>
      </c>
      <c r="L237" s="83" t="s">
        <v>1408</v>
      </c>
      <c r="M237" s="83" t="s">
        <v>1551</v>
      </c>
      <c r="N237" s="83" t="s">
        <v>1408</v>
      </c>
      <c r="O237" s="83" t="s">
        <v>1551</v>
      </c>
      <c r="P237" s="83" t="s">
        <v>1408</v>
      </c>
      <c r="Q237" s="83" t="s">
        <v>1551</v>
      </c>
      <c r="R237" s="83" t="s">
        <v>1408</v>
      </c>
      <c r="S237" s="83" t="s">
        <v>1535</v>
      </c>
      <c r="T237" s="83" t="s">
        <v>1408</v>
      </c>
      <c r="U237" s="83" t="s">
        <v>1551</v>
      </c>
      <c r="V237" s="83" t="s">
        <v>1436</v>
      </c>
      <c r="W237" s="83" t="s">
        <v>1534</v>
      </c>
      <c r="X237" s="83" t="s">
        <v>1570</v>
      </c>
      <c r="Y237" s="83" t="s">
        <v>1631</v>
      </c>
      <c r="Z237" s="83" t="s">
        <v>1718</v>
      </c>
      <c r="AA237" s="83" t="s">
        <v>1581</v>
      </c>
      <c r="AB237" s="83" t="s">
        <v>2582</v>
      </c>
      <c r="AC237" s="83" t="s">
        <v>11</v>
      </c>
      <c r="AD237" s="83" t="s">
        <v>2464</v>
      </c>
      <c r="AH237" s="83" t="s">
        <v>2465</v>
      </c>
      <c r="AU237" s="83">
        <v>280.0</v>
      </c>
      <c r="BD237" s="83" t="s">
        <v>2795</v>
      </c>
      <c r="BE237" s="83" t="s">
        <v>2801</v>
      </c>
    </row>
    <row r="238">
      <c r="A238" s="83">
        <v>237.0</v>
      </c>
      <c r="B238" s="83" t="s">
        <v>2793</v>
      </c>
      <c r="C238" s="83" t="s">
        <v>2794</v>
      </c>
      <c r="D238" s="83" t="s">
        <v>2795</v>
      </c>
      <c r="E238" s="83" t="s">
        <v>2802</v>
      </c>
      <c r="F238" s="83" t="s">
        <v>2468</v>
      </c>
      <c r="G238" s="83" t="s">
        <v>2469</v>
      </c>
      <c r="H238" s="83" t="s">
        <v>1531</v>
      </c>
      <c r="I238" s="83" t="s">
        <v>1580</v>
      </c>
      <c r="J238" s="83" t="s">
        <v>1613</v>
      </c>
      <c r="K238" s="83">
        <v>190.0</v>
      </c>
      <c r="L238" s="83" t="s">
        <v>1408</v>
      </c>
      <c r="M238" s="83" t="s">
        <v>1535</v>
      </c>
      <c r="N238" s="83" t="s">
        <v>1500</v>
      </c>
      <c r="O238" s="83" t="s">
        <v>1536</v>
      </c>
      <c r="P238" s="83" t="s">
        <v>1408</v>
      </c>
      <c r="Q238" s="83" t="s">
        <v>1535</v>
      </c>
      <c r="R238" s="83" t="s">
        <v>1408</v>
      </c>
      <c r="S238" s="83" t="s">
        <v>1535</v>
      </c>
      <c r="T238" s="83" t="s">
        <v>1408</v>
      </c>
      <c r="U238" s="83" t="s">
        <v>1535</v>
      </c>
      <c r="V238" s="83" t="s">
        <v>1408</v>
      </c>
      <c r="W238" s="83" t="s">
        <v>1551</v>
      </c>
      <c r="X238" s="83" t="s">
        <v>1570</v>
      </c>
      <c r="Y238" s="83" t="s">
        <v>1571</v>
      </c>
      <c r="Z238" s="83" t="s">
        <v>1614</v>
      </c>
      <c r="AA238" s="83" t="s">
        <v>1555</v>
      </c>
      <c r="AB238" s="83" t="s">
        <v>2664</v>
      </c>
      <c r="AC238" s="83" t="s">
        <v>11</v>
      </c>
      <c r="AL238" s="83" t="s">
        <v>2471</v>
      </c>
      <c r="AN238" s="83" t="s">
        <v>2472</v>
      </c>
      <c r="AU238" s="83">
        <v>280.0</v>
      </c>
      <c r="BD238" s="83" t="s">
        <v>2795</v>
      </c>
      <c r="BE238" s="83" t="s">
        <v>2803</v>
      </c>
    </row>
    <row r="239">
      <c r="A239" s="83">
        <v>238.0</v>
      </c>
      <c r="B239" s="83" t="s">
        <v>2793</v>
      </c>
      <c r="C239" s="83" t="s">
        <v>2794</v>
      </c>
      <c r="D239" s="83" t="s">
        <v>2795</v>
      </c>
      <c r="E239" s="83" t="s">
        <v>2474</v>
      </c>
      <c r="F239" s="83" t="s">
        <v>2475</v>
      </c>
      <c r="G239" s="83" t="s">
        <v>2476</v>
      </c>
      <c r="H239" s="83" t="s">
        <v>1531</v>
      </c>
      <c r="I239" s="83" t="s">
        <v>1532</v>
      </c>
      <c r="J239" s="83" t="s">
        <v>1613</v>
      </c>
      <c r="K239" s="83">
        <v>180.0</v>
      </c>
      <c r="L239" s="83" t="s">
        <v>1408</v>
      </c>
      <c r="M239" s="83" t="s">
        <v>1551</v>
      </c>
      <c r="N239" s="83" t="s">
        <v>1408</v>
      </c>
      <c r="O239" s="83" t="s">
        <v>1551</v>
      </c>
      <c r="P239" s="83" t="s">
        <v>1408</v>
      </c>
      <c r="Q239" s="83" t="s">
        <v>1535</v>
      </c>
      <c r="R239" s="83" t="s">
        <v>1408</v>
      </c>
      <c r="S239" s="83" t="s">
        <v>1535</v>
      </c>
      <c r="T239" s="83" t="s">
        <v>1408</v>
      </c>
      <c r="U239" s="83" t="s">
        <v>1535</v>
      </c>
      <c r="V239" s="83" t="s">
        <v>1408</v>
      </c>
      <c r="W239" s="83" t="s">
        <v>1551</v>
      </c>
      <c r="X239" s="83" t="s">
        <v>1570</v>
      </c>
      <c r="Y239" s="83" t="s">
        <v>1631</v>
      </c>
      <c r="Z239" s="83" t="s">
        <v>1718</v>
      </c>
      <c r="AA239" s="83" t="s">
        <v>1581</v>
      </c>
      <c r="AB239" s="83" t="s">
        <v>1789</v>
      </c>
      <c r="AC239" s="83" t="s">
        <v>11</v>
      </c>
      <c r="AD239" s="83" t="s">
        <v>2451</v>
      </c>
      <c r="AG239" s="83" t="s">
        <v>2477</v>
      </c>
      <c r="AH239" s="83" t="s">
        <v>2478</v>
      </c>
      <c r="AP239" s="83" t="s">
        <v>2301</v>
      </c>
      <c r="AU239" s="83">
        <v>280.0</v>
      </c>
      <c r="BD239" s="83" t="s">
        <v>2795</v>
      </c>
      <c r="BE239" s="83" t="s">
        <v>2804</v>
      </c>
    </row>
    <row r="240">
      <c r="A240" s="83">
        <v>239.0</v>
      </c>
      <c r="B240" s="83" t="s">
        <v>2793</v>
      </c>
      <c r="C240" s="83" t="s">
        <v>2794</v>
      </c>
      <c r="D240" s="83" t="s">
        <v>2795</v>
      </c>
      <c r="E240" s="83" t="s">
        <v>2805</v>
      </c>
      <c r="F240" s="83" t="s">
        <v>2806</v>
      </c>
      <c r="G240" s="83" t="s">
        <v>2807</v>
      </c>
      <c r="H240" s="83" t="s">
        <v>1531</v>
      </c>
      <c r="I240" s="83" t="s">
        <v>1580</v>
      </c>
      <c r="J240" s="83" t="s">
        <v>1699</v>
      </c>
      <c r="K240" s="83">
        <v>170.0</v>
      </c>
      <c r="L240" s="83" t="s">
        <v>1408</v>
      </c>
      <c r="M240" s="83" t="s">
        <v>1551</v>
      </c>
      <c r="N240" s="83" t="s">
        <v>1408</v>
      </c>
      <c r="O240" s="83" t="s">
        <v>1535</v>
      </c>
      <c r="P240" s="83" t="s">
        <v>1408</v>
      </c>
      <c r="Q240" s="83" t="s">
        <v>1551</v>
      </c>
      <c r="R240" s="83" t="s">
        <v>1436</v>
      </c>
      <c r="S240" s="83" t="s">
        <v>1534</v>
      </c>
      <c r="T240" s="83" t="s">
        <v>1408</v>
      </c>
      <c r="U240" s="83" t="s">
        <v>1535</v>
      </c>
      <c r="V240" s="83" t="s">
        <v>1408</v>
      </c>
      <c r="W240" s="83" t="s">
        <v>1535</v>
      </c>
      <c r="X240" s="83" t="s">
        <v>1570</v>
      </c>
      <c r="Y240" s="83" t="s">
        <v>1631</v>
      </c>
      <c r="Z240" s="83" t="s">
        <v>1718</v>
      </c>
      <c r="AA240" s="83" t="s">
        <v>1693</v>
      </c>
      <c r="AB240" s="83" t="s">
        <v>1702</v>
      </c>
      <c r="AC240" s="83" t="s">
        <v>11</v>
      </c>
      <c r="AG240" s="83" t="s">
        <v>2319</v>
      </c>
      <c r="AH240" s="83" t="s">
        <v>2320</v>
      </c>
      <c r="AO240" s="83" t="s">
        <v>2321</v>
      </c>
      <c r="AU240" s="83">
        <v>280.0</v>
      </c>
      <c r="BD240" s="83" t="s">
        <v>2795</v>
      </c>
      <c r="BE240" s="83" t="s">
        <v>2808</v>
      </c>
    </row>
    <row r="241">
      <c r="A241" s="83">
        <v>240.0</v>
      </c>
      <c r="B241" s="83" t="s">
        <v>2793</v>
      </c>
      <c r="C241" s="83" t="s">
        <v>2794</v>
      </c>
      <c r="D241" s="83" t="s">
        <v>2795</v>
      </c>
      <c r="E241" s="83" t="s">
        <v>2809</v>
      </c>
      <c r="F241" s="83" t="s">
        <v>2491</v>
      </c>
      <c r="G241" s="83" t="s">
        <v>2492</v>
      </c>
      <c r="H241" s="83" t="s">
        <v>1531</v>
      </c>
      <c r="I241" s="83" t="s">
        <v>1612</v>
      </c>
      <c r="J241" s="83" t="s">
        <v>1699</v>
      </c>
      <c r="K241" s="83">
        <v>180.0</v>
      </c>
      <c r="L241" s="83" t="s">
        <v>1436</v>
      </c>
      <c r="M241" s="83" t="s">
        <v>1534</v>
      </c>
      <c r="N241" s="83" t="s">
        <v>1408</v>
      </c>
      <c r="O241" s="83" t="s">
        <v>1551</v>
      </c>
      <c r="P241" s="83" t="s">
        <v>1500</v>
      </c>
      <c r="Q241" s="83" t="s">
        <v>1536</v>
      </c>
      <c r="R241" s="83" t="s">
        <v>1408</v>
      </c>
      <c r="S241" s="83" t="s">
        <v>1551</v>
      </c>
      <c r="T241" s="83" t="s">
        <v>1408</v>
      </c>
      <c r="U241" s="83" t="s">
        <v>1535</v>
      </c>
      <c r="V241" s="83" t="s">
        <v>1408</v>
      </c>
      <c r="W241" s="83" t="s">
        <v>1535</v>
      </c>
      <c r="X241" s="83" t="s">
        <v>1570</v>
      </c>
      <c r="Y241" s="83" t="s">
        <v>1571</v>
      </c>
      <c r="Z241" s="83" t="s">
        <v>1614</v>
      </c>
      <c r="AA241" s="83" t="s">
        <v>1581</v>
      </c>
      <c r="AB241" s="83" t="s">
        <v>1719</v>
      </c>
      <c r="AC241" s="83" t="s">
        <v>11</v>
      </c>
      <c r="AD241" s="83" t="s">
        <v>2464</v>
      </c>
      <c r="AH241" s="83" t="s">
        <v>2493</v>
      </c>
      <c r="AP241" s="83" t="s">
        <v>2494</v>
      </c>
      <c r="AU241" s="83">
        <v>280.0</v>
      </c>
      <c r="BD241" s="83" t="s">
        <v>2795</v>
      </c>
      <c r="BE241" s="83" t="s">
        <v>2810</v>
      </c>
    </row>
    <row r="242">
      <c r="A242" s="83">
        <v>241.0</v>
      </c>
      <c r="B242" s="83" t="s">
        <v>2793</v>
      </c>
      <c r="C242" s="83" t="s">
        <v>2794</v>
      </c>
      <c r="D242" s="83" t="s">
        <v>2795</v>
      </c>
      <c r="E242" s="83" t="s">
        <v>2187</v>
      </c>
      <c r="F242" s="83" t="s">
        <v>2188</v>
      </c>
      <c r="G242" s="83" t="s">
        <v>2189</v>
      </c>
      <c r="H242" s="83" t="s">
        <v>1531</v>
      </c>
      <c r="I242" s="83" t="s">
        <v>1612</v>
      </c>
      <c r="J242" s="83" t="s">
        <v>1699</v>
      </c>
      <c r="K242" s="83">
        <v>180.0</v>
      </c>
      <c r="L242" s="83" t="s">
        <v>1408</v>
      </c>
      <c r="M242" s="83" t="s">
        <v>1551</v>
      </c>
      <c r="N242" s="83" t="s">
        <v>1408</v>
      </c>
      <c r="O242" s="83" t="s">
        <v>1535</v>
      </c>
      <c r="P242" s="83" t="s">
        <v>1408</v>
      </c>
      <c r="Q242" s="83" t="s">
        <v>1551</v>
      </c>
      <c r="R242" s="83" t="s">
        <v>1408</v>
      </c>
      <c r="S242" s="83" t="s">
        <v>1535</v>
      </c>
      <c r="T242" s="83" t="s">
        <v>1500</v>
      </c>
      <c r="U242" s="83" t="s">
        <v>1536</v>
      </c>
      <c r="V242" s="83" t="s">
        <v>1436</v>
      </c>
      <c r="W242" s="83" t="s">
        <v>1550</v>
      </c>
      <c r="X242" s="83" t="s">
        <v>1570</v>
      </c>
      <c r="Y242" s="83" t="s">
        <v>1631</v>
      </c>
      <c r="Z242" s="83" t="s">
        <v>1718</v>
      </c>
      <c r="AA242" s="83" t="s">
        <v>1623</v>
      </c>
      <c r="AB242" s="83" t="s">
        <v>1726</v>
      </c>
      <c r="AC242" s="83" t="s">
        <v>11</v>
      </c>
      <c r="AD242" s="83" t="s">
        <v>2190</v>
      </c>
      <c r="AK242" s="83" t="s">
        <v>1850</v>
      </c>
      <c r="AL242" s="83" t="s">
        <v>1757</v>
      </c>
      <c r="AN242" s="83" t="s">
        <v>2191</v>
      </c>
      <c r="AU242" s="83">
        <v>300.0</v>
      </c>
      <c r="BD242" s="83" t="s">
        <v>2795</v>
      </c>
      <c r="BE242" s="83" t="s">
        <v>2811</v>
      </c>
    </row>
    <row r="243">
      <c r="A243" s="83">
        <v>242.0</v>
      </c>
      <c r="B243" s="83" t="s">
        <v>2793</v>
      </c>
      <c r="C243" s="83" t="s">
        <v>2794</v>
      </c>
      <c r="D243" s="83" t="s">
        <v>2795</v>
      </c>
      <c r="E243" s="83" t="s">
        <v>2246</v>
      </c>
      <c r="F243" s="83" t="s">
        <v>2247</v>
      </c>
      <c r="G243" s="83" t="s">
        <v>2248</v>
      </c>
      <c r="H243" s="83" t="s">
        <v>1531</v>
      </c>
      <c r="I243" s="83" t="s">
        <v>1580</v>
      </c>
      <c r="J243" s="83" t="s">
        <v>1699</v>
      </c>
      <c r="K243" s="83">
        <v>180.0</v>
      </c>
      <c r="L243" s="83" t="s">
        <v>1500</v>
      </c>
      <c r="M243" s="83" t="s">
        <v>1536</v>
      </c>
      <c r="N243" s="83" t="s">
        <v>1500</v>
      </c>
      <c r="O243" s="83" t="s">
        <v>1536</v>
      </c>
      <c r="P243" s="83" t="s">
        <v>1408</v>
      </c>
      <c r="Q243" s="83" t="s">
        <v>1535</v>
      </c>
      <c r="R243" s="83" t="s">
        <v>1436</v>
      </c>
      <c r="S243" s="83" t="s">
        <v>1550</v>
      </c>
      <c r="T243" s="83" t="s">
        <v>1408</v>
      </c>
      <c r="U243" s="83" t="s">
        <v>1535</v>
      </c>
      <c r="V243" s="83" t="s">
        <v>1408</v>
      </c>
      <c r="W243" s="83" t="s">
        <v>1535</v>
      </c>
      <c r="X243" s="83" t="s">
        <v>1570</v>
      </c>
      <c r="Y243" s="83" t="s">
        <v>1631</v>
      </c>
      <c r="Z243" s="83" t="s">
        <v>1718</v>
      </c>
      <c r="AA243" s="83" t="s">
        <v>1693</v>
      </c>
      <c r="AB243" s="83" t="s">
        <v>1779</v>
      </c>
      <c r="AC243" s="83" t="s">
        <v>11</v>
      </c>
      <c r="AD243" s="83" t="s">
        <v>2249</v>
      </c>
      <c r="AF243" s="83" t="s">
        <v>2250</v>
      </c>
      <c r="AG243" s="83" t="s">
        <v>2251</v>
      </c>
      <c r="AH243" s="83" t="s">
        <v>2252</v>
      </c>
      <c r="AJ243" s="83" t="s">
        <v>1687</v>
      </c>
      <c r="AU243" s="83">
        <v>300.0</v>
      </c>
      <c r="BD243" s="83" t="s">
        <v>2795</v>
      </c>
      <c r="BE243" s="83" t="s">
        <v>2812</v>
      </c>
    </row>
    <row r="244">
      <c r="A244" s="83">
        <v>243.0</v>
      </c>
      <c r="B244" s="83" t="s">
        <v>2813</v>
      </c>
      <c r="C244" s="83" t="s">
        <v>2814</v>
      </c>
      <c r="D244" s="83" t="s">
        <v>2815</v>
      </c>
      <c r="E244" s="83" t="s">
        <v>2816</v>
      </c>
      <c r="F244" s="83" t="s">
        <v>2817</v>
      </c>
      <c r="G244" s="83" t="s">
        <v>2818</v>
      </c>
      <c r="H244" s="83" t="s">
        <v>1531</v>
      </c>
      <c r="I244" s="83" t="s">
        <v>1549</v>
      </c>
      <c r="J244" s="83" t="s">
        <v>1533</v>
      </c>
      <c r="K244" s="83">
        <v>200.0</v>
      </c>
      <c r="L244" s="83" t="s">
        <v>1408</v>
      </c>
      <c r="M244" s="83" t="s">
        <v>1535</v>
      </c>
      <c r="N244" s="83" t="s">
        <v>1408</v>
      </c>
      <c r="O244" s="83" t="s">
        <v>1535</v>
      </c>
      <c r="P244" s="83" t="s">
        <v>1436</v>
      </c>
      <c r="Q244" s="83" t="s">
        <v>1534</v>
      </c>
      <c r="R244" s="83" t="s">
        <v>1500</v>
      </c>
      <c r="S244" s="83" t="s">
        <v>1700</v>
      </c>
      <c r="T244" s="83" t="s">
        <v>1408</v>
      </c>
      <c r="U244" s="83" t="s">
        <v>1535</v>
      </c>
      <c r="V244" s="83" t="s">
        <v>1500</v>
      </c>
      <c r="W244" s="83" t="s">
        <v>1536</v>
      </c>
      <c r="X244" s="83" t="s">
        <v>1570</v>
      </c>
      <c r="Y244" s="83" t="s">
        <v>1571</v>
      </c>
      <c r="Z244" s="83" t="s">
        <v>2819</v>
      </c>
      <c r="AA244" s="83" t="s">
        <v>1843</v>
      </c>
      <c r="AB244" s="83" t="s">
        <v>1671</v>
      </c>
      <c r="AC244" s="83" t="s">
        <v>11</v>
      </c>
      <c r="AR244" s="83" t="s">
        <v>2820</v>
      </c>
      <c r="AS244" s="83" t="s">
        <v>2821</v>
      </c>
      <c r="AU244" s="83">
        <v>440.0</v>
      </c>
      <c r="BD244" s="83" t="s">
        <v>2815</v>
      </c>
      <c r="BE244" s="83" t="s">
        <v>2822</v>
      </c>
    </row>
    <row r="245">
      <c r="A245" s="83">
        <v>244.0</v>
      </c>
      <c r="B245" s="83" t="s">
        <v>2813</v>
      </c>
      <c r="C245" s="83" t="s">
        <v>2814</v>
      </c>
      <c r="D245" s="83" t="s">
        <v>2815</v>
      </c>
      <c r="E245" s="83" t="s">
        <v>2823</v>
      </c>
      <c r="F245" s="83" t="s">
        <v>2824</v>
      </c>
      <c r="G245" s="83" t="s">
        <v>2825</v>
      </c>
      <c r="H245" s="83" t="s">
        <v>1531</v>
      </c>
      <c r="I245" s="83" t="s">
        <v>1532</v>
      </c>
      <c r="J245" s="83" t="s">
        <v>880</v>
      </c>
      <c r="K245" s="83">
        <v>180.0</v>
      </c>
      <c r="L245" s="83" t="s">
        <v>1408</v>
      </c>
      <c r="M245" s="83" t="s">
        <v>1535</v>
      </c>
      <c r="N245" s="83" t="s">
        <v>1408</v>
      </c>
      <c r="O245" s="83" t="s">
        <v>1551</v>
      </c>
      <c r="P245" s="83" t="s">
        <v>1408</v>
      </c>
      <c r="Q245" s="83" t="s">
        <v>1551</v>
      </c>
      <c r="R245" s="83" t="s">
        <v>1408</v>
      </c>
      <c r="S245" s="83" t="s">
        <v>1551</v>
      </c>
      <c r="T245" s="83" t="s">
        <v>1408</v>
      </c>
      <c r="U245" s="83" t="s">
        <v>1535</v>
      </c>
      <c r="V245" s="83" t="s">
        <v>1408</v>
      </c>
      <c r="W245" s="83" t="s">
        <v>1535</v>
      </c>
      <c r="X245" s="83" t="s">
        <v>1552</v>
      </c>
      <c r="Y245" s="83" t="s">
        <v>2029</v>
      </c>
      <c r="Z245" s="83" t="s">
        <v>2030</v>
      </c>
      <c r="AA245" s="83" t="s">
        <v>1555</v>
      </c>
      <c r="AB245" s="83" t="s">
        <v>1753</v>
      </c>
      <c r="AC245" s="83" t="s">
        <v>11</v>
      </c>
      <c r="AO245" s="83" t="s">
        <v>2321</v>
      </c>
      <c r="AU245" s="83">
        <v>400.0</v>
      </c>
      <c r="BD245" s="83" t="s">
        <v>2815</v>
      </c>
      <c r="BE245" s="83" t="s">
        <v>2826</v>
      </c>
    </row>
    <row r="246">
      <c r="A246" s="83">
        <v>245.0</v>
      </c>
      <c r="B246" s="83" t="s">
        <v>2813</v>
      </c>
      <c r="C246" s="83" t="s">
        <v>2814</v>
      </c>
      <c r="D246" s="83" t="s">
        <v>2815</v>
      </c>
      <c r="E246" s="83" t="s">
        <v>2827</v>
      </c>
      <c r="F246" s="83" t="s">
        <v>2828</v>
      </c>
      <c r="G246" s="83" t="s">
        <v>2829</v>
      </c>
      <c r="H246" s="83" t="s">
        <v>1531</v>
      </c>
      <c r="I246" s="83" t="s">
        <v>1612</v>
      </c>
      <c r="J246" s="83" t="s">
        <v>880</v>
      </c>
      <c r="K246" s="83">
        <v>180.0</v>
      </c>
      <c r="L246" s="83" t="s">
        <v>1408</v>
      </c>
      <c r="M246" s="83" t="s">
        <v>1535</v>
      </c>
      <c r="N246" s="83" t="s">
        <v>1408</v>
      </c>
      <c r="O246" s="83" t="s">
        <v>1535</v>
      </c>
      <c r="P246" s="83" t="s">
        <v>1408</v>
      </c>
      <c r="Q246" s="83" t="s">
        <v>1535</v>
      </c>
      <c r="R246" s="83" t="s">
        <v>1500</v>
      </c>
      <c r="S246" s="83" t="s">
        <v>1536</v>
      </c>
      <c r="T246" s="83" t="s">
        <v>1408</v>
      </c>
      <c r="U246" s="83" t="s">
        <v>1535</v>
      </c>
      <c r="V246" s="83" t="s">
        <v>1408</v>
      </c>
      <c r="W246" s="83" t="s">
        <v>1551</v>
      </c>
      <c r="X246" s="83" t="s">
        <v>1552</v>
      </c>
      <c r="Y246" s="83" t="s">
        <v>2029</v>
      </c>
      <c r="Z246" s="83" t="s">
        <v>2030</v>
      </c>
      <c r="AA246" s="83" t="s">
        <v>1555</v>
      </c>
      <c r="AB246" s="83" t="s">
        <v>1828</v>
      </c>
      <c r="AC246" s="83" t="s">
        <v>11</v>
      </c>
      <c r="AN246" s="83" t="s">
        <v>2676</v>
      </c>
      <c r="AU246" s="83">
        <v>400.0</v>
      </c>
      <c r="BD246" s="83" t="s">
        <v>2815</v>
      </c>
      <c r="BE246" s="83" t="s">
        <v>2830</v>
      </c>
    </row>
    <row r="247">
      <c r="A247" s="83">
        <v>246.0</v>
      </c>
      <c r="B247" s="83" t="s">
        <v>2813</v>
      </c>
      <c r="C247" s="83" t="s">
        <v>2814</v>
      </c>
      <c r="D247" s="83" t="s">
        <v>2815</v>
      </c>
      <c r="E247" s="83" t="s">
        <v>2831</v>
      </c>
      <c r="F247" s="83" t="s">
        <v>2832</v>
      </c>
      <c r="G247" s="83" t="s">
        <v>2833</v>
      </c>
      <c r="H247" s="83" t="s">
        <v>1531</v>
      </c>
      <c r="I247" s="83" t="s">
        <v>1580</v>
      </c>
      <c r="J247" s="83" t="s">
        <v>880</v>
      </c>
      <c r="K247" s="83">
        <v>170.0</v>
      </c>
      <c r="L247" s="83" t="s">
        <v>1408</v>
      </c>
      <c r="M247" s="83" t="s">
        <v>1535</v>
      </c>
      <c r="N247" s="83" t="s">
        <v>1408</v>
      </c>
      <c r="O247" s="83" t="s">
        <v>1551</v>
      </c>
      <c r="P247" s="83" t="s">
        <v>1408</v>
      </c>
      <c r="Q247" s="83" t="s">
        <v>1551</v>
      </c>
      <c r="R247" s="83" t="s">
        <v>1500</v>
      </c>
      <c r="S247" s="83" t="s">
        <v>1536</v>
      </c>
      <c r="T247" s="83" t="s">
        <v>1436</v>
      </c>
      <c r="U247" s="83" t="s">
        <v>1534</v>
      </c>
      <c r="V247" s="83" t="s">
        <v>1408</v>
      </c>
      <c r="W247" s="83" t="s">
        <v>1551</v>
      </c>
      <c r="X247" s="83" t="s">
        <v>1595</v>
      </c>
      <c r="Y247" s="83" t="s">
        <v>1553</v>
      </c>
      <c r="Z247" s="83" t="s">
        <v>1596</v>
      </c>
      <c r="AA247" s="83" t="s">
        <v>1597</v>
      </c>
      <c r="AB247" s="83" t="s">
        <v>1753</v>
      </c>
      <c r="AC247" s="83" t="s">
        <v>11</v>
      </c>
      <c r="AO247" s="83" t="s">
        <v>2458</v>
      </c>
      <c r="AP247" s="83" t="s">
        <v>2572</v>
      </c>
      <c r="AU247" s="83">
        <v>400.0</v>
      </c>
      <c r="BD247" s="83" t="s">
        <v>2815</v>
      </c>
      <c r="BE247" s="83" t="s">
        <v>2834</v>
      </c>
    </row>
    <row r="248">
      <c r="A248" s="83">
        <v>247.0</v>
      </c>
      <c r="B248" s="83" t="s">
        <v>2813</v>
      </c>
      <c r="C248" s="83" t="s">
        <v>2814</v>
      </c>
      <c r="D248" s="83" t="s">
        <v>2815</v>
      </c>
      <c r="E248" s="83" t="s">
        <v>2835</v>
      </c>
      <c r="F248" s="83" t="s">
        <v>2836</v>
      </c>
      <c r="G248" s="83" t="s">
        <v>2837</v>
      </c>
      <c r="H248" s="83" t="s">
        <v>1531</v>
      </c>
      <c r="I248" s="83" t="s">
        <v>1580</v>
      </c>
      <c r="J248" s="83" t="s">
        <v>880</v>
      </c>
      <c r="K248" s="83">
        <v>180.0</v>
      </c>
      <c r="L248" s="83" t="s">
        <v>1408</v>
      </c>
      <c r="M248" s="83" t="s">
        <v>1535</v>
      </c>
      <c r="N248" s="83" t="s">
        <v>1500</v>
      </c>
      <c r="O248" s="83" t="s">
        <v>1536</v>
      </c>
      <c r="P248" s="83" t="s">
        <v>1408</v>
      </c>
      <c r="Q248" s="83" t="s">
        <v>1535</v>
      </c>
      <c r="R248" s="83" t="s">
        <v>1500</v>
      </c>
      <c r="S248" s="83" t="s">
        <v>1536</v>
      </c>
      <c r="T248" s="83" t="s">
        <v>1436</v>
      </c>
      <c r="U248" s="83" t="s">
        <v>1534</v>
      </c>
      <c r="V248" s="83" t="s">
        <v>1408</v>
      </c>
      <c r="W248" s="83" t="s">
        <v>1551</v>
      </c>
      <c r="X248" s="83" t="s">
        <v>1552</v>
      </c>
      <c r="Y248" s="83" t="s">
        <v>2029</v>
      </c>
      <c r="Z248" s="83" t="s">
        <v>2030</v>
      </c>
      <c r="AA248" s="83" t="s">
        <v>1693</v>
      </c>
      <c r="AB248" s="83" t="s">
        <v>1598</v>
      </c>
      <c r="AC248" s="83" t="s">
        <v>11</v>
      </c>
      <c r="AL248" s="83" t="s">
        <v>1773</v>
      </c>
      <c r="AP248" s="83" t="s">
        <v>2572</v>
      </c>
      <c r="AU248" s="83">
        <v>400.0</v>
      </c>
      <c r="BD248" s="83" t="s">
        <v>2815</v>
      </c>
      <c r="BE248" s="83" t="s">
        <v>2838</v>
      </c>
    </row>
    <row r="249">
      <c r="A249" s="83">
        <v>248.0</v>
      </c>
      <c r="B249" s="83" t="s">
        <v>2813</v>
      </c>
      <c r="C249" s="83" t="s">
        <v>2814</v>
      </c>
      <c r="D249" s="83" t="s">
        <v>2815</v>
      </c>
      <c r="E249" s="83" t="s">
        <v>2839</v>
      </c>
      <c r="F249" s="83" t="s">
        <v>2840</v>
      </c>
      <c r="G249" s="83" t="s">
        <v>2841</v>
      </c>
      <c r="H249" s="83" t="s">
        <v>1531</v>
      </c>
      <c r="I249" s="83" t="s">
        <v>1580</v>
      </c>
      <c r="J249" s="83" t="s">
        <v>1613</v>
      </c>
      <c r="K249" s="83">
        <v>180.0</v>
      </c>
      <c r="L249" s="83" t="s">
        <v>1408</v>
      </c>
      <c r="M249" s="83" t="s">
        <v>1551</v>
      </c>
      <c r="N249" s="83" t="s">
        <v>1500</v>
      </c>
      <c r="O249" s="83" t="s">
        <v>1536</v>
      </c>
      <c r="P249" s="83" t="s">
        <v>1408</v>
      </c>
      <c r="Q249" s="83" t="s">
        <v>1551</v>
      </c>
      <c r="R249" s="83" t="s">
        <v>1408</v>
      </c>
      <c r="S249" s="83" t="s">
        <v>1535</v>
      </c>
      <c r="T249" s="83" t="s">
        <v>1408</v>
      </c>
      <c r="U249" s="83" t="s">
        <v>1551</v>
      </c>
      <c r="V249" s="83" t="s">
        <v>1436</v>
      </c>
      <c r="W249" s="83" t="s">
        <v>1534</v>
      </c>
      <c r="X249" s="83" t="s">
        <v>1570</v>
      </c>
      <c r="Y249" s="83" t="s">
        <v>1571</v>
      </c>
      <c r="Z249" s="83" t="s">
        <v>1614</v>
      </c>
      <c r="AA249" s="83" t="s">
        <v>1581</v>
      </c>
      <c r="AB249" s="83" t="s">
        <v>1556</v>
      </c>
      <c r="AC249" s="83" t="s">
        <v>11</v>
      </c>
      <c r="AF249" s="83" t="s">
        <v>2146</v>
      </c>
      <c r="AP249" s="83" t="s">
        <v>2735</v>
      </c>
      <c r="AU249" s="83">
        <v>400.0</v>
      </c>
      <c r="BD249" s="83" t="s">
        <v>2815</v>
      </c>
      <c r="BE249" s="83" t="s">
        <v>2842</v>
      </c>
    </row>
    <row r="250">
      <c r="A250" s="83">
        <v>249.0</v>
      </c>
      <c r="B250" s="83" t="s">
        <v>2813</v>
      </c>
      <c r="C250" s="83" t="s">
        <v>2814</v>
      </c>
      <c r="D250" s="83" t="s">
        <v>2815</v>
      </c>
      <c r="E250" s="83" t="s">
        <v>2843</v>
      </c>
      <c r="F250" s="83" t="s">
        <v>2844</v>
      </c>
      <c r="G250" s="83" t="s">
        <v>2845</v>
      </c>
      <c r="H250" s="83" t="s">
        <v>1531</v>
      </c>
      <c r="I250" s="83" t="s">
        <v>1532</v>
      </c>
      <c r="J250" s="83" t="s">
        <v>1613</v>
      </c>
      <c r="K250" s="83">
        <v>190.0</v>
      </c>
      <c r="L250" s="83" t="s">
        <v>1408</v>
      </c>
      <c r="M250" s="83" t="s">
        <v>1535</v>
      </c>
      <c r="N250" s="83" t="s">
        <v>1500</v>
      </c>
      <c r="O250" s="83" t="s">
        <v>1536</v>
      </c>
      <c r="P250" s="83" t="s">
        <v>1408</v>
      </c>
      <c r="Q250" s="83" t="s">
        <v>1551</v>
      </c>
      <c r="R250" s="83" t="s">
        <v>1408</v>
      </c>
      <c r="S250" s="83" t="s">
        <v>1551</v>
      </c>
      <c r="T250" s="83" t="s">
        <v>1436</v>
      </c>
      <c r="U250" s="83" t="s">
        <v>1534</v>
      </c>
      <c r="V250" s="83" t="s">
        <v>1408</v>
      </c>
      <c r="W250" s="83" t="s">
        <v>1551</v>
      </c>
      <c r="X250" s="83" t="s">
        <v>1570</v>
      </c>
      <c r="Y250" s="83" t="s">
        <v>1571</v>
      </c>
      <c r="Z250" s="83" t="s">
        <v>1614</v>
      </c>
      <c r="AA250" s="83" t="s">
        <v>1843</v>
      </c>
      <c r="AB250" s="83" t="s">
        <v>1582</v>
      </c>
      <c r="AC250" s="83" t="s">
        <v>11</v>
      </c>
      <c r="AL250" s="83" t="s">
        <v>2846</v>
      </c>
      <c r="AP250" s="83" t="s">
        <v>2572</v>
      </c>
      <c r="AU250" s="83">
        <v>400.0</v>
      </c>
      <c r="BD250" s="83" t="s">
        <v>2815</v>
      </c>
      <c r="BE250" s="83" t="s">
        <v>2847</v>
      </c>
    </row>
    <row r="251">
      <c r="A251" s="83">
        <v>250.0</v>
      </c>
      <c r="B251" s="83" t="s">
        <v>2813</v>
      </c>
      <c r="C251" s="83" t="s">
        <v>2814</v>
      </c>
      <c r="D251" s="83" t="s">
        <v>2815</v>
      </c>
      <c r="E251" s="83" t="s">
        <v>2848</v>
      </c>
      <c r="F251" s="83" t="s">
        <v>2849</v>
      </c>
      <c r="G251" s="83" t="s">
        <v>2850</v>
      </c>
      <c r="H251" s="83" t="s">
        <v>1531</v>
      </c>
      <c r="I251" s="83" t="s">
        <v>1549</v>
      </c>
      <c r="J251" s="83" t="s">
        <v>1613</v>
      </c>
      <c r="K251" s="83">
        <v>180.0</v>
      </c>
      <c r="L251" s="83" t="s">
        <v>1408</v>
      </c>
      <c r="M251" s="83" t="s">
        <v>1535</v>
      </c>
      <c r="N251" s="83" t="s">
        <v>1408</v>
      </c>
      <c r="O251" s="83" t="s">
        <v>1551</v>
      </c>
      <c r="P251" s="83" t="s">
        <v>1408</v>
      </c>
      <c r="Q251" s="83" t="s">
        <v>1551</v>
      </c>
      <c r="R251" s="83" t="s">
        <v>1500</v>
      </c>
      <c r="S251" s="83" t="s">
        <v>1536</v>
      </c>
      <c r="T251" s="83" t="s">
        <v>1408</v>
      </c>
      <c r="U251" s="83" t="s">
        <v>1535</v>
      </c>
      <c r="V251" s="83" t="s">
        <v>1408</v>
      </c>
      <c r="W251" s="83" t="s">
        <v>1535</v>
      </c>
      <c r="X251" s="83" t="s">
        <v>1595</v>
      </c>
      <c r="Y251" s="83" t="s">
        <v>1553</v>
      </c>
      <c r="Z251" s="83" t="s">
        <v>1931</v>
      </c>
      <c r="AA251" s="83" t="s">
        <v>1693</v>
      </c>
      <c r="AB251" s="83" t="s">
        <v>1605</v>
      </c>
      <c r="AC251" s="83" t="s">
        <v>11</v>
      </c>
      <c r="AL251" s="83" t="s">
        <v>2846</v>
      </c>
      <c r="AP251" s="83" t="s">
        <v>2572</v>
      </c>
      <c r="AU251" s="83">
        <v>400.0</v>
      </c>
      <c r="BD251" s="83" t="s">
        <v>2815</v>
      </c>
      <c r="BE251" s="83" t="s">
        <v>2851</v>
      </c>
    </row>
    <row r="252">
      <c r="A252" s="83">
        <v>251.0</v>
      </c>
      <c r="B252" s="83" t="s">
        <v>2813</v>
      </c>
      <c r="C252" s="83" t="s">
        <v>2814</v>
      </c>
      <c r="D252" s="83" t="s">
        <v>2815</v>
      </c>
      <c r="E252" s="83" t="s">
        <v>2852</v>
      </c>
      <c r="F252" s="83" t="s">
        <v>2853</v>
      </c>
      <c r="G252" s="83" t="s">
        <v>2854</v>
      </c>
      <c r="H252" s="83" t="s">
        <v>1531</v>
      </c>
      <c r="I252" s="83" t="s">
        <v>1549</v>
      </c>
      <c r="J252" s="83" t="s">
        <v>1699</v>
      </c>
      <c r="K252" s="83">
        <v>180.0</v>
      </c>
      <c r="L252" s="83" t="s">
        <v>1500</v>
      </c>
      <c r="M252" s="83" t="s">
        <v>1536</v>
      </c>
      <c r="N252" s="83" t="s">
        <v>1408</v>
      </c>
      <c r="O252" s="83" t="s">
        <v>1551</v>
      </c>
      <c r="P252" s="83" t="s">
        <v>1408</v>
      </c>
      <c r="Q252" s="83" t="s">
        <v>1551</v>
      </c>
      <c r="R252" s="83" t="s">
        <v>1408</v>
      </c>
      <c r="S252" s="83" t="s">
        <v>1535</v>
      </c>
      <c r="T252" s="83" t="s">
        <v>1408</v>
      </c>
      <c r="U252" s="83" t="s">
        <v>1551</v>
      </c>
      <c r="V252" s="83" t="s">
        <v>1436</v>
      </c>
      <c r="W252" s="83" t="s">
        <v>1534</v>
      </c>
      <c r="X252" s="83" t="s">
        <v>1595</v>
      </c>
      <c r="Y252" s="83" t="s">
        <v>1553</v>
      </c>
      <c r="Z252" s="83" t="s">
        <v>2050</v>
      </c>
      <c r="AA252" s="83" t="s">
        <v>1693</v>
      </c>
      <c r="AB252" s="83" t="s">
        <v>1702</v>
      </c>
      <c r="AC252" s="83" t="s">
        <v>11</v>
      </c>
      <c r="AF252" s="83" t="s">
        <v>2855</v>
      </c>
      <c r="AL252" s="83" t="s">
        <v>2846</v>
      </c>
      <c r="AU252" s="83">
        <v>400.0</v>
      </c>
      <c r="BD252" s="83" t="s">
        <v>2815</v>
      </c>
      <c r="BE252" s="83" t="s">
        <v>2856</v>
      </c>
    </row>
    <row r="253">
      <c r="A253" s="83">
        <v>252.0</v>
      </c>
      <c r="B253" s="83" t="s">
        <v>2813</v>
      </c>
      <c r="C253" s="83" t="s">
        <v>2814</v>
      </c>
      <c r="D253" s="83" t="s">
        <v>2815</v>
      </c>
      <c r="E253" s="83" t="s">
        <v>2857</v>
      </c>
      <c r="F253" s="83" t="s">
        <v>2858</v>
      </c>
      <c r="G253" s="83" t="s">
        <v>2859</v>
      </c>
      <c r="H253" s="83" t="s">
        <v>1531</v>
      </c>
      <c r="I253" s="83" t="s">
        <v>1580</v>
      </c>
      <c r="J253" s="83" t="s">
        <v>1699</v>
      </c>
      <c r="K253" s="83">
        <v>180.0</v>
      </c>
      <c r="L253" s="83" t="s">
        <v>1500</v>
      </c>
      <c r="M253" s="83" t="s">
        <v>1700</v>
      </c>
      <c r="N253" s="83" t="s">
        <v>1408</v>
      </c>
      <c r="O253" s="83" t="s">
        <v>1551</v>
      </c>
      <c r="P253" s="83" t="s">
        <v>1408</v>
      </c>
      <c r="Q253" s="83" t="s">
        <v>1551</v>
      </c>
      <c r="R253" s="83" t="s">
        <v>1436</v>
      </c>
      <c r="S253" s="83" t="s">
        <v>1534</v>
      </c>
      <c r="T253" s="83" t="s">
        <v>1408</v>
      </c>
      <c r="U253" s="83" t="s">
        <v>1551</v>
      </c>
      <c r="V253" s="83" t="s">
        <v>1436</v>
      </c>
      <c r="W253" s="83" t="s">
        <v>1534</v>
      </c>
      <c r="X253" s="83" t="s">
        <v>1595</v>
      </c>
      <c r="Y253" s="83" t="s">
        <v>1553</v>
      </c>
      <c r="Z253" s="83" t="s">
        <v>2050</v>
      </c>
      <c r="AA253" s="83" t="s">
        <v>1581</v>
      </c>
      <c r="AB253" s="83" t="s">
        <v>1726</v>
      </c>
      <c r="AC253" s="83" t="s">
        <v>11</v>
      </c>
      <c r="AD253" s="83" t="s">
        <v>2860</v>
      </c>
      <c r="AF253" s="83" t="s">
        <v>2146</v>
      </c>
      <c r="AJ253" s="83" t="s">
        <v>2861</v>
      </c>
      <c r="AU253" s="83">
        <v>440.0</v>
      </c>
      <c r="BD253" s="83" t="s">
        <v>2815</v>
      </c>
      <c r="BE253" s="83" t="s">
        <v>2862</v>
      </c>
    </row>
    <row r="254">
      <c r="A254" s="83">
        <v>253.0</v>
      </c>
      <c r="B254" s="83" t="s">
        <v>2813</v>
      </c>
      <c r="C254" s="83" t="s">
        <v>2814</v>
      </c>
      <c r="D254" s="83" t="s">
        <v>2815</v>
      </c>
      <c r="E254" s="83" t="s">
        <v>2863</v>
      </c>
      <c r="F254" s="83" t="s">
        <v>2864</v>
      </c>
      <c r="G254" s="83" t="s">
        <v>2865</v>
      </c>
      <c r="H254" s="83" t="s">
        <v>1531</v>
      </c>
      <c r="I254" s="83" t="s">
        <v>1549</v>
      </c>
      <c r="J254" s="83" t="s">
        <v>1699</v>
      </c>
      <c r="K254" s="83">
        <v>180.0</v>
      </c>
      <c r="L254" s="83" t="s">
        <v>1500</v>
      </c>
      <c r="M254" s="83" t="s">
        <v>1536</v>
      </c>
      <c r="N254" s="83" t="s">
        <v>1408</v>
      </c>
      <c r="O254" s="83" t="s">
        <v>1535</v>
      </c>
      <c r="P254" s="83" t="s">
        <v>1408</v>
      </c>
      <c r="Q254" s="83" t="s">
        <v>1535</v>
      </c>
      <c r="R254" s="83" t="s">
        <v>1408</v>
      </c>
      <c r="S254" s="83" t="s">
        <v>1535</v>
      </c>
      <c r="T254" s="83" t="s">
        <v>1500</v>
      </c>
      <c r="U254" s="83" t="s">
        <v>1536</v>
      </c>
      <c r="V254" s="83" t="s">
        <v>1408</v>
      </c>
      <c r="W254" s="83" t="s">
        <v>1535</v>
      </c>
      <c r="X254" s="83" t="s">
        <v>1570</v>
      </c>
      <c r="Y254" s="83" t="s">
        <v>1631</v>
      </c>
      <c r="Z254" s="83" t="s">
        <v>1718</v>
      </c>
      <c r="AA254" s="83" t="s">
        <v>1581</v>
      </c>
      <c r="AB254" s="83" t="s">
        <v>1654</v>
      </c>
      <c r="AC254" s="83" t="s">
        <v>11</v>
      </c>
      <c r="AF254" s="83" t="s">
        <v>2146</v>
      </c>
      <c r="AJ254" s="83" t="s">
        <v>2530</v>
      </c>
      <c r="AU254" s="83">
        <v>440.0</v>
      </c>
      <c r="BD254" s="83" t="s">
        <v>2815</v>
      </c>
      <c r="BE254" s="83" t="s">
        <v>2866</v>
      </c>
    </row>
    <row r="255">
      <c r="A255" s="83">
        <v>254.0</v>
      </c>
      <c r="B255" s="83" t="s">
        <v>2867</v>
      </c>
      <c r="C255" s="83" t="s">
        <v>2868</v>
      </c>
      <c r="D255" s="83" t="s">
        <v>2869</v>
      </c>
      <c r="E255" s="83" t="s">
        <v>2177</v>
      </c>
      <c r="F255" s="83" t="s">
        <v>2178</v>
      </c>
      <c r="G255" s="83" t="s">
        <v>2179</v>
      </c>
      <c r="H255" s="83" t="s">
        <v>1531</v>
      </c>
      <c r="I255" s="83" t="s">
        <v>1549</v>
      </c>
      <c r="J255" s="83" t="s">
        <v>1533</v>
      </c>
      <c r="K255" s="83">
        <v>190.0</v>
      </c>
      <c r="L255" s="83" t="s">
        <v>1408</v>
      </c>
      <c r="M255" s="83" t="s">
        <v>1535</v>
      </c>
      <c r="N255" s="83" t="s">
        <v>1408</v>
      </c>
      <c r="O255" s="83" t="s">
        <v>1551</v>
      </c>
      <c r="P255" s="83" t="s">
        <v>1408</v>
      </c>
      <c r="Q255" s="83" t="s">
        <v>1551</v>
      </c>
      <c r="R255" s="83" t="s">
        <v>1500</v>
      </c>
      <c r="S255" s="83" t="s">
        <v>1536</v>
      </c>
      <c r="T255" s="83" t="s">
        <v>1436</v>
      </c>
      <c r="U255" s="83" t="s">
        <v>1550</v>
      </c>
      <c r="V255" s="83" t="s">
        <v>1500</v>
      </c>
      <c r="W255" s="83" t="s">
        <v>1536</v>
      </c>
      <c r="X255" s="83" t="s">
        <v>1570</v>
      </c>
      <c r="Y255" s="83" t="s">
        <v>1571</v>
      </c>
      <c r="Z255" s="83" t="s">
        <v>2819</v>
      </c>
      <c r="AA255" s="83" t="s">
        <v>1581</v>
      </c>
      <c r="AB255" s="83" t="s">
        <v>1671</v>
      </c>
      <c r="AC255" s="83" t="s">
        <v>11</v>
      </c>
      <c r="AD255" s="83" t="s">
        <v>2180</v>
      </c>
      <c r="AG255" s="83" t="s">
        <v>2181</v>
      </c>
      <c r="AH255" s="83" t="s">
        <v>2182</v>
      </c>
      <c r="AR255" s="83" t="s">
        <v>2183</v>
      </c>
      <c r="AS255" s="83" t="s">
        <v>2184</v>
      </c>
      <c r="AT255" s="83" t="s">
        <v>2185</v>
      </c>
      <c r="AU255" s="83">
        <v>360.0</v>
      </c>
      <c r="BD255" s="83" t="s">
        <v>2869</v>
      </c>
      <c r="BE255" s="83" t="s">
        <v>2870</v>
      </c>
    </row>
    <row r="256">
      <c r="A256" s="83">
        <v>255.0</v>
      </c>
      <c r="B256" s="83" t="s">
        <v>2867</v>
      </c>
      <c r="C256" s="83" t="s">
        <v>2868</v>
      </c>
      <c r="D256" s="83" t="s">
        <v>2869</v>
      </c>
      <c r="E256" s="83" t="s">
        <v>2613</v>
      </c>
      <c r="F256" s="83" t="s">
        <v>2614</v>
      </c>
      <c r="G256" s="83" t="s">
        <v>2615</v>
      </c>
      <c r="H256" s="83" t="s">
        <v>1531</v>
      </c>
      <c r="I256" s="83" t="s">
        <v>1580</v>
      </c>
      <c r="J256" s="83" t="s">
        <v>1533</v>
      </c>
      <c r="K256" s="83">
        <v>180.0</v>
      </c>
      <c r="L256" s="83" t="s">
        <v>1408</v>
      </c>
      <c r="M256" s="83" t="s">
        <v>1535</v>
      </c>
      <c r="N256" s="83" t="s">
        <v>1408</v>
      </c>
      <c r="O256" s="83" t="s">
        <v>1535</v>
      </c>
      <c r="P256" s="83" t="s">
        <v>1408</v>
      </c>
      <c r="Q256" s="83" t="s">
        <v>1551</v>
      </c>
      <c r="R256" s="83" t="s">
        <v>1500</v>
      </c>
      <c r="S256" s="83" t="s">
        <v>1536</v>
      </c>
      <c r="T256" s="83" t="s">
        <v>1436</v>
      </c>
      <c r="U256" s="83" t="s">
        <v>1534</v>
      </c>
      <c r="V256" s="83" t="s">
        <v>1500</v>
      </c>
      <c r="W256" s="83" t="s">
        <v>1536</v>
      </c>
      <c r="X256" s="83" t="s">
        <v>1537</v>
      </c>
      <c r="Y256" s="83" t="s">
        <v>1538</v>
      </c>
      <c r="Z256" s="83" t="s">
        <v>1539</v>
      </c>
      <c r="AA256" s="83" t="s">
        <v>1581</v>
      </c>
      <c r="AB256" s="83" t="s">
        <v>1745</v>
      </c>
      <c r="AC256" s="83" t="s">
        <v>11</v>
      </c>
      <c r="AR256" s="83" t="s">
        <v>2616</v>
      </c>
      <c r="AS256" s="83" t="s">
        <v>2617</v>
      </c>
      <c r="AT256" s="83" t="s">
        <v>2618</v>
      </c>
      <c r="AU256" s="83">
        <v>330.0</v>
      </c>
      <c r="BD256" s="83" t="s">
        <v>2869</v>
      </c>
      <c r="BE256" s="83" t="s">
        <v>2871</v>
      </c>
    </row>
    <row r="257">
      <c r="A257" s="83">
        <v>256.0</v>
      </c>
      <c r="B257" s="83" t="s">
        <v>2867</v>
      </c>
      <c r="C257" s="83" t="s">
        <v>2868</v>
      </c>
      <c r="D257" s="83" t="s">
        <v>2869</v>
      </c>
      <c r="E257" s="83" t="s">
        <v>2187</v>
      </c>
      <c r="F257" s="83" t="s">
        <v>2188</v>
      </c>
      <c r="G257" s="83" t="s">
        <v>2189</v>
      </c>
      <c r="H257" s="83" t="s">
        <v>1531</v>
      </c>
      <c r="I257" s="83" t="s">
        <v>1612</v>
      </c>
      <c r="J257" s="83" t="s">
        <v>880</v>
      </c>
      <c r="K257" s="83">
        <v>180.0</v>
      </c>
      <c r="L257" s="83" t="s">
        <v>1408</v>
      </c>
      <c r="M257" s="83" t="s">
        <v>1551</v>
      </c>
      <c r="N257" s="83" t="s">
        <v>1408</v>
      </c>
      <c r="O257" s="83" t="s">
        <v>1551</v>
      </c>
      <c r="P257" s="83" t="s">
        <v>1408</v>
      </c>
      <c r="Q257" s="83" t="s">
        <v>1551</v>
      </c>
      <c r="R257" s="83" t="s">
        <v>1408</v>
      </c>
      <c r="S257" s="83" t="s">
        <v>1535</v>
      </c>
      <c r="T257" s="83" t="s">
        <v>1500</v>
      </c>
      <c r="U257" s="83" t="s">
        <v>1700</v>
      </c>
      <c r="V257" s="83" t="s">
        <v>1436</v>
      </c>
      <c r="W257" s="83" t="s">
        <v>1550</v>
      </c>
      <c r="X257" s="83" t="s">
        <v>1570</v>
      </c>
      <c r="Y257" s="83" t="s">
        <v>1571</v>
      </c>
      <c r="Z257" s="83" t="s">
        <v>1614</v>
      </c>
      <c r="AA257" s="83" t="s">
        <v>1623</v>
      </c>
      <c r="AB257" s="83" t="s">
        <v>1624</v>
      </c>
      <c r="AC257" s="83" t="s">
        <v>11</v>
      </c>
      <c r="AD257" s="83" t="s">
        <v>2190</v>
      </c>
      <c r="AK257" s="83" t="s">
        <v>1850</v>
      </c>
      <c r="AL257" s="83" t="s">
        <v>1757</v>
      </c>
      <c r="AN257" s="83" t="s">
        <v>2191</v>
      </c>
      <c r="AU257" s="83">
        <v>360.0</v>
      </c>
      <c r="BD257" s="83" t="s">
        <v>2869</v>
      </c>
      <c r="BE257" s="83" t="s">
        <v>2872</v>
      </c>
    </row>
    <row r="258">
      <c r="A258" s="83">
        <v>257.0</v>
      </c>
      <c r="B258" s="83" t="s">
        <v>2867</v>
      </c>
      <c r="C258" s="83" t="s">
        <v>2868</v>
      </c>
      <c r="D258" s="83" t="s">
        <v>2869</v>
      </c>
      <c r="E258" s="83" t="s">
        <v>2193</v>
      </c>
      <c r="F258" s="83" t="s">
        <v>2194</v>
      </c>
      <c r="G258" s="83" t="s">
        <v>2195</v>
      </c>
      <c r="H258" s="83" t="s">
        <v>1531</v>
      </c>
      <c r="I258" s="83" t="s">
        <v>1549</v>
      </c>
      <c r="J258" s="83" t="s">
        <v>880</v>
      </c>
      <c r="K258" s="83">
        <v>170.0</v>
      </c>
      <c r="L258" s="83" t="s">
        <v>1408</v>
      </c>
      <c r="M258" s="83" t="s">
        <v>1551</v>
      </c>
      <c r="N258" s="83" t="s">
        <v>1436</v>
      </c>
      <c r="O258" s="83" t="s">
        <v>1534</v>
      </c>
      <c r="P258" s="83" t="s">
        <v>1408</v>
      </c>
      <c r="Q258" s="83" t="s">
        <v>1551</v>
      </c>
      <c r="R258" s="83" t="s">
        <v>1500</v>
      </c>
      <c r="S258" s="83" t="s">
        <v>1536</v>
      </c>
      <c r="T258" s="83" t="s">
        <v>1436</v>
      </c>
      <c r="U258" s="83" t="s">
        <v>1534</v>
      </c>
      <c r="V258" s="83" t="s">
        <v>1408</v>
      </c>
      <c r="W258" s="83" t="s">
        <v>1551</v>
      </c>
      <c r="X258" s="83" t="s">
        <v>1552</v>
      </c>
      <c r="Y258" s="83" t="s">
        <v>2029</v>
      </c>
      <c r="Z258" s="83" t="s">
        <v>2030</v>
      </c>
      <c r="AA258" s="83" t="s">
        <v>1597</v>
      </c>
      <c r="AB258" s="83" t="s">
        <v>1541</v>
      </c>
      <c r="AC258" s="83" t="s">
        <v>11</v>
      </c>
      <c r="AD258" s="83" t="s">
        <v>2196</v>
      </c>
      <c r="AN258" s="83" t="s">
        <v>2197</v>
      </c>
      <c r="AP258" s="83" t="s">
        <v>2031</v>
      </c>
      <c r="AU258" s="83">
        <v>330.0</v>
      </c>
      <c r="BD258" s="83" t="s">
        <v>2869</v>
      </c>
      <c r="BE258" s="83" t="s">
        <v>2873</v>
      </c>
    </row>
    <row r="259">
      <c r="A259" s="83">
        <v>258.0</v>
      </c>
      <c r="B259" s="83" t="s">
        <v>2867</v>
      </c>
      <c r="C259" s="83" t="s">
        <v>2868</v>
      </c>
      <c r="D259" s="83" t="s">
        <v>2869</v>
      </c>
      <c r="E259" s="83" t="s">
        <v>2199</v>
      </c>
      <c r="F259" s="83" t="s">
        <v>2200</v>
      </c>
      <c r="G259" s="83" t="s">
        <v>2201</v>
      </c>
      <c r="H259" s="83" t="s">
        <v>1531</v>
      </c>
      <c r="I259" s="83" t="s">
        <v>1612</v>
      </c>
      <c r="J259" s="83" t="s">
        <v>880</v>
      </c>
      <c r="K259" s="83">
        <v>180.0</v>
      </c>
      <c r="L259" s="83" t="s">
        <v>1408</v>
      </c>
      <c r="M259" s="83" t="s">
        <v>1535</v>
      </c>
      <c r="N259" s="83" t="s">
        <v>1408</v>
      </c>
      <c r="O259" s="83" t="s">
        <v>1551</v>
      </c>
      <c r="P259" s="83" t="s">
        <v>1408</v>
      </c>
      <c r="Q259" s="83" t="s">
        <v>1535</v>
      </c>
      <c r="R259" s="83" t="s">
        <v>1500</v>
      </c>
      <c r="S259" s="83" t="s">
        <v>1536</v>
      </c>
      <c r="T259" s="83" t="s">
        <v>1436</v>
      </c>
      <c r="U259" s="83" t="s">
        <v>1534</v>
      </c>
      <c r="V259" s="83" t="s">
        <v>1408</v>
      </c>
      <c r="W259" s="83" t="s">
        <v>1551</v>
      </c>
      <c r="X259" s="83" t="s">
        <v>1537</v>
      </c>
      <c r="Y259" s="83" t="s">
        <v>1787</v>
      </c>
      <c r="Z259" s="83" t="s">
        <v>1788</v>
      </c>
      <c r="AA259" s="83" t="s">
        <v>1623</v>
      </c>
      <c r="AB259" s="83" t="s">
        <v>1779</v>
      </c>
      <c r="AC259" s="83" t="s">
        <v>11</v>
      </c>
      <c r="AF259" s="83" t="s">
        <v>2202</v>
      </c>
      <c r="AG259" s="83" t="s">
        <v>91</v>
      </c>
      <c r="AH259" s="83" t="s">
        <v>2203</v>
      </c>
      <c r="AN259" s="83" t="s">
        <v>2204</v>
      </c>
      <c r="AU259" s="83">
        <v>330.0</v>
      </c>
      <c r="BD259" s="83" t="s">
        <v>2869</v>
      </c>
      <c r="BE259" s="83" t="s">
        <v>2874</v>
      </c>
    </row>
    <row r="260">
      <c r="A260" s="83">
        <v>259.0</v>
      </c>
      <c r="B260" s="83" t="s">
        <v>2867</v>
      </c>
      <c r="C260" s="83" t="s">
        <v>2868</v>
      </c>
      <c r="D260" s="83" t="s">
        <v>2869</v>
      </c>
      <c r="E260" s="83" t="s">
        <v>2333</v>
      </c>
      <c r="F260" s="83" t="s">
        <v>2334</v>
      </c>
      <c r="G260" s="83" t="s">
        <v>2335</v>
      </c>
      <c r="H260" s="83" t="s">
        <v>1531</v>
      </c>
      <c r="I260" s="83" t="s">
        <v>1580</v>
      </c>
      <c r="J260" s="83" t="s">
        <v>880</v>
      </c>
      <c r="K260" s="83">
        <v>170.0</v>
      </c>
      <c r="L260" s="83" t="s">
        <v>1408</v>
      </c>
      <c r="M260" s="83" t="s">
        <v>1535</v>
      </c>
      <c r="N260" s="83" t="s">
        <v>1408</v>
      </c>
      <c r="O260" s="83" t="s">
        <v>1551</v>
      </c>
      <c r="P260" s="83" t="s">
        <v>1408</v>
      </c>
      <c r="Q260" s="83" t="s">
        <v>1551</v>
      </c>
      <c r="R260" s="83" t="s">
        <v>1408</v>
      </c>
      <c r="S260" s="83" t="s">
        <v>1551</v>
      </c>
      <c r="T260" s="83" t="s">
        <v>1408</v>
      </c>
      <c r="U260" s="83" t="s">
        <v>1551</v>
      </c>
      <c r="V260" s="83" t="s">
        <v>1408</v>
      </c>
      <c r="W260" s="83" t="s">
        <v>1551</v>
      </c>
      <c r="X260" s="83" t="s">
        <v>1570</v>
      </c>
      <c r="Y260" s="83" t="s">
        <v>1571</v>
      </c>
      <c r="Z260" s="83" t="s">
        <v>1572</v>
      </c>
      <c r="AA260" s="83" t="s">
        <v>1555</v>
      </c>
      <c r="AB260" s="83" t="s">
        <v>1598</v>
      </c>
      <c r="AC260" s="83" t="s">
        <v>11</v>
      </c>
      <c r="AO260" s="83" t="s">
        <v>1924</v>
      </c>
      <c r="AU260" s="83">
        <v>330.0</v>
      </c>
      <c r="BD260" s="83" t="s">
        <v>2869</v>
      </c>
      <c r="BE260" s="83" t="s">
        <v>2875</v>
      </c>
    </row>
    <row r="261">
      <c r="A261" s="83">
        <v>260.0</v>
      </c>
      <c r="B261" s="83" t="s">
        <v>2867</v>
      </c>
      <c r="C261" s="83" t="s">
        <v>2868</v>
      </c>
      <c r="D261" s="83" t="s">
        <v>2869</v>
      </c>
      <c r="E261" s="83" t="s">
        <v>2876</v>
      </c>
      <c r="F261" s="83" t="s">
        <v>2877</v>
      </c>
      <c r="G261" s="83" t="s">
        <v>2878</v>
      </c>
      <c r="H261" s="83" t="s">
        <v>1531</v>
      </c>
      <c r="I261" s="83" t="s">
        <v>1612</v>
      </c>
      <c r="J261" s="83" t="s">
        <v>880</v>
      </c>
      <c r="K261" s="83">
        <v>180.0</v>
      </c>
      <c r="L261" s="83" t="s">
        <v>1500</v>
      </c>
      <c r="M261" s="83" t="s">
        <v>1536</v>
      </c>
      <c r="N261" s="83" t="s">
        <v>1408</v>
      </c>
      <c r="O261" s="83" t="s">
        <v>1535</v>
      </c>
      <c r="P261" s="83" t="s">
        <v>1408</v>
      </c>
      <c r="Q261" s="83" t="s">
        <v>1535</v>
      </c>
      <c r="R261" s="83" t="s">
        <v>1408</v>
      </c>
      <c r="S261" s="83" t="s">
        <v>1551</v>
      </c>
      <c r="T261" s="83" t="s">
        <v>1408</v>
      </c>
      <c r="U261" s="83" t="s">
        <v>1535</v>
      </c>
      <c r="V261" s="83" t="s">
        <v>1436</v>
      </c>
      <c r="W261" s="83" t="s">
        <v>1534</v>
      </c>
      <c r="X261" s="83" t="s">
        <v>1570</v>
      </c>
      <c r="Y261" s="83" t="s">
        <v>1571</v>
      </c>
      <c r="Z261" s="83" t="s">
        <v>1572</v>
      </c>
      <c r="AA261" s="83" t="s">
        <v>1693</v>
      </c>
      <c r="AB261" s="83" t="s">
        <v>1598</v>
      </c>
      <c r="AC261" s="83" t="s">
        <v>11</v>
      </c>
      <c r="AO261" s="83" t="s">
        <v>1627</v>
      </c>
      <c r="AU261" s="83">
        <v>330.0</v>
      </c>
      <c r="BD261" s="83" t="s">
        <v>2869</v>
      </c>
      <c r="BE261" s="83" t="s">
        <v>2879</v>
      </c>
    </row>
    <row r="262">
      <c r="A262" s="83">
        <v>261.0</v>
      </c>
      <c r="B262" s="83" t="s">
        <v>2867</v>
      </c>
      <c r="C262" s="83" t="s">
        <v>2868</v>
      </c>
      <c r="D262" s="83" t="s">
        <v>2869</v>
      </c>
      <c r="E262" s="83" t="s">
        <v>2206</v>
      </c>
      <c r="F262" s="83" t="s">
        <v>2207</v>
      </c>
      <c r="G262" s="83" t="s">
        <v>2208</v>
      </c>
      <c r="H262" s="83" t="s">
        <v>1531</v>
      </c>
      <c r="I262" s="83" t="s">
        <v>1532</v>
      </c>
      <c r="J262" s="83" t="s">
        <v>1613</v>
      </c>
      <c r="K262" s="83">
        <v>180.0</v>
      </c>
      <c r="L262" s="83" t="s">
        <v>1408</v>
      </c>
      <c r="M262" s="83" t="s">
        <v>1535</v>
      </c>
      <c r="N262" s="83" t="s">
        <v>1408</v>
      </c>
      <c r="O262" s="83" t="s">
        <v>1551</v>
      </c>
      <c r="P262" s="83" t="s">
        <v>1500</v>
      </c>
      <c r="Q262" s="83" t="s">
        <v>1536</v>
      </c>
      <c r="R262" s="83" t="s">
        <v>1408</v>
      </c>
      <c r="S262" s="83" t="s">
        <v>1551</v>
      </c>
      <c r="T262" s="83" t="s">
        <v>1408</v>
      </c>
      <c r="U262" s="83" t="s">
        <v>1551</v>
      </c>
      <c r="V262" s="83" t="s">
        <v>1436</v>
      </c>
      <c r="W262" s="83" t="s">
        <v>1534</v>
      </c>
      <c r="X262" s="83" t="s">
        <v>1570</v>
      </c>
      <c r="Y262" s="83" t="s">
        <v>1571</v>
      </c>
      <c r="Z262" s="83" t="s">
        <v>1614</v>
      </c>
      <c r="AA262" s="83" t="s">
        <v>1581</v>
      </c>
      <c r="AB262" s="83" t="s">
        <v>1633</v>
      </c>
      <c r="AC262" s="83" t="s">
        <v>11</v>
      </c>
      <c r="AD262" s="83" t="s">
        <v>2209</v>
      </c>
      <c r="AG262" s="83" t="s">
        <v>1706</v>
      </c>
      <c r="AJ262" s="83" t="s">
        <v>2210</v>
      </c>
      <c r="AP262" s="83" t="s">
        <v>2142</v>
      </c>
      <c r="AU262" s="83">
        <v>330.0</v>
      </c>
      <c r="BD262" s="83" t="s">
        <v>2869</v>
      </c>
      <c r="BE262" s="83" t="s">
        <v>2880</v>
      </c>
    </row>
    <row r="263">
      <c r="A263" s="83">
        <v>262.0</v>
      </c>
      <c r="B263" s="83" t="s">
        <v>2867</v>
      </c>
      <c r="C263" s="83" t="s">
        <v>2868</v>
      </c>
      <c r="D263" s="83" t="s">
        <v>2869</v>
      </c>
      <c r="E263" s="83" t="s">
        <v>2881</v>
      </c>
      <c r="F263" s="83" t="s">
        <v>2882</v>
      </c>
      <c r="G263" s="83" t="s">
        <v>2883</v>
      </c>
      <c r="H263" s="83" t="s">
        <v>1531</v>
      </c>
      <c r="I263" s="83" t="s">
        <v>1612</v>
      </c>
      <c r="J263" s="83" t="s">
        <v>1613</v>
      </c>
      <c r="K263" s="83">
        <v>170.0</v>
      </c>
      <c r="L263" s="83" t="s">
        <v>1408</v>
      </c>
      <c r="M263" s="83" t="s">
        <v>1551</v>
      </c>
      <c r="N263" s="83" t="s">
        <v>1500</v>
      </c>
      <c r="O263" s="83" t="s">
        <v>1536</v>
      </c>
      <c r="P263" s="83" t="s">
        <v>1408</v>
      </c>
      <c r="Q263" s="83" t="s">
        <v>1535</v>
      </c>
      <c r="R263" s="83" t="s">
        <v>1408</v>
      </c>
      <c r="S263" s="83" t="s">
        <v>1551</v>
      </c>
      <c r="T263" s="83" t="s">
        <v>1436</v>
      </c>
      <c r="U263" s="83" t="s">
        <v>1534</v>
      </c>
      <c r="V263" s="83" t="s">
        <v>1408</v>
      </c>
      <c r="W263" s="83" t="s">
        <v>1551</v>
      </c>
      <c r="X263" s="83" t="s">
        <v>1570</v>
      </c>
      <c r="Y263" s="83" t="s">
        <v>1571</v>
      </c>
      <c r="Z263" s="83" t="s">
        <v>1572</v>
      </c>
      <c r="AA263" s="83" t="s">
        <v>1843</v>
      </c>
      <c r="AB263" s="83" t="s">
        <v>1753</v>
      </c>
      <c r="AC263" s="83" t="s">
        <v>11</v>
      </c>
      <c r="AD263" s="83" t="s">
        <v>2884</v>
      </c>
      <c r="AP263" s="83" t="s">
        <v>2885</v>
      </c>
      <c r="AU263" s="83">
        <v>330.0</v>
      </c>
      <c r="BD263" s="83" t="s">
        <v>2869</v>
      </c>
      <c r="BE263" s="83" t="s">
        <v>2886</v>
      </c>
    </row>
    <row r="264">
      <c r="A264" s="83">
        <v>263.0</v>
      </c>
      <c r="B264" s="83" t="s">
        <v>2867</v>
      </c>
      <c r="C264" s="83" t="s">
        <v>2868</v>
      </c>
      <c r="D264" s="83" t="s">
        <v>2869</v>
      </c>
      <c r="E264" s="83" t="s">
        <v>2212</v>
      </c>
      <c r="F264" s="83" t="s">
        <v>2213</v>
      </c>
      <c r="G264" s="83" t="s">
        <v>2214</v>
      </c>
      <c r="H264" s="83" t="s">
        <v>1531</v>
      </c>
      <c r="I264" s="83" t="s">
        <v>1612</v>
      </c>
      <c r="J264" s="83" t="s">
        <v>1613</v>
      </c>
      <c r="K264" s="83">
        <v>180.0</v>
      </c>
      <c r="L264" s="83" t="s">
        <v>1408</v>
      </c>
      <c r="M264" s="83" t="s">
        <v>1551</v>
      </c>
      <c r="N264" s="83" t="s">
        <v>1500</v>
      </c>
      <c r="O264" s="83" t="s">
        <v>1536</v>
      </c>
      <c r="P264" s="83" t="s">
        <v>1500</v>
      </c>
      <c r="Q264" s="83" t="s">
        <v>1536</v>
      </c>
      <c r="R264" s="83" t="s">
        <v>1436</v>
      </c>
      <c r="S264" s="83" t="s">
        <v>1534</v>
      </c>
      <c r="T264" s="83" t="s">
        <v>1408</v>
      </c>
      <c r="U264" s="83" t="s">
        <v>1551</v>
      </c>
      <c r="V264" s="83" t="s">
        <v>1408</v>
      </c>
      <c r="W264" s="83" t="s">
        <v>1535</v>
      </c>
      <c r="X264" s="83" t="s">
        <v>1570</v>
      </c>
      <c r="Y264" s="83" t="s">
        <v>1571</v>
      </c>
      <c r="Z264" s="83" t="s">
        <v>1614</v>
      </c>
      <c r="AA264" s="83" t="s">
        <v>1581</v>
      </c>
      <c r="AB264" s="83" t="s">
        <v>2481</v>
      </c>
      <c r="AC264" s="83" t="s">
        <v>11</v>
      </c>
      <c r="AD264" s="83" t="s">
        <v>2215</v>
      </c>
      <c r="AJ264" s="83" t="s">
        <v>2216</v>
      </c>
      <c r="AL264" s="83" t="s">
        <v>1773</v>
      </c>
      <c r="AU264" s="83">
        <v>360.0</v>
      </c>
      <c r="BD264" s="83" t="s">
        <v>2869</v>
      </c>
      <c r="BE264" s="83" t="s">
        <v>2887</v>
      </c>
    </row>
    <row r="265">
      <c r="A265" s="83">
        <v>264.0</v>
      </c>
      <c r="B265" s="83" t="s">
        <v>2867</v>
      </c>
      <c r="C265" s="83" t="s">
        <v>2868</v>
      </c>
      <c r="D265" s="83" t="s">
        <v>2869</v>
      </c>
      <c r="E265" s="83" t="s">
        <v>2225</v>
      </c>
      <c r="F265" s="83" t="s">
        <v>2226</v>
      </c>
      <c r="G265" s="83" t="s">
        <v>2227</v>
      </c>
      <c r="H265" s="83" t="s">
        <v>1531</v>
      </c>
      <c r="I265" s="83" t="s">
        <v>1612</v>
      </c>
      <c r="J265" s="83" t="s">
        <v>1699</v>
      </c>
      <c r="K265" s="83">
        <v>180.0</v>
      </c>
      <c r="L265" s="83" t="s">
        <v>1408</v>
      </c>
      <c r="M265" s="83" t="s">
        <v>1551</v>
      </c>
      <c r="N265" s="83" t="s">
        <v>1408</v>
      </c>
      <c r="O265" s="83" t="s">
        <v>1535</v>
      </c>
      <c r="P265" s="83" t="s">
        <v>1408</v>
      </c>
      <c r="Q265" s="83" t="s">
        <v>1551</v>
      </c>
      <c r="R265" s="83" t="s">
        <v>1408</v>
      </c>
      <c r="S265" s="83" t="s">
        <v>1551</v>
      </c>
      <c r="T265" s="83" t="s">
        <v>1500</v>
      </c>
      <c r="U265" s="83" t="s">
        <v>1700</v>
      </c>
      <c r="V265" s="83" t="s">
        <v>1436</v>
      </c>
      <c r="W265" s="83" t="s">
        <v>1550</v>
      </c>
      <c r="X265" s="83" t="s">
        <v>1570</v>
      </c>
      <c r="Y265" s="83" t="s">
        <v>1631</v>
      </c>
      <c r="Z265" s="83" t="s">
        <v>1718</v>
      </c>
      <c r="AA265" s="83" t="s">
        <v>1581</v>
      </c>
      <c r="AB265" s="83" t="s">
        <v>1779</v>
      </c>
      <c r="AC265" s="83" t="s">
        <v>11</v>
      </c>
      <c r="AD265" s="83" t="s">
        <v>2228</v>
      </c>
      <c r="AF265" s="83" t="s">
        <v>2229</v>
      </c>
      <c r="AG265" s="83" t="s">
        <v>1746</v>
      </c>
      <c r="AO265" s="83" t="s">
        <v>2230</v>
      </c>
      <c r="AP265" s="83" t="s">
        <v>1748</v>
      </c>
      <c r="AU265" s="83">
        <v>360.0</v>
      </c>
      <c r="BD265" s="83" t="s">
        <v>2869</v>
      </c>
      <c r="BE265" s="83" t="s">
        <v>2888</v>
      </c>
    </row>
    <row r="266">
      <c r="A266" s="83">
        <v>265.0</v>
      </c>
      <c r="B266" s="83" t="s">
        <v>2867</v>
      </c>
      <c r="C266" s="83" t="s">
        <v>2868</v>
      </c>
      <c r="D266" s="83" t="s">
        <v>2869</v>
      </c>
      <c r="E266" s="83" t="s">
        <v>2232</v>
      </c>
      <c r="F266" s="83" t="s">
        <v>2233</v>
      </c>
      <c r="G266" s="83" t="s">
        <v>125</v>
      </c>
      <c r="H266" s="83" t="s">
        <v>1531</v>
      </c>
      <c r="I266" s="83" t="s">
        <v>1532</v>
      </c>
      <c r="J266" s="83" t="s">
        <v>1699</v>
      </c>
      <c r="K266" s="83">
        <v>180.0</v>
      </c>
      <c r="L266" s="83" t="s">
        <v>1500</v>
      </c>
      <c r="M266" s="83" t="s">
        <v>1536</v>
      </c>
      <c r="N266" s="83" t="s">
        <v>1500</v>
      </c>
      <c r="O266" s="83" t="s">
        <v>1536</v>
      </c>
      <c r="P266" s="83" t="s">
        <v>1408</v>
      </c>
      <c r="Q266" s="83" t="s">
        <v>1551</v>
      </c>
      <c r="R266" s="83" t="s">
        <v>1408</v>
      </c>
      <c r="S266" s="83" t="s">
        <v>1535</v>
      </c>
      <c r="T266" s="83" t="s">
        <v>1408</v>
      </c>
      <c r="U266" s="83" t="s">
        <v>1535</v>
      </c>
      <c r="V266" s="83" t="s">
        <v>1436</v>
      </c>
      <c r="W266" s="83" t="s">
        <v>1534</v>
      </c>
      <c r="X266" s="83" t="s">
        <v>1595</v>
      </c>
      <c r="Y266" s="83" t="s">
        <v>1553</v>
      </c>
      <c r="Z266" s="83" t="s">
        <v>2050</v>
      </c>
      <c r="AA266" s="83" t="s">
        <v>1693</v>
      </c>
      <c r="AB266" s="83" t="s">
        <v>1726</v>
      </c>
      <c r="AC266" s="83" t="s">
        <v>11</v>
      </c>
      <c r="AD266" s="83" t="s">
        <v>2234</v>
      </c>
      <c r="AF266" s="83" t="s">
        <v>2235</v>
      </c>
      <c r="AG266" s="83" t="s">
        <v>2236</v>
      </c>
      <c r="AH266" s="83" t="s">
        <v>2237</v>
      </c>
      <c r="AJ266" s="83" t="s">
        <v>2223</v>
      </c>
      <c r="AU266" s="83">
        <v>360.0</v>
      </c>
      <c r="BD266" s="83" t="s">
        <v>2869</v>
      </c>
      <c r="BE266" s="83" t="s">
        <v>2889</v>
      </c>
    </row>
    <row r="267">
      <c r="A267" s="83">
        <v>266.0</v>
      </c>
      <c r="B267" s="83" t="s">
        <v>2867</v>
      </c>
      <c r="C267" s="83" t="s">
        <v>2868</v>
      </c>
      <c r="D267" s="83" t="s">
        <v>2869</v>
      </c>
      <c r="E267" s="83" t="s">
        <v>2890</v>
      </c>
      <c r="F267" s="83" t="s">
        <v>2891</v>
      </c>
      <c r="G267" s="83" t="s">
        <v>2892</v>
      </c>
      <c r="H267" s="83" t="s">
        <v>1531</v>
      </c>
      <c r="I267" s="83" t="s">
        <v>1580</v>
      </c>
      <c r="J267" s="83" t="s">
        <v>1699</v>
      </c>
      <c r="K267" s="83">
        <v>170.0</v>
      </c>
      <c r="L267" s="83" t="s">
        <v>1408</v>
      </c>
      <c r="M267" s="83" t="s">
        <v>1551</v>
      </c>
      <c r="N267" s="83" t="s">
        <v>1408</v>
      </c>
      <c r="O267" s="83" t="s">
        <v>1551</v>
      </c>
      <c r="P267" s="83" t="s">
        <v>1408</v>
      </c>
      <c r="Q267" s="83" t="s">
        <v>1551</v>
      </c>
      <c r="R267" s="83" t="s">
        <v>1408</v>
      </c>
      <c r="S267" s="83" t="s">
        <v>1535</v>
      </c>
      <c r="T267" s="83" t="s">
        <v>1408</v>
      </c>
      <c r="U267" s="83" t="s">
        <v>1551</v>
      </c>
      <c r="V267" s="83" t="s">
        <v>1436</v>
      </c>
      <c r="W267" s="83" t="s">
        <v>1534</v>
      </c>
      <c r="X267" s="83" t="s">
        <v>1537</v>
      </c>
      <c r="Y267" s="83" t="s">
        <v>1787</v>
      </c>
      <c r="Z267" s="83" t="s">
        <v>1788</v>
      </c>
      <c r="AA267" s="83" t="s">
        <v>1581</v>
      </c>
      <c r="AB267" s="83" t="s">
        <v>1719</v>
      </c>
      <c r="AC267" s="83" t="s">
        <v>11</v>
      </c>
      <c r="AD267" s="83" t="s">
        <v>2893</v>
      </c>
      <c r="AF267" s="83" t="s">
        <v>2894</v>
      </c>
      <c r="AG267" s="83" t="s">
        <v>2895</v>
      </c>
      <c r="AH267" s="83" t="s">
        <v>2020</v>
      </c>
      <c r="AU267" s="83">
        <v>330.0</v>
      </c>
      <c r="BD267" s="83" t="s">
        <v>2869</v>
      </c>
      <c r="BE267" s="83" t="s">
        <v>2896</v>
      </c>
    </row>
    <row r="268">
      <c r="A268" s="83">
        <v>267.0</v>
      </c>
      <c r="B268" s="83" t="s">
        <v>2867</v>
      </c>
      <c r="C268" s="83" t="s">
        <v>2868</v>
      </c>
      <c r="D268" s="83" t="s">
        <v>2869</v>
      </c>
      <c r="E268" s="83" t="s">
        <v>2239</v>
      </c>
      <c r="F268" s="83" t="s">
        <v>2240</v>
      </c>
      <c r="G268" s="83" t="s">
        <v>2241</v>
      </c>
      <c r="H268" s="83" t="s">
        <v>1531</v>
      </c>
      <c r="I268" s="83" t="s">
        <v>1580</v>
      </c>
      <c r="J268" s="83" t="s">
        <v>1699</v>
      </c>
      <c r="K268" s="83">
        <v>170.0</v>
      </c>
      <c r="L268" s="83" t="s">
        <v>1500</v>
      </c>
      <c r="M268" s="83" t="s">
        <v>1536</v>
      </c>
      <c r="N268" s="83" t="s">
        <v>1500</v>
      </c>
      <c r="O268" s="83" t="s">
        <v>1536</v>
      </c>
      <c r="P268" s="83" t="s">
        <v>1408</v>
      </c>
      <c r="Q268" s="83" t="s">
        <v>1551</v>
      </c>
      <c r="R268" s="83" t="s">
        <v>1408</v>
      </c>
      <c r="S268" s="83" t="s">
        <v>1535</v>
      </c>
      <c r="T268" s="83" t="s">
        <v>1408</v>
      </c>
      <c r="U268" s="83" t="s">
        <v>1551</v>
      </c>
      <c r="V268" s="83" t="s">
        <v>1436</v>
      </c>
      <c r="W268" s="83" t="s">
        <v>1534</v>
      </c>
      <c r="X268" s="83" t="s">
        <v>1570</v>
      </c>
      <c r="Y268" s="83" t="s">
        <v>1631</v>
      </c>
      <c r="Z268" s="83" t="s">
        <v>1718</v>
      </c>
      <c r="AA268" s="83" t="s">
        <v>1693</v>
      </c>
      <c r="AB268" s="83" t="s">
        <v>1573</v>
      </c>
      <c r="AC268" s="83" t="s">
        <v>11</v>
      </c>
      <c r="AD268" s="83" t="s">
        <v>2242</v>
      </c>
      <c r="AF268" s="83" t="s">
        <v>2243</v>
      </c>
      <c r="AG268" s="83" t="s">
        <v>1728</v>
      </c>
      <c r="AL268" s="83" t="s">
        <v>2244</v>
      </c>
      <c r="AN268" s="83" t="s">
        <v>2204</v>
      </c>
      <c r="AU268" s="83">
        <v>330.0</v>
      </c>
      <c r="BD268" s="83" t="s">
        <v>2869</v>
      </c>
      <c r="BE268" s="83" t="s">
        <v>2897</v>
      </c>
    </row>
    <row r="269">
      <c r="A269" s="83">
        <v>268.0</v>
      </c>
      <c r="B269" s="83" t="s">
        <v>2867</v>
      </c>
      <c r="C269" s="83" t="s">
        <v>2868</v>
      </c>
      <c r="D269" s="83" t="s">
        <v>2869</v>
      </c>
      <c r="E269" s="83" t="s">
        <v>2246</v>
      </c>
      <c r="F269" s="83" t="s">
        <v>2247</v>
      </c>
      <c r="G269" s="83" t="s">
        <v>2248</v>
      </c>
      <c r="H269" s="83" t="s">
        <v>1531</v>
      </c>
      <c r="I269" s="83" t="s">
        <v>1580</v>
      </c>
      <c r="J269" s="83" t="s">
        <v>1699</v>
      </c>
      <c r="K269" s="83">
        <v>170.0</v>
      </c>
      <c r="L269" s="83" t="s">
        <v>1500</v>
      </c>
      <c r="M269" s="83" t="s">
        <v>1536</v>
      </c>
      <c r="N269" s="83" t="s">
        <v>1408</v>
      </c>
      <c r="O269" s="83" t="s">
        <v>1551</v>
      </c>
      <c r="P269" s="83" t="s">
        <v>1408</v>
      </c>
      <c r="Q269" s="83" t="s">
        <v>1551</v>
      </c>
      <c r="R269" s="83" t="s">
        <v>1408</v>
      </c>
      <c r="S269" s="83" t="s">
        <v>1551</v>
      </c>
      <c r="T269" s="83" t="s">
        <v>1408</v>
      </c>
      <c r="U269" s="83" t="s">
        <v>1535</v>
      </c>
      <c r="V269" s="83" t="s">
        <v>1408</v>
      </c>
      <c r="W269" s="83" t="s">
        <v>1535</v>
      </c>
      <c r="X269" s="83" t="s">
        <v>1595</v>
      </c>
      <c r="Y269" s="83" t="s">
        <v>1553</v>
      </c>
      <c r="Z269" s="83" t="s">
        <v>2050</v>
      </c>
      <c r="AA269" s="83" t="s">
        <v>1693</v>
      </c>
      <c r="AB269" s="83" t="s">
        <v>1828</v>
      </c>
      <c r="AC269" s="83" t="s">
        <v>11</v>
      </c>
      <c r="AD269" s="83" t="s">
        <v>2249</v>
      </c>
      <c r="AF269" s="83" t="s">
        <v>2250</v>
      </c>
      <c r="AG269" s="83" t="s">
        <v>2251</v>
      </c>
      <c r="AH269" s="83" t="s">
        <v>2252</v>
      </c>
      <c r="AJ269" s="83" t="s">
        <v>1687</v>
      </c>
      <c r="AU269" s="83">
        <v>330.0</v>
      </c>
      <c r="BD269" s="83" t="s">
        <v>2869</v>
      </c>
      <c r="BE269" s="83" t="s">
        <v>2898</v>
      </c>
    </row>
    <row r="270">
      <c r="A270" s="83">
        <v>269.0</v>
      </c>
      <c r="B270" s="83" t="s">
        <v>2867</v>
      </c>
      <c r="C270" s="83" t="s">
        <v>2868</v>
      </c>
      <c r="D270" s="83" t="s">
        <v>2869</v>
      </c>
      <c r="E270" s="83" t="s">
        <v>2899</v>
      </c>
      <c r="F270" s="83" t="s">
        <v>2900</v>
      </c>
      <c r="G270" s="83" t="s">
        <v>2901</v>
      </c>
      <c r="H270" s="83" t="s">
        <v>1531</v>
      </c>
      <c r="I270" s="83" t="s">
        <v>1532</v>
      </c>
      <c r="J270" s="83" t="s">
        <v>1699</v>
      </c>
      <c r="K270" s="83">
        <v>180.0</v>
      </c>
      <c r="L270" s="83" t="s">
        <v>1500</v>
      </c>
      <c r="M270" s="83" t="s">
        <v>1536</v>
      </c>
      <c r="N270" s="83" t="s">
        <v>1408</v>
      </c>
      <c r="O270" s="83" t="s">
        <v>1535</v>
      </c>
      <c r="P270" s="83" t="s">
        <v>1408</v>
      </c>
      <c r="Q270" s="83" t="s">
        <v>1551</v>
      </c>
      <c r="R270" s="83" t="s">
        <v>1408</v>
      </c>
      <c r="S270" s="83" t="s">
        <v>1551</v>
      </c>
      <c r="T270" s="83" t="s">
        <v>1408</v>
      </c>
      <c r="U270" s="83" t="s">
        <v>1551</v>
      </c>
      <c r="V270" s="83" t="s">
        <v>1408</v>
      </c>
      <c r="W270" s="83" t="s">
        <v>1535</v>
      </c>
      <c r="X270" s="83" t="s">
        <v>1570</v>
      </c>
      <c r="Y270" s="83" t="s">
        <v>1631</v>
      </c>
      <c r="Z270" s="83" t="s">
        <v>1718</v>
      </c>
      <c r="AA270" s="83" t="s">
        <v>1693</v>
      </c>
      <c r="AB270" s="83" t="s">
        <v>1719</v>
      </c>
      <c r="AC270" s="83" t="s">
        <v>11</v>
      </c>
      <c r="AD270" s="83" t="s">
        <v>2221</v>
      </c>
      <c r="AF270" s="83" t="s">
        <v>2222</v>
      </c>
      <c r="AG270" s="83" t="s">
        <v>1814</v>
      </c>
      <c r="AJ270" s="83" t="s">
        <v>2223</v>
      </c>
      <c r="AU270" s="83">
        <v>360.0</v>
      </c>
      <c r="BD270" s="83" t="s">
        <v>2869</v>
      </c>
      <c r="BE270" s="83" t="s">
        <v>2902</v>
      </c>
    </row>
    <row r="271">
      <c r="A271" s="83">
        <v>270.0</v>
      </c>
      <c r="B271" s="83" t="s">
        <v>2867</v>
      </c>
      <c r="C271" s="83" t="s">
        <v>2868</v>
      </c>
      <c r="D271" s="83" t="s">
        <v>2869</v>
      </c>
      <c r="E271" s="83" t="s">
        <v>2448</v>
      </c>
      <c r="F271" s="83" t="s">
        <v>2449</v>
      </c>
      <c r="G271" s="83" t="s">
        <v>2450</v>
      </c>
      <c r="H271" s="83" t="s">
        <v>1531</v>
      </c>
      <c r="I271" s="83" t="s">
        <v>1532</v>
      </c>
      <c r="J271" s="83" t="s">
        <v>880</v>
      </c>
      <c r="K271" s="83">
        <v>170.0</v>
      </c>
      <c r="L271" s="83" t="s">
        <v>1408</v>
      </c>
      <c r="M271" s="83" t="s">
        <v>1535</v>
      </c>
      <c r="N271" s="83" t="s">
        <v>1408</v>
      </c>
      <c r="O271" s="83" t="s">
        <v>1551</v>
      </c>
      <c r="P271" s="83" t="s">
        <v>1408</v>
      </c>
      <c r="Q271" s="83" t="s">
        <v>1551</v>
      </c>
      <c r="R271" s="83" t="s">
        <v>1408</v>
      </c>
      <c r="S271" s="83" t="s">
        <v>1535</v>
      </c>
      <c r="T271" s="83" t="s">
        <v>1408</v>
      </c>
      <c r="U271" s="83" t="s">
        <v>1535</v>
      </c>
      <c r="V271" s="83" t="s">
        <v>1408</v>
      </c>
      <c r="W271" s="83" t="s">
        <v>1535</v>
      </c>
      <c r="X271" s="83" t="s">
        <v>1570</v>
      </c>
      <c r="Y271" s="83" t="s">
        <v>1571</v>
      </c>
      <c r="Z271" s="83" t="s">
        <v>1614</v>
      </c>
      <c r="AA271" s="83" t="s">
        <v>1555</v>
      </c>
      <c r="AB271" s="83" t="s">
        <v>1541</v>
      </c>
      <c r="AC271" s="83" t="s">
        <v>11</v>
      </c>
      <c r="AD271" s="83" t="s">
        <v>2451</v>
      </c>
      <c r="AL271" s="83" t="s">
        <v>2452</v>
      </c>
      <c r="AP271" s="83" t="s">
        <v>2314</v>
      </c>
      <c r="AU271" s="83">
        <v>330.0</v>
      </c>
      <c r="BD271" s="83" t="s">
        <v>2869</v>
      </c>
      <c r="BE271" s="83" t="s">
        <v>2903</v>
      </c>
    </row>
    <row r="272">
      <c r="A272" s="83">
        <v>271.0</v>
      </c>
      <c r="B272" s="83" t="s">
        <v>2867</v>
      </c>
      <c r="C272" s="83" t="s">
        <v>2868</v>
      </c>
      <c r="D272" s="83" t="s">
        <v>2869</v>
      </c>
      <c r="E272" s="83" t="s">
        <v>2904</v>
      </c>
      <c r="F272" s="83" t="s">
        <v>2905</v>
      </c>
      <c r="G272" s="83" t="s">
        <v>2906</v>
      </c>
      <c r="H272" s="83" t="s">
        <v>1531</v>
      </c>
      <c r="I272" s="83" t="s">
        <v>1580</v>
      </c>
      <c r="J272" s="83" t="s">
        <v>1613</v>
      </c>
      <c r="K272" s="83">
        <v>180.0</v>
      </c>
      <c r="L272" s="83" t="s">
        <v>1408</v>
      </c>
      <c r="M272" s="83" t="s">
        <v>1535</v>
      </c>
      <c r="N272" s="83" t="s">
        <v>1408</v>
      </c>
      <c r="O272" s="83" t="s">
        <v>1551</v>
      </c>
      <c r="P272" s="83" t="s">
        <v>1408</v>
      </c>
      <c r="Q272" s="83" t="s">
        <v>1536</v>
      </c>
      <c r="R272" s="83" t="s">
        <v>1408</v>
      </c>
      <c r="S272" s="83" t="s">
        <v>1551</v>
      </c>
      <c r="T272" s="83" t="s">
        <v>1500</v>
      </c>
      <c r="U272" s="83" t="s">
        <v>1536</v>
      </c>
      <c r="V272" s="83" t="s">
        <v>1436</v>
      </c>
      <c r="W272" s="83" t="s">
        <v>1534</v>
      </c>
      <c r="X272" s="83" t="s">
        <v>1570</v>
      </c>
      <c r="Y272" s="83" t="s">
        <v>1538</v>
      </c>
      <c r="Z272" s="83" t="s">
        <v>1622</v>
      </c>
      <c r="AA272" s="83" t="s">
        <v>1623</v>
      </c>
      <c r="AB272" s="83" t="s">
        <v>1573</v>
      </c>
      <c r="AC272" s="83" t="s">
        <v>11</v>
      </c>
      <c r="AD272" s="83" t="s">
        <v>2745</v>
      </c>
      <c r="AG272" s="83" t="s">
        <v>2161</v>
      </c>
      <c r="AK272" s="83" t="s">
        <v>2740</v>
      </c>
      <c r="AL272" s="83" t="s">
        <v>2746</v>
      </c>
      <c r="AU272" s="83">
        <v>330.0</v>
      </c>
      <c r="BD272" s="83" t="s">
        <v>2869</v>
      </c>
      <c r="BE272" s="83" t="s">
        <v>2907</v>
      </c>
    </row>
    <row r="273">
      <c r="A273" s="83">
        <v>272.0</v>
      </c>
      <c r="B273" s="83" t="s">
        <v>2908</v>
      </c>
      <c r="C273" s="83" t="s">
        <v>2909</v>
      </c>
      <c r="D273" s="83" t="s">
        <v>72</v>
      </c>
      <c r="E273" s="83" t="s">
        <v>2323</v>
      </c>
      <c r="F273" s="83" t="s">
        <v>2324</v>
      </c>
      <c r="G273" s="83" t="s">
        <v>71</v>
      </c>
      <c r="H273" s="83" t="s">
        <v>1531</v>
      </c>
      <c r="I273" s="83" t="s">
        <v>1532</v>
      </c>
      <c r="J273" s="83" t="s">
        <v>1533</v>
      </c>
      <c r="K273" s="83">
        <v>180.0</v>
      </c>
      <c r="L273" s="83" t="s">
        <v>1408</v>
      </c>
      <c r="M273" s="83" t="s">
        <v>1535</v>
      </c>
      <c r="N273" s="83" t="s">
        <v>1408</v>
      </c>
      <c r="O273" s="83" t="s">
        <v>1535</v>
      </c>
      <c r="P273" s="83" t="s">
        <v>1408</v>
      </c>
      <c r="Q273" s="83" t="s">
        <v>1551</v>
      </c>
      <c r="R273" s="83" t="s">
        <v>1500</v>
      </c>
      <c r="S273" s="83" t="s">
        <v>1536</v>
      </c>
      <c r="T273" s="83" t="s">
        <v>1436</v>
      </c>
      <c r="U273" s="83" t="s">
        <v>1534</v>
      </c>
      <c r="V273" s="83" t="s">
        <v>1500</v>
      </c>
      <c r="W273" s="83" t="s">
        <v>1536</v>
      </c>
      <c r="X273" s="83" t="s">
        <v>1570</v>
      </c>
      <c r="Y273" s="83" t="s">
        <v>1571</v>
      </c>
      <c r="Z273" s="83" t="s">
        <v>2819</v>
      </c>
      <c r="AA273" s="83" t="s">
        <v>1693</v>
      </c>
      <c r="AB273" s="83" t="s">
        <v>1624</v>
      </c>
      <c r="AC273" s="83" t="s">
        <v>11</v>
      </c>
      <c r="AR273" s="83" t="s">
        <v>2325</v>
      </c>
      <c r="AS273" s="83" t="s">
        <v>2326</v>
      </c>
      <c r="AT273" s="83" t="s">
        <v>2327</v>
      </c>
      <c r="AU273" s="83">
        <v>370.0</v>
      </c>
      <c r="BD273" s="83" t="s">
        <v>72</v>
      </c>
      <c r="BE273" s="83" t="s">
        <v>2910</v>
      </c>
    </row>
    <row r="274">
      <c r="A274" s="83">
        <v>273.0</v>
      </c>
      <c r="B274" s="83" t="s">
        <v>2908</v>
      </c>
      <c r="C274" s="83" t="s">
        <v>2909</v>
      </c>
      <c r="D274" s="83" t="s">
        <v>72</v>
      </c>
      <c r="E274" s="83" t="s">
        <v>2911</v>
      </c>
      <c r="F274" s="83" t="s">
        <v>2912</v>
      </c>
      <c r="G274" s="83" t="s">
        <v>2913</v>
      </c>
      <c r="H274" s="83" t="s">
        <v>1531</v>
      </c>
      <c r="I274" s="83" t="s">
        <v>1549</v>
      </c>
      <c r="J274" s="83" t="s">
        <v>880</v>
      </c>
      <c r="K274" s="83">
        <v>170.0</v>
      </c>
      <c r="L274" s="83" t="s">
        <v>1408</v>
      </c>
      <c r="M274" s="83" t="s">
        <v>1535</v>
      </c>
      <c r="N274" s="83" t="s">
        <v>1500</v>
      </c>
      <c r="O274" s="83" t="s">
        <v>1536</v>
      </c>
      <c r="P274" s="83" t="s">
        <v>1436</v>
      </c>
      <c r="Q274" s="83" t="s">
        <v>1534</v>
      </c>
      <c r="R274" s="83" t="s">
        <v>1408</v>
      </c>
      <c r="S274" s="83" t="s">
        <v>1551</v>
      </c>
      <c r="T274" s="83" t="s">
        <v>1436</v>
      </c>
      <c r="U274" s="83" t="s">
        <v>1534</v>
      </c>
      <c r="V274" s="83" t="s">
        <v>1408</v>
      </c>
      <c r="W274" s="83" t="s">
        <v>1551</v>
      </c>
      <c r="X274" s="83" t="s">
        <v>1570</v>
      </c>
      <c r="Y274" s="83" t="s">
        <v>1571</v>
      </c>
      <c r="Z274" s="83" t="s">
        <v>1572</v>
      </c>
      <c r="AA274" s="83" t="s">
        <v>1843</v>
      </c>
      <c r="AB274" s="83" t="s">
        <v>1633</v>
      </c>
      <c r="AC274" s="83" t="s">
        <v>11</v>
      </c>
      <c r="AP274" s="83" t="s">
        <v>2513</v>
      </c>
      <c r="AU274" s="83">
        <v>340.0</v>
      </c>
      <c r="BD274" s="83" t="s">
        <v>72</v>
      </c>
      <c r="BE274" s="83" t="s">
        <v>2914</v>
      </c>
    </row>
    <row r="275">
      <c r="A275" s="83">
        <v>274.0</v>
      </c>
      <c r="B275" s="83" t="s">
        <v>2908</v>
      </c>
      <c r="C275" s="83" t="s">
        <v>2909</v>
      </c>
      <c r="D275" s="83" t="s">
        <v>72</v>
      </c>
      <c r="E275" s="83" t="s">
        <v>2915</v>
      </c>
      <c r="F275" s="83" t="s">
        <v>2916</v>
      </c>
      <c r="G275" s="83" t="s">
        <v>2917</v>
      </c>
      <c r="H275" s="83" t="s">
        <v>1531</v>
      </c>
      <c r="I275" s="83" t="s">
        <v>1580</v>
      </c>
      <c r="J275" s="83" t="s">
        <v>880</v>
      </c>
      <c r="K275" s="83">
        <v>200.0</v>
      </c>
      <c r="L275" s="83" t="s">
        <v>1408</v>
      </c>
      <c r="M275" s="83" t="s">
        <v>1535</v>
      </c>
      <c r="N275" s="83" t="s">
        <v>1408</v>
      </c>
      <c r="O275" s="83" t="s">
        <v>1535</v>
      </c>
      <c r="P275" s="83" t="s">
        <v>1436</v>
      </c>
      <c r="Q275" s="83" t="s">
        <v>1534</v>
      </c>
      <c r="R275" s="83" t="s">
        <v>1408</v>
      </c>
      <c r="S275" s="83" t="s">
        <v>1551</v>
      </c>
      <c r="T275" s="83" t="s">
        <v>1408</v>
      </c>
      <c r="U275" s="83" t="s">
        <v>1535</v>
      </c>
      <c r="V275" s="83" t="s">
        <v>1408</v>
      </c>
      <c r="W275" s="83" t="s">
        <v>1535</v>
      </c>
      <c r="X275" s="83" t="s">
        <v>1570</v>
      </c>
      <c r="Y275" s="83" t="s">
        <v>1571</v>
      </c>
      <c r="Z275" s="83" t="s">
        <v>1572</v>
      </c>
      <c r="AA275" s="83" t="s">
        <v>1843</v>
      </c>
      <c r="AB275" s="83" t="s">
        <v>1828</v>
      </c>
      <c r="AC275" s="83" t="s">
        <v>11</v>
      </c>
      <c r="AP275" s="83" t="s">
        <v>2142</v>
      </c>
      <c r="AU275" s="83">
        <v>340.0</v>
      </c>
      <c r="BD275" s="83" t="s">
        <v>72</v>
      </c>
      <c r="BE275" s="83" t="s">
        <v>2918</v>
      </c>
    </row>
    <row r="276">
      <c r="A276" s="83">
        <v>275.0</v>
      </c>
      <c r="B276" s="83" t="s">
        <v>2908</v>
      </c>
      <c r="C276" s="83" t="s">
        <v>2909</v>
      </c>
      <c r="D276" s="83" t="s">
        <v>72</v>
      </c>
      <c r="E276" s="83" t="s">
        <v>2919</v>
      </c>
      <c r="F276" s="83" t="s">
        <v>2920</v>
      </c>
      <c r="G276" s="83" t="s">
        <v>2921</v>
      </c>
      <c r="H276" s="83" t="s">
        <v>1531</v>
      </c>
      <c r="I276" s="83" t="s">
        <v>1549</v>
      </c>
      <c r="J276" s="83" t="s">
        <v>880</v>
      </c>
      <c r="K276" s="83">
        <v>180.0</v>
      </c>
      <c r="L276" s="83" t="s">
        <v>1408</v>
      </c>
      <c r="M276" s="83" t="s">
        <v>1551</v>
      </c>
      <c r="N276" s="83" t="s">
        <v>1436</v>
      </c>
      <c r="O276" s="83" t="s">
        <v>1534</v>
      </c>
      <c r="P276" s="83" t="s">
        <v>1436</v>
      </c>
      <c r="Q276" s="83" t="s">
        <v>1534</v>
      </c>
      <c r="R276" s="83" t="s">
        <v>1500</v>
      </c>
      <c r="S276" s="83" t="s">
        <v>1536</v>
      </c>
      <c r="T276" s="83" t="s">
        <v>1436</v>
      </c>
      <c r="U276" s="83" t="s">
        <v>1550</v>
      </c>
      <c r="V276" s="83" t="s">
        <v>1408</v>
      </c>
      <c r="W276" s="83" t="s">
        <v>1551</v>
      </c>
      <c r="X276" s="83" t="s">
        <v>1570</v>
      </c>
      <c r="Y276" s="83" t="s">
        <v>1571</v>
      </c>
      <c r="Z276" s="83" t="s">
        <v>1572</v>
      </c>
      <c r="AA276" s="83" t="s">
        <v>1843</v>
      </c>
      <c r="AB276" s="83" t="s">
        <v>1906</v>
      </c>
      <c r="AC276" s="83" t="s">
        <v>11</v>
      </c>
      <c r="AP276" s="83" t="s">
        <v>2513</v>
      </c>
      <c r="AU276" s="83">
        <v>340.0</v>
      </c>
      <c r="BD276" s="83" t="s">
        <v>72</v>
      </c>
      <c r="BE276" s="83" t="s">
        <v>2922</v>
      </c>
    </row>
    <row r="277">
      <c r="A277" s="83">
        <v>276.0</v>
      </c>
      <c r="B277" s="83" t="s">
        <v>2908</v>
      </c>
      <c r="C277" s="83" t="s">
        <v>2909</v>
      </c>
      <c r="D277" s="83" t="s">
        <v>72</v>
      </c>
      <c r="E277" s="83" t="s">
        <v>2522</v>
      </c>
      <c r="F277" s="83" t="s">
        <v>2523</v>
      </c>
      <c r="G277" s="83" t="s">
        <v>2524</v>
      </c>
      <c r="H277" s="83" t="s">
        <v>1531</v>
      </c>
      <c r="I277" s="83" t="s">
        <v>1612</v>
      </c>
      <c r="J277" s="83" t="s">
        <v>1613</v>
      </c>
      <c r="K277" s="83">
        <v>170.0</v>
      </c>
      <c r="L277" s="83" t="s">
        <v>1408</v>
      </c>
      <c r="M277" s="83" t="s">
        <v>1535</v>
      </c>
      <c r="N277" s="83" t="s">
        <v>1408</v>
      </c>
      <c r="O277" s="83" t="s">
        <v>1535</v>
      </c>
      <c r="P277" s="83" t="s">
        <v>1408</v>
      </c>
      <c r="Q277" s="83" t="s">
        <v>1535</v>
      </c>
      <c r="R277" s="83" t="s">
        <v>1500</v>
      </c>
      <c r="S277" s="83" t="s">
        <v>1536</v>
      </c>
      <c r="T277" s="83" t="s">
        <v>1408</v>
      </c>
      <c r="U277" s="83" t="s">
        <v>1551</v>
      </c>
      <c r="V277" s="83" t="s">
        <v>1408</v>
      </c>
      <c r="W277" s="83" t="s">
        <v>1535</v>
      </c>
      <c r="X277" s="83" t="s">
        <v>1595</v>
      </c>
      <c r="Y277" s="83" t="s">
        <v>1553</v>
      </c>
      <c r="Z277" s="83" t="s">
        <v>1596</v>
      </c>
      <c r="AA277" s="83" t="s">
        <v>1623</v>
      </c>
      <c r="AB277" s="83" t="s">
        <v>1605</v>
      </c>
      <c r="AC277" s="83" t="s">
        <v>11</v>
      </c>
      <c r="AP277" s="83" t="s">
        <v>2142</v>
      </c>
      <c r="AU277" s="83">
        <v>340.0</v>
      </c>
      <c r="BD277" s="83" t="s">
        <v>72</v>
      </c>
      <c r="BE277" s="83" t="s">
        <v>2923</v>
      </c>
    </row>
    <row r="278">
      <c r="A278" s="83">
        <v>277.0</v>
      </c>
      <c r="B278" s="83" t="s">
        <v>2908</v>
      </c>
      <c r="C278" s="83" t="s">
        <v>2909</v>
      </c>
      <c r="D278" s="83" t="s">
        <v>72</v>
      </c>
      <c r="E278" s="83" t="s">
        <v>2924</v>
      </c>
      <c r="F278" s="83" t="s">
        <v>2925</v>
      </c>
      <c r="G278" s="83" t="s">
        <v>2926</v>
      </c>
      <c r="H278" s="83" t="s">
        <v>1531</v>
      </c>
      <c r="I278" s="83" t="s">
        <v>1532</v>
      </c>
      <c r="J278" s="83" t="s">
        <v>1613</v>
      </c>
      <c r="K278" s="83">
        <v>170.0</v>
      </c>
      <c r="L278" s="83" t="s">
        <v>1500</v>
      </c>
      <c r="M278" s="83" t="s">
        <v>1536</v>
      </c>
      <c r="N278" s="83" t="s">
        <v>1408</v>
      </c>
      <c r="O278" s="83" t="s">
        <v>1551</v>
      </c>
      <c r="P278" s="83" t="s">
        <v>1408</v>
      </c>
      <c r="Q278" s="83" t="s">
        <v>1551</v>
      </c>
      <c r="R278" s="83" t="s">
        <v>1408</v>
      </c>
      <c r="S278" s="83" t="s">
        <v>1535</v>
      </c>
      <c r="T278" s="83" t="s">
        <v>1408</v>
      </c>
      <c r="U278" s="83" t="s">
        <v>1535</v>
      </c>
      <c r="V278" s="83" t="s">
        <v>1408</v>
      </c>
      <c r="W278" s="83" t="s">
        <v>1551</v>
      </c>
      <c r="X278" s="83" t="s">
        <v>1595</v>
      </c>
      <c r="Y278" s="83" t="s">
        <v>1553</v>
      </c>
      <c r="Z278" s="83" t="s">
        <v>2050</v>
      </c>
      <c r="AA278" s="83" t="s">
        <v>1581</v>
      </c>
      <c r="AB278" s="83" t="s">
        <v>1541</v>
      </c>
      <c r="AC278" s="83" t="s">
        <v>11</v>
      </c>
      <c r="AF278" s="83" t="s">
        <v>2717</v>
      </c>
      <c r="AL278" s="83" t="s">
        <v>1773</v>
      </c>
      <c r="AR278" s="83" t="s">
        <v>2718</v>
      </c>
      <c r="AS278" s="83" t="s">
        <v>2719</v>
      </c>
      <c r="AT278" s="83" t="s">
        <v>2016</v>
      </c>
      <c r="AU278" s="83">
        <v>370.0</v>
      </c>
      <c r="BD278" s="83" t="s">
        <v>72</v>
      </c>
      <c r="BE278" s="83" t="s">
        <v>2927</v>
      </c>
    </row>
    <row r="279">
      <c r="A279" s="83">
        <v>278.0</v>
      </c>
      <c r="B279" s="83" t="s">
        <v>2908</v>
      </c>
      <c r="C279" s="83" t="s">
        <v>2909</v>
      </c>
      <c r="D279" s="83" t="s">
        <v>72</v>
      </c>
      <c r="E279" s="83" t="s">
        <v>2682</v>
      </c>
      <c r="F279" s="83" t="s">
        <v>2683</v>
      </c>
      <c r="G279" s="83" t="s">
        <v>2684</v>
      </c>
      <c r="H279" s="83" t="s">
        <v>1531</v>
      </c>
      <c r="I279" s="83" t="s">
        <v>1580</v>
      </c>
      <c r="J279" s="83" t="s">
        <v>1613</v>
      </c>
      <c r="K279" s="83">
        <v>180.0</v>
      </c>
      <c r="L279" s="83" t="s">
        <v>1408</v>
      </c>
      <c r="M279" s="83" t="s">
        <v>1535</v>
      </c>
      <c r="N279" s="83" t="s">
        <v>1408</v>
      </c>
      <c r="O279" s="83" t="s">
        <v>1551</v>
      </c>
      <c r="P279" s="83" t="s">
        <v>1408</v>
      </c>
      <c r="Q279" s="83" t="s">
        <v>1535</v>
      </c>
      <c r="R279" s="83" t="s">
        <v>1500</v>
      </c>
      <c r="S279" s="83" t="s">
        <v>1536</v>
      </c>
      <c r="T279" s="83" t="s">
        <v>1408</v>
      </c>
      <c r="U279" s="83" t="s">
        <v>1535</v>
      </c>
      <c r="V279" s="83" t="s">
        <v>1500</v>
      </c>
      <c r="W279" s="83" t="s">
        <v>1536</v>
      </c>
      <c r="X279" s="83" t="s">
        <v>1537</v>
      </c>
      <c r="Y279" s="83" t="s">
        <v>1538</v>
      </c>
      <c r="Z279" s="83" t="s">
        <v>1622</v>
      </c>
      <c r="AA279" s="83" t="s">
        <v>1693</v>
      </c>
      <c r="AB279" s="83" t="s">
        <v>1624</v>
      </c>
      <c r="AC279" s="83" t="s">
        <v>11</v>
      </c>
      <c r="AD279" s="83" t="s">
        <v>2685</v>
      </c>
      <c r="AL279" s="83" t="s">
        <v>2686</v>
      </c>
      <c r="AR279" s="83" t="s">
        <v>2687</v>
      </c>
      <c r="AU279" s="83">
        <v>340.0</v>
      </c>
      <c r="BD279" s="83" t="s">
        <v>72</v>
      </c>
      <c r="BE279" s="83" t="s">
        <v>2928</v>
      </c>
    </row>
    <row r="280">
      <c r="A280" s="83">
        <v>279.0</v>
      </c>
      <c r="B280" s="83" t="s">
        <v>2908</v>
      </c>
      <c r="C280" s="83" t="s">
        <v>2909</v>
      </c>
      <c r="D280" s="83" t="s">
        <v>72</v>
      </c>
      <c r="E280" s="83" t="s">
        <v>2602</v>
      </c>
      <c r="F280" s="83" t="s">
        <v>2603</v>
      </c>
      <c r="G280" s="83" t="s">
        <v>2604</v>
      </c>
      <c r="H280" s="83" t="s">
        <v>1531</v>
      </c>
      <c r="I280" s="83" t="s">
        <v>1532</v>
      </c>
      <c r="J280" s="83" t="s">
        <v>1613</v>
      </c>
      <c r="K280" s="83">
        <v>180.0</v>
      </c>
      <c r="L280" s="83" t="s">
        <v>1408</v>
      </c>
      <c r="M280" s="83" t="s">
        <v>1535</v>
      </c>
      <c r="N280" s="83" t="s">
        <v>1408</v>
      </c>
      <c r="O280" s="83" t="s">
        <v>1551</v>
      </c>
      <c r="P280" s="83" t="s">
        <v>1408</v>
      </c>
      <c r="Q280" s="83" t="s">
        <v>1551</v>
      </c>
      <c r="R280" s="83" t="s">
        <v>1500</v>
      </c>
      <c r="S280" s="83" t="s">
        <v>1536</v>
      </c>
      <c r="T280" s="83" t="s">
        <v>1408</v>
      </c>
      <c r="U280" s="83" t="s">
        <v>1535</v>
      </c>
      <c r="V280" s="83" t="s">
        <v>1408</v>
      </c>
      <c r="W280" s="83" t="s">
        <v>1535</v>
      </c>
      <c r="X280" s="83" t="s">
        <v>1570</v>
      </c>
      <c r="Y280" s="83" t="s">
        <v>1571</v>
      </c>
      <c r="Z280" s="83" t="s">
        <v>1614</v>
      </c>
      <c r="AA280" s="83" t="s">
        <v>1581</v>
      </c>
      <c r="AB280" s="83" t="s">
        <v>1726</v>
      </c>
      <c r="AC280" s="83" t="s">
        <v>11</v>
      </c>
      <c r="AG280" s="83" t="s">
        <v>2583</v>
      </c>
      <c r="AP280" s="83" t="s">
        <v>2142</v>
      </c>
      <c r="AU280" s="83">
        <v>340.0</v>
      </c>
      <c r="BD280" s="83" t="s">
        <v>72</v>
      </c>
      <c r="BE280" s="83" t="s">
        <v>2929</v>
      </c>
    </row>
    <row r="281">
      <c r="A281" s="83">
        <v>280.0</v>
      </c>
      <c r="B281" s="83" t="s">
        <v>2908</v>
      </c>
      <c r="C281" s="83" t="s">
        <v>2909</v>
      </c>
      <c r="D281" s="83" t="s">
        <v>72</v>
      </c>
      <c r="E281" s="83" t="s">
        <v>2545</v>
      </c>
      <c r="F281" s="83" t="s">
        <v>2546</v>
      </c>
      <c r="G281" s="83" t="s">
        <v>2547</v>
      </c>
      <c r="H281" s="83" t="s">
        <v>1531</v>
      </c>
      <c r="I281" s="83" t="s">
        <v>1580</v>
      </c>
      <c r="J281" s="83" t="s">
        <v>1699</v>
      </c>
      <c r="K281" s="83">
        <v>160.0</v>
      </c>
      <c r="L281" s="83" t="s">
        <v>1408</v>
      </c>
      <c r="M281" s="83" t="s">
        <v>1551</v>
      </c>
      <c r="N281" s="83" t="s">
        <v>1408</v>
      </c>
      <c r="O281" s="83" t="s">
        <v>1535</v>
      </c>
      <c r="P281" s="83" t="s">
        <v>1408</v>
      </c>
      <c r="Q281" s="83" t="s">
        <v>1535</v>
      </c>
      <c r="R281" s="83" t="s">
        <v>1500</v>
      </c>
      <c r="S281" s="83" t="s">
        <v>1536</v>
      </c>
      <c r="T281" s="83" t="s">
        <v>1408</v>
      </c>
      <c r="U281" s="83" t="s">
        <v>1535</v>
      </c>
      <c r="V281" s="83" t="s">
        <v>1408</v>
      </c>
      <c r="W281" s="83" t="s">
        <v>1551</v>
      </c>
      <c r="X281" s="83" t="s">
        <v>1537</v>
      </c>
      <c r="Y281" s="83" t="s">
        <v>1787</v>
      </c>
      <c r="Z281" s="83" t="s">
        <v>1788</v>
      </c>
      <c r="AA281" s="83" t="s">
        <v>1693</v>
      </c>
      <c r="AB281" s="83" t="s">
        <v>1726</v>
      </c>
      <c r="AC281" s="83" t="s">
        <v>11</v>
      </c>
      <c r="AD281" s="83" t="s">
        <v>2541</v>
      </c>
      <c r="AH281" s="83" t="s">
        <v>2536</v>
      </c>
      <c r="AP281" s="83" t="s">
        <v>2142</v>
      </c>
      <c r="AU281" s="83">
        <v>340.0</v>
      </c>
      <c r="BD281" s="83" t="s">
        <v>72</v>
      </c>
      <c r="BE281" s="83" t="s">
        <v>2930</v>
      </c>
    </row>
    <row r="282">
      <c r="A282" s="83">
        <v>281.0</v>
      </c>
      <c r="B282" s="83" t="s">
        <v>2908</v>
      </c>
      <c r="C282" s="83" t="s">
        <v>2909</v>
      </c>
      <c r="D282" s="83" t="s">
        <v>72</v>
      </c>
      <c r="E282" s="83" t="s">
        <v>2931</v>
      </c>
      <c r="F282" s="83" t="s">
        <v>2932</v>
      </c>
      <c r="G282" s="83" t="s">
        <v>2933</v>
      </c>
      <c r="H282" s="83" t="s">
        <v>1531</v>
      </c>
      <c r="I282" s="83" t="s">
        <v>1532</v>
      </c>
      <c r="J282" s="83" t="s">
        <v>1699</v>
      </c>
      <c r="K282" s="83">
        <v>170.0</v>
      </c>
      <c r="L282" s="83" t="s">
        <v>1408</v>
      </c>
      <c r="M282" s="83" t="s">
        <v>1551</v>
      </c>
      <c r="N282" s="83" t="s">
        <v>1408</v>
      </c>
      <c r="O282" s="83" t="s">
        <v>1551</v>
      </c>
      <c r="P282" s="83" t="s">
        <v>1408</v>
      </c>
      <c r="Q282" s="83" t="s">
        <v>1551</v>
      </c>
      <c r="R282" s="83" t="s">
        <v>1408</v>
      </c>
      <c r="S282" s="83" t="s">
        <v>1535</v>
      </c>
      <c r="T282" s="83" t="s">
        <v>1408</v>
      </c>
      <c r="U282" s="83" t="s">
        <v>1535</v>
      </c>
      <c r="V282" s="83" t="s">
        <v>1436</v>
      </c>
      <c r="W282" s="83" t="s">
        <v>1534</v>
      </c>
      <c r="X282" s="83" t="s">
        <v>1570</v>
      </c>
      <c r="Y282" s="83" t="s">
        <v>1631</v>
      </c>
      <c r="Z282" s="83" t="s">
        <v>1718</v>
      </c>
      <c r="AA282" s="83" t="s">
        <v>1581</v>
      </c>
      <c r="AB282" s="83" t="s">
        <v>1654</v>
      </c>
      <c r="AC282" s="83" t="s">
        <v>11</v>
      </c>
      <c r="AF282" s="83" t="s">
        <v>2934</v>
      </c>
      <c r="AG282" s="83" t="s">
        <v>2935</v>
      </c>
      <c r="AH282" s="83" t="s">
        <v>2237</v>
      </c>
      <c r="AU282" s="83">
        <v>340.0</v>
      </c>
      <c r="BD282" s="83" t="s">
        <v>72</v>
      </c>
      <c r="BE282" s="83" t="s">
        <v>2936</v>
      </c>
    </row>
    <row r="283">
      <c r="A283" s="83">
        <v>282.0</v>
      </c>
      <c r="B283" s="83" t="s">
        <v>2908</v>
      </c>
      <c r="C283" s="83" t="s">
        <v>2909</v>
      </c>
      <c r="D283" s="83" t="s">
        <v>72</v>
      </c>
      <c r="E283" s="83" t="s">
        <v>2937</v>
      </c>
      <c r="F283" s="83" t="s">
        <v>2938</v>
      </c>
      <c r="G283" s="83" t="s">
        <v>2939</v>
      </c>
      <c r="H283" s="83" t="s">
        <v>1531</v>
      </c>
      <c r="I283" s="83" t="s">
        <v>1532</v>
      </c>
      <c r="J283" s="83" t="s">
        <v>1699</v>
      </c>
      <c r="K283" s="83">
        <v>170.0</v>
      </c>
      <c r="L283" s="83" t="s">
        <v>1436</v>
      </c>
      <c r="M283" s="83" t="s">
        <v>1534</v>
      </c>
      <c r="N283" s="83" t="s">
        <v>1408</v>
      </c>
      <c r="O283" s="83" t="s">
        <v>1551</v>
      </c>
      <c r="P283" s="83" t="s">
        <v>1500</v>
      </c>
      <c r="Q283" s="83" t="s">
        <v>1536</v>
      </c>
      <c r="R283" s="83" t="s">
        <v>1436</v>
      </c>
      <c r="S283" s="83" t="s">
        <v>1534</v>
      </c>
      <c r="T283" s="83" t="s">
        <v>1408</v>
      </c>
      <c r="U283" s="83" t="s">
        <v>1551</v>
      </c>
      <c r="V283" s="83" t="s">
        <v>1408</v>
      </c>
      <c r="W283" s="83" t="s">
        <v>1535</v>
      </c>
      <c r="X283" s="83" t="s">
        <v>1537</v>
      </c>
      <c r="Y283" s="83" t="s">
        <v>1538</v>
      </c>
      <c r="Z283" s="83" t="s">
        <v>1622</v>
      </c>
      <c r="AA283" s="83" t="s">
        <v>1623</v>
      </c>
      <c r="AB283" s="83" t="s">
        <v>1556</v>
      </c>
      <c r="AC283" s="83" t="s">
        <v>11</v>
      </c>
      <c r="AL283" s="83" t="s">
        <v>2940</v>
      </c>
      <c r="AU283" s="83">
        <v>340.0</v>
      </c>
      <c r="BD283" s="83" t="s">
        <v>72</v>
      </c>
      <c r="BE283" s="83" t="s">
        <v>2941</v>
      </c>
    </row>
    <row r="284">
      <c r="A284" s="83">
        <v>283.0</v>
      </c>
      <c r="B284" s="83" t="s">
        <v>2908</v>
      </c>
      <c r="C284" s="83" t="s">
        <v>2909</v>
      </c>
      <c r="D284" s="83" t="s">
        <v>72</v>
      </c>
      <c r="E284" s="83" t="s">
        <v>2942</v>
      </c>
      <c r="F284" s="83" t="s">
        <v>2943</v>
      </c>
      <c r="G284" s="83" t="s">
        <v>2944</v>
      </c>
      <c r="H284" s="83" t="s">
        <v>1531</v>
      </c>
      <c r="I284" s="83" t="s">
        <v>1580</v>
      </c>
      <c r="J284" s="83" t="s">
        <v>1699</v>
      </c>
      <c r="K284" s="83">
        <v>170.0</v>
      </c>
      <c r="L284" s="83" t="s">
        <v>1408</v>
      </c>
      <c r="M284" s="83" t="s">
        <v>1551</v>
      </c>
      <c r="N284" s="83" t="s">
        <v>1408</v>
      </c>
      <c r="O284" s="83" t="s">
        <v>1551</v>
      </c>
      <c r="P284" s="83" t="s">
        <v>1408</v>
      </c>
      <c r="Q284" s="83" t="s">
        <v>1535</v>
      </c>
      <c r="R284" s="83" t="s">
        <v>1408</v>
      </c>
      <c r="S284" s="83" t="s">
        <v>1535</v>
      </c>
      <c r="T284" s="83" t="s">
        <v>1436</v>
      </c>
      <c r="U284" s="83" t="s">
        <v>1534</v>
      </c>
      <c r="V284" s="83" t="s">
        <v>1408</v>
      </c>
      <c r="W284" s="83" t="s">
        <v>1535</v>
      </c>
      <c r="X284" s="83" t="s">
        <v>1570</v>
      </c>
      <c r="Y284" s="83" t="s">
        <v>1631</v>
      </c>
      <c r="Z284" s="83" t="s">
        <v>1718</v>
      </c>
      <c r="AA284" s="83" t="s">
        <v>1843</v>
      </c>
      <c r="AB284" s="83" t="s">
        <v>1684</v>
      </c>
      <c r="AC284" s="83" t="s">
        <v>11</v>
      </c>
      <c r="AG284" s="83" t="s">
        <v>2945</v>
      </c>
      <c r="AO284" s="83" t="s">
        <v>2563</v>
      </c>
      <c r="AU284" s="83">
        <v>340.0</v>
      </c>
      <c r="BD284" s="83" t="s">
        <v>72</v>
      </c>
      <c r="BE284" s="83" t="s">
        <v>2946</v>
      </c>
    </row>
    <row r="285">
      <c r="A285" s="83">
        <v>284.0</v>
      </c>
      <c r="B285" s="83" t="s">
        <v>2908</v>
      </c>
      <c r="C285" s="83" t="s">
        <v>2909</v>
      </c>
      <c r="D285" s="83" t="s">
        <v>72</v>
      </c>
      <c r="E285" s="83" t="s">
        <v>2947</v>
      </c>
      <c r="F285" s="83" t="s">
        <v>2948</v>
      </c>
      <c r="G285" s="83" t="s">
        <v>2949</v>
      </c>
      <c r="H285" s="83" t="s">
        <v>1531</v>
      </c>
      <c r="I285" s="83" t="s">
        <v>1580</v>
      </c>
      <c r="J285" s="83" t="s">
        <v>1699</v>
      </c>
      <c r="K285" s="83">
        <v>160.0</v>
      </c>
      <c r="L285" s="83" t="s">
        <v>1408</v>
      </c>
      <c r="M285" s="83" t="s">
        <v>1551</v>
      </c>
      <c r="N285" s="83" t="s">
        <v>1408</v>
      </c>
      <c r="O285" s="83" t="s">
        <v>1535</v>
      </c>
      <c r="P285" s="83" t="s">
        <v>1408</v>
      </c>
      <c r="Q285" s="83" t="s">
        <v>1551</v>
      </c>
      <c r="R285" s="83" t="s">
        <v>1436</v>
      </c>
      <c r="S285" s="83" t="s">
        <v>1550</v>
      </c>
      <c r="T285" s="83" t="s">
        <v>1408</v>
      </c>
      <c r="U285" s="83" t="s">
        <v>1551</v>
      </c>
      <c r="V285" s="83" t="s">
        <v>1408</v>
      </c>
      <c r="W285" s="83" t="s">
        <v>1535</v>
      </c>
      <c r="X285" s="83" t="s">
        <v>1570</v>
      </c>
      <c r="Y285" s="83" t="s">
        <v>1631</v>
      </c>
      <c r="Z285" s="83" t="s">
        <v>1718</v>
      </c>
      <c r="AA285" s="83" t="s">
        <v>1623</v>
      </c>
      <c r="AB285" s="83" t="s">
        <v>1738</v>
      </c>
      <c r="AC285" s="83" t="s">
        <v>11</v>
      </c>
      <c r="AG285" s="83" t="s">
        <v>2161</v>
      </c>
      <c r="AH285" s="83" t="s">
        <v>2950</v>
      </c>
      <c r="AU285" s="83">
        <v>340.0</v>
      </c>
      <c r="BD285" s="83" t="s">
        <v>72</v>
      </c>
      <c r="BE285" s="83" t="s">
        <v>2951</v>
      </c>
    </row>
    <row r="286">
      <c r="A286" s="83">
        <v>285.0</v>
      </c>
      <c r="B286" s="83" t="s">
        <v>2908</v>
      </c>
      <c r="C286" s="83" t="s">
        <v>2909</v>
      </c>
      <c r="D286" s="83" t="s">
        <v>72</v>
      </c>
      <c r="E286" s="83" t="s">
        <v>2952</v>
      </c>
      <c r="F286" s="83" t="s">
        <v>2953</v>
      </c>
      <c r="G286" s="83" t="s">
        <v>2954</v>
      </c>
      <c r="H286" s="83" t="s">
        <v>1531</v>
      </c>
      <c r="I286" s="83" t="s">
        <v>1612</v>
      </c>
      <c r="J286" s="83" t="s">
        <v>1699</v>
      </c>
      <c r="K286" s="83">
        <v>180.0</v>
      </c>
      <c r="L286" s="83" t="s">
        <v>1408</v>
      </c>
      <c r="M286" s="83" t="s">
        <v>1535</v>
      </c>
      <c r="N286" s="83" t="s">
        <v>1408</v>
      </c>
      <c r="O286" s="83" t="s">
        <v>1535</v>
      </c>
      <c r="P286" s="83" t="s">
        <v>1436</v>
      </c>
      <c r="Q286" s="83" t="s">
        <v>1550</v>
      </c>
      <c r="R286" s="83" t="s">
        <v>1408</v>
      </c>
      <c r="S286" s="83" t="s">
        <v>1551</v>
      </c>
      <c r="T286" s="83" t="s">
        <v>1408</v>
      </c>
      <c r="U286" s="83" t="s">
        <v>1535</v>
      </c>
      <c r="V286" s="83" t="s">
        <v>1408</v>
      </c>
      <c r="W286" s="83" t="s">
        <v>1551</v>
      </c>
      <c r="X286" s="83" t="s">
        <v>1570</v>
      </c>
      <c r="Y286" s="83" t="s">
        <v>1571</v>
      </c>
      <c r="Z286" s="83" t="s">
        <v>1614</v>
      </c>
      <c r="AA286" s="83" t="s">
        <v>1581</v>
      </c>
      <c r="AB286" s="83" t="s">
        <v>1624</v>
      </c>
      <c r="AC286" s="83" t="s">
        <v>11</v>
      </c>
      <c r="AD286" s="83" t="s">
        <v>2685</v>
      </c>
      <c r="AG286" s="83" t="s">
        <v>2945</v>
      </c>
      <c r="AR286" s="83" t="s">
        <v>2718</v>
      </c>
      <c r="AS286" s="83" t="s">
        <v>2659</v>
      </c>
      <c r="AT286" s="83" t="s">
        <v>2016</v>
      </c>
      <c r="AU286" s="83">
        <v>340.0</v>
      </c>
      <c r="BD286" s="83" t="s">
        <v>72</v>
      </c>
      <c r="BE286" s="83" t="s">
        <v>2955</v>
      </c>
    </row>
    <row r="287">
      <c r="A287" s="83">
        <v>286.0</v>
      </c>
      <c r="B287" s="83" t="s">
        <v>2908</v>
      </c>
      <c r="C287" s="83" t="s">
        <v>2909</v>
      </c>
      <c r="D287" s="83" t="s">
        <v>72</v>
      </c>
      <c r="E287" s="83" t="s">
        <v>2956</v>
      </c>
      <c r="F287" s="83" t="s">
        <v>2957</v>
      </c>
      <c r="G287" s="83" t="s">
        <v>2958</v>
      </c>
      <c r="H287" s="83" t="s">
        <v>1531</v>
      </c>
      <c r="I287" s="83" t="s">
        <v>1549</v>
      </c>
      <c r="J287" s="83" t="s">
        <v>1699</v>
      </c>
      <c r="K287" s="83">
        <v>170.0</v>
      </c>
      <c r="L287" s="83" t="s">
        <v>1408</v>
      </c>
      <c r="M287" s="83" t="s">
        <v>1551</v>
      </c>
      <c r="N287" s="83" t="s">
        <v>1408</v>
      </c>
      <c r="O287" s="83" t="s">
        <v>1535</v>
      </c>
      <c r="P287" s="83" t="s">
        <v>1500</v>
      </c>
      <c r="Q287" s="83" t="s">
        <v>1536</v>
      </c>
      <c r="R287" s="83" t="s">
        <v>1408</v>
      </c>
      <c r="S287" s="83" t="s">
        <v>1535</v>
      </c>
      <c r="T287" s="83" t="s">
        <v>1408</v>
      </c>
      <c r="U287" s="83" t="s">
        <v>1535</v>
      </c>
      <c r="V287" s="83" t="s">
        <v>1436</v>
      </c>
      <c r="W287" s="83" t="s">
        <v>1534</v>
      </c>
      <c r="X287" s="83" t="s">
        <v>1537</v>
      </c>
      <c r="Y287" s="83" t="s">
        <v>1787</v>
      </c>
      <c r="Z287" s="83" t="s">
        <v>1788</v>
      </c>
      <c r="AA287" s="83" t="s">
        <v>1581</v>
      </c>
      <c r="AB287" s="83" t="s">
        <v>1789</v>
      </c>
      <c r="AC287" s="83" t="s">
        <v>11</v>
      </c>
      <c r="AD287" s="83" t="s">
        <v>2959</v>
      </c>
      <c r="AH287" s="83" t="s">
        <v>2457</v>
      </c>
      <c r="AU287" s="83">
        <v>340.0</v>
      </c>
      <c r="BD287" s="83" t="s">
        <v>72</v>
      </c>
      <c r="BE287" s="83" t="s">
        <v>2960</v>
      </c>
    </row>
    <row r="288">
      <c r="A288" s="83">
        <v>287.0</v>
      </c>
      <c r="B288" s="83" t="s">
        <v>2908</v>
      </c>
      <c r="C288" s="83" t="s">
        <v>2909</v>
      </c>
      <c r="D288" s="83" t="s">
        <v>72</v>
      </c>
      <c r="E288" s="83" t="s">
        <v>2606</v>
      </c>
      <c r="F288" s="83" t="s">
        <v>2607</v>
      </c>
      <c r="G288" s="83" t="s">
        <v>2608</v>
      </c>
      <c r="H288" s="83" t="s">
        <v>1531</v>
      </c>
      <c r="I288" s="83" t="s">
        <v>1532</v>
      </c>
      <c r="J288" s="83" t="s">
        <v>1699</v>
      </c>
      <c r="K288" s="83">
        <v>180.0</v>
      </c>
      <c r="L288" s="83" t="s">
        <v>1408</v>
      </c>
      <c r="M288" s="83" t="s">
        <v>1551</v>
      </c>
      <c r="N288" s="83" t="s">
        <v>1408</v>
      </c>
      <c r="O288" s="83" t="s">
        <v>1535</v>
      </c>
      <c r="P288" s="83" t="s">
        <v>1408</v>
      </c>
      <c r="Q288" s="83" t="s">
        <v>1551</v>
      </c>
      <c r="R288" s="83" t="s">
        <v>1408</v>
      </c>
      <c r="S288" s="83" t="s">
        <v>1535</v>
      </c>
      <c r="T288" s="83" t="s">
        <v>1408</v>
      </c>
      <c r="U288" s="83" t="s">
        <v>1535</v>
      </c>
      <c r="V288" s="83" t="s">
        <v>1408</v>
      </c>
      <c r="W288" s="83" t="s">
        <v>1551</v>
      </c>
      <c r="X288" s="83" t="s">
        <v>1570</v>
      </c>
      <c r="Y288" s="83" t="s">
        <v>1631</v>
      </c>
      <c r="Z288" s="83" t="s">
        <v>1718</v>
      </c>
      <c r="AA288" s="83" t="s">
        <v>1693</v>
      </c>
      <c r="AB288" s="83" t="s">
        <v>1753</v>
      </c>
      <c r="AC288" s="83" t="s">
        <v>11</v>
      </c>
      <c r="AG288" s="83" t="s">
        <v>2609</v>
      </c>
      <c r="AK288" s="83" t="s">
        <v>2594</v>
      </c>
      <c r="AL288" s="83" t="s">
        <v>2279</v>
      </c>
      <c r="AU288" s="83">
        <v>340.0</v>
      </c>
      <c r="BD288" s="83" t="s">
        <v>72</v>
      </c>
      <c r="BE288" s="83" t="s">
        <v>2961</v>
      </c>
    </row>
    <row r="289">
      <c r="A289" s="83">
        <v>288.0</v>
      </c>
      <c r="B289" s="83" t="s">
        <v>2962</v>
      </c>
      <c r="C289" s="83" t="s">
        <v>2963</v>
      </c>
      <c r="D289" s="83" t="s">
        <v>10</v>
      </c>
      <c r="E289" s="83" t="s">
        <v>2964</v>
      </c>
      <c r="F289" s="83" t="s">
        <v>2965</v>
      </c>
      <c r="G289" s="83" t="s">
        <v>2966</v>
      </c>
      <c r="H289" s="83" t="s">
        <v>1531</v>
      </c>
      <c r="I289" s="83" t="s">
        <v>1549</v>
      </c>
      <c r="J289" s="83" t="s">
        <v>1533</v>
      </c>
      <c r="K289" s="83">
        <v>180.0</v>
      </c>
      <c r="L289" s="83" t="s">
        <v>1436</v>
      </c>
      <c r="M289" s="83" t="s">
        <v>1534</v>
      </c>
      <c r="N289" s="83" t="s">
        <v>1408</v>
      </c>
      <c r="O289" s="83" t="s">
        <v>1535</v>
      </c>
      <c r="P289" s="83" t="s">
        <v>1408</v>
      </c>
      <c r="Q289" s="83" t="s">
        <v>1535</v>
      </c>
      <c r="R289" s="83" t="s">
        <v>1408</v>
      </c>
      <c r="S289" s="83" t="s">
        <v>1535</v>
      </c>
      <c r="T289" s="83" t="s">
        <v>1408</v>
      </c>
      <c r="U289" s="83" t="s">
        <v>1551</v>
      </c>
      <c r="V289" s="83" t="s">
        <v>1500</v>
      </c>
      <c r="W289" s="83" t="s">
        <v>1536</v>
      </c>
      <c r="X289" s="83" t="s">
        <v>1896</v>
      </c>
      <c r="Y289" s="83" t="s">
        <v>1897</v>
      </c>
      <c r="Z289" s="83" t="s">
        <v>1898</v>
      </c>
      <c r="AA289" s="83" t="s">
        <v>1581</v>
      </c>
      <c r="AB289" s="83" t="s">
        <v>1779</v>
      </c>
      <c r="AC289" s="83" t="s">
        <v>11</v>
      </c>
      <c r="AL289" s="83" t="s">
        <v>2686</v>
      </c>
      <c r="AR289" s="83" t="s">
        <v>2967</v>
      </c>
      <c r="AT289" s="83" t="s">
        <v>2968</v>
      </c>
      <c r="AU289" s="83">
        <v>360.0</v>
      </c>
      <c r="BD289" s="83" t="s">
        <v>10</v>
      </c>
      <c r="BE289" s="83" t="s">
        <v>2969</v>
      </c>
    </row>
    <row r="290">
      <c r="A290" s="83">
        <v>289.0</v>
      </c>
      <c r="B290" s="83" t="s">
        <v>2962</v>
      </c>
      <c r="C290" s="83" t="s">
        <v>2963</v>
      </c>
      <c r="D290" s="83" t="s">
        <v>10</v>
      </c>
      <c r="E290" s="83" t="s">
        <v>2970</v>
      </c>
      <c r="F290" s="83" t="s">
        <v>2971</v>
      </c>
      <c r="G290" s="83" t="s">
        <v>2972</v>
      </c>
      <c r="H290" s="83" t="s">
        <v>1531</v>
      </c>
      <c r="I290" s="83" t="s">
        <v>1580</v>
      </c>
      <c r="J290" s="83" t="s">
        <v>880</v>
      </c>
      <c r="K290" s="83">
        <v>170.0</v>
      </c>
      <c r="L290" s="83" t="s">
        <v>1408</v>
      </c>
      <c r="M290" s="83" t="s">
        <v>1535</v>
      </c>
      <c r="N290" s="83" t="s">
        <v>1408</v>
      </c>
      <c r="O290" s="83" t="s">
        <v>1535</v>
      </c>
      <c r="P290" s="83" t="s">
        <v>1408</v>
      </c>
      <c r="Q290" s="83" t="s">
        <v>1551</v>
      </c>
      <c r="R290" s="83" t="s">
        <v>1408</v>
      </c>
      <c r="S290" s="83" t="s">
        <v>1551</v>
      </c>
      <c r="T290" s="83" t="s">
        <v>1408</v>
      </c>
      <c r="U290" s="83" t="s">
        <v>1551</v>
      </c>
      <c r="V290" s="83" t="s">
        <v>1408</v>
      </c>
      <c r="W290" s="83" t="s">
        <v>1551</v>
      </c>
      <c r="X290" s="83" t="s">
        <v>1570</v>
      </c>
      <c r="Y290" s="83" t="s">
        <v>1571</v>
      </c>
      <c r="Z290" s="83" t="s">
        <v>1572</v>
      </c>
      <c r="AA290" s="83" t="s">
        <v>1693</v>
      </c>
      <c r="AB290" s="83" t="s">
        <v>1605</v>
      </c>
      <c r="AC290" s="83" t="s">
        <v>11</v>
      </c>
      <c r="AG290" s="83" t="s">
        <v>2973</v>
      </c>
      <c r="AP290" s="83" t="s">
        <v>2974</v>
      </c>
      <c r="AU290" s="83">
        <v>360.0</v>
      </c>
      <c r="BD290" s="83" t="s">
        <v>10</v>
      </c>
      <c r="BE290" s="83" t="s">
        <v>2975</v>
      </c>
    </row>
    <row r="291">
      <c r="A291" s="83">
        <v>291.0</v>
      </c>
      <c r="B291" s="83" t="s">
        <v>2962</v>
      </c>
      <c r="C291" s="83" t="s">
        <v>2963</v>
      </c>
      <c r="D291" s="83" t="s">
        <v>10</v>
      </c>
      <c r="E291" s="83" t="s">
        <v>2976</v>
      </c>
      <c r="F291" s="83" t="s">
        <v>2977</v>
      </c>
      <c r="G291" s="83" t="s">
        <v>2978</v>
      </c>
      <c r="H291" s="83" t="s">
        <v>1531</v>
      </c>
      <c r="I291" s="83" t="s">
        <v>1532</v>
      </c>
      <c r="J291" s="83" t="s">
        <v>880</v>
      </c>
      <c r="K291" s="83">
        <v>180.0</v>
      </c>
      <c r="L291" s="83" t="s">
        <v>1436</v>
      </c>
      <c r="M291" s="83" t="s">
        <v>1534</v>
      </c>
      <c r="N291" s="83" t="s">
        <v>1408</v>
      </c>
      <c r="O291" s="83" t="s">
        <v>1535</v>
      </c>
      <c r="P291" s="83" t="s">
        <v>1408</v>
      </c>
      <c r="Q291" s="83" t="s">
        <v>1551</v>
      </c>
      <c r="R291" s="83" t="s">
        <v>1500</v>
      </c>
      <c r="S291" s="83" t="s">
        <v>1536</v>
      </c>
      <c r="T291" s="83" t="s">
        <v>1436</v>
      </c>
      <c r="U291" s="83" t="s">
        <v>1534</v>
      </c>
      <c r="V291" s="83" t="s">
        <v>1500</v>
      </c>
      <c r="W291" s="83" t="s">
        <v>1536</v>
      </c>
      <c r="X291" s="83" t="s">
        <v>1595</v>
      </c>
      <c r="Y291" s="83" t="s">
        <v>1553</v>
      </c>
      <c r="Z291" s="83" t="s">
        <v>1596</v>
      </c>
      <c r="AA291" s="83" t="s">
        <v>1693</v>
      </c>
      <c r="AB291" s="83" t="s">
        <v>1738</v>
      </c>
      <c r="AC291" s="83" t="s">
        <v>11</v>
      </c>
      <c r="AO291" s="83" t="s">
        <v>2979</v>
      </c>
      <c r="AU291" s="83">
        <v>360.0</v>
      </c>
      <c r="BD291" s="83" t="s">
        <v>10</v>
      </c>
      <c r="BE291" s="83" t="s">
        <v>2980</v>
      </c>
    </row>
    <row r="292">
      <c r="A292" s="83">
        <v>292.0</v>
      </c>
      <c r="B292" s="83" t="s">
        <v>2962</v>
      </c>
      <c r="C292" s="83" t="s">
        <v>2963</v>
      </c>
      <c r="D292" s="83" t="s">
        <v>10</v>
      </c>
      <c r="E292" s="83" t="s">
        <v>2981</v>
      </c>
      <c r="F292" s="83" t="s">
        <v>2455</v>
      </c>
      <c r="G292" s="83" t="s">
        <v>2456</v>
      </c>
      <c r="H292" s="83" t="s">
        <v>1531</v>
      </c>
      <c r="I292" s="83" t="s">
        <v>1580</v>
      </c>
      <c r="J292" s="83" t="s">
        <v>880</v>
      </c>
      <c r="K292" s="83">
        <v>180.0</v>
      </c>
      <c r="L292" s="83" t="s">
        <v>1408</v>
      </c>
      <c r="M292" s="83" t="s">
        <v>1535</v>
      </c>
      <c r="N292" s="83" t="s">
        <v>1408</v>
      </c>
      <c r="O292" s="83" t="s">
        <v>1535</v>
      </c>
      <c r="P292" s="83" t="s">
        <v>1408</v>
      </c>
      <c r="Q292" s="83" t="s">
        <v>1551</v>
      </c>
      <c r="R292" s="83" t="s">
        <v>1500</v>
      </c>
      <c r="S292" s="83" t="s">
        <v>1536</v>
      </c>
      <c r="T292" s="83" t="s">
        <v>1408</v>
      </c>
      <c r="U292" s="83" t="s">
        <v>1535</v>
      </c>
      <c r="V292" s="83" t="s">
        <v>1408</v>
      </c>
      <c r="W292" s="83" t="s">
        <v>1551</v>
      </c>
      <c r="X292" s="83" t="s">
        <v>1595</v>
      </c>
      <c r="Y292" s="83" t="s">
        <v>1553</v>
      </c>
      <c r="Z292" s="83" t="s">
        <v>1596</v>
      </c>
      <c r="AA292" s="83" t="s">
        <v>1693</v>
      </c>
      <c r="AB292" s="83" t="s">
        <v>1671</v>
      </c>
      <c r="AC292" s="83" t="s">
        <v>11</v>
      </c>
      <c r="AH292" s="83" t="s">
        <v>2457</v>
      </c>
      <c r="AO292" s="83" t="s">
        <v>2458</v>
      </c>
      <c r="AP292" s="83" t="s">
        <v>2142</v>
      </c>
      <c r="AU292" s="83">
        <v>360.0</v>
      </c>
      <c r="BD292" s="83" t="s">
        <v>10</v>
      </c>
      <c r="BE292" s="83" t="s">
        <v>2982</v>
      </c>
    </row>
    <row r="293">
      <c r="A293" s="83">
        <v>293.0</v>
      </c>
      <c r="B293" s="83" t="s">
        <v>2962</v>
      </c>
      <c r="C293" s="83" t="s">
        <v>2963</v>
      </c>
      <c r="D293" s="83" t="s">
        <v>10</v>
      </c>
      <c r="E293" s="83" t="s">
        <v>2983</v>
      </c>
      <c r="F293" s="83" t="s">
        <v>2984</v>
      </c>
      <c r="G293" s="83" t="s">
        <v>2985</v>
      </c>
      <c r="H293" s="83" t="s">
        <v>1531</v>
      </c>
      <c r="I293" s="83" t="s">
        <v>1580</v>
      </c>
      <c r="J293" s="83" t="s">
        <v>880</v>
      </c>
      <c r="K293" s="83">
        <v>170.0</v>
      </c>
      <c r="L293" s="83" t="s">
        <v>1436</v>
      </c>
      <c r="M293" s="83" t="s">
        <v>1534</v>
      </c>
      <c r="N293" s="83" t="s">
        <v>1408</v>
      </c>
      <c r="O293" s="83" t="s">
        <v>1535</v>
      </c>
      <c r="P293" s="83" t="s">
        <v>1408</v>
      </c>
      <c r="Q293" s="83" t="s">
        <v>1535</v>
      </c>
      <c r="R293" s="83" t="s">
        <v>1408</v>
      </c>
      <c r="S293" s="83" t="s">
        <v>1551</v>
      </c>
      <c r="T293" s="83" t="s">
        <v>1408</v>
      </c>
      <c r="U293" s="83" t="s">
        <v>1535</v>
      </c>
      <c r="V293" s="83" t="s">
        <v>1408</v>
      </c>
      <c r="W293" s="83" t="s">
        <v>1551</v>
      </c>
      <c r="X293" s="83" t="s">
        <v>1595</v>
      </c>
      <c r="Y293" s="83" t="s">
        <v>1553</v>
      </c>
      <c r="Z293" s="83" t="s">
        <v>1596</v>
      </c>
      <c r="AA293" s="83" t="s">
        <v>1623</v>
      </c>
      <c r="AB293" s="83" t="s">
        <v>1753</v>
      </c>
      <c r="AC293" s="83" t="s">
        <v>11</v>
      </c>
      <c r="AO293" s="83" t="s">
        <v>2986</v>
      </c>
      <c r="AU293" s="83">
        <v>360.0</v>
      </c>
      <c r="BD293" s="83" t="s">
        <v>10</v>
      </c>
      <c r="BE293" s="83" t="s">
        <v>2987</v>
      </c>
    </row>
    <row r="294">
      <c r="A294" s="83">
        <v>294.0</v>
      </c>
      <c r="B294" s="83" t="s">
        <v>2962</v>
      </c>
      <c r="C294" s="83" t="s">
        <v>2963</v>
      </c>
      <c r="D294" s="83" t="s">
        <v>10</v>
      </c>
      <c r="E294" s="83" t="s">
        <v>2988</v>
      </c>
      <c r="F294" s="83" t="s">
        <v>2989</v>
      </c>
      <c r="G294" s="83" t="s">
        <v>2990</v>
      </c>
      <c r="H294" s="83" t="s">
        <v>1531</v>
      </c>
      <c r="I294" s="83" t="s">
        <v>1532</v>
      </c>
      <c r="J294" s="83" t="s">
        <v>880</v>
      </c>
      <c r="K294" s="83">
        <v>180.0</v>
      </c>
      <c r="L294" s="83" t="s">
        <v>1436</v>
      </c>
      <c r="M294" s="83" t="s">
        <v>1534</v>
      </c>
      <c r="N294" s="83" t="s">
        <v>1408</v>
      </c>
      <c r="O294" s="83" t="s">
        <v>1551</v>
      </c>
      <c r="P294" s="83" t="s">
        <v>1500</v>
      </c>
      <c r="Q294" s="83" t="s">
        <v>1536</v>
      </c>
      <c r="R294" s="83" t="s">
        <v>1408</v>
      </c>
      <c r="S294" s="83" t="s">
        <v>1551</v>
      </c>
      <c r="T294" s="83" t="s">
        <v>1436</v>
      </c>
      <c r="U294" s="83" t="s">
        <v>1534</v>
      </c>
      <c r="V294" s="83" t="s">
        <v>1408</v>
      </c>
      <c r="W294" s="83" t="s">
        <v>1551</v>
      </c>
      <c r="X294" s="83" t="s">
        <v>1552</v>
      </c>
      <c r="Y294" s="83" t="s">
        <v>2029</v>
      </c>
      <c r="Z294" s="83" t="s">
        <v>2030</v>
      </c>
      <c r="AA294" s="83" t="s">
        <v>1597</v>
      </c>
      <c r="AB294" s="83" t="s">
        <v>1753</v>
      </c>
      <c r="AC294" s="83" t="s">
        <v>11</v>
      </c>
      <c r="AJ294" s="83" t="s">
        <v>2861</v>
      </c>
      <c r="AO294" s="83" t="s">
        <v>2321</v>
      </c>
      <c r="AU294" s="83">
        <v>360.0</v>
      </c>
      <c r="BD294" s="83" t="s">
        <v>10</v>
      </c>
      <c r="BE294" s="83" t="s">
        <v>2991</v>
      </c>
    </row>
    <row r="295">
      <c r="A295" s="83">
        <v>295.0</v>
      </c>
      <c r="B295" s="83" t="s">
        <v>2962</v>
      </c>
      <c r="C295" s="83" t="s">
        <v>2963</v>
      </c>
      <c r="D295" s="83" t="s">
        <v>10</v>
      </c>
      <c r="E295" s="83" t="s">
        <v>2992</v>
      </c>
      <c r="F295" s="83" t="s">
        <v>2993</v>
      </c>
      <c r="G295" s="83" t="s">
        <v>2994</v>
      </c>
      <c r="H295" s="83" t="s">
        <v>1531</v>
      </c>
      <c r="I295" s="83" t="s">
        <v>1612</v>
      </c>
      <c r="J295" s="83" t="s">
        <v>1613</v>
      </c>
      <c r="K295" s="83">
        <v>170.0</v>
      </c>
      <c r="L295" s="83" t="s">
        <v>1436</v>
      </c>
      <c r="M295" s="83" t="s">
        <v>1534</v>
      </c>
      <c r="N295" s="83" t="s">
        <v>1500</v>
      </c>
      <c r="O295" s="83" t="s">
        <v>1700</v>
      </c>
      <c r="P295" s="83" t="s">
        <v>1500</v>
      </c>
      <c r="Q295" s="83" t="s">
        <v>1536</v>
      </c>
      <c r="R295" s="83" t="s">
        <v>1408</v>
      </c>
      <c r="S295" s="83" t="s">
        <v>1535</v>
      </c>
      <c r="T295" s="83" t="s">
        <v>1408</v>
      </c>
      <c r="U295" s="83" t="s">
        <v>1535</v>
      </c>
      <c r="V295" s="83" t="s">
        <v>1408</v>
      </c>
      <c r="W295" s="83" t="s">
        <v>1535</v>
      </c>
      <c r="X295" s="83" t="s">
        <v>1537</v>
      </c>
      <c r="Y295" s="83" t="s">
        <v>1538</v>
      </c>
      <c r="Z295" s="83" t="s">
        <v>1622</v>
      </c>
      <c r="AA295" s="83" t="s">
        <v>1581</v>
      </c>
      <c r="AB295" s="83" t="s">
        <v>1906</v>
      </c>
      <c r="AC295" s="83" t="s">
        <v>11</v>
      </c>
      <c r="AG295" s="83" t="s">
        <v>2995</v>
      </c>
      <c r="AU295" s="83">
        <v>360.0</v>
      </c>
      <c r="BD295" s="83" t="s">
        <v>10</v>
      </c>
      <c r="BE295" s="83" t="s">
        <v>2996</v>
      </c>
    </row>
    <row r="296">
      <c r="A296" s="83">
        <v>296.0</v>
      </c>
      <c r="B296" s="83" t="s">
        <v>2962</v>
      </c>
      <c r="C296" s="83" t="s">
        <v>2963</v>
      </c>
      <c r="D296" s="83" t="s">
        <v>10</v>
      </c>
      <c r="E296" s="83" t="s">
        <v>2997</v>
      </c>
      <c r="F296" s="83" t="s">
        <v>2998</v>
      </c>
      <c r="G296" s="83" t="s">
        <v>2999</v>
      </c>
      <c r="H296" s="83" t="s">
        <v>1531</v>
      </c>
      <c r="I296" s="83" t="s">
        <v>1532</v>
      </c>
      <c r="J296" s="83" t="s">
        <v>1613</v>
      </c>
      <c r="K296" s="83">
        <v>150.0</v>
      </c>
      <c r="L296" s="83" t="s">
        <v>1408</v>
      </c>
      <c r="M296" s="83" t="s">
        <v>1535</v>
      </c>
      <c r="N296" s="83" t="s">
        <v>1500</v>
      </c>
      <c r="O296" s="83" t="s">
        <v>1536</v>
      </c>
      <c r="P296" s="83" t="s">
        <v>1500</v>
      </c>
      <c r="Q296" s="83" t="s">
        <v>1700</v>
      </c>
      <c r="R296" s="83" t="s">
        <v>1408</v>
      </c>
      <c r="S296" s="83" t="s">
        <v>1551</v>
      </c>
      <c r="T296" s="83" t="s">
        <v>1436</v>
      </c>
      <c r="U296" s="83" t="s">
        <v>1534</v>
      </c>
      <c r="V296" s="83" t="s">
        <v>1436</v>
      </c>
      <c r="W296" s="83" t="s">
        <v>1550</v>
      </c>
      <c r="X296" s="83" t="s">
        <v>1570</v>
      </c>
      <c r="Y296" s="83" t="s">
        <v>1571</v>
      </c>
      <c r="Z296" s="83" t="s">
        <v>1614</v>
      </c>
      <c r="AA296" s="83" t="s">
        <v>1581</v>
      </c>
      <c r="AB296" s="83" t="s">
        <v>1541</v>
      </c>
      <c r="AC296" s="83" t="s">
        <v>11</v>
      </c>
      <c r="AG296" s="83" t="s">
        <v>3000</v>
      </c>
      <c r="AL296" s="83" t="s">
        <v>2244</v>
      </c>
      <c r="AU296" s="83">
        <v>360.0</v>
      </c>
      <c r="BD296" s="83" t="s">
        <v>10</v>
      </c>
      <c r="BE296" s="83" t="s">
        <v>3001</v>
      </c>
    </row>
    <row r="297">
      <c r="A297" s="83">
        <v>297.0</v>
      </c>
      <c r="B297" s="83" t="s">
        <v>2962</v>
      </c>
      <c r="C297" s="83" t="s">
        <v>2963</v>
      </c>
      <c r="D297" s="83" t="s">
        <v>10</v>
      </c>
      <c r="E297" s="83" t="s">
        <v>3002</v>
      </c>
      <c r="F297" s="83" t="s">
        <v>3003</v>
      </c>
      <c r="G297" s="83" t="s">
        <v>3004</v>
      </c>
      <c r="H297" s="83" t="s">
        <v>1531</v>
      </c>
      <c r="I297" s="83" t="s">
        <v>1580</v>
      </c>
      <c r="J297" s="83" t="s">
        <v>1613</v>
      </c>
      <c r="K297" s="83">
        <v>180.0</v>
      </c>
      <c r="L297" s="83" t="s">
        <v>1408</v>
      </c>
      <c r="M297" s="83" t="s">
        <v>1551</v>
      </c>
      <c r="N297" s="83" t="s">
        <v>1500</v>
      </c>
      <c r="O297" s="83" t="s">
        <v>1700</v>
      </c>
      <c r="P297" s="83" t="s">
        <v>1408</v>
      </c>
      <c r="Q297" s="83" t="s">
        <v>1535</v>
      </c>
      <c r="R297" s="83" t="s">
        <v>1408</v>
      </c>
      <c r="S297" s="83" t="s">
        <v>1535</v>
      </c>
      <c r="T297" s="83" t="s">
        <v>1408</v>
      </c>
      <c r="U297" s="83" t="s">
        <v>1535</v>
      </c>
      <c r="V297" s="83" t="s">
        <v>1436</v>
      </c>
      <c r="W297" s="83" t="s">
        <v>1534</v>
      </c>
      <c r="X297" s="83" t="s">
        <v>1595</v>
      </c>
      <c r="Y297" s="83" t="s">
        <v>1553</v>
      </c>
      <c r="Z297" s="83" t="s">
        <v>1931</v>
      </c>
      <c r="AA297" s="83" t="s">
        <v>1581</v>
      </c>
      <c r="AB297" s="83" t="s">
        <v>1684</v>
      </c>
      <c r="AC297" s="83" t="s">
        <v>11</v>
      </c>
      <c r="AD297" s="83" t="s">
        <v>3005</v>
      </c>
      <c r="AJ297" s="83" t="s">
        <v>3006</v>
      </c>
      <c r="AU297" s="83">
        <v>360.0</v>
      </c>
      <c r="BD297" s="83" t="s">
        <v>10</v>
      </c>
      <c r="BE297" s="83" t="s">
        <v>3007</v>
      </c>
    </row>
    <row r="298">
      <c r="A298" s="83">
        <v>298.0</v>
      </c>
      <c r="B298" s="83" t="s">
        <v>2962</v>
      </c>
      <c r="C298" s="83" t="s">
        <v>2963</v>
      </c>
      <c r="D298" s="83" t="s">
        <v>10</v>
      </c>
      <c r="E298" s="83" t="s">
        <v>3008</v>
      </c>
      <c r="F298" s="83" t="s">
        <v>3009</v>
      </c>
      <c r="G298" s="83" t="s">
        <v>2485</v>
      </c>
      <c r="H298" s="83" t="s">
        <v>1531</v>
      </c>
      <c r="I298" s="83" t="s">
        <v>1580</v>
      </c>
      <c r="J298" s="83" t="s">
        <v>1613</v>
      </c>
      <c r="K298" s="83">
        <v>180.0</v>
      </c>
      <c r="L298" s="83" t="s">
        <v>1500</v>
      </c>
      <c r="M298" s="83" t="s">
        <v>1536</v>
      </c>
      <c r="N298" s="83" t="s">
        <v>1408</v>
      </c>
      <c r="O298" s="83" t="s">
        <v>1535</v>
      </c>
      <c r="P298" s="83" t="s">
        <v>1408</v>
      </c>
      <c r="Q298" s="83" t="s">
        <v>1551</v>
      </c>
      <c r="R298" s="83" t="s">
        <v>1408</v>
      </c>
      <c r="S298" s="83" t="s">
        <v>1535</v>
      </c>
      <c r="T298" s="83" t="s">
        <v>1408</v>
      </c>
      <c r="U298" s="83" t="s">
        <v>1535</v>
      </c>
      <c r="V298" s="83" t="s">
        <v>1408</v>
      </c>
      <c r="W298" s="83" t="s">
        <v>1551</v>
      </c>
      <c r="X298" s="83" t="s">
        <v>1570</v>
      </c>
      <c r="Y298" s="83" t="s">
        <v>1571</v>
      </c>
      <c r="Z298" s="83" t="s">
        <v>1614</v>
      </c>
      <c r="AA298" s="83" t="s">
        <v>1581</v>
      </c>
      <c r="AB298" s="83" t="s">
        <v>1719</v>
      </c>
      <c r="AC298" s="83" t="s">
        <v>11</v>
      </c>
      <c r="AD298" s="83" t="s">
        <v>2486</v>
      </c>
      <c r="AG298" s="83" t="s">
        <v>2487</v>
      </c>
      <c r="AH298" s="83" t="s">
        <v>2488</v>
      </c>
      <c r="AP298" s="83" t="s">
        <v>2266</v>
      </c>
      <c r="AU298" s="83">
        <v>360.0</v>
      </c>
      <c r="BD298" s="83" t="s">
        <v>10</v>
      </c>
      <c r="BE298" s="83" t="s">
        <v>3010</v>
      </c>
    </row>
    <row r="299">
      <c r="A299" s="83">
        <v>299.0</v>
      </c>
      <c r="B299" s="83" t="s">
        <v>2962</v>
      </c>
      <c r="C299" s="83" t="s">
        <v>2963</v>
      </c>
      <c r="D299" s="83" t="s">
        <v>10</v>
      </c>
      <c r="E299" s="83" t="s">
        <v>3011</v>
      </c>
      <c r="F299" s="83" t="s">
        <v>3012</v>
      </c>
      <c r="G299" s="83" t="s">
        <v>3013</v>
      </c>
      <c r="H299" s="83" t="s">
        <v>1531</v>
      </c>
      <c r="I299" s="83" t="s">
        <v>1532</v>
      </c>
      <c r="J299" s="83" t="s">
        <v>1613</v>
      </c>
      <c r="K299" s="83">
        <v>170.0</v>
      </c>
      <c r="L299" s="83" t="s">
        <v>1408</v>
      </c>
      <c r="M299" s="83" t="s">
        <v>1551</v>
      </c>
      <c r="N299" s="83" t="s">
        <v>1408</v>
      </c>
      <c r="O299" s="83" t="s">
        <v>1551</v>
      </c>
      <c r="P299" s="83" t="s">
        <v>1500</v>
      </c>
      <c r="Q299" s="83" t="s">
        <v>1536</v>
      </c>
      <c r="R299" s="83" t="s">
        <v>1408</v>
      </c>
      <c r="S299" s="83" t="s">
        <v>1535</v>
      </c>
      <c r="T299" s="83" t="s">
        <v>1408</v>
      </c>
      <c r="U299" s="83" t="s">
        <v>1551</v>
      </c>
      <c r="V299" s="83" t="s">
        <v>1436</v>
      </c>
      <c r="W299" s="83" t="s">
        <v>1550</v>
      </c>
      <c r="X299" s="83" t="s">
        <v>1595</v>
      </c>
      <c r="Y299" s="83" t="s">
        <v>1553</v>
      </c>
      <c r="Z299" s="83" t="s">
        <v>1931</v>
      </c>
      <c r="AA299" s="83" t="s">
        <v>1581</v>
      </c>
      <c r="AB299" s="83" t="s">
        <v>1605</v>
      </c>
      <c r="AC299" s="83" t="s">
        <v>11</v>
      </c>
      <c r="AF299" s="83" t="s">
        <v>3014</v>
      </c>
      <c r="AL299" s="83" t="s">
        <v>1773</v>
      </c>
      <c r="AU299" s="83">
        <v>360.0</v>
      </c>
      <c r="BD299" s="83" t="s">
        <v>10</v>
      </c>
      <c r="BE299" s="83" t="s">
        <v>3015</v>
      </c>
    </row>
    <row r="300">
      <c r="A300" s="83">
        <v>300.0</v>
      </c>
      <c r="B300" s="83" t="s">
        <v>2962</v>
      </c>
      <c r="C300" s="83" t="s">
        <v>2963</v>
      </c>
      <c r="D300" s="83" t="s">
        <v>10</v>
      </c>
      <c r="E300" s="83" t="s">
        <v>2596</v>
      </c>
      <c r="F300" s="83" t="s">
        <v>2597</v>
      </c>
      <c r="G300" s="83" t="s">
        <v>2598</v>
      </c>
      <c r="H300" s="83" t="s">
        <v>1531</v>
      </c>
      <c r="I300" s="83" t="s">
        <v>1580</v>
      </c>
      <c r="J300" s="83" t="s">
        <v>1613</v>
      </c>
      <c r="K300" s="83">
        <v>180.0</v>
      </c>
      <c r="L300" s="83" t="s">
        <v>1408</v>
      </c>
      <c r="M300" s="83" t="s">
        <v>1551</v>
      </c>
      <c r="N300" s="83" t="s">
        <v>1408</v>
      </c>
      <c r="O300" s="83" t="s">
        <v>1551</v>
      </c>
      <c r="P300" s="83" t="s">
        <v>1500</v>
      </c>
      <c r="Q300" s="83" t="s">
        <v>1536</v>
      </c>
      <c r="R300" s="83" t="s">
        <v>1408</v>
      </c>
      <c r="S300" s="83" t="s">
        <v>1535</v>
      </c>
      <c r="T300" s="83" t="s">
        <v>1408</v>
      </c>
      <c r="U300" s="83" t="s">
        <v>1535</v>
      </c>
      <c r="V300" s="83" t="s">
        <v>1408</v>
      </c>
      <c r="W300" s="83" t="s">
        <v>1535</v>
      </c>
      <c r="X300" s="83" t="s">
        <v>1595</v>
      </c>
      <c r="Y300" s="83" t="s">
        <v>1553</v>
      </c>
      <c r="Z300" s="83" t="s">
        <v>1931</v>
      </c>
      <c r="AA300" s="83" t="s">
        <v>1581</v>
      </c>
      <c r="AB300" s="83" t="s">
        <v>1624</v>
      </c>
      <c r="AC300" s="83" t="s">
        <v>11</v>
      </c>
      <c r="AD300" s="83" t="s">
        <v>2599</v>
      </c>
      <c r="AF300" s="83" t="s">
        <v>2600</v>
      </c>
      <c r="AK300" s="83" t="s">
        <v>2589</v>
      </c>
      <c r="AU300" s="83">
        <v>390.0</v>
      </c>
      <c r="BD300" s="83" t="s">
        <v>10</v>
      </c>
      <c r="BE300" s="83" t="s">
        <v>3016</v>
      </c>
    </row>
    <row r="301">
      <c r="A301" s="83">
        <v>301.0</v>
      </c>
      <c r="B301" s="83" t="s">
        <v>2962</v>
      </c>
      <c r="C301" s="83" t="s">
        <v>2963</v>
      </c>
      <c r="D301" s="83" t="s">
        <v>10</v>
      </c>
      <c r="E301" s="83" t="s">
        <v>3017</v>
      </c>
      <c r="F301" s="83" t="s">
        <v>3018</v>
      </c>
      <c r="G301" s="83" t="s">
        <v>3019</v>
      </c>
      <c r="H301" s="83" t="s">
        <v>1531</v>
      </c>
      <c r="I301" s="83" t="s">
        <v>1580</v>
      </c>
      <c r="J301" s="83" t="s">
        <v>1699</v>
      </c>
      <c r="K301" s="83">
        <v>180.0</v>
      </c>
      <c r="L301" s="83" t="s">
        <v>1500</v>
      </c>
      <c r="M301" s="83" t="s">
        <v>1700</v>
      </c>
      <c r="N301" s="83" t="s">
        <v>1408</v>
      </c>
      <c r="O301" s="83" t="s">
        <v>1551</v>
      </c>
      <c r="P301" s="83" t="s">
        <v>1408</v>
      </c>
      <c r="Q301" s="83" t="s">
        <v>1535</v>
      </c>
      <c r="R301" s="83" t="s">
        <v>1436</v>
      </c>
      <c r="S301" s="83" t="s">
        <v>1534</v>
      </c>
      <c r="T301" s="83" t="s">
        <v>1408</v>
      </c>
      <c r="U301" s="83" t="s">
        <v>1535</v>
      </c>
      <c r="V301" s="83" t="s">
        <v>1408</v>
      </c>
      <c r="W301" s="83" t="s">
        <v>1535</v>
      </c>
      <c r="X301" s="83" t="s">
        <v>1595</v>
      </c>
      <c r="Y301" s="83" t="s">
        <v>1553</v>
      </c>
      <c r="Z301" s="83" t="s">
        <v>2050</v>
      </c>
      <c r="AA301" s="83" t="s">
        <v>1623</v>
      </c>
      <c r="AB301" s="83" t="s">
        <v>1719</v>
      </c>
      <c r="AC301" s="83" t="s">
        <v>11</v>
      </c>
      <c r="AF301" s="83" t="s">
        <v>3020</v>
      </c>
      <c r="AG301" s="83" t="s">
        <v>3021</v>
      </c>
      <c r="AU301" s="83">
        <v>390.0</v>
      </c>
      <c r="BD301" s="83" t="s">
        <v>10</v>
      </c>
      <c r="BE301" s="83" t="s">
        <v>3022</v>
      </c>
    </row>
    <row r="302">
      <c r="A302" s="83">
        <v>302.0</v>
      </c>
      <c r="B302" s="83" t="s">
        <v>2962</v>
      </c>
      <c r="C302" s="83" t="s">
        <v>2963</v>
      </c>
      <c r="D302" s="83" t="s">
        <v>10</v>
      </c>
      <c r="E302" s="83" t="s">
        <v>3023</v>
      </c>
      <c r="F302" s="83" t="s">
        <v>3024</v>
      </c>
      <c r="G302" s="83" t="s">
        <v>3025</v>
      </c>
      <c r="H302" s="83" t="s">
        <v>1531</v>
      </c>
      <c r="I302" s="83" t="s">
        <v>1532</v>
      </c>
      <c r="J302" s="83" t="s">
        <v>1699</v>
      </c>
      <c r="K302" s="83">
        <v>180.0</v>
      </c>
      <c r="L302" s="83" t="s">
        <v>1500</v>
      </c>
      <c r="M302" s="83" t="s">
        <v>1700</v>
      </c>
      <c r="N302" s="83" t="s">
        <v>1408</v>
      </c>
      <c r="O302" s="83" t="s">
        <v>1551</v>
      </c>
      <c r="P302" s="83" t="s">
        <v>1408</v>
      </c>
      <c r="Q302" s="83" t="s">
        <v>1535</v>
      </c>
      <c r="R302" s="83" t="s">
        <v>1436</v>
      </c>
      <c r="S302" s="83" t="s">
        <v>1534</v>
      </c>
      <c r="T302" s="83" t="s">
        <v>1408</v>
      </c>
      <c r="U302" s="83" t="s">
        <v>1551</v>
      </c>
      <c r="V302" s="83" t="s">
        <v>1408</v>
      </c>
      <c r="W302" s="83" t="s">
        <v>1535</v>
      </c>
      <c r="X302" s="83" t="s">
        <v>1570</v>
      </c>
      <c r="Y302" s="83" t="s">
        <v>1631</v>
      </c>
      <c r="Z302" s="83" t="s">
        <v>1718</v>
      </c>
      <c r="AA302" s="83" t="s">
        <v>1581</v>
      </c>
      <c r="AB302" s="83" t="s">
        <v>1702</v>
      </c>
      <c r="AC302" s="83" t="s">
        <v>11</v>
      </c>
      <c r="AD302" s="83" t="s">
        <v>3026</v>
      </c>
      <c r="AK302" s="83" t="s">
        <v>2300</v>
      </c>
      <c r="AU302" s="83">
        <v>360.0</v>
      </c>
      <c r="BD302" s="83" t="s">
        <v>10</v>
      </c>
      <c r="BE302" s="83" t="s">
        <v>3027</v>
      </c>
    </row>
    <row r="303">
      <c r="A303" s="83">
        <v>303.0</v>
      </c>
      <c r="B303" s="83" t="s">
        <v>2962</v>
      </c>
      <c r="C303" s="83" t="s">
        <v>2963</v>
      </c>
      <c r="D303" s="83" t="s">
        <v>10</v>
      </c>
      <c r="E303" s="83" t="s">
        <v>3028</v>
      </c>
      <c r="F303" s="83" t="s">
        <v>3029</v>
      </c>
      <c r="G303" s="83" t="s">
        <v>9</v>
      </c>
      <c r="H303" s="83" t="s">
        <v>1531</v>
      </c>
      <c r="I303" s="83" t="s">
        <v>1532</v>
      </c>
      <c r="J303" s="83" t="s">
        <v>1699</v>
      </c>
      <c r="K303" s="83">
        <v>180.0</v>
      </c>
      <c r="L303" s="83" t="s">
        <v>1500</v>
      </c>
      <c r="M303" s="83" t="s">
        <v>1700</v>
      </c>
      <c r="N303" s="83" t="s">
        <v>1408</v>
      </c>
      <c r="O303" s="83" t="s">
        <v>1535</v>
      </c>
      <c r="P303" s="83" t="s">
        <v>1408</v>
      </c>
      <c r="Q303" s="83" t="s">
        <v>1551</v>
      </c>
      <c r="R303" s="83" t="s">
        <v>1436</v>
      </c>
      <c r="S303" s="83" t="s">
        <v>1550</v>
      </c>
      <c r="T303" s="83" t="s">
        <v>1408</v>
      </c>
      <c r="U303" s="83" t="s">
        <v>1551</v>
      </c>
      <c r="V303" s="83" t="s">
        <v>1408</v>
      </c>
      <c r="W303" s="83" t="s">
        <v>1535</v>
      </c>
      <c r="X303" s="83" t="s">
        <v>1595</v>
      </c>
      <c r="Y303" s="83" t="s">
        <v>1553</v>
      </c>
      <c r="Z303" s="83" t="s">
        <v>2050</v>
      </c>
      <c r="AA303" s="83" t="s">
        <v>1581</v>
      </c>
      <c r="AB303" s="83" t="s">
        <v>1624</v>
      </c>
      <c r="AC303" s="83" t="s">
        <v>11</v>
      </c>
      <c r="AF303" s="83" t="s">
        <v>3030</v>
      </c>
      <c r="AJ303" s="83" t="s">
        <v>3031</v>
      </c>
      <c r="AU303" s="83">
        <v>360.0</v>
      </c>
      <c r="BD303" s="83" t="s">
        <v>10</v>
      </c>
      <c r="BE303" s="83" t="s">
        <v>3032</v>
      </c>
    </row>
    <row r="304">
      <c r="A304" s="83">
        <v>304.0</v>
      </c>
      <c r="B304" s="83" t="s">
        <v>2962</v>
      </c>
      <c r="C304" s="83" t="s">
        <v>2963</v>
      </c>
      <c r="D304" s="83" t="s">
        <v>10</v>
      </c>
      <c r="E304" s="83" t="s">
        <v>3033</v>
      </c>
      <c r="F304" s="83" t="s">
        <v>3034</v>
      </c>
      <c r="G304" s="83" t="s">
        <v>3035</v>
      </c>
      <c r="H304" s="83" t="s">
        <v>1531</v>
      </c>
      <c r="I304" s="83" t="s">
        <v>1612</v>
      </c>
      <c r="J304" s="83" t="s">
        <v>1699</v>
      </c>
      <c r="K304" s="83">
        <v>190.0</v>
      </c>
      <c r="L304" s="83" t="s">
        <v>1500</v>
      </c>
      <c r="M304" s="83" t="s">
        <v>1536</v>
      </c>
      <c r="N304" s="83" t="s">
        <v>1408</v>
      </c>
      <c r="O304" s="83" t="s">
        <v>1535</v>
      </c>
      <c r="P304" s="83" t="s">
        <v>1408</v>
      </c>
      <c r="Q304" s="83" t="s">
        <v>1535</v>
      </c>
      <c r="R304" s="83" t="s">
        <v>1408</v>
      </c>
      <c r="S304" s="83" t="s">
        <v>1535</v>
      </c>
      <c r="T304" s="83" t="s">
        <v>1408</v>
      </c>
      <c r="U304" s="83" t="s">
        <v>1535</v>
      </c>
      <c r="V304" s="83" t="s">
        <v>1408</v>
      </c>
      <c r="W304" s="83" t="s">
        <v>1551</v>
      </c>
      <c r="X304" s="83" t="s">
        <v>1570</v>
      </c>
      <c r="Y304" s="83" t="s">
        <v>1631</v>
      </c>
      <c r="Z304" s="83" t="s">
        <v>1718</v>
      </c>
      <c r="AA304" s="83" t="s">
        <v>1693</v>
      </c>
      <c r="AB304" s="83" t="s">
        <v>1906</v>
      </c>
      <c r="AC304" s="83" t="s">
        <v>11</v>
      </c>
      <c r="AF304" s="83" t="s">
        <v>3036</v>
      </c>
      <c r="AG304" s="83" t="s">
        <v>2319</v>
      </c>
      <c r="AH304" s="83" t="s">
        <v>2320</v>
      </c>
      <c r="AO304" s="83" t="s">
        <v>3037</v>
      </c>
      <c r="AU304" s="83">
        <v>360.0</v>
      </c>
      <c r="BD304" s="83" t="s">
        <v>10</v>
      </c>
      <c r="BE304" s="83" t="s">
        <v>3038</v>
      </c>
    </row>
    <row r="305">
      <c r="A305" s="83">
        <v>305.0</v>
      </c>
      <c r="B305" s="83" t="s">
        <v>3039</v>
      </c>
      <c r="C305" s="83" t="s">
        <v>3040</v>
      </c>
      <c r="D305" s="83" t="s">
        <v>161</v>
      </c>
      <c r="E305" s="83" t="s">
        <v>3041</v>
      </c>
      <c r="F305" s="83" t="s">
        <v>3042</v>
      </c>
      <c r="G305" s="83" t="s">
        <v>3043</v>
      </c>
      <c r="H305" s="83" t="s">
        <v>1531</v>
      </c>
      <c r="I305" s="83" t="s">
        <v>1532</v>
      </c>
      <c r="J305" s="83" t="s">
        <v>1533</v>
      </c>
      <c r="K305" s="83">
        <v>190.0</v>
      </c>
      <c r="L305" s="83" t="s">
        <v>1408</v>
      </c>
      <c r="M305" s="83" t="s">
        <v>1551</v>
      </c>
      <c r="N305" s="83" t="s">
        <v>1408</v>
      </c>
      <c r="O305" s="83" t="s">
        <v>1535</v>
      </c>
      <c r="P305" s="83" t="s">
        <v>1436</v>
      </c>
      <c r="Q305" s="83" t="s">
        <v>1534</v>
      </c>
      <c r="R305" s="83" t="s">
        <v>1500</v>
      </c>
      <c r="S305" s="83" t="s">
        <v>1536</v>
      </c>
      <c r="T305" s="83" t="s">
        <v>1408</v>
      </c>
      <c r="U305" s="83" t="s">
        <v>1535</v>
      </c>
      <c r="V305" s="83" t="s">
        <v>1500</v>
      </c>
      <c r="W305" s="83" t="s">
        <v>1536</v>
      </c>
      <c r="X305" s="83" t="s">
        <v>1537</v>
      </c>
      <c r="Y305" s="83" t="s">
        <v>1538</v>
      </c>
      <c r="Z305" s="83" t="s">
        <v>1539</v>
      </c>
      <c r="AA305" s="83" t="s">
        <v>1581</v>
      </c>
      <c r="AB305" s="83" t="s">
        <v>1745</v>
      </c>
      <c r="AC305" s="83" t="s">
        <v>11</v>
      </c>
      <c r="AR305" s="83" t="s">
        <v>3044</v>
      </c>
      <c r="AU305" s="83">
        <v>370.0</v>
      </c>
      <c r="BD305" s="83" t="s">
        <v>161</v>
      </c>
      <c r="BE305" s="83" t="s">
        <v>3045</v>
      </c>
    </row>
    <row r="306">
      <c r="A306" s="83">
        <v>306.0</v>
      </c>
      <c r="B306" s="83" t="s">
        <v>3039</v>
      </c>
      <c r="C306" s="83" t="s">
        <v>3040</v>
      </c>
      <c r="D306" s="83" t="s">
        <v>161</v>
      </c>
      <c r="E306" s="83" t="s">
        <v>3046</v>
      </c>
      <c r="F306" s="83" t="s">
        <v>3047</v>
      </c>
      <c r="G306" s="83" t="s">
        <v>3048</v>
      </c>
      <c r="H306" s="83" t="s">
        <v>1531</v>
      </c>
      <c r="I306" s="83" t="s">
        <v>1580</v>
      </c>
      <c r="J306" s="83" t="s">
        <v>880</v>
      </c>
      <c r="K306" s="83">
        <v>180.0</v>
      </c>
      <c r="L306" s="83" t="s">
        <v>1408</v>
      </c>
      <c r="M306" s="83" t="s">
        <v>1551</v>
      </c>
      <c r="N306" s="83" t="s">
        <v>1408</v>
      </c>
      <c r="O306" s="83" t="s">
        <v>1551</v>
      </c>
      <c r="P306" s="83" t="s">
        <v>1436</v>
      </c>
      <c r="Q306" s="83" t="s">
        <v>1534</v>
      </c>
      <c r="R306" s="83" t="s">
        <v>1500</v>
      </c>
      <c r="S306" s="83" t="s">
        <v>1536</v>
      </c>
      <c r="T306" s="83" t="s">
        <v>1408</v>
      </c>
      <c r="U306" s="83" t="s">
        <v>1535</v>
      </c>
      <c r="V306" s="83" t="s">
        <v>1408</v>
      </c>
      <c r="W306" s="83" t="s">
        <v>1535</v>
      </c>
      <c r="X306" s="83" t="s">
        <v>1595</v>
      </c>
      <c r="Y306" s="83" t="s">
        <v>1553</v>
      </c>
      <c r="Z306" s="83" t="s">
        <v>1596</v>
      </c>
      <c r="AA306" s="83" t="s">
        <v>1597</v>
      </c>
      <c r="AB306" s="83" t="s">
        <v>1738</v>
      </c>
      <c r="AC306" s="83" t="s">
        <v>11</v>
      </c>
      <c r="AO306" s="83" t="s">
        <v>3049</v>
      </c>
      <c r="AU306" s="83">
        <v>370.0</v>
      </c>
      <c r="BD306" s="83" t="s">
        <v>161</v>
      </c>
      <c r="BE306" s="83" t="s">
        <v>3050</v>
      </c>
    </row>
    <row r="307">
      <c r="A307" s="83">
        <v>307.0</v>
      </c>
      <c r="B307" s="83" t="s">
        <v>3039</v>
      </c>
      <c r="C307" s="83" t="s">
        <v>3040</v>
      </c>
      <c r="D307" s="83" t="s">
        <v>161</v>
      </c>
      <c r="E307" s="83" t="s">
        <v>3051</v>
      </c>
      <c r="F307" s="83" t="s">
        <v>3052</v>
      </c>
      <c r="G307" s="83" t="s">
        <v>3053</v>
      </c>
      <c r="H307" s="83" t="s">
        <v>1531</v>
      </c>
      <c r="I307" s="83" t="s">
        <v>1549</v>
      </c>
      <c r="J307" s="83" t="s">
        <v>880</v>
      </c>
      <c r="K307" s="83">
        <v>190.0</v>
      </c>
      <c r="L307" s="83" t="s">
        <v>1408</v>
      </c>
      <c r="M307" s="83" t="s">
        <v>1535</v>
      </c>
      <c r="N307" s="83" t="s">
        <v>1500</v>
      </c>
      <c r="O307" s="83" t="s">
        <v>1536</v>
      </c>
      <c r="P307" s="83" t="s">
        <v>1408</v>
      </c>
      <c r="Q307" s="83" t="s">
        <v>1535</v>
      </c>
      <c r="R307" s="83" t="s">
        <v>1408</v>
      </c>
      <c r="S307" s="83" t="s">
        <v>1551</v>
      </c>
      <c r="T307" s="83" t="s">
        <v>1408</v>
      </c>
      <c r="U307" s="83" t="s">
        <v>1551</v>
      </c>
      <c r="V307" s="83" t="s">
        <v>1408</v>
      </c>
      <c r="W307" s="83" t="s">
        <v>1535</v>
      </c>
      <c r="X307" s="83" t="s">
        <v>1595</v>
      </c>
      <c r="Y307" s="83" t="s">
        <v>1553</v>
      </c>
      <c r="Z307" s="83" t="s">
        <v>1596</v>
      </c>
      <c r="AA307" s="83" t="s">
        <v>1693</v>
      </c>
      <c r="AB307" s="83" t="s">
        <v>1573</v>
      </c>
      <c r="AC307" s="83" t="s">
        <v>11</v>
      </c>
      <c r="AN307" s="83" t="s">
        <v>3054</v>
      </c>
      <c r="AU307" s="83">
        <v>370.0</v>
      </c>
      <c r="BD307" s="83" t="s">
        <v>161</v>
      </c>
      <c r="BE307" s="83" t="s">
        <v>3055</v>
      </c>
    </row>
    <row r="308">
      <c r="A308" s="83">
        <v>308.0</v>
      </c>
      <c r="B308" s="83" t="s">
        <v>3039</v>
      </c>
      <c r="C308" s="83" t="s">
        <v>3040</v>
      </c>
      <c r="D308" s="83" t="s">
        <v>161</v>
      </c>
      <c r="E308" s="83" t="s">
        <v>3056</v>
      </c>
      <c r="F308" s="83" t="s">
        <v>3057</v>
      </c>
      <c r="G308" s="83" t="s">
        <v>3058</v>
      </c>
      <c r="H308" s="83" t="s">
        <v>1531</v>
      </c>
      <c r="I308" s="83" t="s">
        <v>1532</v>
      </c>
      <c r="J308" s="83" t="s">
        <v>880</v>
      </c>
      <c r="K308" s="83">
        <v>180.0</v>
      </c>
      <c r="L308" s="83" t="s">
        <v>1408</v>
      </c>
      <c r="M308" s="83" t="s">
        <v>1535</v>
      </c>
      <c r="N308" s="83" t="s">
        <v>1408</v>
      </c>
      <c r="O308" s="83" t="s">
        <v>1535</v>
      </c>
      <c r="P308" s="83" t="s">
        <v>1408</v>
      </c>
      <c r="Q308" s="83" t="s">
        <v>1535</v>
      </c>
      <c r="R308" s="83" t="s">
        <v>1500</v>
      </c>
      <c r="S308" s="83" t="s">
        <v>1536</v>
      </c>
      <c r="T308" s="83" t="s">
        <v>1408</v>
      </c>
      <c r="U308" s="83" t="s">
        <v>1551</v>
      </c>
      <c r="V308" s="83" t="s">
        <v>1408</v>
      </c>
      <c r="W308" s="83" t="s">
        <v>1551</v>
      </c>
      <c r="X308" s="83" t="s">
        <v>1595</v>
      </c>
      <c r="Y308" s="83" t="s">
        <v>2029</v>
      </c>
      <c r="Z308" s="83" t="s">
        <v>2030</v>
      </c>
      <c r="AA308" s="83" t="s">
        <v>1581</v>
      </c>
      <c r="AB308" s="83" t="s">
        <v>1906</v>
      </c>
      <c r="AC308" s="83" t="s">
        <v>11</v>
      </c>
      <c r="AJ308" s="83" t="s">
        <v>3059</v>
      </c>
      <c r="AN308" s="83" t="s">
        <v>3060</v>
      </c>
      <c r="AU308" s="83">
        <v>370.0</v>
      </c>
      <c r="BD308" s="83" t="s">
        <v>161</v>
      </c>
      <c r="BE308" s="83" t="s">
        <v>3061</v>
      </c>
    </row>
    <row r="309">
      <c r="A309" s="83">
        <v>309.0</v>
      </c>
      <c r="B309" s="83" t="s">
        <v>3039</v>
      </c>
      <c r="C309" s="83" t="s">
        <v>3040</v>
      </c>
      <c r="D309" s="83" t="s">
        <v>161</v>
      </c>
      <c r="E309" s="83" t="s">
        <v>3062</v>
      </c>
      <c r="F309" s="83" t="s">
        <v>3063</v>
      </c>
      <c r="G309" s="83" t="s">
        <v>3064</v>
      </c>
      <c r="H309" s="83" t="s">
        <v>1531</v>
      </c>
      <c r="I309" s="83" t="s">
        <v>1549</v>
      </c>
      <c r="J309" s="83" t="s">
        <v>880</v>
      </c>
      <c r="K309" s="83">
        <v>180.0</v>
      </c>
      <c r="L309" s="83" t="s">
        <v>1436</v>
      </c>
      <c r="M309" s="83" t="s">
        <v>1534</v>
      </c>
      <c r="N309" s="83" t="s">
        <v>1408</v>
      </c>
      <c r="O309" s="83" t="s">
        <v>1551</v>
      </c>
      <c r="P309" s="83" t="s">
        <v>1408</v>
      </c>
      <c r="Q309" s="83" t="s">
        <v>1535</v>
      </c>
      <c r="R309" s="83" t="s">
        <v>1408</v>
      </c>
      <c r="S309" s="83" t="s">
        <v>1551</v>
      </c>
      <c r="T309" s="83" t="s">
        <v>1500</v>
      </c>
      <c r="U309" s="83" t="s">
        <v>1536</v>
      </c>
      <c r="V309" s="83" t="s">
        <v>1408</v>
      </c>
      <c r="W309" s="83" t="s">
        <v>1535</v>
      </c>
      <c r="X309" s="83" t="s">
        <v>1552</v>
      </c>
      <c r="Y309" s="83" t="s">
        <v>2029</v>
      </c>
      <c r="Z309" s="83" t="s">
        <v>2030</v>
      </c>
      <c r="AA309" s="83" t="s">
        <v>1581</v>
      </c>
      <c r="AB309" s="83" t="s">
        <v>1745</v>
      </c>
      <c r="AC309" s="83" t="s">
        <v>11</v>
      </c>
      <c r="AJ309" s="83" t="s">
        <v>3059</v>
      </c>
      <c r="AN309" s="83" t="s">
        <v>3060</v>
      </c>
      <c r="AU309" s="83">
        <v>370.0</v>
      </c>
      <c r="BD309" s="83" t="s">
        <v>161</v>
      </c>
      <c r="BE309" s="83" t="s">
        <v>3065</v>
      </c>
    </row>
    <row r="310">
      <c r="A310" s="83">
        <v>310.0</v>
      </c>
      <c r="B310" s="83" t="s">
        <v>3039</v>
      </c>
      <c r="C310" s="83" t="s">
        <v>3040</v>
      </c>
      <c r="D310" s="83" t="s">
        <v>161</v>
      </c>
      <c r="E310" s="83" t="s">
        <v>3066</v>
      </c>
      <c r="F310" s="83" t="s">
        <v>3067</v>
      </c>
      <c r="G310" s="83" t="s">
        <v>3068</v>
      </c>
      <c r="H310" s="83" t="s">
        <v>1531</v>
      </c>
      <c r="I310" s="83" t="s">
        <v>1612</v>
      </c>
      <c r="J310" s="83" t="s">
        <v>1613</v>
      </c>
      <c r="K310" s="83">
        <v>180.0</v>
      </c>
      <c r="L310" s="83" t="s">
        <v>1408</v>
      </c>
      <c r="M310" s="83" t="s">
        <v>1551</v>
      </c>
      <c r="N310" s="83" t="s">
        <v>1500</v>
      </c>
      <c r="O310" s="83" t="s">
        <v>1536</v>
      </c>
      <c r="P310" s="83" t="s">
        <v>1408</v>
      </c>
      <c r="Q310" s="83" t="s">
        <v>1551</v>
      </c>
      <c r="R310" s="83" t="s">
        <v>1408</v>
      </c>
      <c r="S310" s="83" t="s">
        <v>1535</v>
      </c>
      <c r="T310" s="83" t="s">
        <v>1408</v>
      </c>
      <c r="U310" s="83" t="s">
        <v>1535</v>
      </c>
      <c r="V310" s="83" t="s">
        <v>1408</v>
      </c>
      <c r="W310" s="83" t="s">
        <v>1535</v>
      </c>
      <c r="X310" s="83" t="s">
        <v>1595</v>
      </c>
      <c r="Y310" s="83" t="s">
        <v>1553</v>
      </c>
      <c r="Z310" s="83" t="s">
        <v>1931</v>
      </c>
      <c r="AA310" s="83" t="s">
        <v>1581</v>
      </c>
      <c r="AB310" s="83" t="s">
        <v>1671</v>
      </c>
      <c r="AC310" s="83" t="s">
        <v>11</v>
      </c>
      <c r="AJ310" s="83" t="s">
        <v>3069</v>
      </c>
      <c r="AO310" s="83" t="s">
        <v>2321</v>
      </c>
      <c r="AU310" s="83">
        <v>370.0</v>
      </c>
      <c r="BD310" s="83" t="s">
        <v>161</v>
      </c>
      <c r="BE310" s="83" t="s">
        <v>3070</v>
      </c>
    </row>
    <row r="311">
      <c r="A311" s="83">
        <v>311.0</v>
      </c>
      <c r="B311" s="83" t="s">
        <v>3039</v>
      </c>
      <c r="C311" s="83" t="s">
        <v>3040</v>
      </c>
      <c r="D311" s="83" t="s">
        <v>161</v>
      </c>
      <c r="E311" s="83" t="s">
        <v>3071</v>
      </c>
      <c r="F311" s="83" t="s">
        <v>3072</v>
      </c>
      <c r="G311" s="83" t="s">
        <v>3073</v>
      </c>
      <c r="H311" s="83" t="s">
        <v>1531</v>
      </c>
      <c r="I311" s="83" t="s">
        <v>1532</v>
      </c>
      <c r="J311" s="83" t="s">
        <v>1613</v>
      </c>
      <c r="K311" s="83">
        <v>170.0</v>
      </c>
      <c r="L311" s="83" t="s">
        <v>1408</v>
      </c>
      <c r="M311" s="83" t="s">
        <v>1551</v>
      </c>
      <c r="N311" s="83" t="s">
        <v>1408</v>
      </c>
      <c r="O311" s="83" t="s">
        <v>1551</v>
      </c>
      <c r="P311" s="83" t="s">
        <v>1408</v>
      </c>
      <c r="Q311" s="83" t="s">
        <v>1551</v>
      </c>
      <c r="R311" s="83" t="s">
        <v>1408</v>
      </c>
      <c r="S311" s="83" t="s">
        <v>1535</v>
      </c>
      <c r="T311" s="83" t="s">
        <v>1408</v>
      </c>
      <c r="U311" s="83" t="s">
        <v>1551</v>
      </c>
      <c r="V311" s="83" t="s">
        <v>1408</v>
      </c>
      <c r="W311" s="83" t="s">
        <v>1535</v>
      </c>
      <c r="X311" s="83" t="s">
        <v>1595</v>
      </c>
      <c r="Y311" s="83" t="s">
        <v>1553</v>
      </c>
      <c r="Z311" s="83" t="s">
        <v>1931</v>
      </c>
      <c r="AA311" s="83" t="s">
        <v>1581</v>
      </c>
      <c r="AB311" s="83" t="s">
        <v>1605</v>
      </c>
      <c r="AC311" s="83" t="s">
        <v>11</v>
      </c>
      <c r="AJ311" s="83" t="s">
        <v>3059</v>
      </c>
      <c r="AO311" s="83" t="s">
        <v>2230</v>
      </c>
      <c r="AU311" s="83">
        <v>370.0</v>
      </c>
      <c r="BD311" s="83" t="s">
        <v>161</v>
      </c>
      <c r="BE311" s="83" t="s">
        <v>3074</v>
      </c>
    </row>
    <row r="312">
      <c r="A312" s="83">
        <v>312.0</v>
      </c>
      <c r="B312" s="83" t="s">
        <v>3039</v>
      </c>
      <c r="C312" s="83" t="s">
        <v>3040</v>
      </c>
      <c r="D312" s="83" t="s">
        <v>161</v>
      </c>
      <c r="E312" s="83" t="s">
        <v>3075</v>
      </c>
      <c r="F312" s="83" t="s">
        <v>3076</v>
      </c>
      <c r="G312" s="83" t="s">
        <v>3077</v>
      </c>
      <c r="H312" s="83" t="s">
        <v>1531</v>
      </c>
      <c r="I312" s="83" t="s">
        <v>1580</v>
      </c>
      <c r="J312" s="83" t="s">
        <v>1699</v>
      </c>
      <c r="K312" s="83">
        <v>180.0</v>
      </c>
      <c r="L312" s="83" t="s">
        <v>1408</v>
      </c>
      <c r="M312" s="83" t="s">
        <v>1551</v>
      </c>
      <c r="N312" s="83" t="s">
        <v>1408</v>
      </c>
      <c r="O312" s="83" t="s">
        <v>1551</v>
      </c>
      <c r="P312" s="83" t="s">
        <v>1408</v>
      </c>
      <c r="Q312" s="83" t="s">
        <v>1551</v>
      </c>
      <c r="R312" s="83" t="s">
        <v>1436</v>
      </c>
      <c r="S312" s="83" t="s">
        <v>1534</v>
      </c>
      <c r="T312" s="83" t="s">
        <v>1408</v>
      </c>
      <c r="U312" s="83" t="s">
        <v>1535</v>
      </c>
      <c r="V312" s="83" t="s">
        <v>1408</v>
      </c>
      <c r="W312" s="83" t="s">
        <v>1551</v>
      </c>
      <c r="X312" s="83" t="s">
        <v>1595</v>
      </c>
      <c r="Y312" s="83" t="s">
        <v>1553</v>
      </c>
      <c r="Z312" s="83" t="s">
        <v>2050</v>
      </c>
      <c r="AA312" s="83" t="s">
        <v>1843</v>
      </c>
      <c r="AB312" s="83" t="s">
        <v>1598</v>
      </c>
      <c r="AC312" s="83" t="s">
        <v>11</v>
      </c>
      <c r="AF312" s="83" t="s">
        <v>3078</v>
      </c>
      <c r="AJ312" s="83" t="s">
        <v>3069</v>
      </c>
      <c r="AN312" s="83" t="s">
        <v>3054</v>
      </c>
      <c r="AU312" s="83">
        <v>370.0</v>
      </c>
      <c r="BD312" s="83" t="s">
        <v>161</v>
      </c>
      <c r="BE312" s="83" t="s">
        <v>3079</v>
      </c>
    </row>
    <row r="313">
      <c r="A313" s="83">
        <v>313.0</v>
      </c>
      <c r="B313" s="83" t="s">
        <v>3039</v>
      </c>
      <c r="C313" s="83" t="s">
        <v>3040</v>
      </c>
      <c r="D313" s="83" t="s">
        <v>161</v>
      </c>
      <c r="E313" s="83" t="s">
        <v>3080</v>
      </c>
      <c r="F313" s="83" t="s">
        <v>3081</v>
      </c>
      <c r="G313" s="83" t="s">
        <v>160</v>
      </c>
      <c r="H313" s="83" t="s">
        <v>1904</v>
      </c>
      <c r="I313" s="83" t="s">
        <v>1612</v>
      </c>
      <c r="J313" s="83" t="s">
        <v>1699</v>
      </c>
      <c r="K313" s="83">
        <v>170.0</v>
      </c>
      <c r="L313" s="83" t="s">
        <v>1408</v>
      </c>
      <c r="M313" s="83" t="s">
        <v>1551</v>
      </c>
      <c r="N313" s="83" t="s">
        <v>1408</v>
      </c>
      <c r="O313" s="83" t="s">
        <v>1535</v>
      </c>
      <c r="P313" s="83" t="s">
        <v>1408</v>
      </c>
      <c r="Q313" s="83" t="s">
        <v>1535</v>
      </c>
      <c r="R313" s="83" t="s">
        <v>1408</v>
      </c>
      <c r="S313" s="83" t="s">
        <v>1535</v>
      </c>
      <c r="T313" s="83" t="s">
        <v>1500</v>
      </c>
      <c r="U313" s="83" t="s">
        <v>1700</v>
      </c>
      <c r="V313" s="83" t="s">
        <v>1408</v>
      </c>
      <c r="W313" s="83" t="s">
        <v>1535</v>
      </c>
      <c r="X313" s="83" t="s">
        <v>1595</v>
      </c>
      <c r="Y313" s="83" t="s">
        <v>1553</v>
      </c>
      <c r="Z313" s="83" t="s">
        <v>2050</v>
      </c>
      <c r="AA313" s="83" t="s">
        <v>1905</v>
      </c>
      <c r="AB313" s="83" t="s">
        <v>1654</v>
      </c>
      <c r="AC313" s="83" t="s">
        <v>11</v>
      </c>
      <c r="AF313" s="83" t="s">
        <v>3082</v>
      </c>
      <c r="AJ313" s="83" t="s">
        <v>3059</v>
      </c>
      <c r="AU313" s="83">
        <v>370.0</v>
      </c>
      <c r="BD313" s="83" t="s">
        <v>161</v>
      </c>
      <c r="BE313" s="83" t="s">
        <v>3083</v>
      </c>
    </row>
    <row r="314">
      <c r="A314" s="83">
        <v>314.0</v>
      </c>
      <c r="B314" s="83" t="s">
        <v>3039</v>
      </c>
      <c r="C314" s="83" t="s">
        <v>3040</v>
      </c>
      <c r="D314" s="83" t="s">
        <v>161</v>
      </c>
      <c r="E314" s="83" t="s">
        <v>3084</v>
      </c>
      <c r="F314" s="83" t="s">
        <v>3085</v>
      </c>
      <c r="G314" s="83" t="s">
        <v>3086</v>
      </c>
      <c r="H314" s="83" t="s">
        <v>1531</v>
      </c>
      <c r="I314" s="83" t="s">
        <v>1549</v>
      </c>
      <c r="J314" s="83" t="s">
        <v>1699</v>
      </c>
      <c r="K314" s="83">
        <v>190.0</v>
      </c>
      <c r="L314" s="83" t="s">
        <v>1500</v>
      </c>
      <c r="M314" s="83" t="s">
        <v>1536</v>
      </c>
      <c r="N314" s="83" t="s">
        <v>1408</v>
      </c>
      <c r="O314" s="83" t="s">
        <v>1551</v>
      </c>
      <c r="P314" s="83" t="s">
        <v>1408</v>
      </c>
      <c r="Q314" s="83" t="s">
        <v>1535</v>
      </c>
      <c r="R314" s="83" t="s">
        <v>1408</v>
      </c>
      <c r="S314" s="83" t="s">
        <v>1551</v>
      </c>
      <c r="T314" s="83" t="s">
        <v>1408</v>
      </c>
      <c r="U314" s="83" t="s">
        <v>1535</v>
      </c>
      <c r="V314" s="83" t="s">
        <v>1408</v>
      </c>
      <c r="W314" s="83" t="s">
        <v>1551</v>
      </c>
      <c r="X314" s="83" t="s">
        <v>1595</v>
      </c>
      <c r="Y314" s="83" t="s">
        <v>1553</v>
      </c>
      <c r="Z314" s="83" t="s">
        <v>2050</v>
      </c>
      <c r="AA314" s="83" t="s">
        <v>1693</v>
      </c>
      <c r="AB314" s="83" t="s">
        <v>1633</v>
      </c>
      <c r="AC314" s="83" t="s">
        <v>11</v>
      </c>
      <c r="AE314" s="83" t="s">
        <v>3087</v>
      </c>
      <c r="AF314" s="83" t="s">
        <v>3078</v>
      </c>
      <c r="AP314" s="83" t="s">
        <v>2735</v>
      </c>
      <c r="AU314" s="83">
        <v>400.0</v>
      </c>
      <c r="BD314" s="83" t="s">
        <v>161</v>
      </c>
      <c r="BE314" s="83" t="s">
        <v>3088</v>
      </c>
    </row>
    <row r="315">
      <c r="A315" s="83">
        <v>315.0</v>
      </c>
      <c r="B315" s="83" t="s">
        <v>3039</v>
      </c>
      <c r="C315" s="83" t="s">
        <v>3040</v>
      </c>
      <c r="D315" s="83" t="s">
        <v>161</v>
      </c>
      <c r="E315" s="83" t="s">
        <v>3089</v>
      </c>
      <c r="F315" s="83" t="s">
        <v>3090</v>
      </c>
      <c r="G315" s="83" t="s">
        <v>3091</v>
      </c>
      <c r="H315" s="83" t="s">
        <v>1531</v>
      </c>
      <c r="I315" s="83" t="s">
        <v>1580</v>
      </c>
      <c r="J315" s="83" t="s">
        <v>1699</v>
      </c>
      <c r="K315" s="83">
        <v>180.0</v>
      </c>
      <c r="L315" s="83" t="s">
        <v>1408</v>
      </c>
      <c r="M315" s="83" t="s">
        <v>1551</v>
      </c>
      <c r="N315" s="83" t="s">
        <v>1408</v>
      </c>
      <c r="O315" s="83" t="s">
        <v>1535</v>
      </c>
      <c r="P315" s="83" t="s">
        <v>1500</v>
      </c>
      <c r="Q315" s="83" t="s">
        <v>1536</v>
      </c>
      <c r="R315" s="83" t="s">
        <v>1408</v>
      </c>
      <c r="S315" s="83" t="s">
        <v>1535</v>
      </c>
      <c r="T315" s="83" t="s">
        <v>1500</v>
      </c>
      <c r="U315" s="83" t="s">
        <v>1536</v>
      </c>
      <c r="V315" s="83" t="s">
        <v>1408</v>
      </c>
      <c r="W315" s="83" t="s">
        <v>1535</v>
      </c>
      <c r="X315" s="83" t="s">
        <v>1595</v>
      </c>
      <c r="Y315" s="83" t="s">
        <v>1553</v>
      </c>
      <c r="Z315" s="83" t="s">
        <v>2050</v>
      </c>
      <c r="AA315" s="83" t="s">
        <v>1623</v>
      </c>
      <c r="AB315" s="83" t="s">
        <v>1582</v>
      </c>
      <c r="AC315" s="83" t="s">
        <v>11</v>
      </c>
      <c r="AE315" s="83" t="s">
        <v>3092</v>
      </c>
      <c r="AF315" s="83" t="s">
        <v>3082</v>
      </c>
      <c r="AJ315" s="83" t="s">
        <v>3059</v>
      </c>
      <c r="AU315" s="83">
        <v>400.0</v>
      </c>
      <c r="BD315" s="83" t="s">
        <v>161</v>
      </c>
      <c r="BE315" s="83" t="s">
        <v>3093</v>
      </c>
    </row>
    <row r="316">
      <c r="A316" s="83">
        <v>316.0</v>
      </c>
      <c r="B316" s="83" t="s">
        <v>3094</v>
      </c>
      <c r="C316" s="83" t="s">
        <v>3095</v>
      </c>
      <c r="D316" s="83" t="s">
        <v>3096</v>
      </c>
      <c r="E316" s="83" t="s">
        <v>3097</v>
      </c>
      <c r="F316" s="83" t="s">
        <v>3098</v>
      </c>
      <c r="G316" s="83" t="s">
        <v>3099</v>
      </c>
      <c r="H316" s="83" t="s">
        <v>1531</v>
      </c>
      <c r="I316" s="83" t="s">
        <v>1612</v>
      </c>
      <c r="J316" s="83" t="s">
        <v>1533</v>
      </c>
      <c r="K316" s="83">
        <v>160.0</v>
      </c>
      <c r="L316" s="83" t="s">
        <v>1436</v>
      </c>
      <c r="M316" s="83" t="s">
        <v>1534</v>
      </c>
      <c r="N316" s="83" t="s">
        <v>1436</v>
      </c>
      <c r="O316" s="83" t="s">
        <v>1534</v>
      </c>
      <c r="P316" s="83" t="s">
        <v>1408</v>
      </c>
      <c r="Q316" s="83" t="s">
        <v>1551</v>
      </c>
      <c r="R316" s="83" t="s">
        <v>1500</v>
      </c>
      <c r="S316" s="83" t="s">
        <v>1700</v>
      </c>
      <c r="T316" s="83" t="s">
        <v>1436</v>
      </c>
      <c r="U316" s="83" t="s">
        <v>1550</v>
      </c>
      <c r="V316" s="83" t="s">
        <v>1500</v>
      </c>
      <c r="W316" s="83" t="s">
        <v>1700</v>
      </c>
      <c r="X316" s="83" t="s">
        <v>1896</v>
      </c>
      <c r="Y316" s="83" t="s">
        <v>1897</v>
      </c>
      <c r="Z316" s="83" t="s">
        <v>1898</v>
      </c>
      <c r="AA316" s="83" t="s">
        <v>1843</v>
      </c>
      <c r="AB316" s="83" t="s">
        <v>1779</v>
      </c>
      <c r="AC316" s="83" t="s">
        <v>11</v>
      </c>
      <c r="AP316" s="83" t="s">
        <v>2513</v>
      </c>
      <c r="AR316" s="83" t="s">
        <v>3100</v>
      </c>
      <c r="AS316" s="83" t="s">
        <v>3101</v>
      </c>
      <c r="AU316" s="83">
        <v>350.0</v>
      </c>
      <c r="BD316" s="83" t="s">
        <v>3096</v>
      </c>
      <c r="BE316" s="83" t="s">
        <v>3102</v>
      </c>
    </row>
    <row r="317">
      <c r="A317" s="83">
        <v>317.0</v>
      </c>
      <c r="B317" s="83" t="s">
        <v>3094</v>
      </c>
      <c r="C317" s="83" t="s">
        <v>3095</v>
      </c>
      <c r="D317" s="83" t="s">
        <v>3096</v>
      </c>
      <c r="E317" s="83" t="s">
        <v>3103</v>
      </c>
      <c r="F317" s="83" t="s">
        <v>3104</v>
      </c>
      <c r="G317" s="83" t="s">
        <v>3105</v>
      </c>
      <c r="H317" s="83" t="s">
        <v>1531</v>
      </c>
      <c r="I317" s="83" t="s">
        <v>1532</v>
      </c>
      <c r="J317" s="83" t="s">
        <v>1533</v>
      </c>
      <c r="K317" s="83">
        <v>190.0</v>
      </c>
      <c r="L317" s="83" t="s">
        <v>1436</v>
      </c>
      <c r="M317" s="83" t="s">
        <v>1534</v>
      </c>
      <c r="N317" s="83" t="s">
        <v>1408</v>
      </c>
      <c r="O317" s="83" t="s">
        <v>1535</v>
      </c>
      <c r="P317" s="83" t="s">
        <v>1436</v>
      </c>
      <c r="Q317" s="83" t="s">
        <v>1534</v>
      </c>
      <c r="R317" s="83" t="s">
        <v>1408</v>
      </c>
      <c r="S317" s="83" t="s">
        <v>1535</v>
      </c>
      <c r="T317" s="83" t="s">
        <v>1408</v>
      </c>
      <c r="U317" s="83" t="s">
        <v>1535</v>
      </c>
      <c r="V317" s="83" t="s">
        <v>1500</v>
      </c>
      <c r="W317" s="83" t="s">
        <v>1536</v>
      </c>
      <c r="X317" s="83" t="s">
        <v>1896</v>
      </c>
      <c r="Y317" s="83" t="s">
        <v>1553</v>
      </c>
      <c r="Z317" s="83" t="s">
        <v>1931</v>
      </c>
      <c r="AA317" s="83" t="s">
        <v>1597</v>
      </c>
      <c r="AB317" s="83" t="s">
        <v>1738</v>
      </c>
      <c r="AC317" s="83" t="s">
        <v>11</v>
      </c>
      <c r="AR317" s="83" t="s">
        <v>3100</v>
      </c>
      <c r="AS317" s="83" t="s">
        <v>3106</v>
      </c>
      <c r="AU317" s="83">
        <v>350.0</v>
      </c>
      <c r="BD317" s="83" t="s">
        <v>3096</v>
      </c>
      <c r="BE317" s="83" t="s">
        <v>3107</v>
      </c>
    </row>
    <row r="318">
      <c r="A318" s="83">
        <v>318.0</v>
      </c>
      <c r="B318" s="83" t="s">
        <v>3094</v>
      </c>
      <c r="C318" s="83" t="s">
        <v>3095</v>
      </c>
      <c r="D318" s="83" t="s">
        <v>3096</v>
      </c>
      <c r="E318" s="83" t="s">
        <v>3108</v>
      </c>
      <c r="F318" s="83" t="s">
        <v>3109</v>
      </c>
      <c r="G318" s="83" t="s">
        <v>3110</v>
      </c>
      <c r="H318" s="83" t="s">
        <v>1531</v>
      </c>
      <c r="I318" s="83" t="s">
        <v>1612</v>
      </c>
      <c r="J318" s="83" t="s">
        <v>880</v>
      </c>
      <c r="K318" s="83">
        <v>170.0</v>
      </c>
      <c r="L318" s="83" t="s">
        <v>1436</v>
      </c>
      <c r="M318" s="83" t="s">
        <v>1534</v>
      </c>
      <c r="N318" s="83" t="s">
        <v>1408</v>
      </c>
      <c r="O318" s="83" t="s">
        <v>1535</v>
      </c>
      <c r="P318" s="83" t="s">
        <v>1436</v>
      </c>
      <c r="Q318" s="83" t="s">
        <v>1534</v>
      </c>
      <c r="R318" s="83" t="s">
        <v>1408</v>
      </c>
      <c r="S318" s="83" t="s">
        <v>1535</v>
      </c>
      <c r="T318" s="83" t="s">
        <v>1500</v>
      </c>
      <c r="U318" s="83" t="s">
        <v>1536</v>
      </c>
      <c r="V318" s="83" t="s">
        <v>1408</v>
      </c>
      <c r="W318" s="83" t="s">
        <v>1551</v>
      </c>
      <c r="X318" s="83" t="s">
        <v>1595</v>
      </c>
      <c r="Y318" s="83" t="s">
        <v>1553</v>
      </c>
      <c r="Z318" s="83" t="s">
        <v>1596</v>
      </c>
      <c r="AA318" s="83" t="s">
        <v>1623</v>
      </c>
      <c r="AB318" s="83" t="s">
        <v>1573</v>
      </c>
      <c r="AC318" s="83" t="s">
        <v>11</v>
      </c>
      <c r="AK318" s="83" t="s">
        <v>2594</v>
      </c>
      <c r="AL318" s="83" t="s">
        <v>1757</v>
      </c>
      <c r="AO318" s="83" t="s">
        <v>3049</v>
      </c>
      <c r="AU318" s="83">
        <v>350.0</v>
      </c>
      <c r="BD318" s="83" t="s">
        <v>3096</v>
      </c>
      <c r="BE318" s="83" t="s">
        <v>3111</v>
      </c>
    </row>
    <row r="319">
      <c r="A319" s="83">
        <v>319.0</v>
      </c>
      <c r="B319" s="83" t="s">
        <v>3094</v>
      </c>
      <c r="C319" s="83" t="s">
        <v>3095</v>
      </c>
      <c r="D319" s="83" t="s">
        <v>3096</v>
      </c>
      <c r="E319" s="83" t="s">
        <v>3112</v>
      </c>
      <c r="F319" s="83" t="s">
        <v>3113</v>
      </c>
      <c r="G319" s="83" t="s">
        <v>3114</v>
      </c>
      <c r="H319" s="83" t="s">
        <v>1531</v>
      </c>
      <c r="I319" s="83" t="s">
        <v>1580</v>
      </c>
      <c r="J319" s="83" t="s">
        <v>880</v>
      </c>
      <c r="K319" s="83">
        <v>180.0</v>
      </c>
      <c r="L319" s="83" t="s">
        <v>1436</v>
      </c>
      <c r="M319" s="83" t="s">
        <v>1534</v>
      </c>
      <c r="N319" s="83" t="s">
        <v>1408</v>
      </c>
      <c r="O319" s="83" t="s">
        <v>1535</v>
      </c>
      <c r="P319" s="83" t="s">
        <v>1436</v>
      </c>
      <c r="Q319" s="83" t="s">
        <v>1534</v>
      </c>
      <c r="R319" s="83" t="s">
        <v>1408</v>
      </c>
      <c r="S319" s="83" t="s">
        <v>1535</v>
      </c>
      <c r="T319" s="83" t="s">
        <v>1436</v>
      </c>
      <c r="U319" s="83" t="s">
        <v>1534</v>
      </c>
      <c r="V319" s="83" t="s">
        <v>1500</v>
      </c>
      <c r="W319" s="83" t="s">
        <v>1700</v>
      </c>
      <c r="X319" s="83" t="s">
        <v>1595</v>
      </c>
      <c r="Y319" s="83" t="s">
        <v>1553</v>
      </c>
      <c r="Z319" s="83" t="s">
        <v>1596</v>
      </c>
      <c r="AA319" s="83" t="s">
        <v>1597</v>
      </c>
      <c r="AB319" s="83" t="s">
        <v>1541</v>
      </c>
      <c r="AC319" s="83" t="s">
        <v>11</v>
      </c>
      <c r="AG319" s="83" t="s">
        <v>2734</v>
      </c>
      <c r="AO319" s="83" t="s">
        <v>3049</v>
      </c>
      <c r="AP319" s="83" t="s">
        <v>2572</v>
      </c>
      <c r="AS319" s="83" t="s">
        <v>3115</v>
      </c>
      <c r="AU319" s="83">
        <v>350.0</v>
      </c>
      <c r="BD319" s="83" t="s">
        <v>3096</v>
      </c>
      <c r="BE319" s="83" t="s">
        <v>3116</v>
      </c>
    </row>
    <row r="320">
      <c r="A320" s="83">
        <v>320.0</v>
      </c>
      <c r="B320" s="83" t="s">
        <v>3094</v>
      </c>
      <c r="C320" s="83" t="s">
        <v>3095</v>
      </c>
      <c r="D320" s="83" t="s">
        <v>3096</v>
      </c>
      <c r="E320" s="83" t="s">
        <v>3117</v>
      </c>
      <c r="F320" s="83" t="s">
        <v>3118</v>
      </c>
      <c r="G320" s="83" t="s">
        <v>3119</v>
      </c>
      <c r="H320" s="83" t="s">
        <v>1531</v>
      </c>
      <c r="I320" s="83" t="s">
        <v>1532</v>
      </c>
      <c r="J320" s="83" t="s">
        <v>880</v>
      </c>
      <c r="K320" s="83">
        <v>170.0</v>
      </c>
      <c r="L320" s="83" t="s">
        <v>1436</v>
      </c>
      <c r="M320" s="83" t="s">
        <v>1534</v>
      </c>
      <c r="N320" s="83" t="s">
        <v>1408</v>
      </c>
      <c r="O320" s="83" t="s">
        <v>1535</v>
      </c>
      <c r="P320" s="83" t="s">
        <v>1408</v>
      </c>
      <c r="Q320" s="83" t="s">
        <v>1535</v>
      </c>
      <c r="R320" s="83" t="s">
        <v>1408</v>
      </c>
      <c r="S320" s="83" t="s">
        <v>1551</v>
      </c>
      <c r="T320" s="83" t="s">
        <v>1408</v>
      </c>
      <c r="U320" s="83" t="s">
        <v>1535</v>
      </c>
      <c r="V320" s="83" t="s">
        <v>1408</v>
      </c>
      <c r="W320" s="83" t="s">
        <v>1535</v>
      </c>
      <c r="X320" s="83" t="s">
        <v>1595</v>
      </c>
      <c r="Y320" s="83" t="s">
        <v>1553</v>
      </c>
      <c r="Z320" s="83" t="s">
        <v>1596</v>
      </c>
      <c r="AA320" s="83" t="s">
        <v>1843</v>
      </c>
      <c r="AB320" s="83" t="s">
        <v>1789</v>
      </c>
      <c r="AC320" s="83" t="s">
        <v>11</v>
      </c>
      <c r="AL320" s="83" t="s">
        <v>3120</v>
      </c>
      <c r="AN320" s="83" t="s">
        <v>3121</v>
      </c>
      <c r="AO320" s="83" t="s">
        <v>3049</v>
      </c>
      <c r="AU320" s="83">
        <v>350.0</v>
      </c>
      <c r="BD320" s="83" t="s">
        <v>3096</v>
      </c>
      <c r="BE320" s="83" t="s">
        <v>3122</v>
      </c>
    </row>
    <row r="321">
      <c r="A321" s="83">
        <v>321.0</v>
      </c>
      <c r="B321" s="83" t="s">
        <v>3094</v>
      </c>
      <c r="C321" s="83" t="s">
        <v>3095</v>
      </c>
      <c r="D321" s="83" t="s">
        <v>3096</v>
      </c>
      <c r="E321" s="83" t="s">
        <v>3123</v>
      </c>
      <c r="F321" s="83" t="s">
        <v>3124</v>
      </c>
      <c r="G321" s="83" t="s">
        <v>3125</v>
      </c>
      <c r="H321" s="83" t="s">
        <v>1531</v>
      </c>
      <c r="I321" s="83" t="s">
        <v>1549</v>
      </c>
      <c r="J321" s="83" t="s">
        <v>880</v>
      </c>
      <c r="K321" s="83">
        <v>180.0</v>
      </c>
      <c r="L321" s="83" t="s">
        <v>1436</v>
      </c>
      <c r="M321" s="83" t="s">
        <v>1534</v>
      </c>
      <c r="N321" s="83" t="s">
        <v>1436</v>
      </c>
      <c r="O321" s="83" t="s">
        <v>1534</v>
      </c>
      <c r="P321" s="83" t="s">
        <v>1408</v>
      </c>
      <c r="Q321" s="83" t="s">
        <v>1535</v>
      </c>
      <c r="R321" s="83" t="s">
        <v>1500</v>
      </c>
      <c r="S321" s="83" t="s">
        <v>1536</v>
      </c>
      <c r="T321" s="83" t="s">
        <v>1408</v>
      </c>
      <c r="U321" s="83" t="s">
        <v>1535</v>
      </c>
      <c r="V321" s="83" t="s">
        <v>1408</v>
      </c>
      <c r="W321" s="83" t="s">
        <v>1551</v>
      </c>
      <c r="X321" s="83" t="s">
        <v>1570</v>
      </c>
      <c r="Y321" s="83" t="s">
        <v>1571</v>
      </c>
      <c r="Z321" s="83" t="s">
        <v>1572</v>
      </c>
      <c r="AA321" s="83" t="s">
        <v>1581</v>
      </c>
      <c r="AB321" s="83" t="s">
        <v>1745</v>
      </c>
      <c r="AC321" s="83" t="s">
        <v>11</v>
      </c>
      <c r="AK321" s="83" t="s">
        <v>3126</v>
      </c>
      <c r="AO321" s="83" t="s">
        <v>2285</v>
      </c>
      <c r="AU321" s="83">
        <v>350.0</v>
      </c>
      <c r="BD321" s="83" t="s">
        <v>3096</v>
      </c>
      <c r="BE321" s="83" t="s">
        <v>3127</v>
      </c>
    </row>
    <row r="322">
      <c r="A322" s="83">
        <v>322.0</v>
      </c>
      <c r="B322" s="83" t="s">
        <v>3094</v>
      </c>
      <c r="C322" s="83" t="s">
        <v>3095</v>
      </c>
      <c r="D322" s="83" t="s">
        <v>3096</v>
      </c>
      <c r="E322" s="83" t="s">
        <v>3128</v>
      </c>
      <c r="F322" s="83" t="s">
        <v>3129</v>
      </c>
      <c r="G322" s="83" t="s">
        <v>3130</v>
      </c>
      <c r="H322" s="83" t="s">
        <v>1531</v>
      </c>
      <c r="I322" s="83" t="s">
        <v>1612</v>
      </c>
      <c r="J322" s="83" t="s">
        <v>880</v>
      </c>
      <c r="K322" s="83">
        <v>180.0</v>
      </c>
      <c r="L322" s="83" t="s">
        <v>1436</v>
      </c>
      <c r="M322" s="83" t="s">
        <v>1534</v>
      </c>
      <c r="N322" s="83" t="s">
        <v>1436</v>
      </c>
      <c r="O322" s="83" t="s">
        <v>1534</v>
      </c>
      <c r="P322" s="83" t="s">
        <v>1408</v>
      </c>
      <c r="Q322" s="83" t="s">
        <v>1551</v>
      </c>
      <c r="R322" s="83" t="s">
        <v>1408</v>
      </c>
      <c r="S322" s="83" t="s">
        <v>1551</v>
      </c>
      <c r="T322" s="83" t="s">
        <v>1436</v>
      </c>
      <c r="U322" s="83" t="s">
        <v>1534</v>
      </c>
      <c r="V322" s="83" t="s">
        <v>1408</v>
      </c>
      <c r="W322" s="83" t="s">
        <v>1551</v>
      </c>
      <c r="X322" s="83" t="s">
        <v>1570</v>
      </c>
      <c r="Y322" s="83" t="s">
        <v>1571</v>
      </c>
      <c r="Z322" s="83" t="s">
        <v>1572</v>
      </c>
      <c r="AA322" s="83" t="s">
        <v>1581</v>
      </c>
      <c r="AB322" s="83" t="s">
        <v>1745</v>
      </c>
      <c r="AC322" s="83" t="s">
        <v>11</v>
      </c>
      <c r="AK322" s="83" t="s">
        <v>3126</v>
      </c>
      <c r="AO322" s="83" t="s">
        <v>2285</v>
      </c>
      <c r="AU322" s="83">
        <v>350.0</v>
      </c>
      <c r="BD322" s="83" t="s">
        <v>3096</v>
      </c>
      <c r="BE322" s="83" t="s">
        <v>3131</v>
      </c>
    </row>
    <row r="323">
      <c r="A323" s="83">
        <v>323.0</v>
      </c>
      <c r="B323" s="83" t="s">
        <v>3094</v>
      </c>
      <c r="C323" s="83" t="s">
        <v>3095</v>
      </c>
      <c r="D323" s="83" t="s">
        <v>3096</v>
      </c>
      <c r="E323" s="83" t="s">
        <v>3132</v>
      </c>
      <c r="F323" s="83" t="s">
        <v>3133</v>
      </c>
      <c r="G323" s="83" t="s">
        <v>3134</v>
      </c>
      <c r="H323" s="83" t="s">
        <v>1531</v>
      </c>
      <c r="I323" s="83" t="s">
        <v>1612</v>
      </c>
      <c r="J323" s="83" t="s">
        <v>1613</v>
      </c>
      <c r="K323" s="83">
        <v>190.0</v>
      </c>
      <c r="L323" s="83" t="s">
        <v>1408</v>
      </c>
      <c r="M323" s="83" t="s">
        <v>1551</v>
      </c>
      <c r="N323" s="83" t="s">
        <v>1408</v>
      </c>
      <c r="O323" s="83" t="s">
        <v>1551</v>
      </c>
      <c r="P323" s="83" t="s">
        <v>1500</v>
      </c>
      <c r="Q323" s="83" t="s">
        <v>1536</v>
      </c>
      <c r="R323" s="83" t="s">
        <v>1408</v>
      </c>
      <c r="S323" s="83" t="s">
        <v>1535</v>
      </c>
      <c r="T323" s="83" t="s">
        <v>1500</v>
      </c>
      <c r="U323" s="83" t="s">
        <v>1536</v>
      </c>
      <c r="V323" s="83" t="s">
        <v>1436</v>
      </c>
      <c r="W323" s="83" t="s">
        <v>1534</v>
      </c>
      <c r="X323" s="83" t="s">
        <v>1570</v>
      </c>
      <c r="Y323" s="83" t="s">
        <v>1571</v>
      </c>
      <c r="Z323" s="83" t="s">
        <v>1614</v>
      </c>
      <c r="AA323" s="83" t="s">
        <v>1555</v>
      </c>
      <c r="AB323" s="83" t="s">
        <v>1684</v>
      </c>
      <c r="AC323" s="83" t="s">
        <v>11</v>
      </c>
      <c r="AG323" s="83" t="s">
        <v>3135</v>
      </c>
      <c r="AJ323" s="83" t="s">
        <v>1659</v>
      </c>
      <c r="AK323" s="83" t="s">
        <v>2589</v>
      </c>
      <c r="AO323" s="83" t="s">
        <v>133</v>
      </c>
      <c r="AP323" s="83" t="s">
        <v>2584</v>
      </c>
      <c r="AU323" s="83">
        <v>380.0</v>
      </c>
      <c r="BD323" s="83" t="s">
        <v>3096</v>
      </c>
      <c r="BE323" s="83" t="s">
        <v>3136</v>
      </c>
    </row>
    <row r="324">
      <c r="A324" s="83">
        <v>324.0</v>
      </c>
      <c r="B324" s="83" t="s">
        <v>3094</v>
      </c>
      <c r="C324" s="83" t="s">
        <v>3095</v>
      </c>
      <c r="D324" s="83" t="s">
        <v>3096</v>
      </c>
      <c r="E324" s="83" t="s">
        <v>3137</v>
      </c>
      <c r="F324" s="83" t="s">
        <v>3138</v>
      </c>
      <c r="G324" s="83" t="s">
        <v>3139</v>
      </c>
      <c r="H324" s="83" t="s">
        <v>1531</v>
      </c>
      <c r="I324" s="83" t="s">
        <v>1549</v>
      </c>
      <c r="J324" s="83" t="s">
        <v>1613</v>
      </c>
      <c r="K324" s="83">
        <v>170.0</v>
      </c>
      <c r="L324" s="83" t="s">
        <v>1436</v>
      </c>
      <c r="M324" s="83" t="s">
        <v>1534</v>
      </c>
      <c r="N324" s="83" t="s">
        <v>1408</v>
      </c>
      <c r="O324" s="83" t="s">
        <v>1551</v>
      </c>
      <c r="P324" s="83" t="s">
        <v>1408</v>
      </c>
      <c r="Q324" s="83" t="s">
        <v>1535</v>
      </c>
      <c r="R324" s="83" t="s">
        <v>1408</v>
      </c>
      <c r="S324" s="83" t="s">
        <v>1535</v>
      </c>
      <c r="T324" s="83" t="s">
        <v>1436</v>
      </c>
      <c r="U324" s="83" t="s">
        <v>1534</v>
      </c>
      <c r="V324" s="83" t="s">
        <v>1408</v>
      </c>
      <c r="W324" s="83" t="s">
        <v>1551</v>
      </c>
      <c r="X324" s="83" t="s">
        <v>1537</v>
      </c>
      <c r="Y324" s="83" t="s">
        <v>1538</v>
      </c>
      <c r="Z324" s="83" t="s">
        <v>1622</v>
      </c>
      <c r="AA324" s="83" t="s">
        <v>1693</v>
      </c>
      <c r="AB324" s="83" t="s">
        <v>1789</v>
      </c>
      <c r="AC324" s="83" t="s">
        <v>11</v>
      </c>
      <c r="AK324" s="83" t="s">
        <v>3140</v>
      </c>
      <c r="AP324" s="83" t="s">
        <v>3141</v>
      </c>
      <c r="AU324" s="83">
        <v>350.0</v>
      </c>
      <c r="BD324" s="83" t="s">
        <v>3096</v>
      </c>
      <c r="BE324" s="83" t="s">
        <v>3142</v>
      </c>
    </row>
    <row r="325">
      <c r="A325" s="83">
        <v>325.0</v>
      </c>
      <c r="B325" s="83" t="s">
        <v>3094</v>
      </c>
      <c r="C325" s="83" t="s">
        <v>3095</v>
      </c>
      <c r="D325" s="83" t="s">
        <v>3096</v>
      </c>
      <c r="E325" s="83" t="s">
        <v>3143</v>
      </c>
      <c r="F325" s="83" t="s">
        <v>3144</v>
      </c>
      <c r="G325" s="83" t="s">
        <v>3145</v>
      </c>
      <c r="H325" s="83" t="s">
        <v>1531</v>
      </c>
      <c r="I325" s="83" t="s">
        <v>1532</v>
      </c>
      <c r="J325" s="83" t="s">
        <v>1613</v>
      </c>
      <c r="K325" s="83">
        <v>170.0</v>
      </c>
      <c r="L325" s="83" t="s">
        <v>1408</v>
      </c>
      <c r="M325" s="83" t="s">
        <v>1535</v>
      </c>
      <c r="N325" s="83" t="s">
        <v>1408</v>
      </c>
      <c r="O325" s="83" t="s">
        <v>1551</v>
      </c>
      <c r="P325" s="83" t="s">
        <v>1408</v>
      </c>
      <c r="Q325" s="83" t="s">
        <v>1535</v>
      </c>
      <c r="R325" s="83" t="s">
        <v>1408</v>
      </c>
      <c r="S325" s="83" t="s">
        <v>1535</v>
      </c>
      <c r="T325" s="83" t="s">
        <v>1408</v>
      </c>
      <c r="U325" s="83" t="s">
        <v>1535</v>
      </c>
      <c r="V325" s="83" t="s">
        <v>1408</v>
      </c>
      <c r="W325" s="83" t="s">
        <v>1535</v>
      </c>
      <c r="X325" s="83" t="s">
        <v>1595</v>
      </c>
      <c r="Y325" s="83" t="s">
        <v>1553</v>
      </c>
      <c r="Z325" s="83" t="s">
        <v>1931</v>
      </c>
      <c r="AA325" s="83" t="s">
        <v>1843</v>
      </c>
      <c r="AB325" s="83" t="s">
        <v>1541</v>
      </c>
      <c r="AC325" s="83" t="s">
        <v>11</v>
      </c>
      <c r="AK325" s="83" t="s">
        <v>3126</v>
      </c>
      <c r="AO325" s="83" t="s">
        <v>3146</v>
      </c>
      <c r="AU325" s="83">
        <v>350.0</v>
      </c>
      <c r="BD325" s="83" t="s">
        <v>3096</v>
      </c>
      <c r="BE325" s="83" t="s">
        <v>3147</v>
      </c>
    </row>
    <row r="326">
      <c r="A326" s="83">
        <v>326.0</v>
      </c>
      <c r="B326" s="83" t="s">
        <v>3094</v>
      </c>
      <c r="C326" s="83" t="s">
        <v>3095</v>
      </c>
      <c r="D326" s="83" t="s">
        <v>3096</v>
      </c>
      <c r="E326" s="83" t="s">
        <v>3148</v>
      </c>
      <c r="F326" s="83" t="s">
        <v>3149</v>
      </c>
      <c r="G326" s="83" t="s">
        <v>3150</v>
      </c>
      <c r="H326" s="83" t="s">
        <v>1531</v>
      </c>
      <c r="I326" s="83" t="s">
        <v>1549</v>
      </c>
      <c r="J326" s="83" t="s">
        <v>1613</v>
      </c>
      <c r="K326" s="83">
        <v>170.0</v>
      </c>
      <c r="L326" s="83" t="s">
        <v>1408</v>
      </c>
      <c r="M326" s="83" t="s">
        <v>1551</v>
      </c>
      <c r="N326" s="83" t="s">
        <v>1408</v>
      </c>
      <c r="O326" s="83" t="s">
        <v>1551</v>
      </c>
      <c r="P326" s="83" t="s">
        <v>1436</v>
      </c>
      <c r="Q326" s="83" t="s">
        <v>1534</v>
      </c>
      <c r="R326" s="83" t="s">
        <v>1436</v>
      </c>
      <c r="S326" s="83" t="s">
        <v>1534</v>
      </c>
      <c r="T326" s="83" t="s">
        <v>1408</v>
      </c>
      <c r="U326" s="83" t="s">
        <v>1551</v>
      </c>
      <c r="V326" s="83" t="s">
        <v>1436</v>
      </c>
      <c r="W326" s="83" t="s">
        <v>1534</v>
      </c>
      <c r="X326" s="83" t="s">
        <v>1537</v>
      </c>
      <c r="Y326" s="83" t="s">
        <v>1538</v>
      </c>
      <c r="Z326" s="83" t="s">
        <v>1622</v>
      </c>
      <c r="AA326" s="83" t="s">
        <v>1623</v>
      </c>
      <c r="AB326" s="83" t="s">
        <v>1671</v>
      </c>
      <c r="AC326" s="83" t="s">
        <v>11</v>
      </c>
      <c r="AD326" s="83" t="s">
        <v>2451</v>
      </c>
      <c r="AH326" s="83" t="s">
        <v>2493</v>
      </c>
      <c r="AK326" s="83" t="s">
        <v>3126</v>
      </c>
      <c r="AL326" s="83" t="s">
        <v>3120</v>
      </c>
      <c r="AU326" s="83">
        <v>350.0</v>
      </c>
      <c r="BD326" s="83" t="s">
        <v>3096</v>
      </c>
      <c r="BE326" s="83" t="s">
        <v>3151</v>
      </c>
    </row>
    <row r="327">
      <c r="A327" s="83">
        <v>327.0</v>
      </c>
      <c r="B327" s="83" t="s">
        <v>3094</v>
      </c>
      <c r="C327" s="83" t="s">
        <v>3095</v>
      </c>
      <c r="D327" s="83" t="s">
        <v>3096</v>
      </c>
      <c r="E327" s="83" t="s">
        <v>3152</v>
      </c>
      <c r="F327" s="83" t="s">
        <v>3153</v>
      </c>
      <c r="G327" s="83" t="s">
        <v>3154</v>
      </c>
      <c r="H327" s="83" t="s">
        <v>1531</v>
      </c>
      <c r="I327" s="83" t="s">
        <v>1580</v>
      </c>
      <c r="J327" s="83" t="s">
        <v>1613</v>
      </c>
      <c r="K327" s="83">
        <v>190.0</v>
      </c>
      <c r="L327" s="83" t="s">
        <v>1436</v>
      </c>
      <c r="M327" s="83" t="s">
        <v>1534</v>
      </c>
      <c r="N327" s="83" t="s">
        <v>1500</v>
      </c>
      <c r="O327" s="83" t="s">
        <v>1536</v>
      </c>
      <c r="P327" s="83" t="s">
        <v>1408</v>
      </c>
      <c r="Q327" s="83" t="s">
        <v>1535</v>
      </c>
      <c r="R327" s="83" t="s">
        <v>1408</v>
      </c>
      <c r="S327" s="83" t="s">
        <v>1535</v>
      </c>
      <c r="T327" s="83" t="s">
        <v>1408</v>
      </c>
      <c r="U327" s="83" t="s">
        <v>1535</v>
      </c>
      <c r="V327" s="83" t="s">
        <v>1408</v>
      </c>
      <c r="W327" s="83" t="s">
        <v>1535</v>
      </c>
      <c r="X327" s="83" t="s">
        <v>1537</v>
      </c>
      <c r="Y327" s="83" t="s">
        <v>1538</v>
      </c>
      <c r="Z327" s="83" t="s">
        <v>1622</v>
      </c>
      <c r="AA327" s="83" t="s">
        <v>1693</v>
      </c>
      <c r="AB327" s="83" t="s">
        <v>1828</v>
      </c>
      <c r="AC327" s="83" t="s">
        <v>11</v>
      </c>
      <c r="AL327" s="83" t="s">
        <v>3120</v>
      </c>
      <c r="AO327" s="83" t="s">
        <v>2285</v>
      </c>
      <c r="AU327" s="83">
        <v>350.0</v>
      </c>
      <c r="BD327" s="83" t="s">
        <v>3096</v>
      </c>
      <c r="BE327" s="83" t="s">
        <v>3155</v>
      </c>
    </row>
    <row r="328">
      <c r="A328" s="83">
        <v>328.0</v>
      </c>
      <c r="B328" s="83" t="s">
        <v>3094</v>
      </c>
      <c r="C328" s="83" t="s">
        <v>3095</v>
      </c>
      <c r="D328" s="83" t="s">
        <v>3096</v>
      </c>
      <c r="E328" s="83" t="s">
        <v>3156</v>
      </c>
      <c r="F328" s="83" t="s">
        <v>3157</v>
      </c>
      <c r="G328" s="83" t="s">
        <v>3158</v>
      </c>
      <c r="H328" s="83" t="s">
        <v>1531</v>
      </c>
      <c r="I328" s="83" t="s">
        <v>1580</v>
      </c>
      <c r="J328" s="83" t="s">
        <v>1613</v>
      </c>
      <c r="K328" s="83">
        <v>180.0</v>
      </c>
      <c r="L328" s="83" t="s">
        <v>1436</v>
      </c>
      <c r="M328" s="83" t="s">
        <v>1534</v>
      </c>
      <c r="N328" s="83" t="s">
        <v>1408</v>
      </c>
      <c r="O328" s="83" t="s">
        <v>1551</v>
      </c>
      <c r="P328" s="83" t="s">
        <v>1408</v>
      </c>
      <c r="Q328" s="83" t="s">
        <v>1535</v>
      </c>
      <c r="R328" s="83" t="s">
        <v>1436</v>
      </c>
      <c r="S328" s="83" t="s">
        <v>1534</v>
      </c>
      <c r="T328" s="83" t="s">
        <v>1408</v>
      </c>
      <c r="U328" s="83" t="s">
        <v>1551</v>
      </c>
      <c r="V328" s="83" t="s">
        <v>1408</v>
      </c>
      <c r="W328" s="83" t="s">
        <v>1535</v>
      </c>
      <c r="X328" s="83" t="s">
        <v>1537</v>
      </c>
      <c r="Y328" s="83" t="s">
        <v>1538</v>
      </c>
      <c r="Z328" s="83" t="s">
        <v>1622</v>
      </c>
      <c r="AA328" s="83" t="s">
        <v>1581</v>
      </c>
      <c r="AB328" s="83" t="s">
        <v>1719</v>
      </c>
      <c r="AC328" s="83" t="s">
        <v>11</v>
      </c>
      <c r="AD328" s="83" t="s">
        <v>2451</v>
      </c>
      <c r="AK328" s="83" t="s">
        <v>3159</v>
      </c>
      <c r="AU328" s="83">
        <v>350.0</v>
      </c>
      <c r="BD328" s="83" t="s">
        <v>3096</v>
      </c>
      <c r="BE328" s="83" t="s">
        <v>3160</v>
      </c>
    </row>
    <row r="329">
      <c r="A329" s="83">
        <v>329.0</v>
      </c>
      <c r="B329" s="83" t="s">
        <v>3094</v>
      </c>
      <c r="C329" s="83" t="s">
        <v>3095</v>
      </c>
      <c r="D329" s="83" t="s">
        <v>3096</v>
      </c>
      <c r="E329" s="83" t="s">
        <v>3161</v>
      </c>
      <c r="F329" s="83" t="s">
        <v>3162</v>
      </c>
      <c r="G329" s="83" t="s">
        <v>3163</v>
      </c>
      <c r="H329" s="83" t="s">
        <v>1531</v>
      </c>
      <c r="I329" s="83" t="s">
        <v>1580</v>
      </c>
      <c r="J329" s="83" t="s">
        <v>1699</v>
      </c>
      <c r="K329" s="83">
        <v>170.0</v>
      </c>
      <c r="L329" s="83" t="s">
        <v>1500</v>
      </c>
      <c r="M329" s="83" t="s">
        <v>1536</v>
      </c>
      <c r="N329" s="83" t="s">
        <v>1500</v>
      </c>
      <c r="O329" s="83" t="s">
        <v>1536</v>
      </c>
      <c r="P329" s="83" t="s">
        <v>1500</v>
      </c>
      <c r="Q329" s="83" t="s">
        <v>1536</v>
      </c>
      <c r="R329" s="83" t="s">
        <v>1408</v>
      </c>
      <c r="S329" s="83" t="s">
        <v>1535</v>
      </c>
      <c r="T329" s="83" t="s">
        <v>1408</v>
      </c>
      <c r="U329" s="83" t="s">
        <v>1551</v>
      </c>
      <c r="V329" s="83" t="s">
        <v>1436</v>
      </c>
      <c r="W329" s="83" t="s">
        <v>1550</v>
      </c>
      <c r="X329" s="83" t="s">
        <v>1570</v>
      </c>
      <c r="Y329" s="83" t="s">
        <v>1631</v>
      </c>
      <c r="Z329" s="83" t="s">
        <v>1718</v>
      </c>
      <c r="AA329" s="83" t="s">
        <v>1581</v>
      </c>
      <c r="AB329" s="83" t="s">
        <v>1556</v>
      </c>
      <c r="AC329" s="83" t="s">
        <v>11</v>
      </c>
      <c r="AF329" s="83" t="s">
        <v>3164</v>
      </c>
      <c r="AG329" s="83" t="s">
        <v>2583</v>
      </c>
      <c r="AJ329" s="83" t="s">
        <v>1659</v>
      </c>
      <c r="AL329" s="83" t="s">
        <v>3165</v>
      </c>
      <c r="AU329" s="83">
        <v>380.0</v>
      </c>
      <c r="BD329" s="83" t="s">
        <v>3096</v>
      </c>
      <c r="BE329" s="83" t="s">
        <v>3166</v>
      </c>
    </row>
    <row r="330">
      <c r="A330" s="83">
        <v>330.0</v>
      </c>
      <c r="B330" s="83" t="s">
        <v>3094</v>
      </c>
      <c r="C330" s="83" t="s">
        <v>3095</v>
      </c>
      <c r="D330" s="83" t="s">
        <v>3096</v>
      </c>
      <c r="E330" s="83" t="s">
        <v>3167</v>
      </c>
      <c r="F330" s="83" t="s">
        <v>3168</v>
      </c>
      <c r="G330" s="83" t="s">
        <v>3169</v>
      </c>
      <c r="H330" s="83" t="s">
        <v>1531</v>
      </c>
      <c r="I330" s="83" t="s">
        <v>1549</v>
      </c>
      <c r="J330" s="83" t="s">
        <v>1699</v>
      </c>
      <c r="K330" s="83">
        <v>180.0</v>
      </c>
      <c r="L330" s="83" t="s">
        <v>1500</v>
      </c>
      <c r="M330" s="83" t="s">
        <v>1536</v>
      </c>
      <c r="N330" s="83" t="s">
        <v>1436</v>
      </c>
      <c r="O330" s="83" t="s">
        <v>1534</v>
      </c>
      <c r="P330" s="83" t="s">
        <v>1436</v>
      </c>
      <c r="Q330" s="83" t="s">
        <v>1534</v>
      </c>
      <c r="R330" s="83" t="s">
        <v>1408</v>
      </c>
      <c r="S330" s="83" t="s">
        <v>1535</v>
      </c>
      <c r="T330" s="83" t="s">
        <v>1408</v>
      </c>
      <c r="U330" s="83" t="s">
        <v>1535</v>
      </c>
      <c r="V330" s="83" t="s">
        <v>1436</v>
      </c>
      <c r="W330" s="83" t="s">
        <v>1534</v>
      </c>
      <c r="X330" s="83" t="s">
        <v>1570</v>
      </c>
      <c r="Y330" s="83" t="s">
        <v>1631</v>
      </c>
      <c r="Z330" s="83" t="s">
        <v>1718</v>
      </c>
      <c r="AA330" s="83" t="s">
        <v>1693</v>
      </c>
      <c r="AB330" s="83" t="s">
        <v>1573</v>
      </c>
      <c r="AC330" s="83" t="s">
        <v>11</v>
      </c>
      <c r="AD330" s="83" t="s">
        <v>2451</v>
      </c>
      <c r="AG330" s="83" t="s">
        <v>2609</v>
      </c>
      <c r="AH330" s="83" t="s">
        <v>2529</v>
      </c>
      <c r="AP330" s="83" t="s">
        <v>2494</v>
      </c>
      <c r="AU330" s="83">
        <v>350.0</v>
      </c>
      <c r="BD330" s="83" t="s">
        <v>3096</v>
      </c>
      <c r="BE330" s="83" t="s">
        <v>3170</v>
      </c>
    </row>
    <row r="331">
      <c r="A331" s="83">
        <v>331.0</v>
      </c>
      <c r="B331" s="83" t="s">
        <v>3171</v>
      </c>
      <c r="C331" s="83" t="s">
        <v>3172</v>
      </c>
      <c r="D331" s="83" t="s">
        <v>3173</v>
      </c>
      <c r="E331" s="83" t="s">
        <v>3174</v>
      </c>
      <c r="F331" s="83" t="s">
        <v>3175</v>
      </c>
      <c r="G331" s="83" t="s">
        <v>3176</v>
      </c>
      <c r="H331" s="83" t="s">
        <v>1531</v>
      </c>
      <c r="I331" s="83" t="s">
        <v>1549</v>
      </c>
      <c r="J331" s="83" t="s">
        <v>1533</v>
      </c>
      <c r="K331" s="83">
        <v>190.0</v>
      </c>
      <c r="L331" s="83" t="s">
        <v>1408</v>
      </c>
      <c r="M331" s="83" t="s">
        <v>1551</v>
      </c>
      <c r="N331" s="83" t="s">
        <v>1436</v>
      </c>
      <c r="O331" s="83" t="s">
        <v>1534</v>
      </c>
      <c r="P331" s="83" t="s">
        <v>1436</v>
      </c>
      <c r="Q331" s="83" t="s">
        <v>1534</v>
      </c>
      <c r="R331" s="83" t="s">
        <v>1500</v>
      </c>
      <c r="S331" s="83" t="s">
        <v>1700</v>
      </c>
      <c r="T331" s="83" t="s">
        <v>1408</v>
      </c>
      <c r="U331" s="83" t="s">
        <v>1535</v>
      </c>
      <c r="V331" s="83" t="s">
        <v>1500</v>
      </c>
      <c r="W331" s="83" t="s">
        <v>1700</v>
      </c>
      <c r="X331" s="83" t="s">
        <v>1570</v>
      </c>
      <c r="Y331" s="83" t="s">
        <v>1571</v>
      </c>
      <c r="Z331" s="83" t="s">
        <v>2819</v>
      </c>
      <c r="AA331" s="83" t="s">
        <v>1581</v>
      </c>
      <c r="AB331" s="83" t="s">
        <v>1726</v>
      </c>
      <c r="AC331" s="83" t="s">
        <v>11</v>
      </c>
      <c r="AF331" s="83" t="s">
        <v>3177</v>
      </c>
      <c r="AR331" s="83" t="s">
        <v>3178</v>
      </c>
      <c r="AS331" s="83" t="s">
        <v>2396</v>
      </c>
      <c r="AT331" s="83" t="s">
        <v>2185</v>
      </c>
      <c r="AU331" s="83">
        <v>430.0</v>
      </c>
      <c r="BD331" s="83" t="s">
        <v>3173</v>
      </c>
      <c r="BE331" s="83" t="s">
        <v>3179</v>
      </c>
    </row>
    <row r="332">
      <c r="A332" s="83">
        <v>332.0</v>
      </c>
      <c r="B332" s="83" t="s">
        <v>3171</v>
      </c>
      <c r="C332" s="83" t="s">
        <v>3172</v>
      </c>
      <c r="D332" s="83" t="s">
        <v>3173</v>
      </c>
      <c r="E332" s="83" t="s">
        <v>3180</v>
      </c>
      <c r="F332" s="83" t="s">
        <v>3181</v>
      </c>
      <c r="G332" s="83" t="s">
        <v>3182</v>
      </c>
      <c r="H332" s="83" t="s">
        <v>1531</v>
      </c>
      <c r="I332" s="83" t="s">
        <v>1580</v>
      </c>
      <c r="J332" s="83" t="s">
        <v>1533</v>
      </c>
      <c r="K332" s="83">
        <v>170.0</v>
      </c>
      <c r="L332" s="83" t="s">
        <v>1436</v>
      </c>
      <c r="M332" s="83" t="s">
        <v>1534</v>
      </c>
      <c r="N332" s="83" t="s">
        <v>1436</v>
      </c>
      <c r="O332" s="83" t="s">
        <v>1534</v>
      </c>
      <c r="P332" s="83" t="s">
        <v>1436</v>
      </c>
      <c r="Q332" s="83" t="s">
        <v>1534</v>
      </c>
      <c r="R332" s="83" t="s">
        <v>1408</v>
      </c>
      <c r="S332" s="83" t="s">
        <v>1535</v>
      </c>
      <c r="T332" s="83" t="s">
        <v>1408</v>
      </c>
      <c r="U332" s="83" t="s">
        <v>1535</v>
      </c>
      <c r="V332" s="83" t="s">
        <v>1500</v>
      </c>
      <c r="W332" s="83" t="s">
        <v>1700</v>
      </c>
      <c r="X332" s="83" t="s">
        <v>1896</v>
      </c>
      <c r="Y332" s="83" t="s">
        <v>1897</v>
      </c>
      <c r="Z332" s="83" t="s">
        <v>1898</v>
      </c>
      <c r="AA332" s="83" t="s">
        <v>1581</v>
      </c>
      <c r="AB332" s="83" t="s">
        <v>1598</v>
      </c>
      <c r="AC332" s="83" t="s">
        <v>11</v>
      </c>
      <c r="AR332" s="83" t="s">
        <v>1557</v>
      </c>
      <c r="AS332" s="83" t="s">
        <v>3183</v>
      </c>
      <c r="AU332" s="83">
        <v>390.0</v>
      </c>
      <c r="BD332" s="83" t="s">
        <v>3173</v>
      </c>
      <c r="BE332" s="83" t="s">
        <v>3184</v>
      </c>
    </row>
    <row r="333">
      <c r="A333" s="83">
        <v>333.0</v>
      </c>
      <c r="B333" s="83" t="s">
        <v>3171</v>
      </c>
      <c r="C333" s="83" t="s">
        <v>3172</v>
      </c>
      <c r="D333" s="83" t="s">
        <v>3173</v>
      </c>
      <c r="E333" s="83" t="s">
        <v>3185</v>
      </c>
      <c r="F333" s="83" t="s">
        <v>3186</v>
      </c>
      <c r="G333" s="83" t="s">
        <v>3187</v>
      </c>
      <c r="H333" s="83" t="s">
        <v>1531</v>
      </c>
      <c r="I333" s="83" t="s">
        <v>1612</v>
      </c>
      <c r="J333" s="83" t="s">
        <v>880</v>
      </c>
      <c r="K333" s="83">
        <v>150.0</v>
      </c>
      <c r="L333" s="83" t="s">
        <v>1408</v>
      </c>
      <c r="M333" s="83" t="s">
        <v>1535</v>
      </c>
      <c r="N333" s="83" t="s">
        <v>1436</v>
      </c>
      <c r="O333" s="83" t="s">
        <v>1534</v>
      </c>
      <c r="P333" s="83" t="s">
        <v>1408</v>
      </c>
      <c r="Q333" s="83" t="s">
        <v>1551</v>
      </c>
      <c r="R333" s="83" t="s">
        <v>1436</v>
      </c>
      <c r="S333" s="83" t="s">
        <v>1534</v>
      </c>
      <c r="T333" s="83" t="s">
        <v>1500</v>
      </c>
      <c r="U333" s="83" t="s">
        <v>1536</v>
      </c>
      <c r="V333" s="83" t="s">
        <v>1436</v>
      </c>
      <c r="W333" s="83" t="s">
        <v>1534</v>
      </c>
      <c r="X333" s="83" t="s">
        <v>1570</v>
      </c>
      <c r="Y333" s="83" t="s">
        <v>1571</v>
      </c>
      <c r="Z333" s="83" t="s">
        <v>1614</v>
      </c>
      <c r="AA333" s="83" t="s">
        <v>1623</v>
      </c>
      <c r="AB333" s="83" t="s">
        <v>1556</v>
      </c>
      <c r="AC333" s="83" t="s">
        <v>11</v>
      </c>
      <c r="AJ333" s="83" t="s">
        <v>3188</v>
      </c>
      <c r="AK333" s="83" t="s">
        <v>2272</v>
      </c>
      <c r="AN333" s="83" t="s">
        <v>3121</v>
      </c>
      <c r="AU333" s="83">
        <v>390.0</v>
      </c>
      <c r="BD333" s="83" t="s">
        <v>3173</v>
      </c>
      <c r="BE333" s="83" t="s">
        <v>3189</v>
      </c>
    </row>
    <row r="334">
      <c r="A334" s="83">
        <v>334.0</v>
      </c>
      <c r="B334" s="83" t="s">
        <v>3171</v>
      </c>
      <c r="C334" s="83" t="s">
        <v>3172</v>
      </c>
      <c r="D334" s="83" t="s">
        <v>3173</v>
      </c>
      <c r="E334" s="83" t="s">
        <v>3190</v>
      </c>
      <c r="F334" s="83" t="s">
        <v>3191</v>
      </c>
      <c r="G334" s="83" t="s">
        <v>3192</v>
      </c>
      <c r="H334" s="83" t="s">
        <v>1531</v>
      </c>
      <c r="I334" s="83" t="s">
        <v>1549</v>
      </c>
      <c r="J334" s="83" t="s">
        <v>880</v>
      </c>
      <c r="K334" s="83">
        <v>190.0</v>
      </c>
      <c r="L334" s="83" t="s">
        <v>1436</v>
      </c>
      <c r="M334" s="83" t="s">
        <v>1550</v>
      </c>
      <c r="N334" s="83" t="s">
        <v>1408</v>
      </c>
      <c r="O334" s="83" t="s">
        <v>1551</v>
      </c>
      <c r="P334" s="83" t="s">
        <v>1408</v>
      </c>
      <c r="Q334" s="83" t="s">
        <v>1551</v>
      </c>
      <c r="R334" s="83" t="s">
        <v>1500</v>
      </c>
      <c r="S334" s="83" t="s">
        <v>1536</v>
      </c>
      <c r="T334" s="83" t="s">
        <v>1436</v>
      </c>
      <c r="U334" s="83" t="s">
        <v>1550</v>
      </c>
      <c r="V334" s="83" t="s">
        <v>1408</v>
      </c>
      <c r="W334" s="83" t="s">
        <v>1551</v>
      </c>
      <c r="X334" s="83" t="s">
        <v>1595</v>
      </c>
      <c r="Y334" s="83" t="s">
        <v>1553</v>
      </c>
      <c r="Z334" s="83" t="s">
        <v>1596</v>
      </c>
      <c r="AA334" s="83" t="s">
        <v>1597</v>
      </c>
      <c r="AB334" s="83" t="s">
        <v>1582</v>
      </c>
      <c r="AC334" s="83" t="s">
        <v>11</v>
      </c>
      <c r="AN334" s="83" t="s">
        <v>2676</v>
      </c>
      <c r="AP334" s="83" t="s">
        <v>3193</v>
      </c>
      <c r="AU334" s="83">
        <v>390.0</v>
      </c>
      <c r="BD334" s="83" t="s">
        <v>3173</v>
      </c>
      <c r="BE334" s="83" t="s">
        <v>3194</v>
      </c>
    </row>
    <row r="335">
      <c r="A335" s="83">
        <v>335.0</v>
      </c>
      <c r="B335" s="83" t="s">
        <v>3171</v>
      </c>
      <c r="C335" s="83" t="s">
        <v>3172</v>
      </c>
      <c r="D335" s="83" t="s">
        <v>3173</v>
      </c>
      <c r="E335" s="83" t="s">
        <v>3195</v>
      </c>
      <c r="F335" s="83" t="s">
        <v>3196</v>
      </c>
      <c r="G335" s="83" t="s">
        <v>3197</v>
      </c>
      <c r="H335" s="83" t="s">
        <v>1531</v>
      </c>
      <c r="I335" s="83" t="s">
        <v>1580</v>
      </c>
      <c r="J335" s="83" t="s">
        <v>880</v>
      </c>
      <c r="K335" s="83">
        <v>170.0</v>
      </c>
      <c r="L335" s="83" t="s">
        <v>1436</v>
      </c>
      <c r="M335" s="83" t="s">
        <v>1534</v>
      </c>
      <c r="N335" s="83" t="s">
        <v>1436</v>
      </c>
      <c r="O335" s="83" t="s">
        <v>1534</v>
      </c>
      <c r="P335" s="83" t="s">
        <v>1408</v>
      </c>
      <c r="Q335" s="83" t="s">
        <v>1551</v>
      </c>
      <c r="R335" s="83" t="s">
        <v>1500</v>
      </c>
      <c r="S335" s="83" t="s">
        <v>1536</v>
      </c>
      <c r="T335" s="83" t="s">
        <v>1408</v>
      </c>
      <c r="U335" s="83" t="s">
        <v>1535</v>
      </c>
      <c r="V335" s="83" t="s">
        <v>1436</v>
      </c>
      <c r="W335" s="83" t="s">
        <v>1534</v>
      </c>
      <c r="X335" s="83" t="s">
        <v>1570</v>
      </c>
      <c r="Y335" s="83" t="s">
        <v>1571</v>
      </c>
      <c r="Z335" s="83" t="s">
        <v>1572</v>
      </c>
      <c r="AA335" s="83" t="s">
        <v>1581</v>
      </c>
      <c r="AB335" s="83" t="s">
        <v>1906</v>
      </c>
      <c r="AC335" s="83" t="s">
        <v>11</v>
      </c>
      <c r="AP335" s="83" t="s">
        <v>3198</v>
      </c>
      <c r="AU335" s="83">
        <v>390.0</v>
      </c>
      <c r="BD335" s="83" t="s">
        <v>3173</v>
      </c>
      <c r="BE335" s="83" t="s">
        <v>3199</v>
      </c>
    </row>
    <row r="336">
      <c r="A336" s="83">
        <v>336.0</v>
      </c>
      <c r="B336" s="83" t="s">
        <v>3171</v>
      </c>
      <c r="C336" s="83" t="s">
        <v>3172</v>
      </c>
      <c r="D336" s="83" t="s">
        <v>3173</v>
      </c>
      <c r="E336" s="83" t="s">
        <v>3200</v>
      </c>
      <c r="F336" s="83" t="s">
        <v>3201</v>
      </c>
      <c r="G336" s="83" t="s">
        <v>3202</v>
      </c>
      <c r="H336" s="83" t="s">
        <v>1531</v>
      </c>
      <c r="I336" s="83" t="s">
        <v>1532</v>
      </c>
      <c r="J336" s="83" t="s">
        <v>880</v>
      </c>
      <c r="K336" s="83">
        <v>180.0</v>
      </c>
      <c r="L336" s="83" t="s">
        <v>1436</v>
      </c>
      <c r="M336" s="83" t="s">
        <v>1534</v>
      </c>
      <c r="N336" s="83" t="s">
        <v>1408</v>
      </c>
      <c r="O336" s="83" t="s">
        <v>1551</v>
      </c>
      <c r="P336" s="83" t="s">
        <v>1436</v>
      </c>
      <c r="Q336" s="83" t="s">
        <v>1534</v>
      </c>
      <c r="R336" s="83" t="s">
        <v>1408</v>
      </c>
      <c r="S336" s="83" t="s">
        <v>1551</v>
      </c>
      <c r="T336" s="83" t="s">
        <v>1408</v>
      </c>
      <c r="U336" s="83" t="s">
        <v>1551</v>
      </c>
      <c r="V336" s="83" t="s">
        <v>1436</v>
      </c>
      <c r="W336" s="83" t="s">
        <v>1534</v>
      </c>
      <c r="X336" s="83" t="s">
        <v>1570</v>
      </c>
      <c r="Y336" s="83" t="s">
        <v>1571</v>
      </c>
      <c r="Z336" s="83" t="s">
        <v>1572</v>
      </c>
      <c r="AA336" s="83" t="s">
        <v>1555</v>
      </c>
      <c r="AB336" s="83" t="s">
        <v>1684</v>
      </c>
      <c r="AC336" s="83" t="s">
        <v>11</v>
      </c>
      <c r="AL336" s="83" t="s">
        <v>3203</v>
      </c>
      <c r="AP336" s="83" t="s">
        <v>1660</v>
      </c>
      <c r="AU336" s="83">
        <v>390.0</v>
      </c>
      <c r="BD336" s="83" t="s">
        <v>3173</v>
      </c>
      <c r="BE336" s="83" t="s">
        <v>3204</v>
      </c>
    </row>
    <row r="337">
      <c r="A337" s="83">
        <v>337.0</v>
      </c>
      <c r="B337" s="83" t="s">
        <v>3171</v>
      </c>
      <c r="C337" s="83" t="s">
        <v>3172</v>
      </c>
      <c r="D337" s="83" t="s">
        <v>3173</v>
      </c>
      <c r="E337" s="83" t="s">
        <v>3205</v>
      </c>
      <c r="F337" s="83" t="s">
        <v>3206</v>
      </c>
      <c r="G337" s="83" t="s">
        <v>3207</v>
      </c>
      <c r="H337" s="83" t="s">
        <v>1531</v>
      </c>
      <c r="I337" s="83" t="s">
        <v>1532</v>
      </c>
      <c r="J337" s="83" t="s">
        <v>880</v>
      </c>
      <c r="K337" s="83">
        <v>170.0</v>
      </c>
      <c r="L337" s="83" t="s">
        <v>1408</v>
      </c>
      <c r="M337" s="83" t="s">
        <v>1551</v>
      </c>
      <c r="N337" s="83" t="s">
        <v>1436</v>
      </c>
      <c r="O337" s="83" t="s">
        <v>1534</v>
      </c>
      <c r="P337" s="83" t="s">
        <v>1408</v>
      </c>
      <c r="Q337" s="83" t="s">
        <v>1551</v>
      </c>
      <c r="R337" s="83" t="s">
        <v>1408</v>
      </c>
      <c r="S337" s="83" t="s">
        <v>1551</v>
      </c>
      <c r="T337" s="83" t="s">
        <v>1436</v>
      </c>
      <c r="U337" s="83" t="s">
        <v>1534</v>
      </c>
      <c r="V337" s="83" t="s">
        <v>1436</v>
      </c>
      <c r="W337" s="83" t="s">
        <v>1534</v>
      </c>
      <c r="X337" s="83" t="s">
        <v>1595</v>
      </c>
      <c r="Y337" s="83" t="s">
        <v>1553</v>
      </c>
      <c r="Z337" s="83" t="s">
        <v>1596</v>
      </c>
      <c r="AA337" s="83" t="s">
        <v>1555</v>
      </c>
      <c r="AB337" s="83" t="s">
        <v>1541</v>
      </c>
      <c r="AC337" s="83" t="s">
        <v>11</v>
      </c>
      <c r="AH337" s="83" t="s">
        <v>3208</v>
      </c>
      <c r="AO337" s="83" t="s">
        <v>1924</v>
      </c>
      <c r="AU337" s="83">
        <v>390.0</v>
      </c>
      <c r="BD337" s="83" t="s">
        <v>3173</v>
      </c>
      <c r="BE337" s="83" t="s">
        <v>3209</v>
      </c>
    </row>
    <row r="338">
      <c r="A338" s="83">
        <v>338.0</v>
      </c>
      <c r="B338" s="83" t="s">
        <v>3171</v>
      </c>
      <c r="C338" s="83" t="s">
        <v>3172</v>
      </c>
      <c r="D338" s="83" t="s">
        <v>3173</v>
      </c>
      <c r="E338" s="83" t="s">
        <v>3210</v>
      </c>
      <c r="F338" s="83" t="s">
        <v>3211</v>
      </c>
      <c r="G338" s="83" t="s">
        <v>3212</v>
      </c>
      <c r="H338" s="83" t="s">
        <v>1531</v>
      </c>
      <c r="I338" s="83" t="s">
        <v>1612</v>
      </c>
      <c r="J338" s="83" t="s">
        <v>1613</v>
      </c>
      <c r="K338" s="83">
        <v>160.0</v>
      </c>
      <c r="L338" s="83" t="s">
        <v>1408</v>
      </c>
      <c r="M338" s="83" t="s">
        <v>1535</v>
      </c>
      <c r="N338" s="83" t="s">
        <v>1408</v>
      </c>
      <c r="O338" s="83" t="s">
        <v>1535</v>
      </c>
      <c r="P338" s="83" t="s">
        <v>1408</v>
      </c>
      <c r="Q338" s="83" t="s">
        <v>1535</v>
      </c>
      <c r="R338" s="83" t="s">
        <v>1408</v>
      </c>
      <c r="S338" s="83" t="s">
        <v>1535</v>
      </c>
      <c r="T338" s="83" t="s">
        <v>1408</v>
      </c>
      <c r="U338" s="83" t="s">
        <v>1535</v>
      </c>
      <c r="V338" s="83" t="s">
        <v>1408</v>
      </c>
      <c r="W338" s="83" t="s">
        <v>1551</v>
      </c>
      <c r="X338" s="83" t="s">
        <v>1537</v>
      </c>
      <c r="Y338" s="83" t="s">
        <v>1538</v>
      </c>
      <c r="Z338" s="83" t="s">
        <v>1622</v>
      </c>
      <c r="AA338" s="83" t="s">
        <v>1581</v>
      </c>
      <c r="AB338" s="83" t="s">
        <v>1753</v>
      </c>
      <c r="AC338" s="83" t="s">
        <v>11</v>
      </c>
      <c r="AK338" s="83" t="s">
        <v>3213</v>
      </c>
      <c r="AN338" s="83" t="s">
        <v>2472</v>
      </c>
      <c r="AU338" s="83">
        <v>390.0</v>
      </c>
      <c r="BD338" s="83" t="s">
        <v>3173</v>
      </c>
      <c r="BE338" s="83" t="s">
        <v>3214</v>
      </c>
    </row>
    <row r="339">
      <c r="A339" s="83">
        <v>339.0</v>
      </c>
      <c r="B339" s="83" t="s">
        <v>3171</v>
      </c>
      <c r="C339" s="83" t="s">
        <v>3172</v>
      </c>
      <c r="D339" s="83" t="s">
        <v>3173</v>
      </c>
      <c r="E339" s="83" t="s">
        <v>3215</v>
      </c>
      <c r="F339" s="83" t="s">
        <v>3216</v>
      </c>
      <c r="G339" s="83" t="s">
        <v>3217</v>
      </c>
      <c r="H339" s="83" t="s">
        <v>1531</v>
      </c>
      <c r="I339" s="83" t="s">
        <v>1580</v>
      </c>
      <c r="J339" s="83" t="s">
        <v>1613</v>
      </c>
      <c r="K339" s="83">
        <v>170.0</v>
      </c>
      <c r="L339" s="83" t="s">
        <v>1408</v>
      </c>
      <c r="M339" s="83" t="s">
        <v>1535</v>
      </c>
      <c r="N339" s="83" t="s">
        <v>1408</v>
      </c>
      <c r="O339" s="83" t="s">
        <v>1551</v>
      </c>
      <c r="P339" s="83" t="s">
        <v>1408</v>
      </c>
      <c r="Q339" s="83" t="s">
        <v>1551</v>
      </c>
      <c r="R339" s="83" t="s">
        <v>1436</v>
      </c>
      <c r="S339" s="83" t="s">
        <v>1534</v>
      </c>
      <c r="T339" s="83" t="s">
        <v>1436</v>
      </c>
      <c r="U339" s="83" t="s">
        <v>1534</v>
      </c>
      <c r="V339" s="83" t="s">
        <v>1408</v>
      </c>
      <c r="W339" s="83" t="s">
        <v>1535</v>
      </c>
      <c r="X339" s="83" t="s">
        <v>1537</v>
      </c>
      <c r="Y339" s="83" t="s">
        <v>1787</v>
      </c>
      <c r="Z339" s="83" t="s">
        <v>1788</v>
      </c>
      <c r="AA339" s="83" t="s">
        <v>1555</v>
      </c>
      <c r="AB339" s="83" t="s">
        <v>1624</v>
      </c>
      <c r="AC339" s="83" t="s">
        <v>11</v>
      </c>
      <c r="AD339" s="83" t="s">
        <v>3218</v>
      </c>
      <c r="AH339" s="83" t="s">
        <v>3219</v>
      </c>
      <c r="AU339" s="83">
        <v>390.0</v>
      </c>
      <c r="BD339" s="83" t="s">
        <v>3173</v>
      </c>
      <c r="BE339" s="83" t="s">
        <v>3220</v>
      </c>
    </row>
    <row r="340">
      <c r="A340" s="83">
        <v>340.0</v>
      </c>
      <c r="B340" s="83" t="s">
        <v>3171</v>
      </c>
      <c r="C340" s="83" t="s">
        <v>3172</v>
      </c>
      <c r="D340" s="83" t="s">
        <v>3173</v>
      </c>
      <c r="E340" s="83" t="s">
        <v>3221</v>
      </c>
      <c r="F340" s="83" t="s">
        <v>3222</v>
      </c>
      <c r="G340" s="83" t="s">
        <v>3223</v>
      </c>
      <c r="H340" s="83" t="s">
        <v>1531</v>
      </c>
      <c r="I340" s="83" t="s">
        <v>1532</v>
      </c>
      <c r="J340" s="83" t="s">
        <v>1613</v>
      </c>
      <c r="K340" s="83">
        <v>180.0</v>
      </c>
      <c r="L340" s="83" t="s">
        <v>1408</v>
      </c>
      <c r="M340" s="83" t="s">
        <v>1551</v>
      </c>
      <c r="N340" s="83" t="s">
        <v>1408</v>
      </c>
      <c r="O340" s="83" t="s">
        <v>1535</v>
      </c>
      <c r="P340" s="83" t="s">
        <v>1408</v>
      </c>
      <c r="Q340" s="83" t="s">
        <v>1551</v>
      </c>
      <c r="R340" s="83" t="s">
        <v>1436</v>
      </c>
      <c r="S340" s="83" t="s">
        <v>1534</v>
      </c>
      <c r="T340" s="83" t="s">
        <v>1436</v>
      </c>
      <c r="U340" s="83" t="s">
        <v>1534</v>
      </c>
      <c r="V340" s="83" t="s">
        <v>1408</v>
      </c>
      <c r="W340" s="83" t="s">
        <v>1551</v>
      </c>
      <c r="X340" s="83" t="s">
        <v>1570</v>
      </c>
      <c r="Y340" s="83" t="s">
        <v>1571</v>
      </c>
      <c r="Z340" s="83" t="s">
        <v>1614</v>
      </c>
      <c r="AA340" s="83" t="s">
        <v>1581</v>
      </c>
      <c r="AB340" s="83" t="s">
        <v>1573</v>
      </c>
      <c r="AC340" s="83" t="s">
        <v>11</v>
      </c>
      <c r="AG340" s="83" t="s">
        <v>2477</v>
      </c>
      <c r="AP340" s="83" t="s">
        <v>2301</v>
      </c>
      <c r="AU340" s="83">
        <v>390.0</v>
      </c>
      <c r="BD340" s="83" t="s">
        <v>3173</v>
      </c>
      <c r="BE340" s="83" t="s">
        <v>3224</v>
      </c>
    </row>
    <row r="341">
      <c r="A341" s="83">
        <v>341.0</v>
      </c>
      <c r="B341" s="83" t="s">
        <v>3171</v>
      </c>
      <c r="C341" s="83" t="s">
        <v>3172</v>
      </c>
      <c r="D341" s="83" t="s">
        <v>3173</v>
      </c>
      <c r="E341" s="83" t="s">
        <v>3225</v>
      </c>
      <c r="F341" s="83" t="s">
        <v>3226</v>
      </c>
      <c r="G341" s="83" t="s">
        <v>3227</v>
      </c>
      <c r="H341" s="83" t="s">
        <v>1531</v>
      </c>
      <c r="I341" s="83" t="s">
        <v>1612</v>
      </c>
      <c r="J341" s="83" t="s">
        <v>1613</v>
      </c>
      <c r="K341" s="83">
        <v>170.0</v>
      </c>
      <c r="L341" s="83" t="s">
        <v>1436</v>
      </c>
      <c r="M341" s="83" t="s">
        <v>1534</v>
      </c>
      <c r="N341" s="83" t="s">
        <v>1500</v>
      </c>
      <c r="O341" s="83" t="s">
        <v>1536</v>
      </c>
      <c r="P341" s="83" t="s">
        <v>1408</v>
      </c>
      <c r="Q341" s="83" t="s">
        <v>1535</v>
      </c>
      <c r="R341" s="83" t="s">
        <v>1408</v>
      </c>
      <c r="S341" s="83" t="s">
        <v>1535</v>
      </c>
      <c r="T341" s="83" t="s">
        <v>1408</v>
      </c>
      <c r="U341" s="83" t="s">
        <v>1551</v>
      </c>
      <c r="V341" s="83" t="s">
        <v>1436</v>
      </c>
      <c r="W341" s="83" t="s">
        <v>1534</v>
      </c>
      <c r="X341" s="83" t="s">
        <v>1537</v>
      </c>
      <c r="Y341" s="83" t="s">
        <v>1538</v>
      </c>
      <c r="Z341" s="83" t="s">
        <v>1622</v>
      </c>
      <c r="AA341" s="83" t="s">
        <v>1581</v>
      </c>
      <c r="AB341" s="83" t="s">
        <v>1719</v>
      </c>
      <c r="AC341" s="83" t="s">
        <v>11</v>
      </c>
      <c r="AJ341" s="83" t="s">
        <v>3188</v>
      </c>
      <c r="AU341" s="83">
        <v>390.0</v>
      </c>
      <c r="BD341" s="83" t="s">
        <v>3173</v>
      </c>
      <c r="BE341" s="83" t="s">
        <v>3228</v>
      </c>
    </row>
    <row r="342">
      <c r="A342" s="83">
        <v>342.0</v>
      </c>
      <c r="B342" s="83" t="s">
        <v>3171</v>
      </c>
      <c r="C342" s="83" t="s">
        <v>3172</v>
      </c>
      <c r="D342" s="83" t="s">
        <v>3173</v>
      </c>
      <c r="E342" s="83" t="s">
        <v>3229</v>
      </c>
      <c r="F342" s="83" t="s">
        <v>3230</v>
      </c>
      <c r="G342" s="83" t="s">
        <v>3231</v>
      </c>
      <c r="H342" s="83" t="s">
        <v>1531</v>
      </c>
      <c r="I342" s="83" t="s">
        <v>1549</v>
      </c>
      <c r="J342" s="83" t="s">
        <v>1613</v>
      </c>
      <c r="K342" s="83">
        <v>180.0</v>
      </c>
      <c r="L342" s="83" t="s">
        <v>1408</v>
      </c>
      <c r="M342" s="83" t="s">
        <v>1535</v>
      </c>
      <c r="N342" s="83" t="s">
        <v>1436</v>
      </c>
      <c r="O342" s="83" t="s">
        <v>1534</v>
      </c>
      <c r="P342" s="83" t="s">
        <v>1408</v>
      </c>
      <c r="Q342" s="83" t="s">
        <v>1551</v>
      </c>
      <c r="R342" s="83" t="s">
        <v>1436</v>
      </c>
      <c r="S342" s="83" t="s">
        <v>1534</v>
      </c>
      <c r="T342" s="83" t="s">
        <v>1436</v>
      </c>
      <c r="U342" s="83" t="s">
        <v>1534</v>
      </c>
      <c r="V342" s="83" t="s">
        <v>1408</v>
      </c>
      <c r="W342" s="83" t="s">
        <v>1551</v>
      </c>
      <c r="X342" s="83" t="s">
        <v>1537</v>
      </c>
      <c r="Y342" s="83" t="s">
        <v>1538</v>
      </c>
      <c r="Z342" s="83" t="s">
        <v>1622</v>
      </c>
      <c r="AA342" s="83" t="s">
        <v>1581</v>
      </c>
      <c r="AB342" s="83" t="s">
        <v>1753</v>
      </c>
      <c r="AC342" s="83" t="s">
        <v>11</v>
      </c>
      <c r="AD342" s="83" t="s">
        <v>2501</v>
      </c>
      <c r="AL342" s="83" t="s">
        <v>2686</v>
      </c>
      <c r="AU342" s="83">
        <v>390.0</v>
      </c>
      <c r="BD342" s="83" t="s">
        <v>3173</v>
      </c>
      <c r="BE342" s="83" t="s">
        <v>3232</v>
      </c>
    </row>
    <row r="343">
      <c r="A343" s="83">
        <v>343.0</v>
      </c>
      <c r="B343" s="83" t="s">
        <v>3171</v>
      </c>
      <c r="C343" s="83" t="s">
        <v>3172</v>
      </c>
      <c r="D343" s="83" t="s">
        <v>3173</v>
      </c>
      <c r="E343" s="83" t="s">
        <v>3233</v>
      </c>
      <c r="F343" s="83" t="s">
        <v>3234</v>
      </c>
      <c r="G343" s="83" t="s">
        <v>3235</v>
      </c>
      <c r="H343" s="83" t="s">
        <v>1531</v>
      </c>
      <c r="I343" s="83" t="s">
        <v>1612</v>
      </c>
      <c r="J343" s="83" t="s">
        <v>1613</v>
      </c>
      <c r="K343" s="83">
        <v>180.0</v>
      </c>
      <c r="L343" s="83" t="s">
        <v>1408</v>
      </c>
      <c r="M343" s="83" t="s">
        <v>1551</v>
      </c>
      <c r="N343" s="83" t="s">
        <v>1408</v>
      </c>
      <c r="O343" s="83" t="s">
        <v>1535</v>
      </c>
      <c r="P343" s="83" t="s">
        <v>1436</v>
      </c>
      <c r="Q343" s="83" t="s">
        <v>1534</v>
      </c>
      <c r="R343" s="83" t="s">
        <v>1408</v>
      </c>
      <c r="S343" s="83" t="s">
        <v>1535</v>
      </c>
      <c r="T343" s="83" t="s">
        <v>1408</v>
      </c>
      <c r="U343" s="83" t="s">
        <v>1551</v>
      </c>
      <c r="V343" s="83" t="s">
        <v>1436</v>
      </c>
      <c r="W343" s="83" t="s">
        <v>1534</v>
      </c>
      <c r="X343" s="83" t="s">
        <v>1570</v>
      </c>
      <c r="Y343" s="83" t="s">
        <v>1571</v>
      </c>
      <c r="Z343" s="83" t="s">
        <v>1614</v>
      </c>
      <c r="AA343" s="83" t="s">
        <v>1623</v>
      </c>
      <c r="AB343" s="83" t="s">
        <v>1605</v>
      </c>
      <c r="AC343" s="83" t="s">
        <v>11</v>
      </c>
      <c r="AG343" s="83" t="s">
        <v>1746</v>
      </c>
      <c r="AK343" s="83" t="s">
        <v>3236</v>
      </c>
      <c r="AU343" s="83">
        <v>390.0</v>
      </c>
      <c r="BD343" s="83" t="s">
        <v>3173</v>
      </c>
      <c r="BE343" s="83" t="s">
        <v>3237</v>
      </c>
    </row>
    <row r="344">
      <c r="A344" s="83">
        <v>344.0</v>
      </c>
      <c r="B344" s="83" t="s">
        <v>3171</v>
      </c>
      <c r="C344" s="83" t="s">
        <v>3172</v>
      </c>
      <c r="D344" s="83" t="s">
        <v>3173</v>
      </c>
      <c r="E344" s="83" t="s">
        <v>3238</v>
      </c>
      <c r="F344" s="83" t="s">
        <v>3239</v>
      </c>
      <c r="G344" s="83" t="s">
        <v>3240</v>
      </c>
      <c r="H344" s="83" t="s">
        <v>1531</v>
      </c>
      <c r="I344" s="83" t="s">
        <v>1532</v>
      </c>
      <c r="J344" s="83" t="s">
        <v>1699</v>
      </c>
      <c r="K344" s="83">
        <v>180.0</v>
      </c>
      <c r="L344" s="83" t="s">
        <v>1500</v>
      </c>
      <c r="M344" s="83" t="s">
        <v>1536</v>
      </c>
      <c r="N344" s="83" t="s">
        <v>1408</v>
      </c>
      <c r="O344" s="83" t="s">
        <v>1551</v>
      </c>
      <c r="P344" s="83" t="s">
        <v>1436</v>
      </c>
      <c r="Q344" s="83" t="s">
        <v>1534</v>
      </c>
      <c r="R344" s="83" t="s">
        <v>1408</v>
      </c>
      <c r="S344" s="83" t="s">
        <v>1535</v>
      </c>
      <c r="T344" s="83" t="s">
        <v>1408</v>
      </c>
      <c r="U344" s="83" t="s">
        <v>1535</v>
      </c>
      <c r="V344" s="83" t="s">
        <v>1436</v>
      </c>
      <c r="W344" s="83" t="s">
        <v>1534</v>
      </c>
      <c r="X344" s="83" t="s">
        <v>1570</v>
      </c>
      <c r="Y344" s="83" t="s">
        <v>1631</v>
      </c>
      <c r="Z344" s="83" t="s">
        <v>1718</v>
      </c>
      <c r="AA344" s="83" t="s">
        <v>1693</v>
      </c>
      <c r="AB344" s="83" t="s">
        <v>1779</v>
      </c>
      <c r="AC344" s="83" t="s">
        <v>11</v>
      </c>
      <c r="AD344" s="83" t="s">
        <v>3241</v>
      </c>
      <c r="AF344" s="83" t="s">
        <v>3242</v>
      </c>
      <c r="AG344" s="83" t="s">
        <v>2935</v>
      </c>
      <c r="AH344" s="83" t="s">
        <v>2237</v>
      </c>
      <c r="AL344" s="83" t="s">
        <v>2279</v>
      </c>
      <c r="AP344" s="83" t="s">
        <v>2266</v>
      </c>
      <c r="AU344" s="83">
        <v>430.0</v>
      </c>
      <c r="BD344" s="83" t="s">
        <v>3173</v>
      </c>
      <c r="BE344" s="83" t="s">
        <v>3243</v>
      </c>
    </row>
    <row r="345">
      <c r="A345" s="83">
        <v>345.0</v>
      </c>
      <c r="B345" s="83" t="s">
        <v>3171</v>
      </c>
      <c r="C345" s="83" t="s">
        <v>3172</v>
      </c>
      <c r="D345" s="83" t="s">
        <v>3173</v>
      </c>
      <c r="E345" s="83" t="s">
        <v>3244</v>
      </c>
      <c r="F345" s="83" t="s">
        <v>3245</v>
      </c>
      <c r="G345" s="83" t="s">
        <v>3246</v>
      </c>
      <c r="H345" s="83" t="s">
        <v>1531</v>
      </c>
      <c r="I345" s="83" t="s">
        <v>1580</v>
      </c>
      <c r="J345" s="83" t="s">
        <v>1699</v>
      </c>
      <c r="K345" s="83">
        <v>170.0</v>
      </c>
      <c r="L345" s="83" t="s">
        <v>1500</v>
      </c>
      <c r="M345" s="83" t="s">
        <v>1536</v>
      </c>
      <c r="N345" s="83" t="s">
        <v>1408</v>
      </c>
      <c r="O345" s="83" t="s">
        <v>1535</v>
      </c>
      <c r="P345" s="83" t="s">
        <v>1408</v>
      </c>
      <c r="Q345" s="83" t="s">
        <v>1551</v>
      </c>
      <c r="R345" s="83" t="s">
        <v>1436</v>
      </c>
      <c r="S345" s="83" t="s">
        <v>1534</v>
      </c>
      <c r="T345" s="83" t="s">
        <v>1436</v>
      </c>
      <c r="U345" s="83" t="s">
        <v>1534</v>
      </c>
      <c r="V345" s="83" t="s">
        <v>1408</v>
      </c>
      <c r="W345" s="83" t="s">
        <v>1535</v>
      </c>
      <c r="X345" s="83" t="s">
        <v>1570</v>
      </c>
      <c r="Y345" s="83" t="s">
        <v>1631</v>
      </c>
      <c r="Z345" s="83" t="s">
        <v>1718</v>
      </c>
      <c r="AA345" s="83" t="s">
        <v>1693</v>
      </c>
      <c r="AB345" s="83" t="s">
        <v>1684</v>
      </c>
      <c r="AC345" s="83" t="s">
        <v>11</v>
      </c>
      <c r="AD345" s="83" t="s">
        <v>2501</v>
      </c>
      <c r="AF345" s="83" t="s">
        <v>3247</v>
      </c>
      <c r="AG345" s="83" t="s">
        <v>3248</v>
      </c>
      <c r="AH345" s="83" t="s">
        <v>2252</v>
      </c>
      <c r="AJ345" s="83" t="s">
        <v>3188</v>
      </c>
      <c r="AU345" s="83">
        <v>430.0</v>
      </c>
      <c r="BD345" s="83" t="s">
        <v>3173</v>
      </c>
      <c r="BE345" s="83" t="s">
        <v>3249</v>
      </c>
    </row>
    <row r="346">
      <c r="A346" s="83">
        <v>346.0</v>
      </c>
      <c r="B346" s="83" t="s">
        <v>3171</v>
      </c>
      <c r="C346" s="83" t="s">
        <v>3172</v>
      </c>
      <c r="D346" s="83" t="s">
        <v>3173</v>
      </c>
      <c r="E346" s="83" t="s">
        <v>3250</v>
      </c>
      <c r="F346" s="83" t="s">
        <v>3251</v>
      </c>
      <c r="G346" s="83" t="s">
        <v>3252</v>
      </c>
      <c r="H346" s="83" t="s">
        <v>1531</v>
      </c>
      <c r="I346" s="83" t="s">
        <v>1532</v>
      </c>
      <c r="J346" s="83" t="s">
        <v>1699</v>
      </c>
      <c r="K346" s="83">
        <v>190.0</v>
      </c>
      <c r="L346" s="83" t="s">
        <v>1408</v>
      </c>
      <c r="M346" s="83" t="s">
        <v>1551</v>
      </c>
      <c r="N346" s="83" t="s">
        <v>1408</v>
      </c>
      <c r="O346" s="83" t="s">
        <v>1535</v>
      </c>
      <c r="P346" s="83" t="s">
        <v>1436</v>
      </c>
      <c r="Q346" s="83" t="s">
        <v>1534</v>
      </c>
      <c r="R346" s="83" t="s">
        <v>1408</v>
      </c>
      <c r="S346" s="83" t="s">
        <v>1535</v>
      </c>
      <c r="T346" s="83" t="s">
        <v>1436</v>
      </c>
      <c r="U346" s="83" t="s">
        <v>1534</v>
      </c>
      <c r="V346" s="83" t="s">
        <v>1500</v>
      </c>
      <c r="W346" s="83" t="s">
        <v>1536</v>
      </c>
      <c r="X346" s="83" t="s">
        <v>1570</v>
      </c>
      <c r="Y346" s="83" t="s">
        <v>1571</v>
      </c>
      <c r="Z346" s="83" t="s">
        <v>1614</v>
      </c>
      <c r="AA346" s="83" t="s">
        <v>1623</v>
      </c>
      <c r="AB346" s="83" t="s">
        <v>2650</v>
      </c>
      <c r="AC346" s="83" t="s">
        <v>11</v>
      </c>
      <c r="AH346" s="83" t="s">
        <v>2203</v>
      </c>
      <c r="AK346" s="83" t="s">
        <v>2670</v>
      </c>
      <c r="AO346" s="83" t="s">
        <v>2458</v>
      </c>
      <c r="AU346" s="83">
        <v>390.0</v>
      </c>
      <c r="BD346" s="83" t="s">
        <v>3173</v>
      </c>
      <c r="BE346" s="83" t="s">
        <v>3253</v>
      </c>
    </row>
    <row r="347">
      <c r="A347" s="83">
        <v>347.0</v>
      </c>
      <c r="B347" s="83" t="s">
        <v>3254</v>
      </c>
      <c r="C347" s="83" t="s">
        <v>3255</v>
      </c>
      <c r="D347" s="83" t="s">
        <v>3256</v>
      </c>
      <c r="E347" s="83" t="s">
        <v>3257</v>
      </c>
      <c r="F347" s="83" t="s">
        <v>3258</v>
      </c>
      <c r="G347" s="83" t="s">
        <v>3259</v>
      </c>
      <c r="H347" s="83" t="s">
        <v>1904</v>
      </c>
      <c r="I347" s="83" t="s">
        <v>1549</v>
      </c>
      <c r="J347" s="83" t="s">
        <v>1533</v>
      </c>
      <c r="K347" s="83">
        <v>150.0</v>
      </c>
      <c r="L347" s="83" t="s">
        <v>1436</v>
      </c>
      <c r="M347" s="83" t="s">
        <v>1550</v>
      </c>
      <c r="N347" s="83" t="s">
        <v>1408</v>
      </c>
      <c r="O347" s="83" t="s">
        <v>1535</v>
      </c>
      <c r="P347" s="83" t="s">
        <v>1408</v>
      </c>
      <c r="Q347" s="83" t="s">
        <v>1551</v>
      </c>
      <c r="R347" s="83" t="s">
        <v>1408</v>
      </c>
      <c r="S347" s="83" t="s">
        <v>1551</v>
      </c>
      <c r="T347" s="83" t="s">
        <v>1436</v>
      </c>
      <c r="U347" s="83" t="s">
        <v>1534</v>
      </c>
      <c r="V347" s="83" t="s">
        <v>1500</v>
      </c>
      <c r="W347" s="83" t="s">
        <v>1536</v>
      </c>
      <c r="X347" s="83" t="s">
        <v>3260</v>
      </c>
      <c r="Y347" s="83" t="s">
        <v>2394</v>
      </c>
      <c r="Z347" s="83" t="s">
        <v>2395</v>
      </c>
      <c r="AA347" s="83" t="s">
        <v>1905</v>
      </c>
      <c r="AB347" s="83" t="s">
        <v>1719</v>
      </c>
      <c r="AC347" s="83" t="s">
        <v>11</v>
      </c>
      <c r="AG347" s="83" t="s">
        <v>2487</v>
      </c>
      <c r="AR347" s="83" t="s">
        <v>1557</v>
      </c>
      <c r="AS347" s="83" t="s">
        <v>3261</v>
      </c>
      <c r="AT347" s="83" t="s">
        <v>2185</v>
      </c>
      <c r="AU347" s="83">
        <v>310.0</v>
      </c>
      <c r="BD347" s="83" t="s">
        <v>3256</v>
      </c>
      <c r="BE347" s="83" t="s">
        <v>3262</v>
      </c>
    </row>
    <row r="348">
      <c r="A348" s="83">
        <v>348.0</v>
      </c>
      <c r="B348" s="83" t="s">
        <v>3254</v>
      </c>
      <c r="C348" s="83" t="s">
        <v>3255</v>
      </c>
      <c r="D348" s="83" t="s">
        <v>3256</v>
      </c>
      <c r="E348" s="83" t="s">
        <v>3263</v>
      </c>
      <c r="F348" s="83" t="s">
        <v>3264</v>
      </c>
      <c r="G348" s="83" t="s">
        <v>3265</v>
      </c>
      <c r="H348" s="83" t="s">
        <v>1904</v>
      </c>
      <c r="I348" s="83" t="s">
        <v>1532</v>
      </c>
      <c r="J348" s="83" t="s">
        <v>1533</v>
      </c>
      <c r="K348" s="83">
        <v>150.0</v>
      </c>
      <c r="L348" s="83" t="s">
        <v>1436</v>
      </c>
      <c r="M348" s="83" t="s">
        <v>1550</v>
      </c>
      <c r="N348" s="83" t="s">
        <v>1408</v>
      </c>
      <c r="O348" s="83" t="s">
        <v>1551</v>
      </c>
      <c r="P348" s="83" t="s">
        <v>1408</v>
      </c>
      <c r="Q348" s="83" t="s">
        <v>1535</v>
      </c>
      <c r="R348" s="83" t="s">
        <v>1408</v>
      </c>
      <c r="S348" s="83" t="s">
        <v>1551</v>
      </c>
      <c r="T348" s="83" t="s">
        <v>1436</v>
      </c>
      <c r="U348" s="83" t="s">
        <v>1534</v>
      </c>
      <c r="V348" s="83" t="s">
        <v>1500</v>
      </c>
      <c r="W348" s="83" t="s">
        <v>1700</v>
      </c>
      <c r="X348" s="83" t="s">
        <v>3260</v>
      </c>
      <c r="Y348" s="83" t="s">
        <v>2394</v>
      </c>
      <c r="Z348" s="83" t="s">
        <v>2395</v>
      </c>
      <c r="AA348" s="83" t="s">
        <v>1597</v>
      </c>
      <c r="AB348" s="83" t="s">
        <v>1541</v>
      </c>
      <c r="AC348" s="83" t="s">
        <v>11</v>
      </c>
      <c r="AS348" s="83" t="s">
        <v>3266</v>
      </c>
      <c r="AT348" s="83" t="s">
        <v>3267</v>
      </c>
      <c r="AU348" s="83">
        <v>290.0</v>
      </c>
      <c r="BD348" s="83" t="s">
        <v>3256</v>
      </c>
      <c r="BE348" s="83" t="s">
        <v>3268</v>
      </c>
    </row>
    <row r="349">
      <c r="A349" s="83">
        <v>349.0</v>
      </c>
      <c r="B349" s="83" t="s">
        <v>3254</v>
      </c>
      <c r="C349" s="83" t="s">
        <v>3255</v>
      </c>
      <c r="D349" s="83" t="s">
        <v>3256</v>
      </c>
      <c r="E349" s="83" t="s">
        <v>3269</v>
      </c>
      <c r="F349" s="83" t="s">
        <v>3270</v>
      </c>
      <c r="G349" s="83" t="s">
        <v>3271</v>
      </c>
      <c r="H349" s="83" t="s">
        <v>1904</v>
      </c>
      <c r="I349" s="83" t="s">
        <v>1532</v>
      </c>
      <c r="J349" s="83" t="s">
        <v>880</v>
      </c>
      <c r="K349" s="83">
        <v>160.0</v>
      </c>
      <c r="L349" s="83" t="s">
        <v>1408</v>
      </c>
      <c r="M349" s="83" t="s">
        <v>1535</v>
      </c>
      <c r="N349" s="83" t="s">
        <v>1408</v>
      </c>
      <c r="O349" s="83" t="s">
        <v>1535</v>
      </c>
      <c r="P349" s="83" t="s">
        <v>1408</v>
      </c>
      <c r="Q349" s="83" t="s">
        <v>1551</v>
      </c>
      <c r="R349" s="83" t="s">
        <v>1408</v>
      </c>
      <c r="S349" s="83" t="s">
        <v>1551</v>
      </c>
      <c r="T349" s="83" t="s">
        <v>1436</v>
      </c>
      <c r="U349" s="83" t="s">
        <v>1534</v>
      </c>
      <c r="V349" s="83" t="s">
        <v>1408</v>
      </c>
      <c r="W349" s="83" t="s">
        <v>1535</v>
      </c>
      <c r="X349" s="83" t="s">
        <v>1537</v>
      </c>
      <c r="Y349" s="83" t="s">
        <v>1538</v>
      </c>
      <c r="Z349" s="83" t="s">
        <v>3272</v>
      </c>
      <c r="AA349" s="83" t="s">
        <v>1905</v>
      </c>
      <c r="AB349" s="83" t="s">
        <v>1605</v>
      </c>
      <c r="AC349" s="83" t="s">
        <v>11</v>
      </c>
      <c r="AP349" s="83" t="s">
        <v>1748</v>
      </c>
      <c r="AU349" s="83">
        <v>290.0</v>
      </c>
      <c r="BD349" s="83" t="s">
        <v>3256</v>
      </c>
      <c r="BE349" s="83" t="s">
        <v>3273</v>
      </c>
    </row>
    <row r="350">
      <c r="A350" s="83">
        <v>350.0</v>
      </c>
      <c r="B350" s="83" t="s">
        <v>3254</v>
      </c>
      <c r="C350" s="83" t="s">
        <v>3255</v>
      </c>
      <c r="D350" s="83" t="s">
        <v>3256</v>
      </c>
      <c r="E350" s="83" t="s">
        <v>3274</v>
      </c>
      <c r="F350" s="83" t="s">
        <v>3275</v>
      </c>
      <c r="G350" s="83" t="s">
        <v>3276</v>
      </c>
      <c r="H350" s="83" t="s">
        <v>1904</v>
      </c>
      <c r="I350" s="83" t="s">
        <v>1580</v>
      </c>
      <c r="J350" s="83" t="s">
        <v>880</v>
      </c>
      <c r="K350" s="83">
        <v>150.0</v>
      </c>
      <c r="L350" s="83" t="s">
        <v>1408</v>
      </c>
      <c r="M350" s="83" t="s">
        <v>1535</v>
      </c>
      <c r="N350" s="83" t="s">
        <v>1436</v>
      </c>
      <c r="O350" s="83" t="s">
        <v>1534</v>
      </c>
      <c r="P350" s="83" t="s">
        <v>1408</v>
      </c>
      <c r="Q350" s="83" t="s">
        <v>1551</v>
      </c>
      <c r="R350" s="83" t="s">
        <v>1408</v>
      </c>
      <c r="S350" s="83" t="s">
        <v>1551</v>
      </c>
      <c r="T350" s="83" t="s">
        <v>1408</v>
      </c>
      <c r="U350" s="83" t="s">
        <v>1535</v>
      </c>
      <c r="V350" s="83" t="s">
        <v>1436</v>
      </c>
      <c r="W350" s="83" t="s">
        <v>1534</v>
      </c>
      <c r="X350" s="83" t="s">
        <v>1570</v>
      </c>
      <c r="Y350" s="83" t="s">
        <v>1571</v>
      </c>
      <c r="Z350" s="83" t="s">
        <v>3277</v>
      </c>
      <c r="AA350" s="83" t="s">
        <v>1905</v>
      </c>
      <c r="AB350" s="83" t="s">
        <v>1789</v>
      </c>
      <c r="AC350" s="83" t="s">
        <v>11</v>
      </c>
      <c r="AG350" s="83" t="s">
        <v>2642</v>
      </c>
      <c r="AH350" s="83" t="s">
        <v>2643</v>
      </c>
      <c r="AP350" s="83" t="s">
        <v>3278</v>
      </c>
      <c r="AU350" s="83">
        <v>290.0</v>
      </c>
      <c r="BD350" s="83" t="s">
        <v>3256</v>
      </c>
      <c r="BE350" s="83" t="s">
        <v>3279</v>
      </c>
    </row>
    <row r="351">
      <c r="A351" s="83">
        <v>351.0</v>
      </c>
      <c r="B351" s="83" t="s">
        <v>3254</v>
      </c>
      <c r="C351" s="83" t="s">
        <v>3255</v>
      </c>
      <c r="D351" s="83" t="s">
        <v>3256</v>
      </c>
      <c r="E351" s="83" t="s">
        <v>3280</v>
      </c>
      <c r="F351" s="83" t="s">
        <v>3281</v>
      </c>
      <c r="G351" s="83" t="s">
        <v>3282</v>
      </c>
      <c r="H351" s="83" t="s">
        <v>1904</v>
      </c>
      <c r="I351" s="83" t="s">
        <v>1580</v>
      </c>
      <c r="J351" s="83" t="s">
        <v>880</v>
      </c>
      <c r="K351" s="83">
        <v>160.0</v>
      </c>
      <c r="L351" s="83" t="s">
        <v>1436</v>
      </c>
      <c r="M351" s="83" t="s">
        <v>1550</v>
      </c>
      <c r="N351" s="83" t="s">
        <v>1408</v>
      </c>
      <c r="O351" s="83" t="s">
        <v>1551</v>
      </c>
      <c r="P351" s="83" t="s">
        <v>1408</v>
      </c>
      <c r="Q351" s="83" t="s">
        <v>1535</v>
      </c>
      <c r="R351" s="83" t="s">
        <v>1500</v>
      </c>
      <c r="S351" s="83" t="s">
        <v>1536</v>
      </c>
      <c r="T351" s="83" t="s">
        <v>1408</v>
      </c>
      <c r="U351" s="83" t="s">
        <v>1535</v>
      </c>
      <c r="V351" s="83" t="s">
        <v>1408</v>
      </c>
      <c r="W351" s="83" t="s">
        <v>1551</v>
      </c>
      <c r="X351" s="83" t="s">
        <v>1537</v>
      </c>
      <c r="Y351" s="83" t="s">
        <v>1538</v>
      </c>
      <c r="Z351" s="83" t="s">
        <v>3272</v>
      </c>
      <c r="AA351" s="83" t="s">
        <v>1905</v>
      </c>
      <c r="AB351" s="83" t="s">
        <v>1598</v>
      </c>
      <c r="AC351" s="83" t="s">
        <v>11</v>
      </c>
      <c r="AO351" s="83" t="s">
        <v>2230</v>
      </c>
      <c r="AP351" s="83" t="s">
        <v>3278</v>
      </c>
      <c r="AU351" s="83">
        <v>310.0</v>
      </c>
      <c r="BD351" s="83" t="s">
        <v>3256</v>
      </c>
      <c r="BE351" s="83" t="s">
        <v>3283</v>
      </c>
    </row>
    <row r="352">
      <c r="A352" s="83">
        <v>352.0</v>
      </c>
      <c r="B352" s="83" t="s">
        <v>3254</v>
      </c>
      <c r="C352" s="83" t="s">
        <v>3255</v>
      </c>
      <c r="D352" s="83" t="s">
        <v>3256</v>
      </c>
      <c r="E352" s="83" t="s">
        <v>3284</v>
      </c>
      <c r="F352" s="83" t="s">
        <v>3285</v>
      </c>
      <c r="G352" s="83" t="s">
        <v>3286</v>
      </c>
      <c r="H352" s="83" t="s">
        <v>1904</v>
      </c>
      <c r="I352" s="83" t="s">
        <v>1532</v>
      </c>
      <c r="J352" s="83" t="s">
        <v>880</v>
      </c>
      <c r="K352" s="83">
        <v>170.0</v>
      </c>
      <c r="L352" s="83" t="s">
        <v>1408</v>
      </c>
      <c r="M352" s="83" t="s">
        <v>1535</v>
      </c>
      <c r="N352" s="83" t="s">
        <v>1408</v>
      </c>
      <c r="O352" s="83" t="s">
        <v>1535</v>
      </c>
      <c r="P352" s="83" t="s">
        <v>1408</v>
      </c>
      <c r="Q352" s="83" t="s">
        <v>1535</v>
      </c>
      <c r="R352" s="83" t="s">
        <v>1408</v>
      </c>
      <c r="S352" s="83" t="s">
        <v>1551</v>
      </c>
      <c r="T352" s="83" t="s">
        <v>1408</v>
      </c>
      <c r="U352" s="83" t="s">
        <v>1535</v>
      </c>
      <c r="V352" s="83" t="s">
        <v>1408</v>
      </c>
      <c r="W352" s="83" t="s">
        <v>1535</v>
      </c>
      <c r="X352" s="83" t="s">
        <v>1537</v>
      </c>
      <c r="Y352" s="83" t="s">
        <v>1538</v>
      </c>
      <c r="Z352" s="83" t="s">
        <v>3272</v>
      </c>
      <c r="AA352" s="83" t="s">
        <v>1905</v>
      </c>
      <c r="AB352" s="83" t="s">
        <v>1738</v>
      </c>
      <c r="AC352" s="83" t="s">
        <v>11</v>
      </c>
      <c r="AH352" s="83" t="s">
        <v>3287</v>
      </c>
      <c r="AP352" s="83" t="s">
        <v>3278</v>
      </c>
      <c r="AU352" s="83">
        <v>290.0</v>
      </c>
      <c r="BD352" s="83" t="s">
        <v>3256</v>
      </c>
      <c r="BE352" s="83" t="s">
        <v>3288</v>
      </c>
    </row>
    <row r="353">
      <c r="A353" s="83">
        <v>353.0</v>
      </c>
      <c r="B353" s="83" t="s">
        <v>3254</v>
      </c>
      <c r="C353" s="83" t="s">
        <v>3255</v>
      </c>
      <c r="D353" s="83" t="s">
        <v>3256</v>
      </c>
      <c r="E353" s="83" t="s">
        <v>3289</v>
      </c>
      <c r="F353" s="83" t="s">
        <v>3290</v>
      </c>
      <c r="G353" s="83" t="s">
        <v>3291</v>
      </c>
      <c r="H353" s="83" t="s">
        <v>1904</v>
      </c>
      <c r="I353" s="83" t="s">
        <v>1580</v>
      </c>
      <c r="J353" s="83" t="s">
        <v>880</v>
      </c>
      <c r="K353" s="83">
        <v>160.0</v>
      </c>
      <c r="L353" s="83" t="s">
        <v>1408</v>
      </c>
      <c r="M353" s="83" t="s">
        <v>1535</v>
      </c>
      <c r="N353" s="83" t="s">
        <v>1408</v>
      </c>
      <c r="O353" s="83" t="s">
        <v>1535</v>
      </c>
      <c r="P353" s="83" t="s">
        <v>1408</v>
      </c>
      <c r="Q353" s="83" t="s">
        <v>1535</v>
      </c>
      <c r="R353" s="83" t="s">
        <v>1408</v>
      </c>
      <c r="S353" s="83" t="s">
        <v>1551</v>
      </c>
      <c r="T353" s="83" t="s">
        <v>1408</v>
      </c>
      <c r="U353" s="83" t="s">
        <v>1535</v>
      </c>
      <c r="V353" s="83" t="s">
        <v>1408</v>
      </c>
      <c r="W353" s="83" t="s">
        <v>1535</v>
      </c>
      <c r="X353" s="83" t="s">
        <v>1570</v>
      </c>
      <c r="Y353" s="83" t="s">
        <v>1571</v>
      </c>
      <c r="Z353" s="83" t="s">
        <v>3277</v>
      </c>
      <c r="AA353" s="83" t="s">
        <v>1555</v>
      </c>
      <c r="AB353" s="83" t="s">
        <v>1573</v>
      </c>
      <c r="AC353" s="83" t="s">
        <v>11</v>
      </c>
      <c r="AL353" s="83" t="s">
        <v>3292</v>
      </c>
      <c r="AP353" s="83" t="s">
        <v>2301</v>
      </c>
      <c r="AU353" s="83">
        <v>290.0</v>
      </c>
      <c r="BD353" s="83" t="s">
        <v>3256</v>
      </c>
      <c r="BE353" s="83" t="s">
        <v>3293</v>
      </c>
    </row>
    <row r="354">
      <c r="A354" s="83">
        <v>354.0</v>
      </c>
      <c r="B354" s="83" t="s">
        <v>3254</v>
      </c>
      <c r="C354" s="83" t="s">
        <v>3255</v>
      </c>
      <c r="D354" s="83" t="s">
        <v>3256</v>
      </c>
      <c r="E354" s="83" t="s">
        <v>3294</v>
      </c>
      <c r="F354" s="83" t="s">
        <v>3295</v>
      </c>
      <c r="G354" s="83" t="s">
        <v>3296</v>
      </c>
      <c r="H354" s="83" t="s">
        <v>1904</v>
      </c>
      <c r="I354" s="83" t="s">
        <v>1612</v>
      </c>
      <c r="J354" s="83" t="s">
        <v>1613</v>
      </c>
      <c r="K354" s="83">
        <v>180.0</v>
      </c>
      <c r="L354" s="83" t="s">
        <v>1408</v>
      </c>
      <c r="M354" s="83" t="s">
        <v>1551</v>
      </c>
      <c r="N354" s="83" t="s">
        <v>1408</v>
      </c>
      <c r="O354" s="83" t="s">
        <v>1551</v>
      </c>
      <c r="P354" s="83" t="s">
        <v>1408</v>
      </c>
      <c r="Q354" s="83" t="s">
        <v>1551</v>
      </c>
      <c r="R354" s="83" t="s">
        <v>1408</v>
      </c>
      <c r="S354" s="83" t="s">
        <v>1535</v>
      </c>
      <c r="T354" s="83" t="s">
        <v>1408</v>
      </c>
      <c r="U354" s="83" t="s">
        <v>1535</v>
      </c>
      <c r="V354" s="83" t="s">
        <v>1436</v>
      </c>
      <c r="W354" s="83" t="s">
        <v>1550</v>
      </c>
      <c r="X354" s="83" t="s">
        <v>1896</v>
      </c>
      <c r="Y354" s="83" t="s">
        <v>1897</v>
      </c>
      <c r="Z354" s="83" t="s">
        <v>2401</v>
      </c>
      <c r="AA354" s="83" t="s">
        <v>1555</v>
      </c>
      <c r="AB354" s="83" t="s">
        <v>1745</v>
      </c>
      <c r="AC354" s="83" t="s">
        <v>11</v>
      </c>
      <c r="AH354" s="83" t="s">
        <v>3208</v>
      </c>
      <c r="AU354" s="83">
        <v>290.0</v>
      </c>
      <c r="BD354" s="83" t="s">
        <v>3256</v>
      </c>
      <c r="BE354" s="83" t="s">
        <v>3297</v>
      </c>
    </row>
    <row r="355">
      <c r="A355" s="83">
        <v>355.0</v>
      </c>
      <c r="B355" s="83" t="s">
        <v>3254</v>
      </c>
      <c r="C355" s="83" t="s">
        <v>3255</v>
      </c>
      <c r="D355" s="83" t="s">
        <v>3256</v>
      </c>
      <c r="E355" s="83" t="s">
        <v>3298</v>
      </c>
      <c r="F355" s="83" t="s">
        <v>3299</v>
      </c>
      <c r="G355" s="83" t="s">
        <v>3300</v>
      </c>
      <c r="H355" s="83" t="s">
        <v>1904</v>
      </c>
      <c r="I355" s="83" t="s">
        <v>1612</v>
      </c>
      <c r="J355" s="83" t="s">
        <v>1613</v>
      </c>
      <c r="K355" s="83">
        <v>180.0</v>
      </c>
      <c r="L355" s="83" t="s">
        <v>1408</v>
      </c>
      <c r="M355" s="83" t="s">
        <v>1535</v>
      </c>
      <c r="N355" s="83" t="s">
        <v>1408</v>
      </c>
      <c r="O355" s="83" t="s">
        <v>1535</v>
      </c>
      <c r="P355" s="83" t="s">
        <v>1408</v>
      </c>
      <c r="Q355" s="83" t="s">
        <v>1535</v>
      </c>
      <c r="R355" s="83" t="s">
        <v>1436</v>
      </c>
      <c r="S355" s="83" t="s">
        <v>1534</v>
      </c>
      <c r="T355" s="83" t="s">
        <v>1408</v>
      </c>
      <c r="U355" s="83" t="s">
        <v>1551</v>
      </c>
      <c r="V355" s="83" t="s">
        <v>1408</v>
      </c>
      <c r="W355" s="83" t="s">
        <v>1535</v>
      </c>
      <c r="X355" s="83" t="s">
        <v>1537</v>
      </c>
      <c r="Y355" s="83" t="s">
        <v>1538</v>
      </c>
      <c r="Z355" s="83" t="s">
        <v>3301</v>
      </c>
      <c r="AA355" s="83" t="s">
        <v>1905</v>
      </c>
      <c r="AB355" s="83" t="s">
        <v>1906</v>
      </c>
      <c r="AC355" s="83" t="s">
        <v>11</v>
      </c>
      <c r="AG355" s="83" t="s">
        <v>3302</v>
      </c>
      <c r="AU355" s="83">
        <v>290.0</v>
      </c>
      <c r="BD355" s="83" t="s">
        <v>3256</v>
      </c>
      <c r="BE355" s="83" t="s">
        <v>3303</v>
      </c>
    </row>
    <row r="356">
      <c r="A356" s="83">
        <v>356.0</v>
      </c>
      <c r="B356" s="83" t="s">
        <v>3254</v>
      </c>
      <c r="C356" s="83" t="s">
        <v>3255</v>
      </c>
      <c r="D356" s="83" t="s">
        <v>3256</v>
      </c>
      <c r="E356" s="83" t="s">
        <v>3304</v>
      </c>
      <c r="F356" s="83" t="s">
        <v>3305</v>
      </c>
      <c r="G356" s="83" t="s">
        <v>3306</v>
      </c>
      <c r="H356" s="83" t="s">
        <v>1904</v>
      </c>
      <c r="I356" s="83" t="s">
        <v>1612</v>
      </c>
      <c r="J356" s="83" t="s">
        <v>1613</v>
      </c>
      <c r="K356" s="83">
        <v>160.0</v>
      </c>
      <c r="L356" s="83" t="s">
        <v>1408</v>
      </c>
      <c r="M356" s="83" t="s">
        <v>1535</v>
      </c>
      <c r="N356" s="83" t="s">
        <v>1408</v>
      </c>
      <c r="O356" s="83" t="s">
        <v>1535</v>
      </c>
      <c r="P356" s="83" t="s">
        <v>1500</v>
      </c>
      <c r="Q356" s="83" t="s">
        <v>1536</v>
      </c>
      <c r="R356" s="83" t="s">
        <v>1408</v>
      </c>
      <c r="S356" s="83" t="s">
        <v>1535</v>
      </c>
      <c r="T356" s="83" t="s">
        <v>1408</v>
      </c>
      <c r="U356" s="83" t="s">
        <v>1535</v>
      </c>
      <c r="V356" s="83" t="s">
        <v>1436</v>
      </c>
      <c r="W356" s="83" t="s">
        <v>1534</v>
      </c>
      <c r="X356" s="83" t="s">
        <v>1537</v>
      </c>
      <c r="Y356" s="83" t="s">
        <v>1538</v>
      </c>
      <c r="Z356" s="83" t="s">
        <v>3301</v>
      </c>
      <c r="AA356" s="83" t="s">
        <v>1905</v>
      </c>
      <c r="AB356" s="83" t="s">
        <v>1633</v>
      </c>
      <c r="AC356" s="83" t="s">
        <v>11</v>
      </c>
      <c r="AH356" s="83" t="s">
        <v>2457</v>
      </c>
      <c r="AL356" s="83" t="s">
        <v>2686</v>
      </c>
      <c r="AU356" s="83">
        <v>290.0</v>
      </c>
      <c r="BD356" s="83" t="s">
        <v>3256</v>
      </c>
      <c r="BE356" s="83" t="s">
        <v>3307</v>
      </c>
    </row>
    <row r="357">
      <c r="A357" s="83">
        <v>357.0</v>
      </c>
      <c r="B357" s="83" t="s">
        <v>3254</v>
      </c>
      <c r="C357" s="83" t="s">
        <v>3255</v>
      </c>
      <c r="D357" s="83" t="s">
        <v>3256</v>
      </c>
      <c r="E357" s="83" t="s">
        <v>3308</v>
      </c>
      <c r="F357" s="83" t="s">
        <v>3309</v>
      </c>
      <c r="G357" s="83" t="s">
        <v>3310</v>
      </c>
      <c r="H357" s="83" t="s">
        <v>1904</v>
      </c>
      <c r="I357" s="83" t="s">
        <v>1532</v>
      </c>
      <c r="J357" s="83" t="s">
        <v>1613</v>
      </c>
      <c r="K357" s="83">
        <v>150.0</v>
      </c>
      <c r="L357" s="83" t="s">
        <v>1408</v>
      </c>
      <c r="M357" s="83" t="s">
        <v>1535</v>
      </c>
      <c r="N357" s="83" t="s">
        <v>1408</v>
      </c>
      <c r="O357" s="83" t="s">
        <v>1551</v>
      </c>
      <c r="P357" s="83" t="s">
        <v>1436</v>
      </c>
      <c r="Q357" s="83" t="s">
        <v>1534</v>
      </c>
      <c r="R357" s="83" t="s">
        <v>1500</v>
      </c>
      <c r="S357" s="83" t="s">
        <v>1536</v>
      </c>
      <c r="T357" s="83" t="s">
        <v>1436</v>
      </c>
      <c r="U357" s="83" t="s">
        <v>1534</v>
      </c>
      <c r="V357" s="83" t="s">
        <v>1408</v>
      </c>
      <c r="W357" s="83" t="s">
        <v>1535</v>
      </c>
      <c r="X357" s="83" t="s">
        <v>1896</v>
      </c>
      <c r="Y357" s="83" t="s">
        <v>1897</v>
      </c>
      <c r="Z357" s="83" t="s">
        <v>2401</v>
      </c>
      <c r="AA357" s="83" t="s">
        <v>1555</v>
      </c>
      <c r="AB357" s="83" t="s">
        <v>1598</v>
      </c>
      <c r="AC357" s="83" t="s">
        <v>11</v>
      </c>
      <c r="AL357" s="83" t="s">
        <v>2542</v>
      </c>
      <c r="AU357" s="83">
        <v>290.0</v>
      </c>
      <c r="BD357" s="83" t="s">
        <v>3256</v>
      </c>
      <c r="BE357" s="83" t="s">
        <v>3311</v>
      </c>
    </row>
    <row r="358">
      <c r="A358" s="83">
        <v>358.0</v>
      </c>
      <c r="B358" s="83" t="s">
        <v>3254</v>
      </c>
      <c r="C358" s="83" t="s">
        <v>3255</v>
      </c>
      <c r="D358" s="83" t="s">
        <v>3256</v>
      </c>
      <c r="E358" s="83" t="s">
        <v>3312</v>
      </c>
      <c r="F358" s="83" t="s">
        <v>3313</v>
      </c>
      <c r="G358" s="83" t="s">
        <v>3314</v>
      </c>
      <c r="H358" s="83" t="s">
        <v>1904</v>
      </c>
      <c r="I358" s="83" t="s">
        <v>1612</v>
      </c>
      <c r="J358" s="83" t="s">
        <v>1613</v>
      </c>
      <c r="K358" s="83">
        <v>180.0</v>
      </c>
      <c r="L358" s="83" t="s">
        <v>1436</v>
      </c>
      <c r="M358" s="83" t="s">
        <v>1534</v>
      </c>
      <c r="N358" s="83" t="s">
        <v>1408</v>
      </c>
      <c r="O358" s="83" t="s">
        <v>1535</v>
      </c>
      <c r="P358" s="83" t="s">
        <v>1500</v>
      </c>
      <c r="Q358" s="83" t="s">
        <v>1536</v>
      </c>
      <c r="R358" s="83" t="s">
        <v>1408</v>
      </c>
      <c r="S358" s="83" t="s">
        <v>1535</v>
      </c>
      <c r="T358" s="83" t="s">
        <v>1500</v>
      </c>
      <c r="U358" s="83" t="s">
        <v>1536</v>
      </c>
      <c r="V358" s="83" t="s">
        <v>1436</v>
      </c>
      <c r="W358" s="83" t="s">
        <v>1550</v>
      </c>
      <c r="X358" s="83" t="s">
        <v>1537</v>
      </c>
      <c r="Y358" s="83" t="s">
        <v>1538</v>
      </c>
      <c r="Z358" s="83" t="s">
        <v>3301</v>
      </c>
      <c r="AA358" s="83" t="s">
        <v>1905</v>
      </c>
      <c r="AB358" s="83" t="s">
        <v>1573</v>
      </c>
      <c r="AC358" s="83" t="s">
        <v>11</v>
      </c>
      <c r="AD358" s="83" t="s">
        <v>3315</v>
      </c>
      <c r="AL358" s="83" t="s">
        <v>1773</v>
      </c>
      <c r="AU358" s="83">
        <v>310.0</v>
      </c>
      <c r="BD358" s="83" t="s">
        <v>3256</v>
      </c>
      <c r="BE358" s="83" t="s">
        <v>3316</v>
      </c>
    </row>
    <row r="359">
      <c r="A359" s="83">
        <v>359.0</v>
      </c>
      <c r="B359" s="83" t="s">
        <v>3254</v>
      </c>
      <c r="C359" s="83" t="s">
        <v>3255</v>
      </c>
      <c r="D359" s="83" t="s">
        <v>3256</v>
      </c>
      <c r="E359" s="83" t="s">
        <v>3317</v>
      </c>
      <c r="F359" s="83" t="s">
        <v>3318</v>
      </c>
      <c r="G359" s="83" t="s">
        <v>3319</v>
      </c>
      <c r="H359" s="83" t="s">
        <v>1904</v>
      </c>
      <c r="I359" s="83" t="s">
        <v>1612</v>
      </c>
      <c r="J359" s="83" t="s">
        <v>1613</v>
      </c>
      <c r="K359" s="83">
        <v>150.0</v>
      </c>
      <c r="L359" s="83" t="s">
        <v>1436</v>
      </c>
      <c r="M359" s="83" t="s">
        <v>1534</v>
      </c>
      <c r="N359" s="83" t="s">
        <v>1408</v>
      </c>
      <c r="O359" s="83" t="s">
        <v>1535</v>
      </c>
      <c r="P359" s="83" t="s">
        <v>1408</v>
      </c>
      <c r="Q359" s="83" t="s">
        <v>1535</v>
      </c>
      <c r="R359" s="83" t="s">
        <v>1408</v>
      </c>
      <c r="S359" s="83" t="s">
        <v>1535</v>
      </c>
      <c r="T359" s="83" t="s">
        <v>1408</v>
      </c>
      <c r="U359" s="83" t="s">
        <v>1535</v>
      </c>
      <c r="V359" s="83" t="s">
        <v>1408</v>
      </c>
      <c r="W359" s="83" t="s">
        <v>1551</v>
      </c>
      <c r="X359" s="83" t="s">
        <v>1537</v>
      </c>
      <c r="Y359" s="83" t="s">
        <v>1538</v>
      </c>
      <c r="Z359" s="83" t="s">
        <v>3301</v>
      </c>
      <c r="AA359" s="83" t="s">
        <v>1555</v>
      </c>
      <c r="AB359" s="83" t="s">
        <v>1789</v>
      </c>
      <c r="AC359" s="83" t="s">
        <v>11</v>
      </c>
      <c r="AO359" s="83" t="s">
        <v>2671</v>
      </c>
      <c r="AU359" s="83">
        <v>290.0</v>
      </c>
      <c r="BD359" s="83" t="s">
        <v>3256</v>
      </c>
      <c r="BE359" s="83" t="s">
        <v>3320</v>
      </c>
    </row>
    <row r="360">
      <c r="A360" s="83">
        <v>360.0</v>
      </c>
      <c r="B360" s="83" t="s">
        <v>3254</v>
      </c>
      <c r="C360" s="83" t="s">
        <v>3255</v>
      </c>
      <c r="D360" s="83" t="s">
        <v>3256</v>
      </c>
      <c r="E360" s="83" t="s">
        <v>3321</v>
      </c>
      <c r="F360" s="83" t="s">
        <v>3322</v>
      </c>
      <c r="G360" s="83" t="s">
        <v>3323</v>
      </c>
      <c r="H360" s="83" t="s">
        <v>1904</v>
      </c>
      <c r="I360" s="83" t="s">
        <v>1580</v>
      </c>
      <c r="J360" s="83" t="s">
        <v>1699</v>
      </c>
      <c r="K360" s="83">
        <v>150.0</v>
      </c>
      <c r="L360" s="83" t="s">
        <v>1408</v>
      </c>
      <c r="M360" s="83" t="s">
        <v>1535</v>
      </c>
      <c r="N360" s="83" t="s">
        <v>1436</v>
      </c>
      <c r="O360" s="83" t="s">
        <v>1534</v>
      </c>
      <c r="P360" s="83" t="s">
        <v>1408</v>
      </c>
      <c r="Q360" s="83" t="s">
        <v>1535</v>
      </c>
      <c r="R360" s="83" t="s">
        <v>1436</v>
      </c>
      <c r="S360" s="83" t="s">
        <v>1550</v>
      </c>
      <c r="T360" s="83" t="s">
        <v>1408</v>
      </c>
      <c r="U360" s="83" t="s">
        <v>1535</v>
      </c>
      <c r="V360" s="83" t="s">
        <v>1436</v>
      </c>
      <c r="W360" s="83" t="s">
        <v>1534</v>
      </c>
      <c r="X360" s="83" t="s">
        <v>1896</v>
      </c>
      <c r="Y360" s="83" t="s">
        <v>2406</v>
      </c>
      <c r="Z360" s="83" t="s">
        <v>2407</v>
      </c>
      <c r="AA360" s="83" t="s">
        <v>1555</v>
      </c>
      <c r="AB360" s="83" t="s">
        <v>1556</v>
      </c>
      <c r="AC360" s="83" t="s">
        <v>11</v>
      </c>
      <c r="AH360" s="83" t="s">
        <v>3287</v>
      </c>
      <c r="AL360" s="83" t="s">
        <v>3292</v>
      </c>
      <c r="AU360" s="83">
        <v>290.0</v>
      </c>
      <c r="BD360" s="83" t="s">
        <v>3256</v>
      </c>
      <c r="BE360" s="83" t="s">
        <v>3324</v>
      </c>
    </row>
    <row r="361">
      <c r="A361" s="83">
        <v>361.0</v>
      </c>
      <c r="B361" s="83" t="s">
        <v>3254</v>
      </c>
      <c r="C361" s="83" t="s">
        <v>3255</v>
      </c>
      <c r="D361" s="83" t="s">
        <v>3256</v>
      </c>
      <c r="E361" s="83" t="s">
        <v>3325</v>
      </c>
      <c r="F361" s="83" t="s">
        <v>3326</v>
      </c>
      <c r="G361" s="83" t="s">
        <v>3327</v>
      </c>
      <c r="H361" s="83" t="s">
        <v>1904</v>
      </c>
      <c r="I361" s="83" t="s">
        <v>1532</v>
      </c>
      <c r="J361" s="83" t="s">
        <v>1699</v>
      </c>
      <c r="K361" s="83">
        <v>170.0</v>
      </c>
      <c r="L361" s="83" t="s">
        <v>1408</v>
      </c>
      <c r="M361" s="83" t="s">
        <v>1551</v>
      </c>
      <c r="N361" s="83" t="s">
        <v>1408</v>
      </c>
      <c r="O361" s="83" t="s">
        <v>1551</v>
      </c>
      <c r="P361" s="83" t="s">
        <v>1408</v>
      </c>
      <c r="Q361" s="83" t="s">
        <v>1551</v>
      </c>
      <c r="R361" s="83" t="s">
        <v>1436</v>
      </c>
      <c r="S361" s="83" t="s">
        <v>1550</v>
      </c>
      <c r="T361" s="83" t="s">
        <v>1408</v>
      </c>
      <c r="U361" s="83" t="s">
        <v>1535</v>
      </c>
      <c r="V361" s="83" t="s">
        <v>1408</v>
      </c>
      <c r="W361" s="83" t="s">
        <v>1535</v>
      </c>
      <c r="X361" s="83" t="s">
        <v>1537</v>
      </c>
      <c r="Y361" s="83" t="s">
        <v>1787</v>
      </c>
      <c r="Z361" s="83" t="s">
        <v>3328</v>
      </c>
      <c r="AA361" s="83" t="s">
        <v>1905</v>
      </c>
      <c r="AB361" s="83" t="s">
        <v>1702</v>
      </c>
      <c r="AC361" s="83" t="s">
        <v>11</v>
      </c>
      <c r="AD361" s="83" t="s">
        <v>3329</v>
      </c>
      <c r="AG361" s="83" t="s">
        <v>2642</v>
      </c>
      <c r="AH361" s="83" t="s">
        <v>2643</v>
      </c>
      <c r="AK361" s="83" t="s">
        <v>2760</v>
      </c>
      <c r="AU361" s="83">
        <v>310.0</v>
      </c>
      <c r="BD361" s="83" t="s">
        <v>3256</v>
      </c>
      <c r="BE361" s="83" t="s">
        <v>3330</v>
      </c>
    </row>
    <row r="362">
      <c r="A362" s="83">
        <v>362.0</v>
      </c>
      <c r="B362" s="83" t="s">
        <v>3254</v>
      </c>
      <c r="C362" s="83" t="s">
        <v>3255</v>
      </c>
      <c r="D362" s="83" t="s">
        <v>3256</v>
      </c>
      <c r="E362" s="83" t="s">
        <v>3331</v>
      </c>
      <c r="F362" s="83" t="s">
        <v>3332</v>
      </c>
      <c r="G362" s="83" t="s">
        <v>3333</v>
      </c>
      <c r="H362" s="83" t="s">
        <v>1904</v>
      </c>
      <c r="I362" s="83" t="s">
        <v>1580</v>
      </c>
      <c r="J362" s="83" t="s">
        <v>1699</v>
      </c>
      <c r="K362" s="83">
        <v>150.0</v>
      </c>
      <c r="L362" s="83" t="s">
        <v>1408</v>
      </c>
      <c r="M362" s="83" t="s">
        <v>1551</v>
      </c>
      <c r="N362" s="83" t="s">
        <v>1408</v>
      </c>
      <c r="O362" s="83" t="s">
        <v>1535</v>
      </c>
      <c r="P362" s="83" t="s">
        <v>1408</v>
      </c>
      <c r="Q362" s="83" t="s">
        <v>1551</v>
      </c>
      <c r="R362" s="83" t="s">
        <v>1408</v>
      </c>
      <c r="S362" s="83" t="s">
        <v>1535</v>
      </c>
      <c r="T362" s="83" t="s">
        <v>1436</v>
      </c>
      <c r="U362" s="83" t="s">
        <v>1534</v>
      </c>
      <c r="V362" s="83" t="s">
        <v>1408</v>
      </c>
      <c r="W362" s="83" t="s">
        <v>1535</v>
      </c>
      <c r="X362" s="83" t="s">
        <v>1896</v>
      </c>
      <c r="Y362" s="83" t="s">
        <v>2406</v>
      </c>
      <c r="Z362" s="83" t="s">
        <v>2407</v>
      </c>
      <c r="AA362" s="83" t="s">
        <v>1905</v>
      </c>
      <c r="AB362" s="83" t="s">
        <v>1828</v>
      </c>
      <c r="AC362" s="83" t="s">
        <v>11</v>
      </c>
      <c r="AD362" s="83" t="s">
        <v>2632</v>
      </c>
      <c r="AL362" s="83" t="s">
        <v>3334</v>
      </c>
      <c r="AU362" s="83">
        <v>290.0</v>
      </c>
      <c r="BD362" s="83" t="s">
        <v>3256</v>
      </c>
      <c r="BE362" s="83" t="s">
        <v>3335</v>
      </c>
    </row>
    <row r="363">
      <c r="BD363" s="87"/>
      <c r="BE363" s="87"/>
    </row>
    <row r="364">
      <c r="BD364" s="87"/>
      <c r="BE364" s="87"/>
    </row>
    <row r="365">
      <c r="BD365" s="87"/>
      <c r="BE365" s="87"/>
    </row>
    <row r="366">
      <c r="BD366" s="87"/>
      <c r="BE366" s="87"/>
    </row>
    <row r="367">
      <c r="BD367" s="87"/>
      <c r="BE367" s="87"/>
    </row>
    <row r="368">
      <c r="BD368" s="87"/>
      <c r="BE368" s="87"/>
    </row>
    <row r="369">
      <c r="BD369" s="87"/>
      <c r="BE369" s="87"/>
    </row>
    <row r="370">
      <c r="BD370" s="87"/>
      <c r="BE370" s="87"/>
    </row>
    <row r="371">
      <c r="BD371" s="87"/>
      <c r="BE371" s="87"/>
    </row>
    <row r="372">
      <c r="BD372" s="87"/>
      <c r="BE372" s="87"/>
    </row>
  </sheetData>
  <autoFilter ref="$A$1:$BC$37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63"/>
    <col customWidth="1" min="3" max="3" width="60.88"/>
    <col customWidth="1" min="5" max="5" width="29.38"/>
  </cols>
  <sheetData>
    <row r="1">
      <c r="A1" s="88" t="s">
        <v>3336</v>
      </c>
      <c r="B1" s="89"/>
      <c r="C1" s="88" t="s">
        <v>3337</v>
      </c>
      <c r="D1" s="89"/>
      <c r="E1" s="22" t="s">
        <v>3338</v>
      </c>
    </row>
    <row r="2">
      <c r="A2" s="90" t="s">
        <v>3339</v>
      </c>
      <c r="B2" s="89"/>
      <c r="C2" s="91" t="s">
        <v>3340</v>
      </c>
      <c r="D2" s="89"/>
      <c r="E2" s="16" t="s">
        <v>3341</v>
      </c>
    </row>
    <row r="3">
      <c r="A3" s="92" t="s">
        <v>3342</v>
      </c>
      <c r="B3" s="89"/>
      <c r="C3" s="93" t="s">
        <v>3343</v>
      </c>
      <c r="D3" s="89"/>
      <c r="E3" s="16" t="s">
        <v>3344</v>
      </c>
    </row>
    <row r="4">
      <c r="A4" s="90" t="s">
        <v>3345</v>
      </c>
      <c r="B4" s="89"/>
      <c r="C4" s="91" t="s">
        <v>3346</v>
      </c>
      <c r="D4" s="89"/>
      <c r="E4" s="2"/>
    </row>
    <row r="5">
      <c r="A5" s="94" t="s">
        <v>3347</v>
      </c>
      <c r="B5" s="89"/>
      <c r="C5" s="95" t="s">
        <v>3348</v>
      </c>
      <c r="D5" s="89"/>
    </row>
    <row r="6">
      <c r="A6" s="96" t="s">
        <v>3349</v>
      </c>
      <c r="B6" s="89"/>
      <c r="C6" s="97" t="s">
        <v>3350</v>
      </c>
      <c r="D6" s="89"/>
    </row>
    <row r="7">
      <c r="A7" s="98"/>
      <c r="B7" s="89"/>
      <c r="C7" s="99" t="s">
        <v>3351</v>
      </c>
      <c r="D7" s="89"/>
    </row>
    <row r="8">
      <c r="A8" s="91" t="s">
        <v>3352</v>
      </c>
      <c r="B8" s="89"/>
      <c r="C8" s="100" t="s">
        <v>3353</v>
      </c>
      <c r="D8" s="89"/>
    </row>
    <row r="9">
      <c r="A9" s="101" t="s">
        <v>3354</v>
      </c>
      <c r="B9" s="89"/>
      <c r="C9" s="102" t="s">
        <v>3355</v>
      </c>
      <c r="D9" s="89"/>
    </row>
    <row r="10">
      <c r="A10" s="96" t="s">
        <v>3356</v>
      </c>
      <c r="B10" s="89"/>
      <c r="C10" s="96" t="s">
        <v>3357</v>
      </c>
      <c r="D10" s="89"/>
    </row>
    <row r="11">
      <c r="A11" s="96" t="s">
        <v>3358</v>
      </c>
      <c r="B11" s="89"/>
      <c r="C11" s="99" t="s">
        <v>3359</v>
      </c>
      <c r="D11" s="89"/>
    </row>
    <row r="12">
      <c r="A12" s="98"/>
      <c r="B12" s="89"/>
      <c r="C12" s="98"/>
      <c r="D12" s="89"/>
    </row>
    <row r="13">
      <c r="A13" s="91" t="s">
        <v>3360</v>
      </c>
      <c r="B13" s="89"/>
      <c r="C13" s="103"/>
      <c r="D13" s="89"/>
    </row>
    <row r="14">
      <c r="A14" s="101" t="s">
        <v>3361</v>
      </c>
      <c r="B14" s="89"/>
      <c r="C14" s="104"/>
      <c r="D14" s="89"/>
      <c r="E14" s="68"/>
    </row>
    <row r="15">
      <c r="A15" s="96" t="s">
        <v>3362</v>
      </c>
      <c r="B15" s="89"/>
      <c r="C15" s="104"/>
      <c r="D15" s="89"/>
      <c r="E15" s="68"/>
    </row>
    <row r="16">
      <c r="A16" s="105" t="s">
        <v>3363</v>
      </c>
      <c r="B16" s="89"/>
      <c r="C16" s="104"/>
      <c r="D16" s="89"/>
      <c r="E16" s="68"/>
    </row>
    <row r="17">
      <c r="A17" s="98"/>
      <c r="B17" s="89"/>
      <c r="C17" s="103"/>
      <c r="D17" s="89"/>
      <c r="E17" s="68"/>
    </row>
    <row r="18">
      <c r="A18" s="91" t="s">
        <v>3364</v>
      </c>
      <c r="B18" s="89"/>
      <c r="C18" s="104"/>
      <c r="D18" s="89"/>
      <c r="E18" s="68"/>
    </row>
    <row r="19">
      <c r="A19" s="100" t="s">
        <v>3365</v>
      </c>
      <c r="B19" s="89"/>
      <c r="C19" s="103"/>
      <c r="D19" s="89"/>
      <c r="E19" s="68"/>
    </row>
    <row r="20">
      <c r="A20" s="96" t="s">
        <v>3366</v>
      </c>
      <c r="B20" s="89"/>
      <c r="C20" s="103"/>
      <c r="D20" s="89"/>
      <c r="E20" s="68"/>
    </row>
    <row r="21">
      <c r="A21" s="105" t="s">
        <v>3367</v>
      </c>
      <c r="B21" s="89"/>
      <c r="C21" s="104"/>
      <c r="D21" s="89"/>
      <c r="E21" s="68"/>
    </row>
    <row r="22">
      <c r="A22" s="98"/>
      <c r="B22" s="89"/>
      <c r="C22" s="104"/>
      <c r="D22" s="89"/>
      <c r="E22" s="68"/>
    </row>
  </sheetData>
  <conditionalFormatting sqref="E2:E3 C11:C12 A19">
    <cfRule type="expression" dxfId="0" priority="1">
      <formula>ISNA(E2)</formula>
    </cfRule>
  </conditionalFormatting>
  <hyperlinks>
    <hyperlink r:id="rId1" location="gid=460253643" ref="C3"/>
    <hyperlink r:id="rId2" ref="A5"/>
    <hyperlink r:id="rId3" location="gid=612875174" ref="C5"/>
    <hyperlink r:id="rId4" ref="C7"/>
    <hyperlink r:id="rId5" ref="C8"/>
    <hyperlink r:id="rId6" ref="A9"/>
    <hyperlink r:id="rId7" ref="C11"/>
    <hyperlink r:id="rId8" ref="A14"/>
    <hyperlink r:id="rId9" ref="A19"/>
  </hyperlinks>
  <drawing r:id="rId10"/>
</worksheet>
</file>