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ah Okeya\Desktop\Data-Analysis\Class\Excel Class\"/>
    </mc:Choice>
  </mc:AlternateContent>
  <xr:revisionPtr revIDLastSave="0" documentId="13_ncr:1_{691DC1DA-508E-465E-AA18-713518349617}" xr6:coauthVersionLast="47" xr6:coauthVersionMax="47" xr10:uidLastSave="{00000000-0000-0000-0000-000000000000}"/>
  <bookViews>
    <workbookView xWindow="-96" yWindow="-96" windowWidth="19392" windowHeight="10272" activeTab="2" xr2:uid="{5351DB74-EBC2-4840-BA86-AE6C58EAB1E6}"/>
  </bookViews>
  <sheets>
    <sheet name="formulas" sheetId="2" r:id="rId1"/>
    <sheet name="conditional F" sheetId="3" r:id="rId2"/>
    <sheet name="worksheet chart" sheetId="4" r:id="rId3"/>
  </sheets>
  <definedNames>
    <definedName name="_xlnm._FilterDatabase" localSheetId="0" hidden="1">formulas!$M$2:$M$10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2" i="3"/>
  <c r="G2" i="2"/>
  <c r="N18" i="2"/>
  <c r="N15" i="2"/>
  <c r="N7" i="2"/>
  <c r="N4" i="2"/>
  <c r="N2" i="2"/>
  <c r="Q3" i="2"/>
  <c r="R3" i="2" s="1"/>
  <c r="Q4" i="2"/>
  <c r="R4" i="2" s="1"/>
  <c r="Q5" i="2"/>
  <c r="S5" i="2" s="1"/>
  <c r="Q6" i="2"/>
  <c r="R6" i="2" s="1"/>
  <c r="Q7" i="2"/>
  <c r="S7" i="2" s="1"/>
  <c r="Q8" i="2"/>
  <c r="R8" i="2" s="1"/>
  <c r="Q9" i="2"/>
  <c r="S9" i="2" s="1"/>
  <c r="Q10" i="2"/>
  <c r="R10" i="2" s="1"/>
  <c r="Q2" i="2"/>
  <c r="R2" i="2" s="1"/>
  <c r="I3" i="2"/>
  <c r="I4" i="2"/>
  <c r="I5" i="2"/>
  <c r="I6" i="2"/>
  <c r="I7" i="2"/>
  <c r="I8" i="2"/>
  <c r="I9" i="2"/>
  <c r="I10" i="2"/>
  <c r="I2" i="2"/>
  <c r="H3" i="2"/>
  <c r="H4" i="2"/>
  <c r="H5" i="2"/>
  <c r="H6" i="2"/>
  <c r="H7" i="2"/>
  <c r="H8" i="2"/>
  <c r="H9" i="2"/>
  <c r="H10" i="2"/>
  <c r="H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Y11" i="2"/>
  <c r="M11" i="2"/>
  <c r="U6" i="2"/>
  <c r="U4" i="2"/>
  <c r="Z2" i="2"/>
  <c r="U2" i="2"/>
  <c r="X3" i="2"/>
  <c r="X4" i="2"/>
  <c r="X5" i="2"/>
  <c r="X6" i="2"/>
  <c r="X7" i="2"/>
  <c r="X8" i="2"/>
  <c r="X9" i="2"/>
  <c r="X10" i="2"/>
  <c r="X2" i="2"/>
  <c r="W3" i="2"/>
  <c r="W4" i="2"/>
  <c r="W5" i="2"/>
  <c r="W6" i="2"/>
  <c r="W7" i="2"/>
  <c r="W8" i="2"/>
  <c r="W9" i="2"/>
  <c r="W10" i="2"/>
  <c r="W2" i="2"/>
  <c r="V3" i="2"/>
  <c r="V4" i="2"/>
  <c r="V5" i="2"/>
  <c r="V6" i="2"/>
  <c r="V7" i="2"/>
  <c r="V8" i="2"/>
  <c r="V9" i="2"/>
  <c r="V10" i="2"/>
  <c r="V2" i="2"/>
  <c r="R5" i="2" l="1"/>
  <c r="R9" i="2"/>
  <c r="S8" i="2"/>
  <c r="R7" i="2"/>
  <c r="S4" i="2"/>
  <c r="T2" i="2"/>
  <c r="S2" i="2"/>
  <c r="S3" i="2"/>
  <c r="S10" i="2"/>
  <c r="S6" i="2"/>
  <c r="Y8" i="2"/>
  <c r="Y4" i="2"/>
  <c r="Y9" i="2"/>
  <c r="Y3" i="2"/>
  <c r="Y2" i="2"/>
  <c r="Y7" i="2"/>
  <c r="Y5" i="2"/>
  <c r="Y6" i="2"/>
  <c r="Y10" i="2"/>
</calcChain>
</file>

<file path=xl/sharedStrings.xml><?xml version="1.0" encoding="utf-8"?>
<sst xmlns="http://schemas.openxmlformats.org/spreadsheetml/2006/main" count="88" uniqueCount="73">
  <si>
    <t>EmployeeID</t>
  </si>
  <si>
    <t>Firstname</t>
  </si>
  <si>
    <t>Lastname</t>
  </si>
  <si>
    <t>Age</t>
  </si>
  <si>
    <t>Gender</t>
  </si>
  <si>
    <t>Job Title</t>
  </si>
  <si>
    <t>Salary</t>
  </si>
  <si>
    <t>Start Date</t>
  </si>
  <si>
    <t>End Date</t>
  </si>
  <si>
    <t>David</t>
  </si>
  <si>
    <t>Jason</t>
  </si>
  <si>
    <t>Amadi</t>
  </si>
  <si>
    <t>PIUS</t>
  </si>
  <si>
    <t>Mikeal</t>
  </si>
  <si>
    <t>Mane</t>
  </si>
  <si>
    <t>Akajuru</t>
  </si>
  <si>
    <t>EZEKIEL</t>
  </si>
  <si>
    <t>Ola</t>
  </si>
  <si>
    <t>queen</t>
  </si>
  <si>
    <t>favour</t>
  </si>
  <si>
    <t>Angel</t>
  </si>
  <si>
    <t>deborah</t>
  </si>
  <si>
    <t>Miracle</t>
  </si>
  <si>
    <t>HR</t>
  </si>
  <si>
    <t>Salesperson</t>
  </si>
  <si>
    <t>Manager</t>
  </si>
  <si>
    <t>Receptionist</t>
  </si>
  <si>
    <t>30/4/2018</t>
  </si>
  <si>
    <t>16/2/2017</t>
  </si>
  <si>
    <t>30/2/2023</t>
  </si>
  <si>
    <t>Minimum</t>
  </si>
  <si>
    <t>Maximum</t>
  </si>
  <si>
    <t>SUM</t>
  </si>
  <si>
    <t>IF FORMULA</t>
  </si>
  <si>
    <t>UPPER CASE</t>
  </si>
  <si>
    <t>UPPER &amp; LOWER</t>
  </si>
  <si>
    <t>Concatenate</t>
  </si>
  <si>
    <t>SUM IF</t>
  </si>
  <si>
    <t>Male</t>
  </si>
  <si>
    <t>Female</t>
  </si>
  <si>
    <t>concatenate</t>
  </si>
  <si>
    <t xml:space="preserve">    Trust</t>
  </si>
  <si>
    <t xml:space="preserve">  Akusa</t>
  </si>
  <si>
    <t>Jude MM</t>
  </si>
  <si>
    <t xml:space="preserve"> prosper</t>
  </si>
  <si>
    <t>TRIM</t>
  </si>
  <si>
    <t>LEN</t>
  </si>
  <si>
    <t>LEFT</t>
  </si>
  <si>
    <t>RIGHT</t>
  </si>
  <si>
    <t>DATE-TEXT</t>
  </si>
  <si>
    <t>substitution</t>
  </si>
  <si>
    <t>SUB INSTANCE</t>
  </si>
  <si>
    <t>COUNT IF</t>
  </si>
  <si>
    <t>COUNT IFS</t>
  </si>
  <si>
    <t>male</t>
  </si>
  <si>
    <t>FEMALE</t>
  </si>
  <si>
    <t>Food</t>
  </si>
  <si>
    <t>Clothes</t>
  </si>
  <si>
    <t>Books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</si>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</sst>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'conditional F'!$A$2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F'!$B$2:$M$2</c:f>
              <c:numCache>
                <c:formatCode>General</c:formatCode>
                <c:ptCount val="12"/>
                <c:pt idx="0">
                  <c:v>450</c:v>
                </c:pt>
                <c:pt idx="1">
                  <c:v>320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475</c:v>
                </c:pt>
                <c:pt idx="6">
                  <c:v>510</c:v>
                </c:pt>
                <c:pt idx="7">
                  <c:v>350</c:v>
                </c:pt>
                <c:pt idx="8">
                  <c:v>700</c:v>
                </c:pt>
                <c:pt idx="9">
                  <c:v>155</c:v>
                </c:pt>
                <c:pt idx="10">
                  <c:v>800</c:v>
                </c:pt>
                <c:pt idx="1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5-4E52-A0F5-A85B71CF4F0C}"/>
            </c:ext>
          </c:extLst>
        </c:ser>
        <c:ser>
          <c:idx val="1"/>
          <c:order val="1"/>
          <c:tx>
            <c:strRef>
              <c:f>'conditional F'!$A$3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F'!$B$3:$M$3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63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5-4E52-A0F5-A85B71CF4F0C}"/>
            </c:ext>
          </c:extLst>
        </c:ser>
        <c:ser>
          <c:idx val="2"/>
          <c:order val="2"/>
          <c:tx>
            <c:strRef>
              <c:f>'conditional F'!$A$4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F'!$B$4:$M$4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120</c:v>
                </c:pt>
                <c:pt idx="6">
                  <c:v>90</c:v>
                </c:pt>
                <c:pt idx="7">
                  <c:v>55</c:v>
                </c:pt>
                <c:pt idx="8">
                  <c:v>110</c:v>
                </c:pt>
                <c:pt idx="9">
                  <c:v>130</c:v>
                </c:pt>
                <c:pt idx="10">
                  <c:v>150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5-4E52-A0F5-A85B71CF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058232"/>
        <c:axId val="568056072"/>
      </c:barChart>
      <c:catAx>
        <c:axId val="5680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6072"/>
        <c:crosses val="autoZero"/>
        <c:auto val="1"/>
        <c:lblAlgn val="ctr"/>
        <c:lblOffset val="100"/>
        <c:noMultiLvlLbl val="0"/>
      </c:catAx>
      <c:valAx>
        <c:axId val="5680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CLUSTERED COLUMN</a:t>
            </a:r>
          </a:p>
          <a:p>
            <a:pPr>
              <a:defRPr/>
            </a:pPr>
            <a:r>
              <a:rPr lang="en-US" baseline="0"/>
              <a:t>- SALES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'conditional F'!$A$2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F'!$B$2:$M$2</c:f>
              <c:numCache>
                <c:formatCode>General</c:formatCode>
                <c:ptCount val="12"/>
                <c:pt idx="0">
                  <c:v>450</c:v>
                </c:pt>
                <c:pt idx="1">
                  <c:v>320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475</c:v>
                </c:pt>
                <c:pt idx="6">
                  <c:v>510</c:v>
                </c:pt>
                <c:pt idx="7">
                  <c:v>350</c:v>
                </c:pt>
                <c:pt idx="8">
                  <c:v>700</c:v>
                </c:pt>
                <c:pt idx="9">
                  <c:v>155</c:v>
                </c:pt>
                <c:pt idx="10">
                  <c:v>800</c:v>
                </c:pt>
                <c:pt idx="1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B-41AF-B0C8-2C599E93310A}"/>
            </c:ext>
          </c:extLst>
        </c:ser>
        <c:ser>
          <c:idx val="1"/>
          <c:order val="1"/>
          <c:tx>
            <c:strRef>
              <c:f>'conditional F'!$A$3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F'!$B$3:$M$3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63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B-41AF-B0C8-2C599E93310A}"/>
            </c:ext>
          </c:extLst>
        </c:ser>
        <c:ser>
          <c:idx val="2"/>
          <c:order val="2"/>
          <c:tx>
            <c:strRef>
              <c:f>'conditional F'!$A$4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F'!$B$4:$M$4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120</c:v>
                </c:pt>
                <c:pt idx="6">
                  <c:v>90</c:v>
                </c:pt>
                <c:pt idx="7">
                  <c:v>55</c:v>
                </c:pt>
                <c:pt idx="8">
                  <c:v>110</c:v>
                </c:pt>
                <c:pt idx="9">
                  <c:v>130</c:v>
                </c:pt>
                <c:pt idx="10">
                  <c:v>150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B-41AF-B0C8-2C599E933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5015160"/>
        <c:axId val="415015880"/>
        <c:axId val="0"/>
      </c:bar3DChart>
      <c:catAx>
        <c:axId val="41501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15880"/>
        <c:crosses val="autoZero"/>
        <c:auto val="1"/>
        <c:lblAlgn val="ctr"/>
        <c:lblOffset val="100"/>
        <c:noMultiLvlLbl val="0"/>
      </c:catAx>
      <c:valAx>
        <c:axId val="41501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1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'conditional F'!$A$2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F'!$B$2:$M$2</c:f>
              <c:numCache>
                <c:formatCode>General</c:formatCode>
                <c:ptCount val="12"/>
                <c:pt idx="0">
                  <c:v>450</c:v>
                </c:pt>
                <c:pt idx="1">
                  <c:v>320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475</c:v>
                </c:pt>
                <c:pt idx="6">
                  <c:v>510</c:v>
                </c:pt>
                <c:pt idx="7">
                  <c:v>350</c:v>
                </c:pt>
                <c:pt idx="8">
                  <c:v>700</c:v>
                </c:pt>
                <c:pt idx="9">
                  <c:v>155</c:v>
                </c:pt>
                <c:pt idx="10">
                  <c:v>800</c:v>
                </c:pt>
                <c:pt idx="11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5-4915-BD95-2675A2F2C781}"/>
            </c:ext>
          </c:extLst>
        </c:ser>
        <c:ser>
          <c:idx val="1"/>
          <c:order val="1"/>
          <c:tx>
            <c:strRef>
              <c:f>'conditional F'!$A$3</c:f>
              <c:strCache>
                <c:ptCount val="1"/>
                <c:pt idx="0">
                  <c:v>Clothes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F'!$B$3:$M$3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63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5-4915-BD95-2675A2F2C781}"/>
            </c:ext>
          </c:extLst>
        </c:ser>
        <c:ser>
          <c:idx val="2"/>
          <c:order val="2"/>
          <c:tx>
            <c:strRef>
              <c:f>'conditional F'!$A$4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F'!$B$4:$M$4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120</c:v>
                </c:pt>
                <c:pt idx="6">
                  <c:v>90</c:v>
                </c:pt>
                <c:pt idx="7">
                  <c:v>55</c:v>
                </c:pt>
                <c:pt idx="8">
                  <c:v>110</c:v>
                </c:pt>
                <c:pt idx="9">
                  <c:v>130</c:v>
                </c:pt>
                <c:pt idx="10">
                  <c:v>150</c:v>
                </c:pt>
                <c:pt idx="1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5-4915-BD95-2675A2F2C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530024"/>
        <c:axId val="402529664"/>
      </c:lineChart>
      <c:catAx>
        <c:axId val="4025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664"/>
        <c:crosses val="autoZero"/>
        <c:auto val="1"/>
        <c:lblAlgn val="ctr"/>
        <c:lblOffset val="100"/>
        <c:noMultiLvlLbl val="0"/>
      </c:catAx>
      <c:valAx>
        <c:axId val="4025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3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'conditional F'!$A$2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F'!$B$2:$M$2</c:f>
              <c:numCache>
                <c:formatCode>General</c:formatCode>
                <c:ptCount val="12"/>
                <c:pt idx="0">
                  <c:v>450</c:v>
                </c:pt>
                <c:pt idx="1">
                  <c:v>320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475</c:v>
                </c:pt>
                <c:pt idx="6">
                  <c:v>510</c:v>
                </c:pt>
                <c:pt idx="7">
                  <c:v>350</c:v>
                </c:pt>
                <c:pt idx="8">
                  <c:v>700</c:v>
                </c:pt>
                <c:pt idx="9">
                  <c:v>155</c:v>
                </c:pt>
                <c:pt idx="10">
                  <c:v>800</c:v>
                </c:pt>
                <c:pt idx="1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1-4B4F-BEB3-04891F69DF16}"/>
            </c:ext>
          </c:extLst>
        </c:ser>
        <c:ser>
          <c:idx val="1"/>
          <c:order val="1"/>
          <c:tx>
            <c:strRef>
              <c:f>'conditional F'!$A$3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F'!$B$3:$M$3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63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1-4B4F-BEB3-04891F69DF16}"/>
            </c:ext>
          </c:extLst>
        </c:ser>
        <c:ser>
          <c:idx val="2"/>
          <c:order val="2"/>
          <c:tx>
            <c:strRef>
              <c:f>'conditional F'!$A$4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'conditional F'!$B$1:$M$1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'conditional F'!$B$4:$M$4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120</c:v>
                </c:pt>
                <c:pt idx="6">
                  <c:v>90</c:v>
                </c:pt>
                <c:pt idx="7">
                  <c:v>55</c:v>
                </c:pt>
                <c:pt idx="8">
                  <c:v>110</c:v>
                </c:pt>
                <c:pt idx="9">
                  <c:v>130</c:v>
                </c:pt>
                <c:pt idx="10">
                  <c:v>150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41-4B4F-BEB3-04891F69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058232"/>
        <c:axId val="568056072"/>
      </c:barChart>
      <c:catAx>
        <c:axId val="5680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6072"/>
        <c:crosses val="autoZero"/>
        <c:auto val="1"/>
        <c:lblAlgn val="ctr"/>
        <c:lblOffset val="100"/>
        <c:noMultiLvlLbl val="0"/>
      </c:catAx>
      <c:valAx>
        <c:axId val="568056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</xdr:colOff>
      <xdr:row>2</xdr:row>
      <xdr:rowOff>74295</xdr:rowOff>
    </xdr:from>
    <xdr:to>
      <xdr:col>11</xdr:col>
      <xdr:colOff>160020</xdr:colOff>
      <xdr:row>16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0D8CF5-4B40-F9EB-57B2-5B0709602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41910</xdr:colOff>
      <xdr:row>15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148D9-2AE9-4ABB-ABBA-4EF5A8C3C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</xdr:colOff>
      <xdr:row>1</xdr:row>
      <xdr:rowOff>72390</xdr:rowOff>
    </xdr:from>
    <xdr:to>
      <xdr:col>16</xdr:col>
      <xdr:colOff>137160</xdr:colOff>
      <xdr:row>16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2DBC5E-121E-4DDC-B89C-5EE4820B8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118110</xdr:colOff>
      <xdr:row>17</xdr:row>
      <xdr:rowOff>11430</xdr:rowOff>
    </xdr:from>
    <xdr:to>
      <xdr:col>7</xdr:col>
      <xdr:colOff>278130</xdr:colOff>
      <xdr:row>29</xdr:row>
      <xdr:rowOff>80010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19651E-27EC-4293-835E-EBBDBE071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1E69-FF8B-4E09-8600-954CA9FE65BC}">
  <dimension ref="A1:Z18"/>
  <sheetViews>
    <sheetView topLeftCell="I1" workbookViewId="0">
      <selection activeCell="Q15" sqref="Q15"/>
    </sheetView>
  </sheetViews>
  <sheetFormatPr defaultRowHeight="14.4" x14ac:dyDescent="0.55000000000000004"/>
  <cols>
    <col min="1" max="1" width="16.3671875" customWidth="1"/>
    <col min="2" max="2" width="12.7890625" customWidth="1"/>
    <col min="3" max="3" width="12.1015625" customWidth="1"/>
    <col min="4" max="4" width="27.68359375" customWidth="1"/>
    <col min="5" max="5" width="26" customWidth="1"/>
    <col min="6" max="6" width="13.41796875" customWidth="1"/>
    <col min="7" max="7" width="8.1015625" customWidth="1"/>
    <col min="8" max="8" width="10.15625" customWidth="1"/>
    <col min="9" max="9" width="12.1015625" customWidth="1"/>
    <col min="10" max="10" width="12.62890625" customWidth="1"/>
    <col min="11" max="11" width="11.62890625" customWidth="1"/>
    <col min="12" max="12" width="12.578125" style="1" customWidth="1"/>
    <col min="15" max="15" width="14.5234375" customWidth="1"/>
    <col min="16" max="17" width="12.1015625" customWidth="1"/>
    <col min="18" max="20" width="18.68359375" customWidth="1"/>
    <col min="21" max="21" width="8.83984375" customWidth="1"/>
    <col min="22" max="22" width="13.3125" customWidth="1"/>
    <col min="23" max="23" width="10.5234375" customWidth="1"/>
    <col min="24" max="24" width="15.62890625" customWidth="1"/>
    <col min="25" max="25" width="15.3671875" customWidth="1"/>
  </cols>
  <sheetData>
    <row r="1" spans="1:26" x14ac:dyDescent="0.55000000000000004">
      <c r="A1" t="s">
        <v>0</v>
      </c>
      <c r="B1" t="s">
        <v>1</v>
      </c>
      <c r="C1" t="s">
        <v>2</v>
      </c>
      <c r="E1" t="s">
        <v>40</v>
      </c>
      <c r="F1" t="s">
        <v>45</v>
      </c>
      <c r="G1" t="s">
        <v>46</v>
      </c>
      <c r="H1" t="s">
        <v>47</v>
      </c>
      <c r="I1" t="s">
        <v>48</v>
      </c>
      <c r="J1" t="s">
        <v>3</v>
      </c>
      <c r="K1" t="s">
        <v>4</v>
      </c>
      <c r="L1" s="1" t="s">
        <v>5</v>
      </c>
      <c r="M1" t="s">
        <v>6</v>
      </c>
      <c r="N1" t="s">
        <v>52</v>
      </c>
      <c r="O1" t="s">
        <v>7</v>
      </c>
      <c r="P1" t="s">
        <v>8</v>
      </c>
      <c r="Q1" t="s">
        <v>49</v>
      </c>
      <c r="R1" t="s">
        <v>48</v>
      </c>
      <c r="S1" t="s">
        <v>50</v>
      </c>
      <c r="T1" t="s">
        <v>51</v>
      </c>
      <c r="U1" t="s">
        <v>30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</row>
    <row r="2" spans="1:26" x14ac:dyDescent="0.55000000000000004">
      <c r="A2">
        <v>1001</v>
      </c>
      <c r="B2" t="s">
        <v>9</v>
      </c>
      <c r="C2" t="s">
        <v>42</v>
      </c>
      <c r="D2" t="str">
        <f t="shared" ref="D2:D10" si="0">_xlfn.CONCAT(B2:C2,"@gmail.com")</f>
        <v>David  Akusa@gmail.com</v>
      </c>
      <c r="E2" t="str">
        <f t="shared" ref="E2:E10" si="1">CONCATENATE(B2,".",C2,"@gmail.com")</f>
        <v>David.  Akusa@gmail.com</v>
      </c>
      <c r="F2" t="str">
        <f t="shared" ref="F2:F10" si="2">TRIM(C2)</f>
        <v>Akusa</v>
      </c>
      <c r="G2">
        <f t="shared" ref="G2:G10" si="3">LEN(F2)</f>
        <v>5</v>
      </c>
      <c r="H2" t="str">
        <f t="shared" ref="H2:H10" si="4">LEFT(B2,4)</f>
        <v>Davi</v>
      </c>
      <c r="I2" t="str">
        <f t="shared" ref="I2:I10" si="5">RIGHT(C2,3)</f>
        <v>usa</v>
      </c>
      <c r="J2">
        <v>23</v>
      </c>
      <c r="K2" t="s">
        <v>38</v>
      </c>
      <c r="L2" s="1" t="s">
        <v>23</v>
      </c>
      <c r="M2">
        <v>50000</v>
      </c>
      <c r="N2">
        <f>COUNT(M2:M10)</f>
        <v>9</v>
      </c>
      <c r="O2" s="1">
        <v>44532</v>
      </c>
      <c r="P2" t="s">
        <v>29</v>
      </c>
      <c r="Q2" t="str">
        <f t="shared" ref="Q2:Q10" si="6">TEXT(O2,"DD-MM-YYYY")</f>
        <v>02-12-2021</v>
      </c>
      <c r="R2" t="str">
        <f t="shared" ref="R2:R10" si="7">RIGHT(Q2,4)</f>
        <v>2021</v>
      </c>
      <c r="S2" t="str">
        <f t="shared" ref="S2:S10" si="8">SUBSTITUTE(Q2,"-","/")</f>
        <v>02/12/2021</v>
      </c>
      <c r="T2" t="str">
        <f>SUBSTITUTE(Q2,"-","/",2)</f>
        <v>02-12/2021</v>
      </c>
      <c r="U2">
        <f>MIN(J2:J10)</f>
        <v>23</v>
      </c>
      <c r="V2" t="str">
        <f t="shared" ref="V2:V10" si="9">IF(J2:J10&lt;25, "Youth","Old")</f>
        <v>Youth</v>
      </c>
      <c r="W2" t="str">
        <f t="shared" ref="W2" si="10">UPPER(B2:B10)</f>
        <v>DAVID</v>
      </c>
      <c r="X2" t="str">
        <f t="shared" ref="X2" si="11">PROPER(C2:C10)</f>
        <v xml:space="preserve">  Akusa</v>
      </c>
      <c r="Y2" t="str">
        <f t="shared" ref="Y2:Y10" si="12">_xlfn.CONCAT(W2, " ",X2)</f>
        <v>DAVID   Akusa</v>
      </c>
      <c r="Z2">
        <f>SUMIF(M2:M10,"&lt;50000")</f>
        <v>151000</v>
      </c>
    </row>
    <row r="3" spans="1:26" x14ac:dyDescent="0.55000000000000004">
      <c r="A3">
        <v>1002</v>
      </c>
      <c r="B3" t="s">
        <v>10</v>
      </c>
      <c r="C3" t="s">
        <v>18</v>
      </c>
      <c r="D3" t="str">
        <f t="shared" si="0"/>
        <v>Jasonqueen@gmail.com</v>
      </c>
      <c r="E3" t="str">
        <f t="shared" si="1"/>
        <v>Jason.queen@gmail.com</v>
      </c>
      <c r="F3" t="str">
        <f t="shared" si="2"/>
        <v>queen</v>
      </c>
      <c r="G3">
        <f t="shared" si="3"/>
        <v>5</v>
      </c>
      <c r="H3" t="str">
        <f t="shared" si="4"/>
        <v>Jaso</v>
      </c>
      <c r="I3" t="str">
        <f t="shared" si="5"/>
        <v>een</v>
      </c>
      <c r="J3">
        <v>32</v>
      </c>
      <c r="K3" t="s">
        <v>39</v>
      </c>
      <c r="L3" s="1" t="s">
        <v>24</v>
      </c>
      <c r="M3">
        <v>40000</v>
      </c>
      <c r="O3" s="1">
        <v>43865</v>
      </c>
      <c r="P3" s="1">
        <v>45283</v>
      </c>
      <c r="Q3" t="str">
        <f t="shared" si="6"/>
        <v>04-02-2020</v>
      </c>
      <c r="R3" t="str">
        <f t="shared" si="7"/>
        <v>2020</v>
      </c>
      <c r="S3" t="str">
        <f t="shared" si="8"/>
        <v>04/02/2020</v>
      </c>
      <c r="U3" t="s">
        <v>31</v>
      </c>
      <c r="V3" t="str">
        <f t="shared" si="9"/>
        <v>Old</v>
      </c>
      <c r="W3" t="str">
        <f t="shared" ref="W3:W10" si="13">UPPER(B3:B11)</f>
        <v>JASON</v>
      </c>
      <c r="X3" t="str">
        <f t="shared" ref="X3:X10" si="14">PROPER(C3:C11)</f>
        <v>Queen</v>
      </c>
      <c r="Y3" t="str">
        <f t="shared" si="12"/>
        <v>JASON Queen</v>
      </c>
    </row>
    <row r="4" spans="1:26" x14ac:dyDescent="0.55000000000000004">
      <c r="A4">
        <v>1003</v>
      </c>
      <c r="B4" t="s">
        <v>11</v>
      </c>
      <c r="C4" t="s">
        <v>19</v>
      </c>
      <c r="D4" t="str">
        <f t="shared" si="0"/>
        <v>Amadifavour@gmail.com</v>
      </c>
      <c r="E4" t="str">
        <f t="shared" si="1"/>
        <v>Amadi.favour@gmail.com</v>
      </c>
      <c r="F4" t="str">
        <f t="shared" si="2"/>
        <v>favour</v>
      </c>
      <c r="G4">
        <f t="shared" si="3"/>
        <v>6</v>
      </c>
      <c r="H4" t="str">
        <f t="shared" si="4"/>
        <v>Amad</v>
      </c>
      <c r="I4" t="str">
        <f t="shared" si="5"/>
        <v>our</v>
      </c>
      <c r="J4">
        <v>25</v>
      </c>
      <c r="K4" t="s">
        <v>39</v>
      </c>
      <c r="L4" s="1" t="s">
        <v>24</v>
      </c>
      <c r="M4">
        <v>34000</v>
      </c>
      <c r="N4">
        <f>COUNTIF(M2:M10,"&lt;50000")</f>
        <v>4</v>
      </c>
      <c r="O4" t="s">
        <v>27</v>
      </c>
      <c r="P4" s="1">
        <v>45253</v>
      </c>
      <c r="Q4" t="str">
        <f t="shared" si="6"/>
        <v>30/4/2018</v>
      </c>
      <c r="R4" t="str">
        <f t="shared" si="7"/>
        <v>2018</v>
      </c>
      <c r="S4" t="str">
        <f t="shared" si="8"/>
        <v>30/4/2018</v>
      </c>
      <c r="U4">
        <f>MAX(J2:J10)</f>
        <v>34</v>
      </c>
      <c r="V4" t="str">
        <f t="shared" si="9"/>
        <v>Old</v>
      </c>
      <c r="W4" t="str">
        <f t="shared" si="13"/>
        <v>AMADI</v>
      </c>
      <c r="X4" t="str">
        <f t="shared" si="14"/>
        <v>Favour</v>
      </c>
      <c r="Y4" t="str">
        <f t="shared" si="12"/>
        <v>AMADI Favour</v>
      </c>
    </row>
    <row r="5" spans="1:26" x14ac:dyDescent="0.55000000000000004">
      <c r="A5">
        <v>1004</v>
      </c>
      <c r="B5" t="s">
        <v>12</v>
      </c>
      <c r="C5" t="s">
        <v>41</v>
      </c>
      <c r="D5" t="str">
        <f t="shared" si="0"/>
        <v>PIUS    Trust@gmail.com</v>
      </c>
      <c r="E5" t="str">
        <f t="shared" si="1"/>
        <v>PIUS.    Trust@gmail.com</v>
      </c>
      <c r="F5" t="str">
        <f t="shared" si="2"/>
        <v>Trust</v>
      </c>
      <c r="G5">
        <f t="shared" si="3"/>
        <v>5</v>
      </c>
      <c r="H5" t="str">
        <f t="shared" si="4"/>
        <v>PIUS</v>
      </c>
      <c r="I5" t="str">
        <f t="shared" si="5"/>
        <v>ust</v>
      </c>
      <c r="J5">
        <v>28</v>
      </c>
      <c r="K5" t="s">
        <v>38</v>
      </c>
      <c r="L5" s="1" t="s">
        <v>25</v>
      </c>
      <c r="M5">
        <v>100000</v>
      </c>
      <c r="O5" s="1">
        <v>42779</v>
      </c>
      <c r="P5" s="1">
        <v>43864</v>
      </c>
      <c r="Q5" t="str">
        <f t="shared" si="6"/>
        <v>13-02-2017</v>
      </c>
      <c r="R5" t="str">
        <f t="shared" si="7"/>
        <v>2017</v>
      </c>
      <c r="S5" t="str">
        <f t="shared" si="8"/>
        <v>13/02/2017</v>
      </c>
      <c r="U5" t="s">
        <v>32</v>
      </c>
      <c r="V5" t="str">
        <f t="shared" si="9"/>
        <v>Old</v>
      </c>
      <c r="W5" t="str">
        <f t="shared" si="13"/>
        <v>PIUS</v>
      </c>
      <c r="X5" t="str">
        <f t="shared" si="14"/>
        <v xml:space="preserve">    Trust</v>
      </c>
      <c r="Y5" t="str">
        <f t="shared" si="12"/>
        <v>PIUS     Trust</v>
      </c>
    </row>
    <row r="6" spans="1:26" x14ac:dyDescent="0.55000000000000004">
      <c r="A6">
        <v>1005</v>
      </c>
      <c r="B6" t="s">
        <v>13</v>
      </c>
      <c r="C6" t="s">
        <v>20</v>
      </c>
      <c r="D6" t="str">
        <f t="shared" si="0"/>
        <v>MikealAngel@gmail.com</v>
      </c>
      <c r="E6" t="str">
        <f t="shared" si="1"/>
        <v>Mikeal.Angel@gmail.com</v>
      </c>
      <c r="F6" t="str">
        <f t="shared" si="2"/>
        <v>Angel</v>
      </c>
      <c r="G6">
        <f t="shared" si="3"/>
        <v>5</v>
      </c>
      <c r="H6" t="str">
        <f t="shared" si="4"/>
        <v>Mike</v>
      </c>
      <c r="I6" t="str">
        <f t="shared" si="5"/>
        <v>gel</v>
      </c>
      <c r="J6">
        <v>34</v>
      </c>
      <c r="K6" t="s">
        <v>39</v>
      </c>
      <c r="L6" s="1" t="s">
        <v>23</v>
      </c>
      <c r="M6">
        <v>50000</v>
      </c>
      <c r="O6" s="1">
        <v>42780</v>
      </c>
      <c r="P6" s="1">
        <v>43865</v>
      </c>
      <c r="Q6" t="str">
        <f t="shared" si="6"/>
        <v>14-02-2017</v>
      </c>
      <c r="R6" t="str">
        <f t="shared" si="7"/>
        <v>2017</v>
      </c>
      <c r="S6" t="str">
        <f t="shared" si="8"/>
        <v>14/02/2017</v>
      </c>
      <c r="U6">
        <f>SUM(J2:J10)</f>
        <v>245</v>
      </c>
      <c r="V6" t="str">
        <f t="shared" si="9"/>
        <v>Old</v>
      </c>
      <c r="W6" t="str">
        <f t="shared" si="13"/>
        <v>MIKEAL</v>
      </c>
      <c r="X6" t="str">
        <f t="shared" si="14"/>
        <v>Angel</v>
      </c>
      <c r="Y6" t="str">
        <f t="shared" si="12"/>
        <v>MIKEAL Angel</v>
      </c>
    </row>
    <row r="7" spans="1:26" x14ac:dyDescent="0.55000000000000004">
      <c r="A7">
        <v>1006</v>
      </c>
      <c r="B7" t="s">
        <v>14</v>
      </c>
      <c r="C7" t="s">
        <v>43</v>
      </c>
      <c r="D7" t="str">
        <f t="shared" si="0"/>
        <v>ManeJude MM@gmail.com</v>
      </c>
      <c r="E7" t="str">
        <f t="shared" si="1"/>
        <v>Mane.Jude MM@gmail.com</v>
      </c>
      <c r="F7" t="str">
        <f t="shared" si="2"/>
        <v>Jude MM</v>
      </c>
      <c r="G7">
        <f t="shared" si="3"/>
        <v>7</v>
      </c>
      <c r="H7" t="str">
        <f t="shared" si="4"/>
        <v>Mane</v>
      </c>
      <c r="I7" t="str">
        <f t="shared" si="5"/>
        <v xml:space="preserve"> MM</v>
      </c>
      <c r="J7">
        <v>24</v>
      </c>
      <c r="K7" t="s">
        <v>38</v>
      </c>
      <c r="L7" s="1" t="s">
        <v>24</v>
      </c>
      <c r="M7">
        <v>34000</v>
      </c>
      <c r="N7">
        <f>COUNTIF(M2:M10,"&gt;50,000")</f>
        <v>3</v>
      </c>
      <c r="O7" s="1">
        <v>43235</v>
      </c>
      <c r="P7" s="1">
        <v>44017</v>
      </c>
      <c r="Q7" t="str">
        <f t="shared" si="6"/>
        <v>15-05-2018</v>
      </c>
      <c r="R7" t="str">
        <f t="shared" si="7"/>
        <v>2018</v>
      </c>
      <c r="S7" t="str">
        <f t="shared" si="8"/>
        <v>15/05/2018</v>
      </c>
      <c r="V7" t="str">
        <f t="shared" si="9"/>
        <v>Youth</v>
      </c>
      <c r="W7" t="str">
        <f t="shared" si="13"/>
        <v>MANE</v>
      </c>
      <c r="X7" t="str">
        <f t="shared" si="14"/>
        <v>Jude Mm</v>
      </c>
      <c r="Y7" t="str">
        <f t="shared" si="12"/>
        <v>MANE Jude Mm</v>
      </c>
    </row>
    <row r="8" spans="1:26" x14ac:dyDescent="0.55000000000000004">
      <c r="A8">
        <v>1007</v>
      </c>
      <c r="B8" t="s">
        <v>15</v>
      </c>
      <c r="C8" t="s">
        <v>21</v>
      </c>
      <c r="D8" t="str">
        <f t="shared" si="0"/>
        <v>Akajurudeborah@gmail.com</v>
      </c>
      <c r="E8" t="str">
        <f t="shared" si="1"/>
        <v>Akajuru.deborah@gmail.com</v>
      </c>
      <c r="F8" t="str">
        <f t="shared" si="2"/>
        <v>deborah</v>
      </c>
      <c r="G8">
        <f t="shared" si="3"/>
        <v>7</v>
      </c>
      <c r="H8" t="str">
        <f t="shared" si="4"/>
        <v>Akaj</v>
      </c>
      <c r="I8" t="str">
        <f t="shared" si="5"/>
        <v>rah</v>
      </c>
      <c r="J8">
        <v>25</v>
      </c>
      <c r="K8" t="s">
        <v>39</v>
      </c>
      <c r="L8" s="1" t="s">
        <v>26</v>
      </c>
      <c r="M8">
        <v>43000</v>
      </c>
      <c r="O8" t="s">
        <v>28</v>
      </c>
      <c r="P8" s="1">
        <v>43867</v>
      </c>
      <c r="Q8" t="str">
        <f t="shared" si="6"/>
        <v>16/2/2017</v>
      </c>
      <c r="R8" t="str">
        <f t="shared" si="7"/>
        <v>2017</v>
      </c>
      <c r="S8" t="str">
        <f t="shared" si="8"/>
        <v>16/2/2017</v>
      </c>
      <c r="V8" t="str">
        <f t="shared" si="9"/>
        <v>Old</v>
      </c>
      <c r="W8" t="str">
        <f t="shared" si="13"/>
        <v>AKAJURU</v>
      </c>
      <c r="X8" t="str">
        <f t="shared" si="14"/>
        <v>Deborah</v>
      </c>
      <c r="Y8" t="str">
        <f t="shared" si="12"/>
        <v>AKAJURU Deborah</v>
      </c>
    </row>
    <row r="9" spans="1:26" x14ac:dyDescent="0.55000000000000004">
      <c r="A9">
        <v>1008</v>
      </c>
      <c r="B9" t="s">
        <v>16</v>
      </c>
      <c r="C9" t="s">
        <v>44</v>
      </c>
      <c r="D9" t="str">
        <f t="shared" si="0"/>
        <v>EZEKIEL prosper@gmail.com</v>
      </c>
      <c r="E9" t="str">
        <f t="shared" si="1"/>
        <v>EZEKIEL. prosper@gmail.com</v>
      </c>
      <c r="F9" t="str">
        <f t="shared" si="2"/>
        <v>prosper</v>
      </c>
      <c r="G9">
        <f t="shared" si="3"/>
        <v>7</v>
      </c>
      <c r="H9" t="str">
        <f t="shared" si="4"/>
        <v>EZEK</v>
      </c>
      <c r="I9" t="str">
        <f t="shared" si="5"/>
        <v>per</v>
      </c>
      <c r="J9">
        <v>26</v>
      </c>
      <c r="K9" t="s">
        <v>38</v>
      </c>
      <c r="L9" s="1" t="s">
        <v>23</v>
      </c>
      <c r="M9">
        <v>60000</v>
      </c>
      <c r="O9" s="1">
        <v>43868</v>
      </c>
      <c r="P9" s="1">
        <v>43868</v>
      </c>
      <c r="Q9" t="str">
        <f t="shared" si="6"/>
        <v>07-02-2020</v>
      </c>
      <c r="R9" t="str">
        <f t="shared" si="7"/>
        <v>2020</v>
      </c>
      <c r="S9" t="str">
        <f t="shared" si="8"/>
        <v>07/02/2020</v>
      </c>
      <c r="V9" t="str">
        <f t="shared" si="9"/>
        <v>Old</v>
      </c>
      <c r="W9" t="str">
        <f t="shared" si="13"/>
        <v>EZEKIEL</v>
      </c>
      <c r="X9" t="str">
        <f t="shared" si="14"/>
        <v xml:space="preserve"> Prosper</v>
      </c>
      <c r="Y9" t="str">
        <f t="shared" si="12"/>
        <v>EZEKIEL  Prosper</v>
      </c>
    </row>
    <row r="10" spans="1:26" x14ac:dyDescent="0.55000000000000004">
      <c r="A10">
        <v>1009</v>
      </c>
      <c r="B10" t="s">
        <v>17</v>
      </c>
      <c r="C10" t="s">
        <v>22</v>
      </c>
      <c r="D10" t="str">
        <f t="shared" si="0"/>
        <v>OlaMiracle@gmail.com</v>
      </c>
      <c r="E10" t="str">
        <f t="shared" si="1"/>
        <v>Ola.Miracle@gmail.com</v>
      </c>
      <c r="F10" t="str">
        <f t="shared" si="2"/>
        <v>Miracle</v>
      </c>
      <c r="G10">
        <f t="shared" si="3"/>
        <v>7</v>
      </c>
      <c r="H10" t="str">
        <f t="shared" si="4"/>
        <v>Ola</v>
      </c>
      <c r="I10" t="str">
        <f t="shared" si="5"/>
        <v>cle</v>
      </c>
      <c r="J10">
        <v>28</v>
      </c>
      <c r="K10" t="s">
        <v>39</v>
      </c>
      <c r="L10" s="1" t="s">
        <v>24</v>
      </c>
      <c r="M10">
        <v>52000</v>
      </c>
      <c r="O10" s="1">
        <v>42784</v>
      </c>
      <c r="P10" s="1">
        <v>43869</v>
      </c>
      <c r="Q10" t="str">
        <f t="shared" si="6"/>
        <v>18-02-2017</v>
      </c>
      <c r="R10" t="str">
        <f t="shared" si="7"/>
        <v>2017</v>
      </c>
      <c r="S10" t="str">
        <f t="shared" si="8"/>
        <v>18/02/2017</v>
      </c>
      <c r="V10" t="str">
        <f t="shared" si="9"/>
        <v>Old</v>
      </c>
      <c r="W10" t="str">
        <f t="shared" si="13"/>
        <v>OLA</v>
      </c>
      <c r="X10" t="str">
        <f t="shared" si="14"/>
        <v>Miracle</v>
      </c>
      <c r="Y10" t="str">
        <f t="shared" si="12"/>
        <v>OLA Miracle</v>
      </c>
    </row>
    <row r="11" spans="1:26" x14ac:dyDescent="0.55000000000000004">
      <c r="L11" s="3" t="s">
        <v>32</v>
      </c>
      <c r="M11" s="4">
        <f>SUM(M2:M10)</f>
        <v>463000</v>
      </c>
      <c r="Y11" t="str">
        <f>_xlfn.CONCAT(W11,X11)</f>
        <v/>
      </c>
    </row>
    <row r="14" spans="1:26" x14ac:dyDescent="0.55000000000000004">
      <c r="N14" t="s">
        <v>53</v>
      </c>
      <c r="O14" t="s">
        <v>54</v>
      </c>
    </row>
    <row r="15" spans="1:26" x14ac:dyDescent="0.55000000000000004">
      <c r="N15">
        <f>COUNTIFS(M2:M10,"&lt;50000",K2:K10,"Male")</f>
        <v>1</v>
      </c>
    </row>
    <row r="17" spans="14:15" x14ac:dyDescent="0.55000000000000004">
      <c r="N17" t="s">
        <v>53</v>
      </c>
      <c r="O17" t="s">
        <v>55</v>
      </c>
    </row>
    <row r="18" spans="14:15" x14ac:dyDescent="0.55000000000000004">
      <c r="N18">
        <f>COUNTIFS(M2:M10,"&gt;=50000",K2:K10,"female")</f>
        <v>2</v>
      </c>
    </row>
  </sheetData>
  <autoFilter ref="M2:M10" xr:uid="{235A1E69-FF8B-4E09-8600-954CA9FE65B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988F-D8F3-43B7-AA3A-3B9489AC98AD}">
  <dimension ref="A1:O13"/>
  <sheetViews>
    <sheetView workbookViewId="0">
      <selection activeCell="B6" sqref="B6"/>
    </sheetView>
  </sheetViews>
  <sheetFormatPr defaultRowHeight="14.4" x14ac:dyDescent="0.55000000000000004"/>
  <cols>
    <col min="2" max="2" width="10.83984375" customWidth="1"/>
    <col min="3" max="3" width="10.68359375" customWidth="1"/>
    <col min="10" max="10" width="13.83984375" customWidth="1"/>
    <col min="11" max="11" width="13.26171875" customWidth="1"/>
    <col min="12" max="12" width="14.3671875" customWidth="1"/>
    <col min="13" max="13" width="13" customWidth="1"/>
  </cols>
  <sheetData>
    <row r="1" spans="1:15" ht="20.399999999999999" x14ac:dyDescent="0.75">
      <c r="A1" s="2"/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O1" t="s">
        <v>72</v>
      </c>
    </row>
    <row r="2" spans="1:15" ht="20.399999999999999" x14ac:dyDescent="0.75">
      <c r="A2" s="2" t="s">
        <v>56</v>
      </c>
      <c r="B2" s="2">
        <v>450</v>
      </c>
      <c r="C2" s="2">
        <v>320</v>
      </c>
      <c r="D2" s="2">
        <v>150</v>
      </c>
      <c r="E2" s="2">
        <v>750</v>
      </c>
      <c r="F2" s="2">
        <v>440</v>
      </c>
      <c r="G2" s="2">
        <v>475</v>
      </c>
      <c r="H2" s="2">
        <v>510</v>
      </c>
      <c r="I2" s="2">
        <v>350</v>
      </c>
      <c r="J2" s="2">
        <v>700</v>
      </c>
      <c r="K2" s="2">
        <v>155</v>
      </c>
      <c r="L2" s="2">
        <v>800</v>
      </c>
      <c r="M2" s="2">
        <v>870</v>
      </c>
      <c r="O2">
        <f>AVERAGE(B2:M2)</f>
        <v>497.5</v>
      </c>
    </row>
    <row r="3" spans="1:15" ht="20.399999999999999" x14ac:dyDescent="0.75">
      <c r="A3" s="2" t="s">
        <v>57</v>
      </c>
      <c r="B3" s="2">
        <v>75</v>
      </c>
      <c r="C3" s="2">
        <v>40</v>
      </c>
      <c r="D3" s="2">
        <v>65</v>
      </c>
      <c r="E3" s="2">
        <v>50</v>
      </c>
      <c r="F3" s="2">
        <v>24</v>
      </c>
      <c r="G3" s="2">
        <v>71</v>
      </c>
      <c r="H3" s="2">
        <v>57</v>
      </c>
      <c r="I3" s="2">
        <v>63</v>
      </c>
      <c r="J3" s="2">
        <v>34</v>
      </c>
      <c r="K3" s="2">
        <v>41</v>
      </c>
      <c r="L3" s="2">
        <v>58</v>
      </c>
      <c r="M3" s="2">
        <v>91</v>
      </c>
      <c r="O3">
        <f t="shared" ref="O3:O4" si="0">AVERAGE(B3:M3)</f>
        <v>55.75</v>
      </c>
    </row>
    <row r="4" spans="1:15" ht="20.399999999999999" x14ac:dyDescent="0.75">
      <c r="A4" s="2" t="s">
        <v>58</v>
      </c>
      <c r="B4" s="2">
        <v>200</v>
      </c>
      <c r="C4" s="2">
        <v>118</v>
      </c>
      <c r="D4" s="2">
        <v>145</v>
      </c>
      <c r="E4" s="2">
        <v>210</v>
      </c>
      <c r="F4" s="2">
        <v>45</v>
      </c>
      <c r="G4" s="2">
        <v>120</v>
      </c>
      <c r="H4" s="2">
        <v>90</v>
      </c>
      <c r="I4" s="2">
        <v>55</v>
      </c>
      <c r="J4" s="2">
        <v>110</v>
      </c>
      <c r="K4" s="2">
        <v>130</v>
      </c>
      <c r="L4" s="2">
        <v>150</v>
      </c>
      <c r="M4" s="2">
        <v>149</v>
      </c>
      <c r="O4">
        <f t="shared" si="0"/>
        <v>126.83333333333333</v>
      </c>
    </row>
    <row r="13" spans="1:15" x14ac:dyDescent="0.55000000000000004">
      <c r="E13" t="s">
        <v>71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2F8F-416D-4BD4-B23D-FBE2E8225327}">
  <dimension ref="A1"/>
  <sheetViews>
    <sheetView tabSelected="1" topLeftCell="A15" workbookViewId="0">
      <selection activeCell="L23" sqref="L2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</vt:lpstr>
      <vt:lpstr>conditional F</vt:lpstr>
      <vt:lpstr>worksheet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Okeya</dc:creator>
  <cp:lastModifiedBy>Deborah Okeya</cp:lastModifiedBy>
  <dcterms:created xsi:type="dcterms:W3CDTF">2024-04-04T22:48:37Z</dcterms:created>
  <dcterms:modified xsi:type="dcterms:W3CDTF">2024-04-12T22:58:52Z</dcterms:modified>
</cp:coreProperties>
</file>