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y_project\"/>
    </mc:Choice>
  </mc:AlternateContent>
  <xr:revisionPtr revIDLastSave="0" documentId="13_ncr:1_{66CE0C39-135C-46D8-B234-76BDF260EFC4}" xr6:coauthVersionLast="47" xr6:coauthVersionMax="47" xr10:uidLastSave="{00000000-0000-0000-0000-000000000000}"/>
  <bookViews>
    <workbookView xWindow="530" yWindow="1070" windowWidth="14400" windowHeight="8170" firstSheet="1" activeTab="3" xr2:uid="{00000000-000D-0000-FFFF-FFFF00000000}"/>
  </bookViews>
  <sheets>
    <sheet name="地域データ" sheetId="2" r:id="rId1"/>
    <sheet name="距離データ" sheetId="3" r:id="rId2"/>
    <sheet name="市場シェアデータ" sheetId="4" r:id="rId3"/>
    <sheet name="店舗データ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5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24" i="3"/>
  <c r="B23" i="3"/>
  <c r="B12" i="3"/>
  <c r="B13" i="3"/>
  <c r="B14" i="3"/>
  <c r="B15" i="3"/>
  <c r="B16" i="3"/>
  <c r="B17" i="3"/>
  <c r="B18" i="3"/>
  <c r="B19" i="3"/>
  <c r="B20" i="3"/>
  <c r="B21" i="3"/>
  <c r="B22" i="3"/>
  <c r="B3" i="3"/>
  <c r="B4" i="3"/>
  <c r="B6" i="3"/>
  <c r="B8" i="3"/>
  <c r="B9" i="3"/>
  <c r="B10" i="3"/>
  <c r="B11" i="3"/>
  <c r="B2" i="3"/>
  <c r="P3" i="1"/>
  <c r="P4" i="1"/>
  <c r="P5" i="1"/>
  <c r="P6" i="1"/>
  <c r="P7" i="1"/>
  <c r="P8" i="1"/>
  <c r="P2" i="1"/>
  <c r="U2" i="1"/>
  <c r="G3" i="1"/>
  <c r="G4" i="1"/>
  <c r="G5" i="1"/>
  <c r="G6" i="1"/>
  <c r="G7" i="1"/>
  <c r="G8" i="1"/>
  <c r="G2" i="1"/>
  <c r="I3" i="1"/>
  <c r="I4" i="1"/>
  <c r="I5" i="1"/>
  <c r="I6" i="1"/>
  <c r="I7" i="1"/>
  <c r="I8" i="1"/>
  <c r="I2" i="1"/>
  <c r="M3" i="1"/>
  <c r="M4" i="1"/>
  <c r="M5" i="1"/>
  <c r="M6" i="1"/>
  <c r="M7" i="1"/>
  <c r="M8" i="1"/>
  <c r="M2" i="1"/>
  <c r="N3" i="1"/>
  <c r="N4" i="1"/>
  <c r="N5" i="1"/>
  <c r="N6" i="1"/>
  <c r="N7" i="1"/>
  <c r="N8" i="1"/>
  <c r="N2" i="1"/>
  <c r="O6" i="1"/>
  <c r="O7" i="1"/>
  <c r="O2" i="1"/>
  <c r="L8" i="1"/>
  <c r="O8" i="1" s="1"/>
  <c r="L7" i="1"/>
  <c r="L6" i="1"/>
  <c r="L5" i="1"/>
  <c r="O5" i="1" s="1"/>
  <c r="L4" i="1"/>
  <c r="O4" i="1" s="1"/>
  <c r="L3" i="1"/>
  <c r="O3" i="1" s="1"/>
  <c r="L2" i="1"/>
</calcChain>
</file>

<file path=xl/sharedStrings.xml><?xml version="1.0" encoding="utf-8"?>
<sst xmlns="http://schemas.openxmlformats.org/spreadsheetml/2006/main" count="68" uniqueCount="63">
  <si>
    <t>店舗ID</t>
    <rPh sb="0" eb="2">
      <t>テンポ</t>
    </rPh>
    <phoneticPr fontId="1"/>
  </si>
  <si>
    <t>店舗名</t>
    <rPh sb="0" eb="3">
      <t>テンポメイ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</si>
  <si>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</si>
  <si>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</si>
  <si>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</si>
  <si>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売場面積</t>
    <rPh sb="0" eb="1">
      <t>ウ</t>
    </rPh>
    <rPh sb="1" eb="4">
      <t>バメンセキ</t>
    </rPh>
    <phoneticPr fontId="1"/>
  </si>
  <si>
    <t>品揃え数</t>
    <rPh sb="0" eb="2">
      <t>シナゾロ</t>
    </rPh>
    <rPh sb="3" eb="4">
      <t>スウ</t>
    </rPh>
    <phoneticPr fontId="1"/>
  </si>
  <si>
    <t>評価</t>
    <rPh sb="0" eb="2">
      <t>ヒョウカ</t>
    </rPh>
    <phoneticPr fontId="1"/>
  </si>
  <si>
    <t>総合魅力度</t>
    <rPh sb="0" eb="5">
      <t>ソウゴウミリョクド</t>
    </rPh>
    <phoneticPr fontId="1"/>
  </si>
  <si>
    <t>最寄り駅からの距離</t>
    <rPh sb="0" eb="2">
      <t>モヨ</t>
    </rPh>
    <rPh sb="3" eb="4">
      <t>エキ</t>
    </rPh>
    <rPh sb="7" eb="9">
      <t>キョリ</t>
    </rPh>
    <phoneticPr fontId="1"/>
  </si>
  <si>
    <t>OPUS宮崎店</t>
    <rPh sb="4" eb="7">
      <t>ミヤザキテン</t>
    </rPh>
    <phoneticPr fontId="1"/>
  </si>
  <si>
    <t>〒880-0879 宮崎県宮崎市宮崎駅東３丁目９−１１</t>
  </si>
  <si>
    <t>〒880-0811 宮崎県宮崎市錦町１−４３</t>
  </si>
  <si>
    <t>モナコパレス宮崎駅前店</t>
    <rPh sb="6" eb="8">
      <t>ミヤザキ</t>
    </rPh>
    <rPh sb="8" eb="11">
      <t>エキマエテン</t>
    </rPh>
    <phoneticPr fontId="1"/>
  </si>
  <si>
    <t>モナコパレス一の宮店</t>
    <rPh sb="6" eb="7">
      <t>イチ</t>
    </rPh>
    <rPh sb="8" eb="9">
      <t>ミヤ</t>
    </rPh>
    <rPh sb="9" eb="10">
      <t>テン</t>
    </rPh>
    <phoneticPr fontId="1"/>
  </si>
  <si>
    <t>〒880-0841 宮崎県宮崎市吉村町今村甲４０７６−１</t>
  </si>
  <si>
    <t>EVO37宮崎</t>
    <rPh sb="5" eb="7">
      <t>ミヤザキ</t>
    </rPh>
    <phoneticPr fontId="1"/>
  </si>
  <si>
    <t>〒880-0051 宮崎県宮崎市江平西１丁目５−２６</t>
    <phoneticPr fontId="1"/>
  </si>
  <si>
    <t>マルハン宮崎店</t>
    <rPh sb="4" eb="7">
      <t>ミヤザキテン</t>
    </rPh>
    <phoneticPr fontId="1"/>
  </si>
  <si>
    <t>〒880-0841 宮崎県宮崎市吉村町尻溝41−１ パチンコマルハン 町尻溝41街区1画地</t>
  </si>
  <si>
    <t>シルバーバック宮崎みなと店</t>
    <rPh sb="7" eb="9">
      <t>ミヤザキ</t>
    </rPh>
    <rPh sb="12" eb="13">
      <t>テン</t>
    </rPh>
    <phoneticPr fontId="1"/>
  </si>
  <si>
    <t>〒880-0833 宮崎県宮崎市昭栄町３１</t>
  </si>
  <si>
    <t>ダイナム宮崎昭栄店ゆったり館</t>
    <rPh sb="4" eb="6">
      <t>ミヤザキ</t>
    </rPh>
    <rPh sb="6" eb="8">
      <t>ショウエイ</t>
    </rPh>
    <rPh sb="8" eb="9">
      <t>テン</t>
    </rPh>
    <rPh sb="13" eb="14">
      <t>カン</t>
    </rPh>
    <phoneticPr fontId="1"/>
  </si>
  <si>
    <t>〒880-0833 宮崎県宮崎市昭栄町147番地</t>
  </si>
  <si>
    <t>パチ台数</t>
    <rPh sb="2" eb="4">
      <t>ダイスウ</t>
    </rPh>
    <phoneticPr fontId="1"/>
  </si>
  <si>
    <t>スロ台数</t>
    <rPh sb="2" eb="4">
      <t>ダイスウ</t>
    </rPh>
    <phoneticPr fontId="1"/>
  </si>
  <si>
    <t>総台数</t>
    <rPh sb="0" eb="3">
      <t>ソウダイスウ</t>
    </rPh>
    <phoneticPr fontId="1"/>
  </si>
  <si>
    <t>距離スコア</t>
    <rPh sb="0" eb="2">
      <t>キョリ</t>
    </rPh>
    <phoneticPr fontId="1"/>
  </si>
  <si>
    <t>パチスコア</t>
    <phoneticPr fontId="1"/>
  </si>
  <si>
    <t>スロスコア</t>
    <phoneticPr fontId="1"/>
  </si>
  <si>
    <t>総台数スコア</t>
    <rPh sb="0" eb="3">
      <t>ソウダイスウ</t>
    </rPh>
    <phoneticPr fontId="1"/>
  </si>
  <si>
    <t>評価スコア</t>
    <rPh sb="0" eb="2">
      <t>ヒョウカ</t>
    </rPh>
    <phoneticPr fontId="1"/>
  </si>
  <si>
    <t>評価重さ１</t>
    <rPh sb="0" eb="2">
      <t>ヒョウカ</t>
    </rPh>
    <rPh sb="2" eb="3">
      <t>オモ</t>
    </rPh>
    <phoneticPr fontId="1"/>
  </si>
  <si>
    <t>距離重さ２</t>
    <rPh sb="0" eb="2">
      <t>キョリ</t>
    </rPh>
    <rPh sb="2" eb="3">
      <t>オモ</t>
    </rPh>
    <phoneticPr fontId="1"/>
  </si>
  <si>
    <t>スロ重さ４</t>
    <rPh sb="2" eb="3">
      <t>オモ</t>
    </rPh>
    <phoneticPr fontId="1"/>
  </si>
  <si>
    <t>パチ重さ３</t>
    <rPh sb="2" eb="3">
      <t>オモ</t>
    </rPh>
    <phoneticPr fontId="1"/>
  </si>
  <si>
    <t>重さ合計</t>
    <rPh sb="0" eb="1">
      <t>オモ</t>
    </rPh>
    <rPh sb="2" eb="4">
      <t>ゴウケイ</t>
    </rPh>
    <phoneticPr fontId="1"/>
  </si>
  <si>
    <t>地域ID</t>
    <rPh sb="0" eb="2">
      <t>チイキ</t>
    </rPh>
    <phoneticPr fontId="1"/>
  </si>
  <si>
    <t>距離</t>
    <rPh sb="0" eb="2">
      <t>キョリ</t>
    </rPh>
    <phoneticPr fontId="1"/>
  </si>
  <si>
    <t>地域名</t>
    <rPh sb="0" eb="3">
      <t>チイキメイ</t>
    </rPh>
    <phoneticPr fontId="1"/>
  </si>
  <si>
    <t>人口</t>
    <rPh sb="0" eb="2">
      <t>ジンコウ</t>
    </rPh>
    <phoneticPr fontId="1"/>
  </si>
  <si>
    <t>小戸地区</t>
    <rPh sb="0" eb="2">
      <t>コド</t>
    </rPh>
    <rPh sb="2" eb="4">
      <t>チク</t>
    </rPh>
    <phoneticPr fontId="1"/>
  </si>
  <si>
    <t>中央西地区</t>
    <rPh sb="0" eb="2">
      <t>チュウオウ</t>
    </rPh>
    <rPh sb="2" eb="3">
      <t>ニシ</t>
    </rPh>
    <rPh sb="3" eb="5">
      <t>チク</t>
    </rPh>
    <phoneticPr fontId="1"/>
  </si>
  <si>
    <t>中央東地区</t>
    <rPh sb="0" eb="2">
      <t>チュウオウ</t>
    </rPh>
    <rPh sb="2" eb="5">
      <t>ヒガシチク</t>
    </rPh>
    <phoneticPr fontId="1"/>
  </si>
  <si>
    <t>大宮地区</t>
    <rPh sb="0" eb="2">
      <t>オオミヤ</t>
    </rPh>
    <rPh sb="2" eb="4">
      <t>チク</t>
    </rPh>
    <phoneticPr fontId="1"/>
  </si>
  <si>
    <t>東大宮地区</t>
    <rPh sb="0" eb="3">
      <t>ヒガシオオミヤ</t>
    </rPh>
    <rPh sb="3" eb="5">
      <t>チク</t>
    </rPh>
    <phoneticPr fontId="1"/>
  </si>
  <si>
    <t>檍地区</t>
    <phoneticPr fontId="1"/>
  </si>
  <si>
    <t>大塚地区</t>
    <rPh sb="0" eb="4">
      <t>オオツカチク</t>
    </rPh>
    <phoneticPr fontId="1"/>
  </si>
  <si>
    <t>大塚台地区</t>
    <rPh sb="0" eb="3">
      <t>オオツカダイ</t>
    </rPh>
    <rPh sb="3" eb="5">
      <t>チク</t>
    </rPh>
    <phoneticPr fontId="1"/>
  </si>
  <si>
    <t>生目台地区</t>
    <rPh sb="0" eb="3">
      <t>イキメダイ</t>
    </rPh>
    <rPh sb="3" eb="5">
      <t>チク</t>
    </rPh>
    <phoneticPr fontId="1"/>
  </si>
  <si>
    <t>小松台地区</t>
    <rPh sb="0" eb="3">
      <t>コマツダイ</t>
    </rPh>
    <rPh sb="3" eb="5">
      <t>チク</t>
    </rPh>
    <phoneticPr fontId="1"/>
  </si>
  <si>
    <t>大淀地区</t>
    <rPh sb="0" eb="2">
      <t>オオヨド</t>
    </rPh>
    <rPh sb="2" eb="4">
      <t>チク</t>
    </rPh>
    <phoneticPr fontId="1"/>
  </si>
  <si>
    <t>赤江地区</t>
    <rPh sb="0" eb="2">
      <t>アカエ</t>
    </rPh>
    <rPh sb="2" eb="4">
      <t>チク</t>
    </rPh>
    <phoneticPr fontId="1"/>
  </si>
  <si>
    <t>本郷地区</t>
    <rPh sb="0" eb="4">
      <t>ホンゴウチク</t>
    </rPh>
    <phoneticPr fontId="1"/>
  </si>
  <si>
    <t>木花地区</t>
    <rPh sb="0" eb="1">
      <t>キ</t>
    </rPh>
    <rPh sb="1" eb="2">
      <t>ハナ</t>
    </rPh>
    <rPh sb="2" eb="4">
      <t>チク</t>
    </rPh>
    <phoneticPr fontId="1"/>
  </si>
  <si>
    <t>青島地区</t>
    <rPh sb="0" eb="4">
      <t>アオシマチク</t>
    </rPh>
    <phoneticPr fontId="1"/>
  </si>
  <si>
    <t>住吉地区</t>
    <rPh sb="0" eb="2">
      <t>スミヨシ</t>
    </rPh>
    <rPh sb="2" eb="4">
      <t>チク</t>
    </rPh>
    <phoneticPr fontId="1"/>
  </si>
  <si>
    <t>生目地区</t>
    <rPh sb="0" eb="1">
      <t>セイ</t>
    </rPh>
    <rPh sb="1" eb="2">
      <t>メ</t>
    </rPh>
    <rPh sb="2" eb="4">
      <t>チク</t>
    </rPh>
    <phoneticPr fontId="1"/>
  </si>
  <si>
    <t>北地区</t>
    <rPh sb="0" eb="3">
      <t>キタチク</t>
    </rPh>
    <phoneticPr fontId="1"/>
  </si>
  <si>
    <t>佐土原地区</t>
    <rPh sb="0" eb="1">
      <t>サ</t>
    </rPh>
    <rPh sb="1" eb="2">
      <t>ツチ</t>
    </rPh>
    <rPh sb="2" eb="3">
      <t>ハラ</t>
    </rPh>
    <rPh sb="3" eb="5">
      <t>チク</t>
    </rPh>
    <phoneticPr fontId="1"/>
  </si>
  <si>
    <t>田野地区</t>
    <rPh sb="0" eb="2">
      <t>タノ</t>
    </rPh>
    <rPh sb="2" eb="4">
      <t>チク</t>
    </rPh>
    <phoneticPr fontId="1"/>
  </si>
  <si>
    <t>高岡地区</t>
    <rPh sb="0" eb="4">
      <t>タカオカチク</t>
    </rPh>
    <phoneticPr fontId="1"/>
  </si>
  <si>
    <t>清武地区</t>
    <rPh sb="0" eb="2">
      <t>キヨタケ</t>
    </rPh>
    <rPh sb="2" eb="4">
      <t>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</si>
</sst>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E3ED-FEE0-4C09-9C13-AC0F12603F9C}">
  <dimension ref="A1:E23"/>
  <sheetViews>
    <sheetView zoomScale="75" workbookViewId="0">
      <selection activeCell="F13" sqref="F13"/>
    </sheetView>
  </sheetViews>
  <sheetFormatPr defaultRowHeight="18"/>
  <cols>
    <col min="2" max="2" width="11.6640625" customWidth="1"/>
  </cols>
  <sheetData>
    <row r="1" spans="1:5">
      <c r="A1" t="s">
        <v>37</v>
      </c>
      <c r="B1" t="s">
        <v>39</v>
      </c>
      <c r="C1" t="s">
        <v>3</v>
      </c>
      <c r="D1" t="s">
        <v>4</v>
      </c>
      <c r="E1" t="s">
        <v>40</v>
      </c>
    </row>
    <row r="2" spans="1:5">
      <c r="A2">
        <v>1</v>
      </c>
      <c r="B2" t="s">
        <v>41</v>
      </c>
      <c r="C2" s="4">
        <v>31.956040000000002</v>
      </c>
      <c r="D2" s="4">
        <v>131.42431999999999</v>
      </c>
      <c r="E2">
        <v>10391</v>
      </c>
    </row>
    <row r="3" spans="1:5">
      <c r="A3">
        <v>2</v>
      </c>
      <c r="B3" t="s">
        <v>42</v>
      </c>
      <c r="C3" s="4">
        <v>31.907229999999998</v>
      </c>
      <c r="D3" s="4">
        <v>131.42311000000001</v>
      </c>
      <c r="E3">
        <v>19601</v>
      </c>
    </row>
    <row r="4" spans="1:5">
      <c r="A4">
        <v>3</v>
      </c>
      <c r="B4" t="s">
        <v>43</v>
      </c>
      <c r="C4" s="4">
        <v>31.920719999999999</v>
      </c>
      <c r="D4" s="4">
        <v>131.43258</v>
      </c>
      <c r="E4">
        <v>26194</v>
      </c>
    </row>
    <row r="5" spans="1:5">
      <c r="A5">
        <v>4</v>
      </c>
      <c r="B5" t="s">
        <v>44</v>
      </c>
      <c r="C5" s="4">
        <v>31.91685</v>
      </c>
      <c r="D5" s="4">
        <v>131.43513999999999</v>
      </c>
      <c r="E5">
        <v>24495</v>
      </c>
    </row>
    <row r="6" spans="1:5">
      <c r="A6">
        <v>5</v>
      </c>
      <c r="B6" t="s">
        <v>45</v>
      </c>
      <c r="C6" s="4">
        <v>31.91779</v>
      </c>
      <c r="D6" s="4">
        <v>131.44002</v>
      </c>
      <c r="E6">
        <v>15363</v>
      </c>
    </row>
    <row r="7" spans="1:5">
      <c r="A7">
        <v>6</v>
      </c>
      <c r="B7" t="s">
        <v>46</v>
      </c>
      <c r="C7" s="4">
        <v>31.9453</v>
      </c>
      <c r="D7" s="4">
        <v>131.38379</v>
      </c>
      <c r="E7">
        <v>41457</v>
      </c>
    </row>
    <row r="8" spans="1:5">
      <c r="A8">
        <v>7</v>
      </c>
      <c r="B8" t="s">
        <v>47</v>
      </c>
      <c r="C8" s="4">
        <v>31.963329999999999</v>
      </c>
      <c r="D8" s="4">
        <v>131.40198000000001</v>
      </c>
      <c r="E8">
        <v>20149</v>
      </c>
    </row>
    <row r="9" spans="1:5">
      <c r="A9">
        <v>8</v>
      </c>
      <c r="B9" t="s">
        <v>48</v>
      </c>
      <c r="C9" s="4">
        <v>31.964099999999998</v>
      </c>
      <c r="D9" s="4">
        <v>131.41425000000001</v>
      </c>
      <c r="E9">
        <v>5871</v>
      </c>
    </row>
    <row r="10" spans="1:5">
      <c r="A10">
        <v>9</v>
      </c>
      <c r="B10" t="s">
        <v>49</v>
      </c>
      <c r="C10" s="4">
        <v>31.905449999999998</v>
      </c>
      <c r="D10" s="4">
        <v>131.46125000000001</v>
      </c>
      <c r="E10">
        <v>6224</v>
      </c>
    </row>
    <row r="11" spans="1:5">
      <c r="A11">
        <v>10</v>
      </c>
      <c r="B11" t="s">
        <v>50</v>
      </c>
      <c r="C11" s="4">
        <v>31.900839999999999</v>
      </c>
      <c r="D11" s="4">
        <v>131.42017999999999</v>
      </c>
      <c r="E11">
        <v>5469</v>
      </c>
    </row>
    <row r="12" spans="1:5">
      <c r="A12">
        <v>11</v>
      </c>
      <c r="B12" t="s">
        <v>51</v>
      </c>
      <c r="C12" s="4">
        <v>31.86721</v>
      </c>
      <c r="D12" s="4">
        <v>131.40939</v>
      </c>
      <c r="E12">
        <v>23261</v>
      </c>
    </row>
    <row r="13" spans="1:5">
      <c r="A13">
        <v>12</v>
      </c>
      <c r="B13" t="s">
        <v>52</v>
      </c>
      <c r="C13" s="4">
        <v>31.876010000000001</v>
      </c>
      <c r="D13" s="4">
        <v>131.41242</v>
      </c>
      <c r="E13">
        <v>33782</v>
      </c>
    </row>
    <row r="14" spans="1:5">
      <c r="A14">
        <v>13</v>
      </c>
      <c r="B14" t="s">
        <v>53</v>
      </c>
      <c r="C14" s="4">
        <v>31.88137</v>
      </c>
      <c r="D14" s="4">
        <v>131.40593000000001</v>
      </c>
      <c r="E14">
        <v>20243</v>
      </c>
    </row>
    <row r="15" spans="1:5">
      <c r="A15">
        <v>14</v>
      </c>
      <c r="B15" t="s">
        <v>54</v>
      </c>
      <c r="C15" s="4">
        <v>31.792760000000001</v>
      </c>
      <c r="D15" s="4">
        <v>131.39157</v>
      </c>
      <c r="E15">
        <v>11415</v>
      </c>
    </row>
    <row r="16" spans="1:5">
      <c r="A16">
        <v>15</v>
      </c>
      <c r="B16" t="s">
        <v>55</v>
      </c>
      <c r="C16" s="4">
        <v>31.693269999999998</v>
      </c>
      <c r="D16" s="4">
        <v>131.41601</v>
      </c>
      <c r="E16">
        <v>3240</v>
      </c>
    </row>
    <row r="17" spans="1:5">
      <c r="A17">
        <v>16</v>
      </c>
      <c r="B17" t="s">
        <v>56</v>
      </c>
      <c r="C17" s="4">
        <v>31.914449999999999</v>
      </c>
      <c r="D17" s="4">
        <v>131.42171999999999</v>
      </c>
      <c r="E17">
        <v>21360</v>
      </c>
    </row>
    <row r="18" spans="1:5">
      <c r="A18">
        <v>17</v>
      </c>
      <c r="B18" t="s">
        <v>57</v>
      </c>
      <c r="C18" s="4">
        <v>31.917539999999999</v>
      </c>
      <c r="D18" s="4">
        <v>131.45489000000001</v>
      </c>
      <c r="E18">
        <v>12889</v>
      </c>
    </row>
    <row r="19" spans="1:5">
      <c r="A19">
        <v>18</v>
      </c>
      <c r="B19" t="s">
        <v>58</v>
      </c>
      <c r="C19" s="4">
        <v>31.95262</v>
      </c>
      <c r="D19" s="4">
        <v>131.40987000000001</v>
      </c>
      <c r="E19">
        <v>6768</v>
      </c>
    </row>
    <row r="20" spans="1:5">
      <c r="A20">
        <v>19</v>
      </c>
      <c r="B20" t="s">
        <v>59</v>
      </c>
      <c r="C20" s="4">
        <v>32.008470000000003</v>
      </c>
      <c r="D20" s="4">
        <v>131.51338000000001</v>
      </c>
      <c r="E20">
        <v>33564</v>
      </c>
    </row>
    <row r="21" spans="1:5">
      <c r="A21">
        <v>20</v>
      </c>
      <c r="B21" t="s">
        <v>60</v>
      </c>
      <c r="C21" s="4">
        <v>32.045310000000001</v>
      </c>
      <c r="D21" s="4">
        <v>131.50495000000001</v>
      </c>
      <c r="E21">
        <v>11294</v>
      </c>
    </row>
    <row r="22" spans="1:5">
      <c r="A22">
        <v>21</v>
      </c>
      <c r="B22" t="s">
        <v>61</v>
      </c>
      <c r="C22" s="4">
        <v>31.930050000000001</v>
      </c>
      <c r="D22" s="4">
        <v>131.44818000000001</v>
      </c>
      <c r="E22">
        <v>10775</v>
      </c>
    </row>
    <row r="23" spans="1:5">
      <c r="A23">
        <v>22</v>
      </c>
      <c r="B23" t="s">
        <v>62</v>
      </c>
      <c r="C23" s="4">
        <v>31.826370000000001</v>
      </c>
      <c r="D23" s="4">
        <v>131.36583999999999</v>
      </c>
      <c r="E23">
        <v>28469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5703-5945-486F-8C05-BDEDD044A529}">
  <dimension ref="A1:D70"/>
  <sheetViews>
    <sheetView workbookViewId="0">
      <selection activeCell="D15" sqref="D15"/>
    </sheetView>
  </sheetViews>
  <sheetFormatPr defaultRowHeight="18"/>
  <sheetData>
    <row r="1" spans="1:4">
      <c r="A1" t="s">
        <v>37</v>
      </c>
      <c r="B1" t="s">
        <v>39</v>
      </c>
      <c r="C1" t="s">
        <v>0</v>
      </c>
      <c r="D1" t="s">
        <v>38</v>
      </c>
    </row>
    <row r="2" spans="1:4">
      <c r="A2">
        <v>1</v>
      </c>
      <c r="B2" t="str">
        <f>地域データ!B2</f>
        <v>小戸地区</v>
      </c>
      <c r="C2">
        <v>1</v>
      </c>
      <c r="D2">
        <v>3400</v>
      </c>
    </row>
    <row r="3" spans="1:4">
      <c r="A3">
        <v>2</v>
      </c>
      <c r="B3" t="str">
        <f>地域データ!B3</f>
        <v>中央西地区</v>
      </c>
      <c r="C3">
        <v>1</v>
      </c>
      <c r="D3">
        <v>2600</v>
      </c>
    </row>
    <row r="4" spans="1:4">
      <c r="A4">
        <v>3</v>
      </c>
      <c r="B4" t="str">
        <f>地域データ!B4</f>
        <v>中央東地区</v>
      </c>
      <c r="C4">
        <v>1</v>
      </c>
      <c r="D4">
        <v>1300</v>
      </c>
    </row>
    <row r="5" spans="1:4">
      <c r="A5">
        <v>4</v>
      </c>
      <c r="B5" t="str">
        <f>地域データ!B5</f>
        <v>大宮地区</v>
      </c>
      <c r="C5">
        <v>1</v>
      </c>
      <c r="D5">
        <v>3200</v>
      </c>
    </row>
    <row r="6" spans="1:4">
      <c r="A6">
        <v>5</v>
      </c>
      <c r="B6" t="str">
        <f>地域データ!B6</f>
        <v>東大宮地区</v>
      </c>
      <c r="C6">
        <v>1</v>
      </c>
      <c r="D6">
        <v>3500</v>
      </c>
    </row>
    <row r="7" spans="1:4">
      <c r="A7">
        <v>6</v>
      </c>
      <c r="B7" t="str">
        <f>地域データ!B7</f>
        <v>檍地区</v>
      </c>
      <c r="C7">
        <v>1</v>
      </c>
      <c r="D7">
        <v>1900</v>
      </c>
    </row>
    <row r="8" spans="1:4">
      <c r="A8">
        <v>7</v>
      </c>
      <c r="B8" t="str">
        <f>地域データ!B8</f>
        <v>大塚地区</v>
      </c>
      <c r="C8">
        <v>1</v>
      </c>
      <c r="D8">
        <v>3700</v>
      </c>
    </row>
    <row r="9" spans="1:4">
      <c r="A9">
        <v>8</v>
      </c>
      <c r="B9" t="str">
        <f>地域データ!B9</f>
        <v>大塚台地区</v>
      </c>
      <c r="C9">
        <v>1</v>
      </c>
      <c r="D9">
        <v>5300</v>
      </c>
    </row>
    <row r="10" spans="1:4">
      <c r="A10">
        <v>9</v>
      </c>
      <c r="B10" t="str">
        <f>地域データ!B10</f>
        <v>生目台地区</v>
      </c>
      <c r="C10">
        <v>1</v>
      </c>
      <c r="D10">
        <v>5700</v>
      </c>
    </row>
    <row r="11" spans="1:4">
      <c r="A11">
        <v>10</v>
      </c>
      <c r="B11" t="str">
        <f>地域データ!B11</f>
        <v>小松台地区</v>
      </c>
      <c r="C11">
        <v>1</v>
      </c>
      <c r="D11">
        <v>4900</v>
      </c>
    </row>
    <row r="12" spans="1:4">
      <c r="A12">
        <v>11</v>
      </c>
      <c r="B12" t="str">
        <f>地域データ!B12</f>
        <v>大淀地区</v>
      </c>
      <c r="C12">
        <v>1</v>
      </c>
      <c r="D12">
        <v>2700</v>
      </c>
    </row>
    <row r="13" spans="1:4">
      <c r="A13">
        <v>12</v>
      </c>
      <c r="B13" t="str">
        <f>地域データ!B13</f>
        <v>赤江地区</v>
      </c>
      <c r="C13">
        <v>1</v>
      </c>
      <c r="D13">
        <v>5500</v>
      </c>
    </row>
    <row r="14" spans="1:4">
      <c r="A14">
        <v>13</v>
      </c>
      <c r="B14" t="str">
        <f>地域データ!B14</f>
        <v>本郷地区</v>
      </c>
      <c r="C14">
        <v>1</v>
      </c>
      <c r="D14">
        <v>6700</v>
      </c>
    </row>
    <row r="15" spans="1:4">
      <c r="A15">
        <v>14</v>
      </c>
      <c r="B15" t="str">
        <f>地域データ!B15</f>
        <v>木花地区</v>
      </c>
      <c r="C15">
        <v>1</v>
      </c>
    </row>
    <row r="16" spans="1:4">
      <c r="A16">
        <v>15</v>
      </c>
      <c r="B16" t="str">
        <f>地域データ!B16</f>
        <v>青島地区</v>
      </c>
      <c r="C16">
        <v>1</v>
      </c>
    </row>
    <row r="17" spans="1:3">
      <c r="A17">
        <v>16</v>
      </c>
      <c r="B17" t="str">
        <f>地域データ!B17</f>
        <v>住吉地区</v>
      </c>
      <c r="C17">
        <v>1</v>
      </c>
    </row>
    <row r="18" spans="1:3">
      <c r="A18">
        <v>17</v>
      </c>
      <c r="B18" t="str">
        <f>地域データ!B18</f>
        <v>生目地区</v>
      </c>
      <c r="C18">
        <v>1</v>
      </c>
    </row>
    <row r="19" spans="1:3">
      <c r="A19">
        <v>18</v>
      </c>
      <c r="B19" t="str">
        <f>地域データ!B19</f>
        <v>北地区</v>
      </c>
      <c r="C19">
        <v>1</v>
      </c>
    </row>
    <row r="20" spans="1:3">
      <c r="A20">
        <v>19</v>
      </c>
      <c r="B20" t="str">
        <f>地域データ!B20</f>
        <v>佐土原地区</v>
      </c>
      <c r="C20">
        <v>1</v>
      </c>
    </row>
    <row r="21" spans="1:3">
      <c r="A21">
        <v>20</v>
      </c>
      <c r="B21" t="str">
        <f>地域データ!B21</f>
        <v>田野地区</v>
      </c>
      <c r="C21">
        <v>1</v>
      </c>
    </row>
    <row r="22" spans="1:3">
      <c r="A22">
        <v>21</v>
      </c>
      <c r="B22" t="str">
        <f>地域データ!B22</f>
        <v>高岡地区</v>
      </c>
      <c r="C22">
        <v>1</v>
      </c>
    </row>
    <row r="23" spans="1:3">
      <c r="A23">
        <v>22</v>
      </c>
      <c r="B23" t="str">
        <f>地域データ!B23</f>
        <v>清武地区</v>
      </c>
      <c r="C23">
        <v>1</v>
      </c>
    </row>
    <row r="24" spans="1:3">
      <c r="A24">
        <v>1</v>
      </c>
      <c r="B24" t="str">
        <f>地域データ!B2</f>
        <v>小戸地区</v>
      </c>
      <c r="C24">
        <v>2</v>
      </c>
    </row>
    <row r="25" spans="1:3">
      <c r="A25">
        <v>2</v>
      </c>
      <c r="B25" t="str">
        <f>地域データ!B3</f>
        <v>中央西地区</v>
      </c>
      <c r="C25">
        <v>2</v>
      </c>
    </row>
    <row r="26" spans="1:3">
      <c r="A26">
        <v>3</v>
      </c>
      <c r="B26" t="str">
        <f>地域データ!B4</f>
        <v>中央東地区</v>
      </c>
      <c r="C26">
        <v>2</v>
      </c>
    </row>
    <row r="27" spans="1:3">
      <c r="A27">
        <v>4</v>
      </c>
      <c r="B27" t="str">
        <f>地域データ!B5</f>
        <v>大宮地区</v>
      </c>
      <c r="C27">
        <v>2</v>
      </c>
    </row>
    <row r="28" spans="1:3">
      <c r="A28">
        <v>5</v>
      </c>
      <c r="B28" t="str">
        <f>地域データ!B6</f>
        <v>東大宮地区</v>
      </c>
      <c r="C28">
        <v>2</v>
      </c>
    </row>
    <row r="29" spans="1:3">
      <c r="A29">
        <v>6</v>
      </c>
      <c r="B29" t="str">
        <f>地域データ!B7</f>
        <v>檍地区</v>
      </c>
      <c r="C29">
        <v>2</v>
      </c>
    </row>
    <row r="30" spans="1:3">
      <c r="A30">
        <v>7</v>
      </c>
      <c r="B30" t="str">
        <f>地域データ!B8</f>
        <v>大塚地区</v>
      </c>
      <c r="C30">
        <v>2</v>
      </c>
    </row>
    <row r="31" spans="1:3">
      <c r="A31">
        <v>8</v>
      </c>
      <c r="B31" t="str">
        <f>地域データ!B9</f>
        <v>大塚台地区</v>
      </c>
      <c r="C31">
        <v>2</v>
      </c>
    </row>
    <row r="32" spans="1:3">
      <c r="A32">
        <v>9</v>
      </c>
      <c r="B32" t="str">
        <f>地域データ!B10</f>
        <v>生目台地区</v>
      </c>
      <c r="C32">
        <v>2</v>
      </c>
    </row>
    <row r="33" spans="1:3">
      <c r="A33">
        <v>10</v>
      </c>
      <c r="B33" t="str">
        <f>地域データ!B11</f>
        <v>小松台地区</v>
      </c>
      <c r="C33">
        <v>2</v>
      </c>
    </row>
    <row r="34" spans="1:3">
      <c r="A34">
        <v>11</v>
      </c>
      <c r="B34" t="str">
        <f>地域データ!B12</f>
        <v>大淀地区</v>
      </c>
      <c r="C34">
        <v>2</v>
      </c>
    </row>
    <row r="35" spans="1:3">
      <c r="A35">
        <v>12</v>
      </c>
      <c r="B35" t="str">
        <f>地域データ!B13</f>
        <v>赤江地区</v>
      </c>
      <c r="C35">
        <v>2</v>
      </c>
    </row>
    <row r="36" spans="1:3">
      <c r="A36">
        <v>13</v>
      </c>
      <c r="B36" t="str">
        <f>地域データ!B14</f>
        <v>本郷地区</v>
      </c>
      <c r="C36">
        <v>2</v>
      </c>
    </row>
    <row r="37" spans="1:3">
      <c r="A37">
        <v>14</v>
      </c>
      <c r="B37" t="str">
        <f>地域データ!B15</f>
        <v>木花地区</v>
      </c>
      <c r="C37">
        <v>2</v>
      </c>
    </row>
    <row r="38" spans="1:3">
      <c r="A38">
        <v>15</v>
      </c>
      <c r="B38" t="str">
        <f>地域データ!B16</f>
        <v>青島地区</v>
      </c>
      <c r="C38">
        <v>2</v>
      </c>
    </row>
    <row r="39" spans="1:3">
      <c r="A39">
        <v>16</v>
      </c>
      <c r="B39" t="str">
        <f>地域データ!B17</f>
        <v>住吉地区</v>
      </c>
      <c r="C39">
        <v>2</v>
      </c>
    </row>
    <row r="40" spans="1:3">
      <c r="A40">
        <v>17</v>
      </c>
      <c r="B40" t="str">
        <f>地域データ!B18</f>
        <v>生目地区</v>
      </c>
      <c r="C40">
        <v>2</v>
      </c>
    </row>
    <row r="41" spans="1:3">
      <c r="A41">
        <v>18</v>
      </c>
      <c r="B41" t="str">
        <f>地域データ!B19</f>
        <v>北地区</v>
      </c>
      <c r="C41">
        <v>2</v>
      </c>
    </row>
    <row r="42" spans="1:3">
      <c r="A42">
        <v>19</v>
      </c>
      <c r="B42" t="str">
        <f>地域データ!B20</f>
        <v>佐土原地区</v>
      </c>
      <c r="C42">
        <v>2</v>
      </c>
    </row>
    <row r="43" spans="1:3">
      <c r="A43">
        <v>20</v>
      </c>
      <c r="B43" t="str">
        <f>地域データ!B21</f>
        <v>田野地区</v>
      </c>
      <c r="C43">
        <v>2</v>
      </c>
    </row>
    <row r="44" spans="1:3">
      <c r="A44">
        <v>21</v>
      </c>
      <c r="B44" t="str">
        <f>地域データ!B22</f>
        <v>高岡地区</v>
      </c>
      <c r="C44">
        <v>2</v>
      </c>
    </row>
    <row r="45" spans="1:3">
      <c r="A45">
        <v>22</v>
      </c>
      <c r="B45" t="str">
        <f>地域データ!B23</f>
        <v>清武地区</v>
      </c>
      <c r="C45">
        <v>2</v>
      </c>
    </row>
    <row r="46" spans="1:3">
      <c r="A46">
        <v>1</v>
      </c>
      <c r="C46">
        <v>3</v>
      </c>
    </row>
    <row r="47" spans="1:3">
      <c r="A47">
        <v>2</v>
      </c>
      <c r="C47">
        <v>3</v>
      </c>
    </row>
    <row r="48" spans="1:3">
      <c r="A48">
        <v>3</v>
      </c>
      <c r="C48">
        <v>3</v>
      </c>
    </row>
    <row r="49" spans="1:3">
      <c r="A49">
        <v>4</v>
      </c>
      <c r="C49">
        <v>3</v>
      </c>
    </row>
    <row r="50" spans="1:3">
      <c r="A50">
        <v>5</v>
      </c>
      <c r="C50">
        <v>3</v>
      </c>
    </row>
    <row r="51" spans="1:3">
      <c r="A51">
        <v>6</v>
      </c>
      <c r="C51">
        <v>3</v>
      </c>
    </row>
    <row r="52" spans="1:3">
      <c r="A52">
        <v>7</v>
      </c>
      <c r="C52">
        <v>3</v>
      </c>
    </row>
    <row r="53" spans="1:3">
      <c r="A53">
        <v>8</v>
      </c>
      <c r="C53">
        <v>3</v>
      </c>
    </row>
    <row r="54" spans="1:3">
      <c r="A54">
        <v>9</v>
      </c>
      <c r="C54">
        <v>3</v>
      </c>
    </row>
    <row r="55" spans="1:3">
      <c r="A55">
        <v>10</v>
      </c>
      <c r="C55">
        <v>3</v>
      </c>
    </row>
    <row r="56" spans="1:3">
      <c r="A56">
        <v>11</v>
      </c>
      <c r="C56">
        <v>3</v>
      </c>
    </row>
    <row r="57" spans="1:3">
      <c r="A57">
        <v>12</v>
      </c>
      <c r="C57">
        <v>3</v>
      </c>
    </row>
    <row r="58" spans="1:3">
      <c r="A58">
        <v>13</v>
      </c>
      <c r="C58">
        <v>3</v>
      </c>
    </row>
    <row r="59" spans="1:3">
      <c r="A59">
        <v>14</v>
      </c>
      <c r="C59">
        <v>3</v>
      </c>
    </row>
    <row r="60" spans="1:3">
      <c r="A60">
        <v>15</v>
      </c>
      <c r="C60">
        <v>3</v>
      </c>
    </row>
    <row r="61" spans="1:3">
      <c r="A61">
        <v>16</v>
      </c>
      <c r="C61">
        <v>3</v>
      </c>
    </row>
    <row r="62" spans="1:3">
      <c r="A62">
        <v>17</v>
      </c>
      <c r="C62">
        <v>3</v>
      </c>
    </row>
    <row r="63" spans="1:3">
      <c r="A63">
        <v>18</v>
      </c>
      <c r="C63">
        <v>3</v>
      </c>
    </row>
    <row r="64" spans="1:3">
      <c r="A64">
        <v>19</v>
      </c>
      <c r="C64">
        <v>3</v>
      </c>
    </row>
    <row r="65" spans="1:3">
      <c r="A65">
        <v>20</v>
      </c>
      <c r="C65">
        <v>3</v>
      </c>
    </row>
    <row r="66" spans="1:3">
      <c r="A66">
        <v>21</v>
      </c>
      <c r="C66">
        <v>3</v>
      </c>
    </row>
    <row r="67" spans="1:3">
      <c r="A67">
        <v>22</v>
      </c>
      <c r="C67">
        <v>3</v>
      </c>
    </row>
    <row r="68" spans="1:3">
      <c r="C68">
        <v>3</v>
      </c>
    </row>
    <row r="69" spans="1:3">
      <c r="C69">
        <v>3</v>
      </c>
    </row>
    <row r="70" spans="1:3">
      <c r="C70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964F-4850-47EB-B2B7-EFD12C182289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="93" workbookViewId="0">
      <pane xSplit="2" topLeftCell="C1" activePane="topRight" state="frozen"/>
      <selection pane="topRight" activeCell="M10" sqref="M10"/>
    </sheetView>
  </sheetViews>
  <sheetFormatPr defaultColWidth="15.6640625" defaultRowHeight="18"/>
  <cols>
    <col min="1" max="1" width="15.6640625" style="1"/>
    <col min="2" max="2" width="27.08203125" style="1" customWidth="1"/>
    <col min="3" max="7" width="15.6640625" style="1"/>
    <col min="8" max="8" width="19.5" style="1" customWidth="1"/>
    <col min="9" max="11" width="15.6640625" style="1"/>
    <col min="12" max="12" width="17.25" style="1" customWidth="1"/>
    <col min="13" max="16384" width="15.66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31</v>
      </c>
      <c r="H1" s="1" t="s">
        <v>9</v>
      </c>
      <c r="I1" s="1" t="s">
        <v>27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8</v>
      </c>
      <c r="Q1" s="1" t="s">
        <v>32</v>
      </c>
      <c r="R1" s="1" t="s">
        <v>33</v>
      </c>
      <c r="S1" s="1" t="s">
        <v>35</v>
      </c>
      <c r="T1" s="1" t="s">
        <v>34</v>
      </c>
      <c r="U1" s="1" t="s">
        <v>36</v>
      </c>
      <c r="V1" s="1" t="s">
        <v>5</v>
      </c>
      <c r="W1" s="1" t="s">
        <v>6</v>
      </c>
    </row>
    <row r="2" spans="1:23">
      <c r="A2" s="1">
        <v>1</v>
      </c>
      <c r="B2" s="1" t="s">
        <v>10</v>
      </c>
      <c r="C2" s="1" t="s">
        <v>11</v>
      </c>
      <c r="D2" s="1">
        <v>31.920179999999998</v>
      </c>
      <c r="E2" s="1">
        <v>131.43136999999999</v>
      </c>
      <c r="F2" s="1">
        <v>2.2999999999999998</v>
      </c>
      <c r="G2" s="1">
        <f>(F2/$F$5)*100</f>
        <v>88.461538461538453</v>
      </c>
      <c r="H2" s="1">
        <v>550</v>
      </c>
      <c r="I2" s="3">
        <f>100-(H2/26)</f>
        <v>78.84615384615384</v>
      </c>
      <c r="J2" s="1">
        <v>440</v>
      </c>
      <c r="K2" s="1">
        <v>280</v>
      </c>
      <c r="L2" s="1">
        <f t="shared" ref="L2:L8" si="0">J2+K2</f>
        <v>720</v>
      </c>
      <c r="M2" s="1">
        <f>(J2/622)*100</f>
        <v>70.739549839228303</v>
      </c>
      <c r="N2" s="1">
        <f>K2/6.27</f>
        <v>44.657097288676241</v>
      </c>
      <c r="O2" s="1">
        <f>L2/10.48</f>
        <v>68.702290076335871</v>
      </c>
      <c r="P2" s="1">
        <f>$Q$2*G2+$R$2*I2+$S$2*M2+$T$2*N2</f>
        <v>68.657154883250669</v>
      </c>
      <c r="Q2" s="1">
        <v>0.15</v>
      </c>
      <c r="R2" s="1">
        <v>0.3</v>
      </c>
      <c r="S2" s="1">
        <v>0.27500000000000002</v>
      </c>
      <c r="T2" s="1">
        <v>0.27500000000000002</v>
      </c>
      <c r="U2" s="1">
        <f>SUM(Q2:T2)</f>
        <v>1</v>
      </c>
    </row>
    <row r="3" spans="1:23">
      <c r="A3" s="1">
        <v>2</v>
      </c>
      <c r="B3" s="1" t="s">
        <v>13</v>
      </c>
      <c r="C3" s="1" t="s">
        <v>12</v>
      </c>
      <c r="D3" s="1">
        <v>31.919070000000001</v>
      </c>
      <c r="E3" s="1">
        <v>131.42995999999999</v>
      </c>
      <c r="F3" s="1">
        <v>2.4</v>
      </c>
      <c r="G3" s="1">
        <f t="shared" ref="G3:G8" si="1">(F3/$F$5)*100</f>
        <v>92.307692307692307</v>
      </c>
      <c r="H3" s="1">
        <v>290</v>
      </c>
      <c r="I3" s="3">
        <f t="shared" ref="I3:I8" si="2">100-(H3/26)</f>
        <v>88.84615384615384</v>
      </c>
      <c r="J3" s="1">
        <v>622</v>
      </c>
      <c r="K3" s="1">
        <v>426</v>
      </c>
      <c r="L3" s="1">
        <f t="shared" si="0"/>
        <v>1048</v>
      </c>
      <c r="M3" s="1">
        <f t="shared" ref="M3:M8" si="3">(J3/622)*100</f>
        <v>100</v>
      </c>
      <c r="N3" s="1">
        <f t="shared" ref="N3:N8" si="4">K3/6.27</f>
        <v>67.942583732057415</v>
      </c>
      <c r="O3" s="1">
        <f t="shared" ref="O3:O8" si="5">L3/10.48</f>
        <v>100</v>
      </c>
      <c r="P3" s="1">
        <f t="shared" ref="P3:P8" si="6">$Q$2*G3+$R$2*I3+$S$2*M3+$T$2*N3</f>
        <v>86.684210526315795</v>
      </c>
    </row>
    <row r="4" spans="1:23">
      <c r="A4" s="1">
        <v>3</v>
      </c>
      <c r="B4" s="1" t="s">
        <v>14</v>
      </c>
      <c r="C4" s="1" t="s">
        <v>15</v>
      </c>
      <c r="D4" s="1">
        <v>31.912929999999999</v>
      </c>
      <c r="E4" s="1">
        <v>131.44743</v>
      </c>
      <c r="F4" s="1">
        <v>2.2000000000000002</v>
      </c>
      <c r="G4" s="1">
        <f t="shared" si="1"/>
        <v>84.615384615384613</v>
      </c>
      <c r="H4" s="1">
        <v>2000</v>
      </c>
      <c r="I4" s="3">
        <f t="shared" si="2"/>
        <v>23.07692307692308</v>
      </c>
      <c r="J4" s="1">
        <v>456</v>
      </c>
      <c r="K4" s="1">
        <v>230</v>
      </c>
      <c r="L4" s="1">
        <f t="shared" si="0"/>
        <v>686</v>
      </c>
      <c r="M4" s="1">
        <f t="shared" si="3"/>
        <v>73.311897106109328</v>
      </c>
      <c r="N4" s="1">
        <f t="shared" si="4"/>
        <v>36.682615629984056</v>
      </c>
      <c r="O4" s="1">
        <f t="shared" si="5"/>
        <v>65.458015267175568</v>
      </c>
      <c r="P4" s="1">
        <f t="shared" si="6"/>
        <v>49.863875617810301</v>
      </c>
    </row>
    <row r="5" spans="1:23">
      <c r="A5" s="1">
        <v>4</v>
      </c>
      <c r="B5" s="1" t="s">
        <v>16</v>
      </c>
      <c r="C5" s="1" t="s">
        <v>17</v>
      </c>
      <c r="D5" s="2">
        <v>31.928999999999998</v>
      </c>
      <c r="E5" s="1">
        <v>131.42486</v>
      </c>
      <c r="F5" s="1">
        <v>2.6</v>
      </c>
      <c r="G5" s="1">
        <f t="shared" si="1"/>
        <v>100</v>
      </c>
      <c r="H5" s="1">
        <v>1700</v>
      </c>
      <c r="I5" s="3">
        <f t="shared" si="2"/>
        <v>34.615384615384613</v>
      </c>
      <c r="J5" s="1">
        <v>0</v>
      </c>
      <c r="K5" s="1">
        <v>627</v>
      </c>
      <c r="L5" s="1">
        <f t="shared" si="0"/>
        <v>627</v>
      </c>
      <c r="M5" s="1">
        <f t="shared" si="3"/>
        <v>0</v>
      </c>
      <c r="N5" s="1">
        <f t="shared" si="4"/>
        <v>100</v>
      </c>
      <c r="O5" s="1">
        <f t="shared" si="5"/>
        <v>59.828244274809158</v>
      </c>
      <c r="P5" s="1">
        <f t="shared" si="6"/>
        <v>52.884615384615387</v>
      </c>
    </row>
    <row r="6" spans="1:23">
      <c r="A6" s="1">
        <v>5</v>
      </c>
      <c r="B6" s="1" t="s">
        <v>18</v>
      </c>
      <c r="C6" s="1" t="s">
        <v>19</v>
      </c>
      <c r="D6" s="1">
        <v>31.918220000000002</v>
      </c>
      <c r="E6" s="1">
        <v>131.44923</v>
      </c>
      <c r="F6" s="1">
        <v>2.6</v>
      </c>
      <c r="G6" s="1">
        <f t="shared" si="1"/>
        <v>100</v>
      </c>
      <c r="H6" s="1">
        <v>1900</v>
      </c>
      <c r="I6" s="3">
        <f t="shared" si="2"/>
        <v>26.92307692307692</v>
      </c>
      <c r="J6" s="1">
        <v>600</v>
      </c>
      <c r="K6" s="1">
        <v>360</v>
      </c>
      <c r="L6" s="1">
        <f t="shared" si="0"/>
        <v>960</v>
      </c>
      <c r="M6" s="1">
        <f t="shared" si="3"/>
        <v>96.463022508038591</v>
      </c>
      <c r="N6" s="1">
        <f t="shared" si="4"/>
        <v>57.416267942583737</v>
      </c>
      <c r="O6" s="1">
        <f t="shared" si="5"/>
        <v>91.603053435114504</v>
      </c>
      <c r="P6" s="1">
        <f t="shared" si="6"/>
        <v>65.393727950844223</v>
      </c>
    </row>
    <row r="7" spans="1:23">
      <c r="A7" s="1">
        <v>6</v>
      </c>
      <c r="B7" s="1" t="s">
        <v>20</v>
      </c>
      <c r="C7" s="1" t="s">
        <v>21</v>
      </c>
      <c r="D7" s="1">
        <v>31.913119999999999</v>
      </c>
      <c r="E7" s="1">
        <v>131.45377999999999</v>
      </c>
      <c r="F7" s="1">
        <v>2.4</v>
      </c>
      <c r="G7" s="1">
        <f t="shared" si="1"/>
        <v>92.307692307692307</v>
      </c>
      <c r="H7" s="1">
        <v>2500</v>
      </c>
      <c r="I7" s="3">
        <f t="shared" si="2"/>
        <v>3.8461538461538396</v>
      </c>
      <c r="J7" s="1">
        <v>480</v>
      </c>
      <c r="K7" s="1">
        <v>388</v>
      </c>
      <c r="L7" s="1">
        <f t="shared" si="0"/>
        <v>868</v>
      </c>
      <c r="M7" s="1">
        <f t="shared" si="3"/>
        <v>77.170418006430864</v>
      </c>
      <c r="N7" s="1">
        <f t="shared" si="4"/>
        <v>61.881977671451359</v>
      </c>
      <c r="O7" s="1">
        <f t="shared" si="5"/>
        <v>82.824427480916029</v>
      </c>
      <c r="P7" s="1">
        <f t="shared" si="6"/>
        <v>53.239408811417604</v>
      </c>
    </row>
    <row r="8" spans="1:23">
      <c r="A8" s="1">
        <v>7</v>
      </c>
      <c r="B8" s="1" t="s">
        <v>22</v>
      </c>
      <c r="C8" s="1" t="s">
        <v>23</v>
      </c>
      <c r="D8" s="1">
        <v>31.916409999999999</v>
      </c>
      <c r="E8" s="1">
        <v>131.45555999999999</v>
      </c>
      <c r="F8" s="1">
        <v>2.5</v>
      </c>
      <c r="G8" s="1">
        <f t="shared" si="1"/>
        <v>96.153846153846146</v>
      </c>
      <c r="H8" s="1">
        <v>2600</v>
      </c>
      <c r="I8" s="3">
        <f t="shared" si="2"/>
        <v>0</v>
      </c>
      <c r="J8" s="1">
        <v>357</v>
      </c>
      <c r="K8" s="1">
        <v>200</v>
      </c>
      <c r="L8" s="1">
        <f t="shared" si="0"/>
        <v>557</v>
      </c>
      <c r="M8" s="1">
        <f t="shared" si="3"/>
        <v>57.39549839228296</v>
      </c>
      <c r="N8" s="1">
        <f t="shared" si="4"/>
        <v>31.897926634768741</v>
      </c>
      <c r="O8" s="1">
        <f t="shared" si="5"/>
        <v>53.148854961832058</v>
      </c>
      <c r="P8" s="1">
        <f t="shared" si="6"/>
        <v>38.97876880551614</v>
      </c>
    </row>
    <row r="9" spans="1:23">
      <c r="A9" s="1">
        <v>8</v>
      </c>
    </row>
    <row r="10" spans="1:23">
      <c r="A10" s="1">
        <v>9</v>
      </c>
    </row>
    <row r="11" spans="1:23">
      <c r="A11" s="1">
        <v>10</v>
      </c>
    </row>
    <row r="12" spans="1:23">
      <c r="A12" s="1">
        <v>11</v>
      </c>
    </row>
    <row r="13" spans="1:23">
      <c r="A13" s="1">
        <v>12</v>
      </c>
    </row>
    <row r="14" spans="1:23">
      <c r="A14" s="1">
        <v>13</v>
      </c>
    </row>
    <row r="15" spans="1:23">
      <c r="A15" s="1">
        <v>14</v>
      </c>
    </row>
    <row r="16" spans="1:23">
      <c r="A16" s="1">
        <v>15</v>
      </c>
    </row>
    <row r="17" spans="1:1">
      <c r="A17" s="1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地域データ</vt:lpstr>
      <vt:lpstr>距離データ</vt:lpstr>
      <vt:lpstr>市場シェアデータ</vt:lpstr>
      <vt:lpstr>店舗データ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沖和也</dc:creator>
  <cp:lastModifiedBy>和也 沖</cp:lastModifiedBy>
  <dcterms:created xsi:type="dcterms:W3CDTF">2015-06-05T18:19:34Z</dcterms:created>
  <dcterms:modified xsi:type="dcterms:W3CDTF">2025-05-05T15:53:40Z</dcterms:modified>
</cp:coreProperties>
</file>