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4.xml" ContentType="application/vnd.openxmlformats-officedocument.themeOverrid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5.xml" ContentType="application/vnd.openxmlformats-officedocument.themeOverrid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1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oksan\Python\Pet_projects\"/>
    </mc:Choice>
  </mc:AlternateContent>
  <xr:revisionPtr revIDLastSave="0" documentId="13_ncr:1_{9B32656F-30B3-4136-B417-E74D1B99C54B}" xr6:coauthVersionLast="47" xr6:coauthVersionMax="47" xr10:uidLastSave="{00000000-0000-0000-0000-000000000000}"/>
  <bookViews>
    <workbookView xWindow="-108" yWindow="-108" windowWidth="23256" windowHeight="12456" tabRatio="743" xr2:uid="{00000000-000D-0000-FFFF-FFFF00000000}"/>
  </bookViews>
  <sheets>
    <sheet name="6 Диаграммы итог" sheetId="19" r:id="rId1"/>
    <sheet name="5 Диаграммы" sheetId="17" r:id="rId2"/>
    <sheet name="4 Гипотезы - проверка" sheetId="16" r:id="rId3"/>
    <sheet name="3 Анализ - сводные таблицы" sheetId="15" r:id="rId4"/>
    <sheet name="2 Оценка качества данных" sheetId="14" r:id="rId5"/>
    <sheet name="1 Объединение данных" sheetId="7" r:id="rId6"/>
    <sheet name="2020" sheetId="2" r:id="rId7"/>
    <sheet name="2021" sheetId="5" r:id="rId8"/>
    <sheet name="2022" sheetId="4" r:id="rId9"/>
  </sheets>
  <definedNames>
    <definedName name="ExternalData_1" localSheetId="5" hidden="1">'1 Объединение данных'!$A$1:$I$2025</definedName>
    <definedName name="ExternalData_1" localSheetId="4" hidden="1">'2 Оценка качества данных'!$A$1:$I$2009</definedName>
    <definedName name="ExternalData_1" localSheetId="6" hidden="1">'2020'!$A$1:$I$669</definedName>
    <definedName name="ExternalData_1" localSheetId="7" hidden="1">'2021'!$A$1:$I$676</definedName>
    <definedName name="ExternalData_1" localSheetId="8" hidden="1">'2022'!$A$1:$I$682</definedName>
    <definedName name="Срез_Brand">#N/A</definedName>
    <definedName name="Срез_Brand1">#N/A</definedName>
    <definedName name="Срез_Value__in_1000_rub">#N/A</definedName>
    <definedName name="Срез_Value__in_1000_rub1">#N/A</definedName>
  </definedNames>
  <calcPr calcId="181029"/>
  <pivotCaches>
    <pivotCache cacheId="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5" l="1"/>
  <c r="J26" i="15"/>
  <c r="H26" i="15"/>
  <c r="I25" i="15"/>
  <c r="J25" i="15"/>
  <c r="H25" i="15"/>
  <c r="I7" i="15"/>
  <c r="J7" i="15"/>
  <c r="I6" i="15"/>
  <c r="J6" i="15"/>
  <c r="H6" i="15"/>
  <c r="H7" i="15"/>
  <c r="M31" i="14"/>
  <c r="N31" i="14"/>
  <c r="O31" i="14"/>
  <c r="L31" i="14"/>
  <c r="M30" i="14"/>
  <c r="N30" i="14"/>
  <c r="O30" i="14"/>
  <c r="L30" i="14"/>
  <c r="M26" i="14"/>
  <c r="N26" i="14"/>
  <c r="O26" i="14"/>
  <c r="L26" i="14"/>
  <c r="M25" i="14"/>
  <c r="N25" i="14"/>
  <c r="O25" i="14"/>
  <c r="L25" i="14"/>
  <c r="L10" i="14"/>
  <c r="M10" i="14"/>
  <c r="N10" i="14"/>
  <c r="O10" i="14"/>
  <c r="P10" i="14"/>
  <c r="Q10" i="14"/>
  <c r="R10" i="14"/>
  <c r="S10" i="14"/>
  <c r="K10" i="14"/>
  <c r="G2030" i="7"/>
  <c r="F127" i="17"/>
  <c r="G127" i="17" s="1"/>
  <c r="F126" i="17"/>
  <c r="G126" i="17" s="1"/>
  <c r="F125" i="17"/>
  <c r="G125" i="17" s="1"/>
  <c r="H201" i="15"/>
  <c r="H203" i="15"/>
  <c r="H27" i="15"/>
  <c r="J8" i="15"/>
  <c r="F203" i="15"/>
  <c r="H202" i="15"/>
  <c r="F202" i="15"/>
  <c r="I8" i="15"/>
  <c r="J27" i="15"/>
  <c r="H8" i="15"/>
  <c r="F201" i="15"/>
  <c r="I27" i="15"/>
  <c r="O27" i="14" l="1"/>
  <c r="O28" i="14" s="1"/>
  <c r="L7" i="15"/>
  <c r="O7" i="15" s="1"/>
  <c r="M7" i="15"/>
  <c r="P7" i="15" s="1"/>
  <c r="M26" i="15"/>
  <c r="P26" i="15" s="1"/>
  <c r="L26" i="15"/>
  <c r="O26" i="15" s="1"/>
  <c r="L25" i="15"/>
  <c r="O25" i="15" s="1"/>
  <c r="M25" i="15"/>
  <c r="P25" i="15" s="1"/>
  <c r="L27" i="15"/>
  <c r="O27" i="15" s="1"/>
  <c r="M27" i="15"/>
  <c r="P27" i="15" s="1"/>
  <c r="L6" i="15"/>
  <c r="O6" i="15" s="1"/>
  <c r="M8" i="15"/>
  <c r="P8" i="15" s="1"/>
  <c r="L8" i="15"/>
  <c r="O8" i="15" s="1"/>
  <c r="M6" i="15"/>
  <c r="P6" i="15" s="1"/>
  <c r="L27" i="14"/>
  <c r="L28" i="14" s="1"/>
  <c r="N27" i="14"/>
  <c r="N29" i="14" s="1"/>
  <c r="M27" i="14"/>
  <c r="M28" i="14" s="1"/>
  <c r="G201" i="15"/>
  <c r="I201" i="15"/>
  <c r="G202" i="15"/>
  <c r="I203" i="15"/>
  <c r="I202" i="15"/>
  <c r="G203" i="15"/>
  <c r="O29" i="14" l="1"/>
  <c r="M29" i="14"/>
  <c r="N28" i="14"/>
  <c r="L29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4F6E7D-86C7-42D0-89D4-5183943394AA}" keepAlive="1" name="Запрос — 2021" description="Соединение с запросом &quot;2021&quot; в книге." type="5" refreshedVersion="7" background="1" saveData="1">
    <dbPr connection="Provider=Microsoft.Mashup.OleDb.1;Data Source=$Workbook$;Location=2021;Extended Properties=&quot;&quot;" command="SELECT * FROM [2021]"/>
  </connection>
  <connection id="2" xr16:uid="{4B21C3B5-DBE0-494E-97EA-C5508C76484A}" keepAlive="1" name="Запрос — 2022" description="Соединение с запросом &quot;2022&quot; в книге." type="5" refreshedVersion="7" background="1" saveData="1">
    <dbPr connection="Provider=Microsoft.Mashup.OleDb.1;Data Source=$Workbook$;Location=2022;Extended Properties=&quot;&quot;" command="SELECT * FROM [2022]"/>
  </connection>
  <connection id="3" xr16:uid="{AC49D465-4A8C-4E17-856D-C77D2339D03C}" keepAlive="1" name="Запрос — Union" description="Соединение с запросом &quot;Union&quot; в книге." type="5" refreshedVersion="7" background="1" saveData="1">
    <dbPr connection="Provider=Microsoft.Mashup.OleDb.1;Data Source=$Workbook$;Location=Union;Extended Properties=&quot;&quot;" command="SELECT * FROM [Union]"/>
  </connection>
  <connection id="4" xr16:uid="{1F692A7C-0F2B-4090-B9C6-74B3D54DE3FD}" keepAlive="1" name="Запрос — Union (2)" description="Соединение с запросом &quot;Union (2)&quot; в книге." type="5" refreshedVersion="7" background="1" saveData="1">
    <dbPr connection="Provider=Microsoft.Mashup.OleDb.1;Data Source=$Workbook$;Location=&quot;Union (2)&quot;;Extended Properties=&quot;&quot;" command="SELECT * FROM [Union (2)]"/>
  </connection>
  <connection id="5" xr16:uid="{84C09F8C-4E92-4073-AD1F-49564D476E20}" keepAlive="1" name="Запрос — Копия 2020" description="Соединение с запросом &quot;Копия 2020&quot; в книге." type="5" refreshedVersion="7" background="1" saveData="1">
    <dbPr connection="Provider=Microsoft.Mashup.OleDb.1;Data Source=$Workbook$;Location=&quot;Копия 2020&quot;;Extended Properties=&quot;&quot;" command="SELECT * FROM [Копия 2020]"/>
  </connection>
</connections>
</file>

<file path=xl/sharedStrings.xml><?xml version="1.0" encoding="utf-8"?>
<sst xmlns="http://schemas.openxmlformats.org/spreadsheetml/2006/main" count="18886" uniqueCount="147">
  <si>
    <t>Year</t>
  </si>
  <si>
    <t>Month</t>
  </si>
  <si>
    <t>Channel</t>
  </si>
  <si>
    <t>Brand</t>
  </si>
  <si>
    <t>Weight range</t>
  </si>
  <si>
    <t>Units (in 1000)</t>
  </si>
  <si>
    <t>Value (in 1000 rub)</t>
  </si>
  <si>
    <t>Volume (in 1000 kg)</t>
  </si>
  <si>
    <t>Number of stores</t>
  </si>
  <si>
    <t>Hypermarkets</t>
  </si>
  <si>
    <t>Green</t>
  </si>
  <si>
    <t>200-249G</t>
  </si>
  <si>
    <t>350-399G</t>
  </si>
  <si>
    <t>400-599G</t>
  </si>
  <si>
    <t>600-899G</t>
  </si>
  <si>
    <t>Blue</t>
  </si>
  <si>
    <t>Black</t>
  </si>
  <si>
    <t>White</t>
  </si>
  <si>
    <t>&lt;200G</t>
  </si>
  <si>
    <t>Red</t>
  </si>
  <si>
    <t>Yellow</t>
  </si>
  <si>
    <t>Orange</t>
  </si>
  <si>
    <t>250-299G</t>
  </si>
  <si>
    <t>Purple</t>
  </si>
  <si>
    <t>Pink</t>
  </si>
  <si>
    <t>Brown</t>
  </si>
  <si>
    <t>Minimarkets</t>
  </si>
  <si>
    <t>300-349G</t>
  </si>
  <si>
    <t>Grey</t>
  </si>
  <si>
    <t>Pale</t>
  </si>
  <si>
    <t>Pastel</t>
  </si>
  <si>
    <t>Mat</t>
  </si>
  <si>
    <t>Supermarkets</t>
  </si>
  <si>
    <t>Deep</t>
  </si>
  <si>
    <t>Dim</t>
  </si>
  <si>
    <t>Vivid</t>
  </si>
  <si>
    <t>Virulent</t>
  </si>
  <si>
    <t>Moderate</t>
  </si>
  <si>
    <t>Glossy</t>
  </si>
  <si>
    <t>Delicate</t>
  </si>
  <si>
    <t>0</t>
  </si>
  <si>
    <t>Silver</t>
  </si>
  <si>
    <t>Lime</t>
  </si>
  <si>
    <t>Teal</t>
  </si>
  <si>
    <t>Khaki</t>
  </si>
  <si>
    <t>Golden</t>
  </si>
  <si>
    <t>100-199G</t>
  </si>
  <si>
    <t>Beige</t>
  </si>
  <si>
    <t>Salmon</t>
  </si>
  <si>
    <t>100000</t>
  </si>
  <si>
    <t>Magenta</t>
  </si>
  <si>
    <t>Rosy</t>
  </si>
  <si>
    <t>Lilac</t>
  </si>
  <si>
    <t>Cream</t>
  </si>
  <si>
    <t>Cotton</t>
  </si>
  <si>
    <t>Snow</t>
  </si>
  <si>
    <t>Pearl</t>
  </si>
  <si>
    <t>Macaroon</t>
  </si>
  <si>
    <t>Rice</t>
  </si>
  <si>
    <t>Linen</t>
  </si>
  <si>
    <t>Bone</t>
  </si>
  <si>
    <t>Daisy</t>
  </si>
  <si>
    <t>8</t>
  </si>
  <si>
    <t>Powder</t>
  </si>
  <si>
    <t>FY</t>
  </si>
  <si>
    <t>abs</t>
  </si>
  <si>
    <t>%</t>
  </si>
  <si>
    <t>L3M</t>
  </si>
  <si>
    <t>M2M</t>
  </si>
  <si>
    <t>Общий итог</t>
  </si>
  <si>
    <t>Сумма по полю Value (in 1000 rub)</t>
  </si>
  <si>
    <t>Продажи, руб.</t>
  </si>
  <si>
    <t>Год</t>
  </si>
  <si>
    <t>Месяц</t>
  </si>
  <si>
    <t>(несколько элементов)</t>
  </si>
  <si>
    <t>Бренд</t>
  </si>
  <si>
    <t>Q1</t>
  </si>
  <si>
    <t>Q3</t>
  </si>
  <si>
    <t>IQR</t>
  </si>
  <si>
    <t>Lower</t>
  </si>
  <si>
    <t>Upper</t>
  </si>
  <si>
    <t>Проверяем на пропуски (до удаления строк):</t>
  </si>
  <si>
    <t>Проверяем на пропуски (после удаления строк):</t>
  </si>
  <si>
    <t>Проверка на выбросы (после замены значений):</t>
  </si>
  <si>
    <t>Проверка на выбросы перед заменой значений):</t>
  </si>
  <si>
    <t>&lt; Lower</t>
  </si>
  <si>
    <t>&gt; Upper</t>
  </si>
  <si>
    <t>Названия строк</t>
  </si>
  <si>
    <t>Названия столбцов</t>
  </si>
  <si>
    <t>Для бренда Green</t>
  </si>
  <si>
    <t>Для остального рынка</t>
  </si>
  <si>
    <t>Топ 5 брендов по продажам</t>
  </si>
  <si>
    <t>Топ 5 брендов в каждом канале продаж (ГМ, СМ, ММ) в денежном выражении в 2022 году</t>
  </si>
  <si>
    <t>Hyper</t>
  </si>
  <si>
    <t>Mini</t>
  </si>
  <si>
    <t>Super</t>
  </si>
  <si>
    <t>Годовая доля рынка в денежном выражении 2022 среди брендов объединенных групп weight ranges 350-599G в канале СМ</t>
  </si>
  <si>
    <t>Доля рынка в денежном выражении на каждый месяц за последние два года каждого из топ-5 брендов объединенных групп weight ranges 350-599G в канале СМ</t>
  </si>
  <si>
    <t>Годовой рост продаж для 2021 и 2022 в денежном выражении для каждого канала (ГМ, СМ, ММ) и годовую долю рынка</t>
  </si>
  <si>
    <t>Оффтейк (средние продажи на одну точку) в штуках для брендов «Green» 350-399G и «Blue» 400-599G по месяцам 2022 в ГМ, СМ и ММ</t>
  </si>
  <si>
    <t>ГМ, СМ, ММ</t>
  </si>
  <si>
    <t>Среднемесячная цена для брендов «Green» 350-399G и «Blue» 400-599G по месяцам 2022 в ГМ</t>
  </si>
  <si>
    <t>Сумма по полю Среднемесячная цена</t>
  </si>
  <si>
    <t>Канал продаж</t>
  </si>
  <si>
    <t>Сумма по полю 2022 %</t>
  </si>
  <si>
    <t>2021 Итог</t>
  </si>
  <si>
    <t>2022 Итог</t>
  </si>
  <si>
    <t>Sum of Units (in 1000)</t>
  </si>
  <si>
    <t>Sum of Number of stores</t>
  </si>
  <si>
    <t>(Все)</t>
  </si>
  <si>
    <t>Значения</t>
  </si>
  <si>
    <t>Sum of offtake (units )</t>
  </si>
  <si>
    <t>Итог Sum of Units (in 1000)</t>
  </si>
  <si>
    <t>Итог Sum of Number of stores</t>
  </si>
  <si>
    <t>Итог Sum of offtake (units )</t>
  </si>
  <si>
    <t>Итог Сумма по полю Value (in 1000 rub)</t>
  </si>
  <si>
    <t>Sum of Value (in 1000 rub)</t>
  </si>
  <si>
    <t>Итог Sum of Value (in 1000 rub)</t>
  </si>
  <si>
    <t>1. Различается ли распределение продаж по брендам в разрезе каналов?</t>
  </si>
  <si>
    <t>H0: распределение продаж по брендам в разрезе каналов не отличается</t>
  </si>
  <si>
    <t>Ha: распределение продаж по брендам в разрезе каналов отличается</t>
  </si>
  <si>
    <t>2. Почему офтейк на точку в штуках различается по каналам?</t>
  </si>
  <si>
    <t>3. Как различаются цены по каналам?</t>
  </si>
  <si>
    <t>4. Правда ли, что стоимость одного грамма у группы большего веса дешевле, чем у меньшего?</t>
  </si>
  <si>
    <t>Сумма по полю цена</t>
  </si>
  <si>
    <t>Сумма по полю Units (in 1000)</t>
  </si>
  <si>
    <t>&lt;100G</t>
  </si>
  <si>
    <t>Сумма по полю Volume (in 1000 kg)</t>
  </si>
  <si>
    <t>Сумма по полю Цена грамма</t>
  </si>
  <si>
    <t>Мои гипотезы</t>
  </si>
  <si>
    <t>1. Отличаются ли продажи в конце года (ноябрь-декабрь) от продаж в остальное время года во всех каналах продаж?</t>
  </si>
  <si>
    <t>Сумма по полю Number of stores</t>
  </si>
  <si>
    <t>По продажам</t>
  </si>
  <si>
    <t>Топ-Бренды</t>
  </si>
  <si>
    <t>По магазинам</t>
  </si>
  <si>
    <t>2. Правда ли, чем больше магазинов, в котором реализуется бренд, тем больше продажи этого бренда?</t>
  </si>
  <si>
    <t>3. Правда ли, что группы большего веса (от 400G) реализуются только в крупных магазинах - ГМ?</t>
  </si>
  <si>
    <t>Сумма по полю %</t>
  </si>
  <si>
    <t>Сумма по полю Цена</t>
  </si>
  <si>
    <t>Сумма по полю Sum of offtake (units)</t>
  </si>
  <si>
    <t>3. Отобразите на одном графике динамику доли рынка в денежном выражении на каждый месяц за последние два года каждого топ-5 брендов объединённых групп weight ranges 350-599G в канале СМ. Долю остальных брендов сгруппируйте, назовите Others и также разместите на графике. Топ-5 брендов определите по совокупной доле за 2021 и 2022 годы.</t>
  </si>
  <si>
    <t>2. Визуализируйте годовую долю рынка в денежном выражении за 2022 год среди брендов объединённых весовых групп 350-599G в канале СМ.</t>
  </si>
  <si>
    <t>1. Покажите динамику объёма продаж в деньгах во всей категории по месяцам за три года.</t>
  </si>
  <si>
    <t>4. Покажите на одном графике долю продаж (ось Х) и рост продаж (ось Y) каждого канала ГМ, СМ и ММ за 2022 год.</t>
  </si>
  <si>
    <t>5. Покажите динамику оффтейка на точку в штуках для брендов Green 350-399G и Blue 400-599G по месяцам 2022 в ГМ.</t>
  </si>
  <si>
    <t>6. На трёх отдельных графиках попарно отобразите динамику цен, оффтейков и продаж для брендов Green 350-399G и Blue 400-599G по месяцам 2022 в ГМ.</t>
  </si>
  <si>
    <t>7.На одном графике визуализируйте динамику цены, оффтейка в штуках и продаж в деньгах для бренда Green 100-199G для любого из трёх каналов за все три года. Какие предположения вы можете сделать на основе этого графика?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</si>
</sst>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rgb="FF000000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NumberForma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" fontId="0" fillId="0" borderId="1" xfId="0" applyNumberFormat="1" applyBorder="1"/>
    <xf numFmtId="0" fontId="2" fillId="3" borderId="0" xfId="0" applyFont="1" applyFill="1"/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4" fillId="0" borderId="0" xfId="0" applyFont="1"/>
    <xf numFmtId="0" fontId="5" fillId="0" borderId="0" xfId="0" applyFont="1" applyAlignment="1">
      <alignment horizontal="left" vertical="center" readingOrder="1"/>
    </xf>
    <xf numFmtId="0" fontId="0" fillId="0" borderId="0" xfId="0" applyFont="1"/>
    <xf numFmtId="0" fontId="0" fillId="6" borderId="0" xfId="0" applyFill="1"/>
    <xf numFmtId="2" fontId="0" fillId="0" borderId="0" xfId="0" applyNumberFormat="1"/>
    <xf numFmtId="0" fontId="6" fillId="7" borderId="6" xfId="0" applyFont="1" applyFill="1" applyBorder="1"/>
    <xf numFmtId="0" fontId="0" fillId="8" borderId="0" xfId="0" applyFill="1"/>
    <xf numFmtId="0" fontId="7" fillId="8" borderId="0" xfId="0" applyFont="1" applyFill="1"/>
    <xf numFmtId="0" fontId="0" fillId="3" borderId="0" xfId="0" applyFill="1"/>
    <xf numFmtId="0" fontId="8" fillId="8" borderId="0" xfId="0" applyFont="1" applyFill="1"/>
    <xf numFmtId="0" fontId="0" fillId="0" borderId="0" xfId="0" applyAlignment="1">
      <alignment horizontal="left" indent="1"/>
    </xf>
    <xf numFmtId="1" fontId="0" fillId="0" borderId="0" xfId="0" applyNumberFormat="1"/>
    <xf numFmtId="10" fontId="0" fillId="0" borderId="0" xfId="0" applyNumberFormat="1"/>
    <xf numFmtId="0" fontId="0" fillId="8" borderId="0" xfId="0" applyNumberFormat="1" applyFill="1"/>
    <xf numFmtId="10" fontId="0" fillId="8" borderId="0" xfId="0" applyNumberFormat="1" applyFill="1"/>
    <xf numFmtId="0" fontId="0" fillId="9" borderId="0" xfId="0" applyFill="1" applyAlignment="1">
      <alignment horizontal="left"/>
    </xf>
    <xf numFmtId="10" fontId="0" fillId="9" borderId="0" xfId="0" applyNumberFormat="1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" fontId="0" fillId="0" borderId="0" xfId="0" applyNumberFormat="1" applyFill="1"/>
    <xf numFmtId="0" fontId="0" fillId="10" borderId="0" xfId="0" applyFill="1"/>
    <xf numFmtId="0" fontId="9" fillId="10" borderId="0" xfId="0" applyFont="1" applyFill="1"/>
    <xf numFmtId="0" fontId="10" fillId="0" borderId="0" xfId="0" applyFont="1"/>
    <xf numFmtId="0" fontId="0" fillId="8" borderId="0" xfId="0" applyFill="1" applyAlignment="1">
      <alignment horizontal="left"/>
    </xf>
    <xf numFmtId="0" fontId="10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Обычный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4D4D4D"/>
      <color rgb="FF292929"/>
      <color rgb="FFCCECFF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Динамика объёма продаж в деньгах во всей категории по месяцам за три года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632077638553461E-2"/>
          <c:y val="0.1792679166225298"/>
          <c:w val="0.89071909766589275"/>
          <c:h val="0.70653696314866477"/>
        </c:manualLayout>
      </c:layout>
      <c:lineChart>
        <c:grouping val="standard"/>
        <c:varyColors val="0"/>
        <c:ser>
          <c:idx val="0"/>
          <c:order val="0"/>
          <c:tx>
            <c:v>продажи</c:v>
          </c:tx>
          <c:marker>
            <c:symbol val="none"/>
          </c:marker>
          <c:cat>
            <c:numRef>
              <c:f>('5 Диаграммы'!$A$4:$A$15,'5 Диаграммы'!$A$4:$A$15,'5 Диаграммы'!$A$4:$A$15)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</c:numCache>
            </c:numRef>
          </c:cat>
          <c:val>
            <c:numRef>
              <c:f>('5 Диаграммы'!$B$4:$B$15,'5 Диаграммы'!$C$4:$C$15,'5 Диаграммы'!$D$4:$D$15)</c:f>
              <c:numCache>
                <c:formatCode>General</c:formatCode>
                <c:ptCount val="36"/>
                <c:pt idx="0">
                  <c:v>76736.703168999986</c:v>
                </c:pt>
                <c:pt idx="1">
                  <c:v>66754.411026999995</c:v>
                </c:pt>
                <c:pt idx="2">
                  <c:v>68140.291770999989</c:v>
                </c:pt>
                <c:pt idx="3">
                  <c:v>62152.61089399999</c:v>
                </c:pt>
                <c:pt idx="4">
                  <c:v>56780.285266000006</c:v>
                </c:pt>
                <c:pt idx="5">
                  <c:v>53331.761811999997</c:v>
                </c:pt>
                <c:pt idx="6">
                  <c:v>52147.320354999996</c:v>
                </c:pt>
                <c:pt idx="7">
                  <c:v>53673.440490000001</c:v>
                </c:pt>
                <c:pt idx="8">
                  <c:v>59271.082093999998</c:v>
                </c:pt>
                <c:pt idx="9">
                  <c:v>64614.677414999998</c:v>
                </c:pt>
                <c:pt idx="10">
                  <c:v>66150.410669000004</c:v>
                </c:pt>
                <c:pt idx="11">
                  <c:v>65067.566494999992</c:v>
                </c:pt>
                <c:pt idx="12">
                  <c:v>69190.69283900001</c:v>
                </c:pt>
                <c:pt idx="13">
                  <c:v>59878.986010000001</c:v>
                </c:pt>
                <c:pt idx="14">
                  <c:v>68476.051980000004</c:v>
                </c:pt>
                <c:pt idx="15">
                  <c:v>61190.150160999998</c:v>
                </c:pt>
                <c:pt idx="16">
                  <c:v>65412.255943000004</c:v>
                </c:pt>
                <c:pt idx="17">
                  <c:v>59387.810073999994</c:v>
                </c:pt>
                <c:pt idx="18">
                  <c:v>67089.521093999996</c:v>
                </c:pt>
                <c:pt idx="19">
                  <c:v>62303.908473999996</c:v>
                </c:pt>
                <c:pt idx="20">
                  <c:v>65116.915503000004</c:v>
                </c:pt>
                <c:pt idx="21">
                  <c:v>75724.564211999997</c:v>
                </c:pt>
                <c:pt idx="22">
                  <c:v>70662.722645000002</c:v>
                </c:pt>
                <c:pt idx="23">
                  <c:v>68524.721248999995</c:v>
                </c:pt>
                <c:pt idx="24">
                  <c:v>77745.386758999986</c:v>
                </c:pt>
                <c:pt idx="25">
                  <c:v>69359.301929999987</c:v>
                </c:pt>
                <c:pt idx="26">
                  <c:v>97898.929908000006</c:v>
                </c:pt>
                <c:pt idx="27">
                  <c:v>76312.470275999993</c:v>
                </c:pt>
                <c:pt idx="28">
                  <c:v>68963.913113000002</c:v>
                </c:pt>
                <c:pt idx="29">
                  <c:v>56583.197765999998</c:v>
                </c:pt>
                <c:pt idx="30">
                  <c:v>62134.867870000002</c:v>
                </c:pt>
                <c:pt idx="31">
                  <c:v>57345.907239000007</c:v>
                </c:pt>
                <c:pt idx="32">
                  <c:v>57412.958545000009</c:v>
                </c:pt>
                <c:pt idx="33">
                  <c:v>71325.112869999997</c:v>
                </c:pt>
                <c:pt idx="34">
                  <c:v>66521.686812000014</c:v>
                </c:pt>
                <c:pt idx="35">
                  <c:v>63387.249442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D-4A2C-B1AD-A4EAB2B0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008944"/>
        <c:axId val="1082009360"/>
        <c:extLst/>
      </c:lineChart>
      <c:catAx>
        <c:axId val="10820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009360"/>
        <c:crosses val="autoZero"/>
        <c:auto val="1"/>
        <c:lblAlgn val="ctr"/>
        <c:lblOffset val="100"/>
        <c:noMultiLvlLbl val="0"/>
      </c:catAx>
      <c:valAx>
        <c:axId val="10820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Продажи, млн.руб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008944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цены, оффтейка (шт.) и продаж (млн.руб) для бренда </a:t>
            </a:r>
            <a:r>
              <a:rPr lang="en-US"/>
              <a:t>Green 100-199G </a:t>
            </a:r>
            <a:r>
              <a:rPr lang="ru-RU"/>
              <a:t>для канала</a:t>
            </a:r>
            <a:r>
              <a:rPr lang="ru-RU" baseline="0"/>
              <a:t> СМ за 2020-2022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Офтейк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4658D82-A7EA-4A56-B5A2-022DD3201150}" type="VALUE">
                      <a:rPr lang="ru-RU"/>
                      <a:pPr/>
                      <a:t>[ЗНАЧЕНИЕ]</a:t>
                    </a:fld>
                    <a:r>
                      <a:rPr lang="ru-RU"/>
                      <a:t> шт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505-4F62-A932-737A4A54B1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ACB48F-1B93-40EF-9C66-EF8E4174A61B}" type="VALUE">
                      <a:rPr lang="ru-RU"/>
                      <a:pPr/>
                      <a:t>[ЗНАЧЕНИЕ]</a:t>
                    </a:fld>
                    <a:r>
                      <a:rPr lang="ru-RU"/>
                      <a:t> шт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505-4F62-A932-737A4A54B1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89AB8D-57C2-4457-BBA5-26B1B40ACA76}" type="VALUE">
                      <a:rPr lang="ru-RU"/>
                      <a:pPr/>
                      <a:t>[ЗНАЧЕНИЕ]</a:t>
                    </a:fld>
                    <a:r>
                      <a:rPr lang="ru-RU"/>
                      <a:t> шт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505-4F62-A932-737A4A54B16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 Диаграммы'!$A$230:$A$232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'5 Диаграммы'!$C$230:$C$232</c:f>
              <c:numCache>
                <c:formatCode>General</c:formatCode>
                <c:ptCount val="3"/>
                <c:pt idx="0">
                  <c:v>15.667298458428101</c:v>
                </c:pt>
                <c:pt idx="1">
                  <c:v>12.031110050890584</c:v>
                </c:pt>
                <c:pt idx="2">
                  <c:v>9.8440247299408927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05-4F62-A932-737A4A54B16D}"/>
            </c:ext>
          </c:extLst>
        </c:ser>
        <c:ser>
          <c:idx val="2"/>
          <c:order val="2"/>
          <c:tx>
            <c:v>Цена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8CB20B1-882B-4139-BC52-0FACDC6141FB}" type="VALUE">
                      <a:rPr lang="ru-RU"/>
                      <a:pPr/>
                      <a:t>[ЗНАЧЕНИЕ]</a:t>
                    </a:fld>
                    <a:r>
                      <a:rPr lang="ru-RU"/>
                      <a:t> руб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505-4F62-A932-737A4A54B1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0B02D7-65D7-48C1-ACF4-CDC9862C0E34}" type="VALUE">
                      <a:rPr lang="ru-RU"/>
                      <a:pPr/>
                      <a:t>[ЗНАЧЕНИЕ]</a:t>
                    </a:fld>
                    <a:r>
                      <a:rPr lang="ru-RU"/>
                      <a:t> руб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505-4F62-A932-737A4A54B1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443AD0-09DB-459C-828B-A71A11059564}" type="VALUE">
                      <a:rPr lang="ru-RU"/>
                      <a:pPr/>
                      <a:t>[ЗНАЧЕНИЕ]</a:t>
                    </a:fld>
                    <a:r>
                      <a:rPr lang="ru-RU"/>
                      <a:t> руб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505-4F62-A932-737A4A54B16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 Диаграммы'!$A$230:$A$232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'5 Диаграммы'!$D$230:$D$232</c:f>
              <c:numCache>
                <c:formatCode>General</c:formatCode>
                <c:ptCount val="3"/>
                <c:pt idx="0">
                  <c:v>66.307060996362637</c:v>
                </c:pt>
                <c:pt idx="1">
                  <c:v>62.433661566004801</c:v>
                </c:pt>
                <c:pt idx="2">
                  <c:v>73.10295305126084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05-4F62-A932-737A4A54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49670831"/>
        <c:axId val="1349663343"/>
      </c:barChart>
      <c:lineChart>
        <c:grouping val="standard"/>
        <c:varyColors val="0"/>
        <c:ser>
          <c:idx val="0"/>
          <c:order val="0"/>
          <c:tx>
            <c:v>Продажи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8D8C40C-B913-4D73-8F8A-BA24A36147FD}" type="VALUE">
                      <a:rPr lang="ru-RU"/>
                      <a:pPr/>
                      <a:t>[ЗНАЧЕНИЕ]</a:t>
                    </a:fld>
                    <a:r>
                      <a:rPr lang="ru-RU"/>
                      <a:t> млн.руб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A505-4F62-A932-737A4A54B1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A34CFA4-8786-44DA-A186-555EE81F57A4}" type="VALUE">
                      <a:rPr lang="ru-RU"/>
                      <a:pPr/>
                      <a:t>[ЗНАЧЕНИЕ]</a:t>
                    </a:fld>
                    <a:r>
                      <a:rPr lang="ru-RU"/>
                      <a:t> млн.руб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A505-4F62-A932-737A4A54B1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3405D1-F08B-4FD5-B424-DC0ED45EE9E6}" type="VALUE">
                      <a:rPr lang="ru-RU"/>
                      <a:pPr/>
                      <a:t>[ЗНАЧЕНИЕ]</a:t>
                    </a:fld>
                    <a:r>
                      <a:rPr lang="ru-RU"/>
                      <a:t>млн.руб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A505-4F62-A932-737A4A54B16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 Диаграммы'!$A$230:$A$232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'5 Диаграммы'!$B$230:$B$232</c:f>
              <c:numCache>
                <c:formatCode>General</c:formatCode>
                <c:ptCount val="3"/>
                <c:pt idx="0">
                  <c:v>4110.7393999999995</c:v>
                </c:pt>
                <c:pt idx="1">
                  <c:v>23616.038199999999</c:v>
                </c:pt>
                <c:pt idx="2">
                  <c:v>10592.193899999998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05-4F62-A932-737A4A54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982895"/>
        <c:axId val="1026985391"/>
      </c:lineChart>
      <c:catAx>
        <c:axId val="134967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663343"/>
        <c:crosses val="autoZero"/>
        <c:auto val="1"/>
        <c:lblAlgn val="ctr"/>
        <c:lblOffset val="100"/>
        <c:noMultiLvlLbl val="0"/>
      </c:catAx>
      <c:valAx>
        <c:axId val="1349663343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670831"/>
        <c:crosses val="autoZero"/>
        <c:crossBetween val="between"/>
      </c:valAx>
      <c:valAx>
        <c:axId val="1026985391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6982895"/>
        <c:crosses val="max"/>
        <c:crossBetween val="between"/>
        <c:dispUnits>
          <c:builtInUnit val="thousands"/>
        </c:dispUnits>
      </c:valAx>
      <c:catAx>
        <c:axId val="102698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6985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Динамика объёма продаж в деньгах во всей категории по месяцам за три года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632077638553461E-2"/>
          <c:y val="0.1792679166225298"/>
          <c:w val="0.89071909766589275"/>
          <c:h val="0.70653696314866477"/>
        </c:manualLayout>
      </c:layout>
      <c:lineChart>
        <c:grouping val="standard"/>
        <c:varyColors val="0"/>
        <c:ser>
          <c:idx val="0"/>
          <c:order val="0"/>
          <c:tx>
            <c:v>продажи</c:v>
          </c:tx>
          <c:marker>
            <c:symbol val="none"/>
          </c:marker>
          <c:cat>
            <c:numRef>
              <c:f>('5 Диаграммы'!$A$4:$A$15,'5 Диаграммы'!$A$4:$A$15,'5 Диаграммы'!$A$4:$A$15)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</c:numCache>
            </c:numRef>
          </c:cat>
          <c:val>
            <c:numRef>
              <c:f>('5 Диаграммы'!$B$4:$B$15,'5 Диаграммы'!$C$4:$C$15,'5 Диаграммы'!$D$4:$D$15)</c:f>
              <c:numCache>
                <c:formatCode>General</c:formatCode>
                <c:ptCount val="36"/>
                <c:pt idx="0">
                  <c:v>76736.703168999986</c:v>
                </c:pt>
                <c:pt idx="1">
                  <c:v>66754.411026999995</c:v>
                </c:pt>
                <c:pt idx="2">
                  <c:v>68140.291770999989</c:v>
                </c:pt>
                <c:pt idx="3">
                  <c:v>62152.61089399999</c:v>
                </c:pt>
                <c:pt idx="4">
                  <c:v>56780.285266000006</c:v>
                </c:pt>
                <c:pt idx="5">
                  <c:v>53331.761811999997</c:v>
                </c:pt>
                <c:pt idx="6">
                  <c:v>52147.320354999996</c:v>
                </c:pt>
                <c:pt idx="7">
                  <c:v>53673.440490000001</c:v>
                </c:pt>
                <c:pt idx="8">
                  <c:v>59271.082093999998</c:v>
                </c:pt>
                <c:pt idx="9">
                  <c:v>64614.677414999998</c:v>
                </c:pt>
                <c:pt idx="10">
                  <c:v>66150.410669000004</c:v>
                </c:pt>
                <c:pt idx="11">
                  <c:v>65067.566494999992</c:v>
                </c:pt>
                <c:pt idx="12">
                  <c:v>69190.69283900001</c:v>
                </c:pt>
                <c:pt idx="13">
                  <c:v>59878.986010000001</c:v>
                </c:pt>
                <c:pt idx="14">
                  <c:v>68476.051980000004</c:v>
                </c:pt>
                <c:pt idx="15">
                  <c:v>61190.150160999998</c:v>
                </c:pt>
                <c:pt idx="16">
                  <c:v>65412.255943000004</c:v>
                </c:pt>
                <c:pt idx="17">
                  <c:v>59387.810073999994</c:v>
                </c:pt>
                <c:pt idx="18">
                  <c:v>67089.521093999996</c:v>
                </c:pt>
                <c:pt idx="19">
                  <c:v>62303.908473999996</c:v>
                </c:pt>
                <c:pt idx="20">
                  <c:v>65116.915503000004</c:v>
                </c:pt>
                <c:pt idx="21">
                  <c:v>75724.564211999997</c:v>
                </c:pt>
                <c:pt idx="22">
                  <c:v>70662.722645000002</c:v>
                </c:pt>
                <c:pt idx="23">
                  <c:v>68524.721248999995</c:v>
                </c:pt>
                <c:pt idx="24">
                  <c:v>77745.386758999986</c:v>
                </c:pt>
                <c:pt idx="25">
                  <c:v>69359.301929999987</c:v>
                </c:pt>
                <c:pt idx="26">
                  <c:v>97898.929908000006</c:v>
                </c:pt>
                <c:pt idx="27">
                  <c:v>76312.470275999993</c:v>
                </c:pt>
                <c:pt idx="28">
                  <c:v>68963.913113000002</c:v>
                </c:pt>
                <c:pt idx="29">
                  <c:v>56583.197765999998</c:v>
                </c:pt>
                <c:pt idx="30">
                  <c:v>62134.867870000002</c:v>
                </c:pt>
                <c:pt idx="31">
                  <c:v>57345.907239000007</c:v>
                </c:pt>
                <c:pt idx="32">
                  <c:v>57412.958545000009</c:v>
                </c:pt>
                <c:pt idx="33">
                  <c:v>71325.112869999997</c:v>
                </c:pt>
                <c:pt idx="34">
                  <c:v>66521.686812000014</c:v>
                </c:pt>
                <c:pt idx="35">
                  <c:v>63387.249442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4-43BB-82ED-30528716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008944"/>
        <c:axId val="1082009360"/>
        <c:extLst/>
      </c:lineChart>
      <c:catAx>
        <c:axId val="10820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009360"/>
        <c:crosses val="autoZero"/>
        <c:auto val="1"/>
        <c:lblAlgn val="ctr"/>
        <c:lblOffset val="100"/>
        <c:noMultiLvlLbl val="0"/>
      </c:catAx>
      <c:valAx>
        <c:axId val="10820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Продажи, млн.руб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008944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Годовая доля рынка за 2022 год среди брендов объединённых весовых групп 350-599</a:t>
            </a:r>
            <a:r>
              <a:rPr lang="en-US"/>
              <a:t>G </a:t>
            </a:r>
            <a:r>
              <a:rPr lang="ru-RU"/>
              <a:t>в канале СМ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бренды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 Диаграммы'!$A$30:$A$43</c:f>
              <c:strCache>
                <c:ptCount val="14"/>
                <c:pt idx="0">
                  <c:v>Green</c:v>
                </c:pt>
                <c:pt idx="1">
                  <c:v>Blue</c:v>
                </c:pt>
                <c:pt idx="2">
                  <c:v>Yellow</c:v>
                </c:pt>
                <c:pt idx="3">
                  <c:v>Pearl</c:v>
                </c:pt>
                <c:pt idx="4">
                  <c:v>Orange</c:v>
                </c:pt>
                <c:pt idx="5">
                  <c:v>Rosy</c:v>
                </c:pt>
                <c:pt idx="6">
                  <c:v>Red</c:v>
                </c:pt>
                <c:pt idx="7">
                  <c:v>Dim</c:v>
                </c:pt>
                <c:pt idx="8">
                  <c:v>Vivid</c:v>
                </c:pt>
                <c:pt idx="9">
                  <c:v>Deep</c:v>
                </c:pt>
                <c:pt idx="10">
                  <c:v>Rice</c:v>
                </c:pt>
                <c:pt idx="11">
                  <c:v>Macaroon</c:v>
                </c:pt>
                <c:pt idx="12">
                  <c:v>Snow</c:v>
                </c:pt>
                <c:pt idx="13">
                  <c:v>Linen</c:v>
                </c:pt>
              </c:strCache>
            </c:strRef>
          </c:cat>
          <c:val>
            <c:numRef>
              <c:f>'5 Диаграммы'!$B$30:$B$43</c:f>
              <c:numCache>
                <c:formatCode>General</c:formatCode>
                <c:ptCount val="14"/>
                <c:pt idx="0">
                  <c:v>198838.58177699993</c:v>
                </c:pt>
                <c:pt idx="1">
                  <c:v>103766.71511800001</c:v>
                </c:pt>
                <c:pt idx="2">
                  <c:v>19343.022073</c:v>
                </c:pt>
                <c:pt idx="3">
                  <c:v>10974.992969000001</c:v>
                </c:pt>
                <c:pt idx="4">
                  <c:v>8606.1963190000006</c:v>
                </c:pt>
                <c:pt idx="5">
                  <c:v>3822.2369799999988</c:v>
                </c:pt>
                <c:pt idx="6">
                  <c:v>2245.1163419999998</c:v>
                </c:pt>
                <c:pt idx="7">
                  <c:v>1456.9284279999999</c:v>
                </c:pt>
                <c:pt idx="8">
                  <c:v>804.840283</c:v>
                </c:pt>
                <c:pt idx="9">
                  <c:v>564.91728400000011</c:v>
                </c:pt>
                <c:pt idx="10">
                  <c:v>538.268012</c:v>
                </c:pt>
                <c:pt idx="11">
                  <c:v>344.14095400000002</c:v>
                </c:pt>
                <c:pt idx="12">
                  <c:v>308.90372200000002</c:v>
                </c:pt>
                <c:pt idx="13">
                  <c:v>198.984905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6-46AA-A845-A6384979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1666190032"/>
        <c:axId val="1666197104"/>
      </c:barChart>
      <c:catAx>
        <c:axId val="166619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197104"/>
        <c:crosses val="autoZero"/>
        <c:auto val="1"/>
        <c:lblAlgn val="ctr"/>
        <c:lblOffset val="100"/>
        <c:noMultiLvlLbl val="0"/>
      </c:catAx>
      <c:valAx>
        <c:axId val="1666197104"/>
        <c:scaling>
          <c:orientation val="minMax"/>
        </c:scaling>
        <c:delete val="1"/>
        <c:axPos val="t"/>
        <c:numFmt formatCode="#,##0" sourceLinked="0"/>
        <c:majorTickMark val="out"/>
        <c:minorTickMark val="none"/>
        <c:tickLblPos val="nextTo"/>
        <c:crossAx val="166619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доли рынка за последние 2 года каждого топ-5 брендов объединённых групп </a:t>
            </a:r>
            <a:r>
              <a:rPr lang="en-US"/>
              <a:t>weight ranges 350-599G </a:t>
            </a:r>
            <a:r>
              <a:rPr lang="ru-RU"/>
              <a:t>в канале СМ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198585976053148E-2"/>
          <c:y val="0.16341528255180329"/>
          <c:w val="0.93048685021885524"/>
          <c:h val="0.75345466520072724"/>
        </c:manualLayout>
      </c:layout>
      <c:lineChart>
        <c:grouping val="standard"/>
        <c:varyColors val="0"/>
        <c:ser>
          <c:idx val="1"/>
          <c:order val="0"/>
          <c:tx>
            <c:strRef>
              <c:f>'5 Диаграммы'!$C$85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('5 Диаграммы'!$A$87:$A$98,'5 Диаграммы'!$A$87:$A$98)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('5 Диаграммы'!$C$87:$C$98,'5 Диаграммы'!$C$100:$C$111)</c:f>
              <c:numCache>
                <c:formatCode>General</c:formatCode>
                <c:ptCount val="24"/>
                <c:pt idx="0">
                  <c:v>14223.727620999998</c:v>
                </c:pt>
                <c:pt idx="1">
                  <c:v>11474.869900000002</c:v>
                </c:pt>
                <c:pt idx="2">
                  <c:v>13512.745102000001</c:v>
                </c:pt>
                <c:pt idx="3">
                  <c:v>14437.111089</c:v>
                </c:pt>
                <c:pt idx="4">
                  <c:v>10703.262615</c:v>
                </c:pt>
                <c:pt idx="5">
                  <c:v>10508.9257</c:v>
                </c:pt>
                <c:pt idx="6">
                  <c:v>11575.008373000001</c:v>
                </c:pt>
                <c:pt idx="7">
                  <c:v>14394.945071</c:v>
                </c:pt>
                <c:pt idx="8">
                  <c:v>15863.930992000001</c:v>
                </c:pt>
                <c:pt idx="9">
                  <c:v>16812.599610000001</c:v>
                </c:pt>
                <c:pt idx="10">
                  <c:v>15456.793438000001</c:v>
                </c:pt>
                <c:pt idx="11">
                  <c:v>15671.434665999999</c:v>
                </c:pt>
                <c:pt idx="12">
                  <c:v>15891.317448999998</c:v>
                </c:pt>
                <c:pt idx="13">
                  <c:v>13757.474961</c:v>
                </c:pt>
                <c:pt idx="14">
                  <c:v>20110.388949</c:v>
                </c:pt>
                <c:pt idx="15">
                  <c:v>17638.772079999999</c:v>
                </c:pt>
                <c:pt idx="16">
                  <c:v>15921.319095999999</c:v>
                </c:pt>
                <c:pt idx="17">
                  <c:v>13155.031958000001</c:v>
                </c:pt>
                <c:pt idx="18">
                  <c:v>16475.983335000001</c:v>
                </c:pt>
                <c:pt idx="19">
                  <c:v>15224.756418000001</c:v>
                </c:pt>
                <c:pt idx="20">
                  <c:v>14834.827743000002</c:v>
                </c:pt>
                <c:pt idx="21">
                  <c:v>21918.819234000002</c:v>
                </c:pt>
                <c:pt idx="22">
                  <c:v>16220.292751000001</c:v>
                </c:pt>
                <c:pt idx="23">
                  <c:v>17689.597803000001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A-4E9D-8B81-EE5F60B0F41B}"/>
            </c:ext>
          </c:extLst>
        </c:ser>
        <c:ser>
          <c:idx val="0"/>
          <c:order val="1"/>
          <c:tx>
            <c:strRef>
              <c:f>'5 Диаграммы'!$B$85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('5 Диаграммы'!$A$87:$A$98,'5 Диаграммы'!$A$87:$A$98)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('5 Диаграммы'!$B$87:$B$98,'5 Диаграммы'!$B$100:$B$111)</c:f>
              <c:numCache>
                <c:formatCode>General</c:formatCode>
                <c:ptCount val="24"/>
                <c:pt idx="0">
                  <c:v>8107.0834329999998</c:v>
                </c:pt>
                <c:pt idx="1">
                  <c:v>4419.9431420000001</c:v>
                </c:pt>
                <c:pt idx="2">
                  <c:v>6994.5482540000003</c:v>
                </c:pt>
                <c:pt idx="3">
                  <c:v>4574.9370220000001</c:v>
                </c:pt>
                <c:pt idx="4">
                  <c:v>7424.9488259999998</c:v>
                </c:pt>
                <c:pt idx="5">
                  <c:v>4603.9762289999999</c:v>
                </c:pt>
                <c:pt idx="6">
                  <c:v>6837.9572600000001</c:v>
                </c:pt>
                <c:pt idx="7">
                  <c:v>6111.299986</c:v>
                </c:pt>
                <c:pt idx="8">
                  <c:v>7067.4779660000004</c:v>
                </c:pt>
                <c:pt idx="9">
                  <c:v>9577.5189370000007</c:v>
                </c:pt>
                <c:pt idx="10">
                  <c:v>8723.8077009999997</c:v>
                </c:pt>
                <c:pt idx="11">
                  <c:v>7508.4035649999996</c:v>
                </c:pt>
                <c:pt idx="12">
                  <c:v>9934.4125370000002</c:v>
                </c:pt>
                <c:pt idx="13">
                  <c:v>6283.9692070000001</c:v>
                </c:pt>
                <c:pt idx="14">
                  <c:v>14237.19253</c:v>
                </c:pt>
                <c:pt idx="15">
                  <c:v>8986.1269680000005</c:v>
                </c:pt>
                <c:pt idx="16">
                  <c:v>6818.8296170000003</c:v>
                </c:pt>
                <c:pt idx="17">
                  <c:v>6132.8843349999997</c:v>
                </c:pt>
                <c:pt idx="18">
                  <c:v>7831.7069760000004</c:v>
                </c:pt>
                <c:pt idx="19">
                  <c:v>7079.5944049999998</c:v>
                </c:pt>
                <c:pt idx="20">
                  <c:v>6399.1824299999998</c:v>
                </c:pt>
                <c:pt idx="21">
                  <c:v>9478.1592290000008</c:v>
                </c:pt>
                <c:pt idx="22">
                  <c:v>11510.502179999999</c:v>
                </c:pt>
                <c:pt idx="23">
                  <c:v>9074.1547040000005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A-4E9D-8B81-EE5F60B0F41B}"/>
            </c:ext>
          </c:extLst>
        </c:ser>
        <c:ser>
          <c:idx val="4"/>
          <c:order val="2"/>
          <c:tx>
            <c:strRef>
              <c:f>'5 Диаграммы'!$F$85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('5 Диаграммы'!$A$87:$A$98,'5 Диаграммы'!$A$87:$A$98)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('5 Диаграммы'!$F$87:$F$98,'5 Диаграммы'!$F$100:$F$111)</c:f>
              <c:numCache>
                <c:formatCode>General</c:formatCode>
                <c:ptCount val="24"/>
                <c:pt idx="0">
                  <c:v>2073.7657469999999</c:v>
                </c:pt>
                <c:pt idx="1">
                  <c:v>1418.480059</c:v>
                </c:pt>
                <c:pt idx="2">
                  <c:v>1774.121005</c:v>
                </c:pt>
                <c:pt idx="3">
                  <c:v>2209.3593999999998</c:v>
                </c:pt>
                <c:pt idx="4">
                  <c:v>1515.2832040000001</c:v>
                </c:pt>
                <c:pt idx="5">
                  <c:v>1193.7135639999999</c:v>
                </c:pt>
                <c:pt idx="6">
                  <c:v>1759.8600280000001</c:v>
                </c:pt>
                <c:pt idx="7">
                  <c:v>1229.762913</c:v>
                </c:pt>
                <c:pt idx="8">
                  <c:v>2370.8854889999998</c:v>
                </c:pt>
                <c:pt idx="9">
                  <c:v>1156.3875579999999</c:v>
                </c:pt>
                <c:pt idx="10">
                  <c:v>1961.2954070000001</c:v>
                </c:pt>
                <c:pt idx="11">
                  <c:v>1349.5445580000001</c:v>
                </c:pt>
                <c:pt idx="12">
                  <c:v>1335.5663770000001</c:v>
                </c:pt>
                <c:pt idx="13">
                  <c:v>1788.1330680000001</c:v>
                </c:pt>
                <c:pt idx="14">
                  <c:v>2284.9223910000001</c:v>
                </c:pt>
                <c:pt idx="15">
                  <c:v>2037.907029</c:v>
                </c:pt>
                <c:pt idx="16">
                  <c:v>1670.173912</c:v>
                </c:pt>
                <c:pt idx="17">
                  <c:v>998.02327500000001</c:v>
                </c:pt>
                <c:pt idx="18">
                  <c:v>1649.0916990000001</c:v>
                </c:pt>
                <c:pt idx="19">
                  <c:v>1101.436074</c:v>
                </c:pt>
                <c:pt idx="20">
                  <c:v>1815.597704</c:v>
                </c:pt>
                <c:pt idx="21">
                  <c:v>1233.1125629999999</c:v>
                </c:pt>
                <c:pt idx="22">
                  <c:v>1613.6895629999999</c:v>
                </c:pt>
                <c:pt idx="23">
                  <c:v>1815.368418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1A-4E9D-8B81-EE5F60B0F41B}"/>
            </c:ext>
          </c:extLst>
        </c:ser>
        <c:ser>
          <c:idx val="5"/>
          <c:order val="3"/>
          <c:tx>
            <c:v>other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('5 Диаграммы'!$A$87:$A$98,'5 Диаграммы'!$A$87:$A$98)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('5 Диаграммы'!$X$87:$X$98,'5 Диаграммы'!$X$100:$X$111)</c:f>
              <c:numCache>
                <c:formatCode>General</c:formatCode>
                <c:ptCount val="24"/>
                <c:pt idx="0">
                  <c:v>2091.1203649999998</c:v>
                </c:pt>
                <c:pt idx="1">
                  <c:v>1597.870991</c:v>
                </c:pt>
                <c:pt idx="2">
                  <c:v>1823.4220190000001</c:v>
                </c:pt>
                <c:pt idx="3">
                  <c:v>1273.482814</c:v>
                </c:pt>
                <c:pt idx="4">
                  <c:v>1870.4456849999999</c:v>
                </c:pt>
                <c:pt idx="5">
                  <c:v>1705.887553</c:v>
                </c:pt>
                <c:pt idx="6">
                  <c:v>1759.0175430000002</c:v>
                </c:pt>
                <c:pt idx="7">
                  <c:v>1230.001084</c:v>
                </c:pt>
                <c:pt idx="8">
                  <c:v>976.19637899999998</c:v>
                </c:pt>
                <c:pt idx="9">
                  <c:v>1013.8212249999999</c:v>
                </c:pt>
                <c:pt idx="10">
                  <c:v>689.46918500000004</c:v>
                </c:pt>
                <c:pt idx="11">
                  <c:v>681.73975399999995</c:v>
                </c:pt>
                <c:pt idx="12">
                  <c:v>726.84551799999997</c:v>
                </c:pt>
                <c:pt idx="13">
                  <c:v>1065.6970369999999</c:v>
                </c:pt>
                <c:pt idx="14">
                  <c:v>1675.4879450000001</c:v>
                </c:pt>
                <c:pt idx="15">
                  <c:v>2182.9493619999998</c:v>
                </c:pt>
                <c:pt idx="16">
                  <c:v>1768.904773</c:v>
                </c:pt>
                <c:pt idx="17">
                  <c:v>1046.0758129999999</c:v>
                </c:pt>
                <c:pt idx="18">
                  <c:v>1047.05754</c:v>
                </c:pt>
                <c:pt idx="19">
                  <c:v>955.87814400000002</c:v>
                </c:pt>
                <c:pt idx="20">
                  <c:v>854.08785499999999</c:v>
                </c:pt>
                <c:pt idx="21">
                  <c:v>1145.7801790000001</c:v>
                </c:pt>
                <c:pt idx="22">
                  <c:v>1067.479875</c:v>
                </c:pt>
                <c:pt idx="23">
                  <c:v>1532.0522080000001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1A-4E9D-8B81-EE5F60B0F41B}"/>
            </c:ext>
          </c:extLst>
        </c:ser>
        <c:ser>
          <c:idx val="2"/>
          <c:order val="4"/>
          <c:tx>
            <c:strRef>
              <c:f>'5 Диаграммы'!$D$85</c:f>
              <c:strCache>
                <c:ptCount val="1"/>
                <c:pt idx="0">
                  <c:v>Pearl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('5 Диаграммы'!$A$87:$A$98,'5 Диаграммы'!$A$87:$A$98)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('5 Диаграммы'!$D$87:$D$98,'5 Диаграммы'!$D$100:$D$111)</c:f>
              <c:numCache>
                <c:formatCode>General</c:formatCode>
                <c:ptCount val="24"/>
                <c:pt idx="13">
                  <c:v>410.97030899999999</c:v>
                </c:pt>
                <c:pt idx="14">
                  <c:v>982.05882899999995</c:v>
                </c:pt>
                <c:pt idx="15">
                  <c:v>955.543497</c:v>
                </c:pt>
                <c:pt idx="16">
                  <c:v>934.25620000000004</c:v>
                </c:pt>
                <c:pt idx="17">
                  <c:v>763.41112499999997</c:v>
                </c:pt>
                <c:pt idx="18">
                  <c:v>848.26989500000002</c:v>
                </c:pt>
                <c:pt idx="19">
                  <c:v>1072.2411139999999</c:v>
                </c:pt>
                <c:pt idx="20">
                  <c:v>1071.843543</c:v>
                </c:pt>
                <c:pt idx="21">
                  <c:v>1298.6762679999999</c:v>
                </c:pt>
                <c:pt idx="22">
                  <c:v>1377.6806099999999</c:v>
                </c:pt>
                <c:pt idx="23">
                  <c:v>1260.041579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A-4E9D-8B81-EE5F60B0F41B}"/>
            </c:ext>
          </c:extLst>
        </c:ser>
        <c:ser>
          <c:idx val="3"/>
          <c:order val="5"/>
          <c:tx>
            <c:strRef>
              <c:f>'5 Диаграммы'!$E$85</c:f>
              <c:strCache>
                <c:ptCount val="1"/>
                <c:pt idx="0">
                  <c:v>Rosy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('5 Диаграммы'!$A$87:$A$98,'5 Диаграммы'!$A$87:$A$98)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('5 Диаграммы'!$E$87:$E$98,'5 Диаграммы'!$E$100:$E$111)</c:f>
              <c:numCache>
                <c:formatCode>General</c:formatCode>
                <c:ptCount val="24"/>
                <c:pt idx="4">
                  <c:v>2334.2090829999997</c:v>
                </c:pt>
                <c:pt idx="5">
                  <c:v>2213.24613</c:v>
                </c:pt>
                <c:pt idx="6">
                  <c:v>2130.3916600000002</c:v>
                </c:pt>
                <c:pt idx="7">
                  <c:v>1758.4577869999998</c:v>
                </c:pt>
                <c:pt idx="8">
                  <c:v>930.41734300000007</c:v>
                </c:pt>
                <c:pt idx="9">
                  <c:v>870.88842</c:v>
                </c:pt>
                <c:pt idx="10">
                  <c:v>599.37143900000001</c:v>
                </c:pt>
                <c:pt idx="11">
                  <c:v>348.596721</c:v>
                </c:pt>
                <c:pt idx="12">
                  <c:v>438.40610199999998</c:v>
                </c:pt>
                <c:pt idx="13">
                  <c:v>371.034761</c:v>
                </c:pt>
                <c:pt idx="14">
                  <c:v>420.92656199999999</c:v>
                </c:pt>
                <c:pt idx="15">
                  <c:v>405.15188499999999</c:v>
                </c:pt>
                <c:pt idx="16">
                  <c:v>339.50118700000002</c:v>
                </c:pt>
                <c:pt idx="17">
                  <c:v>410.21925999999996</c:v>
                </c:pt>
                <c:pt idx="18">
                  <c:v>345.57329800000002</c:v>
                </c:pt>
                <c:pt idx="19">
                  <c:v>236.25640800000002</c:v>
                </c:pt>
                <c:pt idx="20">
                  <c:v>376.94919699999997</c:v>
                </c:pt>
                <c:pt idx="21">
                  <c:v>284.28354999999999</c:v>
                </c:pt>
                <c:pt idx="22">
                  <c:v>193.93477000000001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A-4E9D-8B81-EE5F60B0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48032"/>
        <c:axId val="129546368"/>
      </c:lineChart>
      <c:catAx>
        <c:axId val="1295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46368"/>
        <c:crosses val="autoZero"/>
        <c:auto val="1"/>
        <c:lblAlgn val="ctr"/>
        <c:lblOffset val="100"/>
        <c:noMultiLvlLbl val="0"/>
      </c:catAx>
      <c:valAx>
        <c:axId val="1295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Продажи,</a:t>
                </a:r>
                <a:r>
                  <a:rPr lang="ru-RU" baseline="0"/>
                  <a:t> млн.руб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480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Доля продаж и рост продаж каналов ГМ, СМ и ММ за 2022 год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814325314287591E-2"/>
          <c:y val="5.3327010988666101E-2"/>
          <c:w val="0.82808552055993001"/>
          <c:h val="0.89814814814814814"/>
        </c:manualLayout>
      </c:layout>
      <c:barChart>
        <c:barDir val="bar"/>
        <c:grouping val="stacked"/>
        <c:varyColors val="0"/>
        <c:ser>
          <c:idx val="0"/>
          <c:order val="0"/>
          <c:tx>
            <c:v>Доля продаж в 2011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 Диаграммы'!$A$125:$A$127</c:f>
              <c:strCache>
                <c:ptCount val="3"/>
                <c:pt idx="0">
                  <c:v>Supermarkets</c:v>
                </c:pt>
                <c:pt idx="1">
                  <c:v>Hypermarkets</c:v>
                </c:pt>
                <c:pt idx="2">
                  <c:v>Minimarkets</c:v>
                </c:pt>
              </c:strCache>
            </c:strRef>
          </c:cat>
          <c:val>
            <c:numRef>
              <c:f>'5 Диаграммы'!$C$125:$C$127</c:f>
              <c:numCache>
                <c:formatCode>0.00%</c:formatCode>
                <c:ptCount val="3"/>
                <c:pt idx="0">
                  <c:v>0.5213947445156486</c:v>
                </c:pt>
                <c:pt idx="1">
                  <c:v>0.2727569694507424</c:v>
                </c:pt>
                <c:pt idx="2">
                  <c:v>0.20584828603360841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8-4E13-BAB8-B876222DB893}"/>
            </c:ext>
          </c:extLst>
        </c:ser>
        <c:ser>
          <c:idx val="1"/>
          <c:order val="1"/>
          <c:tx>
            <c:v>Прирост продаж в 2022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6411252280103214E-3"/>
                  <c:y val="2.401318768496497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78-4E13-BAB8-B876222DB893}"/>
                </c:ext>
              </c:extLst>
            </c:dLbl>
            <c:dLbl>
              <c:idx val="2"/>
              <c:layout>
                <c:manualLayout>
                  <c:x val="1.1062304619938493E-2"/>
                  <c:y val="-8.8040405399127168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78-4E13-BAB8-B876222DB89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 Диаграммы'!$A$125:$A$127</c:f>
              <c:strCache>
                <c:ptCount val="3"/>
                <c:pt idx="0">
                  <c:v>Supermarkets</c:v>
                </c:pt>
                <c:pt idx="1">
                  <c:v>Hypermarkets</c:v>
                </c:pt>
                <c:pt idx="2">
                  <c:v>Minimarkets</c:v>
                </c:pt>
              </c:strCache>
            </c:strRef>
          </c:cat>
          <c:val>
            <c:numRef>
              <c:f>'5 Диаграммы'!$G$125:$G$127</c:f>
              <c:numCache>
                <c:formatCode>0.00%</c:formatCode>
                <c:ptCount val="3"/>
                <c:pt idx="0">
                  <c:v>7.3995756306461033E-2</c:v>
                </c:pt>
                <c:pt idx="1">
                  <c:v>1.9732852236026908E-2</c:v>
                </c:pt>
                <c:pt idx="2">
                  <c:v>-1.73275385081328E-2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8-4E13-BAB8-B876222DB8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1014537695"/>
        <c:axId val="1014531455"/>
      </c:barChart>
      <c:catAx>
        <c:axId val="1014537695"/>
        <c:scaling>
          <c:orientation val="maxMin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531455"/>
        <c:crosses val="autoZero"/>
        <c:auto val="1"/>
        <c:lblAlgn val="ctr"/>
        <c:lblOffset val="1000"/>
        <c:noMultiLvlLbl val="0"/>
      </c:catAx>
      <c:valAx>
        <c:axId val="1014531455"/>
        <c:scaling>
          <c:orientation val="minMax"/>
        </c:scaling>
        <c:delete val="1"/>
        <c:axPos val="t"/>
        <c:numFmt formatCode="0.0%" sourceLinked="0"/>
        <c:majorTickMark val="none"/>
        <c:minorTickMark val="none"/>
        <c:tickLblPos val="high"/>
        <c:crossAx val="10145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оффтейка на точку в штуках для брендов </a:t>
            </a:r>
            <a:r>
              <a:rPr lang="en-US"/>
              <a:t>Green 350-399G </a:t>
            </a:r>
            <a:r>
              <a:rPr lang="ru-RU"/>
              <a:t>и </a:t>
            </a:r>
            <a:r>
              <a:rPr lang="en-US"/>
              <a:t>Blue 400-599G </a:t>
            </a:r>
            <a:r>
              <a:rPr lang="ru-RU"/>
              <a:t>по месяцам 2022 в ГМ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400268605329937E-2"/>
          <c:y val="2.5428331875182269E-2"/>
          <c:w val="0.888447015443251"/>
          <c:h val="0.8416746864975212"/>
        </c:manualLayout>
      </c:layout>
      <c:areaChart>
        <c:grouping val="standard"/>
        <c:varyColors val="0"/>
        <c:ser>
          <c:idx val="0"/>
          <c:order val="0"/>
          <c:tx>
            <c:v>Green 350-399G</c:v>
          </c:tx>
          <c:spPr>
            <a:solidFill>
              <a:schemeClr val="accent3">
                <a:lumMod val="75000"/>
                <a:alpha val="40000"/>
              </a:schemeClr>
            </a:solidFill>
            <a:ln cap="sq" cmpd="sng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dLbls>
            <c:dLbl>
              <c:idx val="0"/>
              <c:layout>
                <c:manualLayout>
                  <c:x val="7.4054706252386368E-3"/>
                  <c:y val="-0.287866521600073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61-4ACC-A3F3-87C600B36A51}"/>
                </c:ext>
              </c:extLst>
            </c:dLbl>
            <c:dLbl>
              <c:idx val="1"/>
              <c:layout>
                <c:manualLayout>
                  <c:x val="-4.4432823751431819E-3"/>
                  <c:y val="-0.2425332111118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61-4ACC-A3F3-87C600B36A51}"/>
                </c:ext>
              </c:extLst>
            </c:dLbl>
            <c:dLbl>
              <c:idx val="2"/>
              <c:layout>
                <c:manualLayout>
                  <c:x val="2.9621882500954276E-3"/>
                  <c:y val="-0.37853314257647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61-4ACC-A3F3-87C600B36A51}"/>
                </c:ext>
              </c:extLst>
            </c:dLbl>
            <c:dLbl>
              <c:idx val="3"/>
              <c:layout>
                <c:manualLayout>
                  <c:x val="0"/>
                  <c:y val="-0.292399852648893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61-4ACC-A3F3-87C600B36A51}"/>
                </c:ext>
              </c:extLst>
            </c:dLbl>
            <c:dLbl>
              <c:idx val="4"/>
              <c:layout>
                <c:manualLayout>
                  <c:x val="0"/>
                  <c:y val="-0.244799876636282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61-4ACC-A3F3-87C600B36A51}"/>
                </c:ext>
              </c:extLst>
            </c:dLbl>
            <c:dLbl>
              <c:idx val="5"/>
              <c:layout>
                <c:manualLayout>
                  <c:x val="-5.4306157235720827E-17"/>
                  <c:y val="-0.308266511319763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61-4ACC-A3F3-87C600B36A51}"/>
                </c:ext>
              </c:extLst>
            </c:dLbl>
            <c:dLbl>
              <c:idx val="6"/>
              <c:layout>
                <c:manualLayout>
                  <c:x val="0"/>
                  <c:y val="-0.179066576428391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261-4ACC-A3F3-87C600B36A51}"/>
                </c:ext>
              </c:extLst>
            </c:dLbl>
            <c:dLbl>
              <c:idx val="7"/>
              <c:layout>
                <c:manualLayout>
                  <c:x val="0"/>
                  <c:y val="-0.194933235099262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261-4ACC-A3F3-87C600B36A51}"/>
                </c:ext>
              </c:extLst>
            </c:dLbl>
            <c:dLbl>
              <c:idx val="8"/>
              <c:layout>
                <c:manualLayout>
                  <c:x val="-5.9243765001909098E-3"/>
                  <c:y val="-0.251599873209512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261-4ACC-A3F3-87C600B36A51}"/>
                </c:ext>
              </c:extLst>
            </c:dLbl>
            <c:dLbl>
              <c:idx val="9"/>
              <c:layout>
                <c:manualLayout>
                  <c:x val="-1.0861231447144165E-16"/>
                  <c:y val="-0.38079980810088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61-4ACC-A3F3-87C600B36A51}"/>
                </c:ext>
              </c:extLst>
            </c:dLbl>
            <c:dLbl>
              <c:idx val="10"/>
              <c:layout>
                <c:manualLayout>
                  <c:x val="0"/>
                  <c:y val="-0.253866538733922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261-4ACC-A3F3-87C600B36A51}"/>
                </c:ext>
              </c:extLst>
            </c:dLbl>
            <c:dLbl>
              <c:idx val="11"/>
              <c:layout>
                <c:manualLayout>
                  <c:x val="-1.1824550646373366E-2"/>
                  <c:y val="-0.147333224182659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261-4ACC-A3F3-87C600B36A5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'5 Диаграммы'!$C$143:$N$143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'5 Диаграммы'!$C$173:$N$173</c:f>
              <c:numCache>
                <c:formatCode>General</c:formatCode>
                <c:ptCount val="12"/>
                <c:pt idx="0">
                  <c:v>76.839445910290237</c:v>
                </c:pt>
                <c:pt idx="1">
                  <c:v>63.321102150537634</c:v>
                </c:pt>
                <c:pt idx="2">
                  <c:v>103.86774647887323</c:v>
                </c:pt>
                <c:pt idx="3">
                  <c:v>79.89057437407952</c:v>
                </c:pt>
                <c:pt idx="4">
                  <c:v>63.113737075332345</c:v>
                </c:pt>
                <c:pt idx="5">
                  <c:v>83.502496328928046</c:v>
                </c:pt>
                <c:pt idx="6">
                  <c:v>58.117584097859321</c:v>
                </c:pt>
                <c:pt idx="7">
                  <c:v>48.147169811320758</c:v>
                </c:pt>
                <c:pt idx="8">
                  <c:v>65.685204991087346</c:v>
                </c:pt>
                <c:pt idx="9">
                  <c:v>104.26282051282051</c:v>
                </c:pt>
                <c:pt idx="10">
                  <c:v>79.666452648475115</c:v>
                </c:pt>
                <c:pt idx="11">
                  <c:v>44.291946308724832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1-4ACC-A3F3-87C600B36A51}"/>
            </c:ext>
          </c:extLst>
        </c:ser>
        <c:ser>
          <c:idx val="1"/>
          <c:order val="1"/>
          <c:tx>
            <c:v>Blue 400-599G</c:v>
          </c:tx>
          <c:spPr>
            <a:solidFill>
              <a:schemeClr val="bg2">
                <a:lumMod val="25000"/>
                <a:alpha val="23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dLbls>
            <c:dLbl>
              <c:idx val="0"/>
              <c:layout>
                <c:manualLayout>
                  <c:x val="1.1816525643721517E-2"/>
                  <c:y val="-0.230061786297357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261-4ACC-A3F3-87C600B36A51}"/>
                </c:ext>
              </c:extLst>
            </c:dLbl>
            <c:dLbl>
              <c:idx val="1"/>
              <c:layout>
                <c:manualLayout>
                  <c:x val="-1.4770657054651896E-3"/>
                  <c:y val="-0.201577946089113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261-4ACC-A3F3-87C600B36A51}"/>
                </c:ext>
              </c:extLst>
            </c:dLbl>
            <c:dLbl>
              <c:idx val="2"/>
              <c:layout>
                <c:manualLayout>
                  <c:x val="-2.7079225112009221E-17"/>
                  <c:y val="-0.249781367979988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261-4ACC-A3F3-87C600B36A51}"/>
                </c:ext>
              </c:extLst>
            </c:dLbl>
            <c:dLbl>
              <c:idx val="3"/>
              <c:layout>
                <c:manualLayout>
                  <c:x val="1.4770657054651896E-3"/>
                  <c:y val="-0.190622622932096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261-4ACC-A3F3-87C600B36A51}"/>
                </c:ext>
              </c:extLst>
            </c:dLbl>
            <c:dLbl>
              <c:idx val="4"/>
              <c:layout>
                <c:manualLayout>
                  <c:x val="0"/>
                  <c:y val="-0.199386881457710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261-4ACC-A3F3-87C600B36A51}"/>
                </c:ext>
              </c:extLst>
            </c:dLbl>
            <c:dLbl>
              <c:idx val="5"/>
              <c:layout>
                <c:manualLayout>
                  <c:x val="-1.4770657054652438E-3"/>
                  <c:y val="-0.175285170512272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261-4ACC-A3F3-87C600B36A51}"/>
                </c:ext>
              </c:extLst>
            </c:dLbl>
            <c:dLbl>
              <c:idx val="6"/>
              <c:layout>
                <c:manualLayout>
                  <c:x val="-1.0831690044803689E-16"/>
                  <c:y val="-0.245399238717181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261-4ACC-A3F3-87C600B36A51}"/>
                </c:ext>
              </c:extLst>
            </c:dLbl>
            <c:dLbl>
              <c:idx val="7"/>
              <c:layout>
                <c:manualLayout>
                  <c:x val="0"/>
                  <c:y val="-0.13803707177841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261-4ACC-A3F3-87C600B36A51}"/>
                </c:ext>
              </c:extLst>
            </c:dLbl>
            <c:dLbl>
              <c:idx val="8"/>
              <c:layout>
                <c:manualLayout>
                  <c:x val="1.4770657054651896E-3"/>
                  <c:y val="-0.1906226229320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261-4ACC-A3F3-87C600B36A51}"/>
                </c:ext>
              </c:extLst>
            </c:dLbl>
            <c:dLbl>
              <c:idx val="9"/>
              <c:layout>
                <c:manualLayout>
                  <c:x val="-4.431197116395569E-3"/>
                  <c:y val="-0.212533269246130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261-4ACC-A3F3-87C600B36A51}"/>
                </c:ext>
              </c:extLst>
            </c:dLbl>
            <c:dLbl>
              <c:idx val="10"/>
              <c:layout>
                <c:manualLayout>
                  <c:x val="1.4770657054651896E-3"/>
                  <c:y val="-0.30674904839647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261-4ACC-A3F3-87C600B36A51}"/>
                </c:ext>
              </c:extLst>
            </c:dLbl>
            <c:dLbl>
              <c:idx val="11"/>
              <c:layout>
                <c:manualLayout>
                  <c:x val="-5.9082857088115009E-3"/>
                  <c:y val="-0.265256005709289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261-4ACC-A3F3-87C600B36A5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 Диаграммы'!$C$185:$N$185</c:f>
              <c:numCache>
                <c:formatCode>General</c:formatCode>
                <c:ptCount val="12"/>
                <c:pt idx="0">
                  <c:v>61.715247252747247</c:v>
                </c:pt>
                <c:pt idx="1">
                  <c:v>51.656772334293954</c:v>
                </c:pt>
                <c:pt idx="2">
                  <c:v>66.973333333333329</c:v>
                </c:pt>
                <c:pt idx="3">
                  <c:v>46.028909952606632</c:v>
                </c:pt>
                <c:pt idx="4">
                  <c:v>52.668412942989221</c:v>
                </c:pt>
                <c:pt idx="5">
                  <c:v>42.811949685534593</c:v>
                </c:pt>
                <c:pt idx="6">
                  <c:v>64.644019138755979</c:v>
                </c:pt>
                <c:pt idx="7">
                  <c:v>45.285161290322577</c:v>
                </c:pt>
                <c:pt idx="8">
                  <c:v>62.648392282958206</c:v>
                </c:pt>
                <c:pt idx="9">
                  <c:v>52.512559618441976</c:v>
                </c:pt>
                <c:pt idx="10">
                  <c:v>82.431825273010915</c:v>
                </c:pt>
                <c:pt idx="11">
                  <c:v>67.817235772357719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1-4ACC-A3F3-87C600B36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dropLines>
        <c:axId val="1071901295"/>
        <c:axId val="1071901711"/>
      </c:areaChart>
      <c:catAx>
        <c:axId val="107190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01711"/>
        <c:crosses val="autoZero"/>
        <c:auto val="1"/>
        <c:lblAlgn val="ctr"/>
        <c:lblOffset val="100"/>
        <c:noMultiLvlLbl val="0"/>
      </c:catAx>
      <c:valAx>
        <c:axId val="1071901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19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 в млн.руб для брендов </a:t>
            </a:r>
            <a:r>
              <a:rPr lang="en-US"/>
              <a:t>Green 350-399G </a:t>
            </a:r>
            <a:r>
              <a:rPr lang="ru-RU"/>
              <a:t>и </a:t>
            </a:r>
            <a:r>
              <a:rPr lang="en-US"/>
              <a:t>Blue 400-599G </a:t>
            </a:r>
            <a:r>
              <a:rPr lang="ru-RU"/>
              <a:t>по месяцам 2022 в ГМ</a:t>
            </a:r>
          </a:p>
        </c:rich>
      </c:tx>
      <c:layout>
        <c:manualLayout>
          <c:xMode val="edge"/>
          <c:yMode val="edge"/>
          <c:x val="0.14024375363785704"/>
          <c:y val="2.60999323251361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946678537960534E-2"/>
          <c:y val="7.0180438815591731E-2"/>
          <c:w val="0.888447015443251"/>
          <c:h val="0.8416746864975212"/>
        </c:manualLayout>
      </c:layout>
      <c:areaChart>
        <c:grouping val="standard"/>
        <c:varyColors val="0"/>
        <c:ser>
          <c:idx val="1"/>
          <c:order val="0"/>
          <c:tx>
            <c:strRef>
              <c:f>'5 Диаграммы'!$B$178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bg2">
                <a:lumMod val="25000"/>
                <a:alpha val="23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dLbls>
            <c:dLbl>
              <c:idx val="0"/>
              <c:layout>
                <c:manualLayout>
                  <c:x val="9.4187426261286879E-3"/>
                  <c:y val="-0.340287423963395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261-4ACC-A3F3-87C600B36A51}"/>
                </c:ext>
              </c:extLst>
            </c:dLbl>
            <c:dLbl>
              <c:idx val="1"/>
              <c:layout>
                <c:manualLayout>
                  <c:x val="-3.0167182560805199E-3"/>
                  <c:y val="-0.27725177166135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261-4ACC-A3F3-87C600B36A51}"/>
                </c:ext>
              </c:extLst>
            </c:dLbl>
            <c:dLbl>
              <c:idx val="2"/>
              <c:layout>
                <c:manualLayout>
                  <c:x val="-2.8177304335571445E-17"/>
                  <c:y val="-0.403138766978405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261-4ACC-A3F3-87C600B36A51}"/>
                </c:ext>
              </c:extLst>
            </c:dLbl>
            <c:dLbl>
              <c:idx val="3"/>
              <c:layout>
                <c:manualLayout>
                  <c:x val="-5.1827004599733114E-5"/>
                  <c:y val="-0.29381043187578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261-4ACC-A3F3-87C600B36A51}"/>
                </c:ext>
              </c:extLst>
            </c:dLbl>
            <c:dLbl>
              <c:idx val="4"/>
              <c:layout>
                <c:manualLayout>
                  <c:x val="0"/>
                  <c:y val="-0.305150567543034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261-4ACC-A3F3-87C600B36A51}"/>
                </c:ext>
              </c:extLst>
            </c:dLbl>
            <c:dLbl>
              <c:idx val="5"/>
              <c:layout>
                <c:manualLayout>
                  <c:x val="5.2310240073855976E-5"/>
                  <c:y val="-0.263309886551609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261-4ACC-A3F3-87C600B36A51}"/>
                </c:ext>
              </c:extLst>
            </c:dLbl>
            <c:dLbl>
              <c:idx val="6"/>
              <c:layout>
                <c:manualLayout>
                  <c:x val="0"/>
                  <c:y val="-0.322077965339484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261-4ACC-A3F3-87C600B36A51}"/>
                </c:ext>
              </c:extLst>
            </c:dLbl>
            <c:dLbl>
              <c:idx val="7"/>
              <c:layout>
                <c:manualLayout>
                  <c:x val="-1.5369304254477599E-3"/>
                  <c:y val="-0.2678021575807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261-4ACC-A3F3-87C600B36A51}"/>
                </c:ext>
              </c:extLst>
            </c:dLbl>
            <c:dLbl>
              <c:idx val="8"/>
              <c:layout>
                <c:manualLayout>
                  <c:x val="-5.9905197302418296E-5"/>
                  <c:y val="-0.336047726913115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261-4ACC-A3F3-87C600B36A51}"/>
                </c:ext>
              </c:extLst>
            </c:dLbl>
            <c:dLbl>
              <c:idx val="9"/>
              <c:layout>
                <c:manualLayout>
                  <c:x val="-1.3733552174571713E-3"/>
                  <c:y val="-0.305553757331871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261-4ACC-A3F3-87C600B36A51}"/>
                </c:ext>
              </c:extLst>
            </c:dLbl>
            <c:dLbl>
              <c:idx val="10"/>
              <c:layout>
                <c:manualLayout>
                  <c:x val="1.4770092266564127E-3"/>
                  <c:y val="-0.41179671728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261-4ACC-A3F3-87C600B36A51}"/>
                </c:ext>
              </c:extLst>
            </c:dLbl>
            <c:dLbl>
              <c:idx val="11"/>
              <c:layout>
                <c:manualLayout>
                  <c:x val="-4.3685694949394211E-3"/>
                  <c:y val="-0.363428404905718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261-4ACC-A3F3-87C600B36A5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 Диаграммы'!$C$186:$N$186</c:f>
              <c:numCache>
                <c:formatCode>General</c:formatCode>
                <c:ptCount val="12"/>
                <c:pt idx="0">
                  <c:v>7611.5632079999996</c:v>
                </c:pt>
                <c:pt idx="1">
                  <c:v>5962.643043</c:v>
                </c:pt>
                <c:pt idx="2">
                  <c:v>9020.8903109999992</c:v>
                </c:pt>
                <c:pt idx="3">
                  <c:v>6304.3134330000003</c:v>
                </c:pt>
                <c:pt idx="4">
                  <c:v>6829.4346759999999</c:v>
                </c:pt>
                <c:pt idx="5">
                  <c:v>5610.0487949999997</c:v>
                </c:pt>
                <c:pt idx="6">
                  <c:v>7236.9815360000002</c:v>
                </c:pt>
                <c:pt idx="7">
                  <c:v>5767.1397370000004</c:v>
                </c:pt>
                <c:pt idx="8">
                  <c:v>7477.9733239999996</c:v>
                </c:pt>
                <c:pt idx="9">
                  <c:v>6797.6770530000003</c:v>
                </c:pt>
                <c:pt idx="10">
                  <c:v>9408.4418470000001</c:v>
                </c:pt>
                <c:pt idx="11">
                  <c:v>7988.0453440000001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1-4ACC-A3F3-87C600B36A51}"/>
            </c:ext>
          </c:extLst>
        </c:ser>
        <c:ser>
          <c:idx val="0"/>
          <c:order val="1"/>
          <c:tx>
            <c:strRef>
              <c:f>'5 Диаграммы'!$B$166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>
                <a:lumMod val="75000"/>
                <a:alpha val="40000"/>
              </a:schemeClr>
            </a:solidFill>
            <a:ln cap="sq" cmpd="sng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dLbls>
            <c:dLbl>
              <c:idx val="0"/>
              <c:layout>
                <c:manualLayout>
                  <c:x val="1.8623460721972553E-2"/>
                  <c:y val="-0.257773950131233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61-4ACC-A3F3-87C600B36A51}"/>
                </c:ext>
              </c:extLst>
            </c:dLbl>
            <c:dLbl>
              <c:idx val="1"/>
              <c:layout>
                <c:manualLayout>
                  <c:x val="-4.4432823751431819E-3"/>
                  <c:y val="-0.2425332111118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61-4ACC-A3F3-87C600B36A51}"/>
                </c:ext>
              </c:extLst>
            </c:dLbl>
            <c:dLbl>
              <c:idx val="2"/>
              <c:layout>
                <c:manualLayout>
                  <c:x val="1.4252596133924301E-3"/>
                  <c:y val="-0.328295330574038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61-4ACC-A3F3-87C600B36A51}"/>
                </c:ext>
              </c:extLst>
            </c:dLbl>
            <c:dLbl>
              <c:idx val="3"/>
              <c:layout>
                <c:manualLayout>
                  <c:x val="3.0739232555121901E-3"/>
                  <c:y val="-0.263314776105730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61-4ACC-A3F3-87C600B36A51}"/>
                </c:ext>
              </c:extLst>
            </c:dLbl>
            <c:dLbl>
              <c:idx val="4"/>
              <c:layout>
                <c:manualLayout>
                  <c:x val="0"/>
                  <c:y val="-0.231579418549454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61-4ACC-A3F3-87C600B36A51}"/>
                </c:ext>
              </c:extLst>
            </c:dLbl>
            <c:dLbl>
              <c:idx val="5"/>
              <c:layout>
                <c:manualLayout>
                  <c:x val="2.4161773706143057E-6"/>
                  <c:y val="-0.201971757407088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61-4ACC-A3F3-87C600B36A51}"/>
                </c:ext>
              </c:extLst>
            </c:dLbl>
            <c:dLbl>
              <c:idx val="6"/>
              <c:layout>
                <c:manualLayout>
                  <c:x val="6.1478465110244929E-3"/>
                  <c:y val="-0.19228695275610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261-4ACC-A3F3-87C600B36A51}"/>
                </c:ext>
              </c:extLst>
            </c:dLbl>
            <c:dLbl>
              <c:idx val="7"/>
              <c:layout>
                <c:manualLayout>
                  <c:x val="1.5369616277561232E-3"/>
                  <c:y val="-0.173780594441992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261-4ACC-A3F3-87C600B36A51}"/>
                </c:ext>
              </c:extLst>
            </c:dLbl>
            <c:dLbl>
              <c:idx val="8"/>
              <c:layout>
                <c:manualLayout>
                  <c:x val="-1.0535206344964979E-2"/>
                  <c:y val="-0.177565186252383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261-4ACC-A3F3-87C600B36A51}"/>
                </c:ext>
              </c:extLst>
            </c:dLbl>
            <c:dLbl>
              <c:idx val="9"/>
              <c:layout>
                <c:manualLayout>
                  <c:x val="3.0739232555122465E-3"/>
                  <c:y val="-0.272391925315833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61-4ACC-A3F3-87C600B36A51}"/>
                </c:ext>
              </c:extLst>
            </c:dLbl>
            <c:dLbl>
              <c:idx val="10"/>
              <c:layout>
                <c:manualLayout>
                  <c:x val="6.1478465110243801E-3"/>
                  <c:y val="-0.216849324194905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261-4ACC-A3F3-87C600B36A51}"/>
                </c:ext>
              </c:extLst>
            </c:dLbl>
            <c:dLbl>
              <c:idx val="11"/>
              <c:layout>
                <c:manualLayout>
                  <c:x val="-1.9509367962652076E-2"/>
                  <c:y val="-0.189638696191673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261-4ACC-A3F3-87C600B36A5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'5 Диаграммы'!$C$174:$N$174</c:f>
              <c:numCache>
                <c:formatCode>General</c:formatCode>
                <c:ptCount val="12"/>
                <c:pt idx="0">
                  <c:v>5622.5804420000004</c:v>
                </c:pt>
                <c:pt idx="1">
                  <c:v>4702.004113</c:v>
                </c:pt>
                <c:pt idx="2">
                  <c:v>7356.7611919999999</c:v>
                </c:pt>
                <c:pt idx="3">
                  <c:v>5684.181431</c:v>
                </c:pt>
                <c:pt idx="4">
                  <c:v>4568.3092669999996</c:v>
                </c:pt>
                <c:pt idx="5">
                  <c:v>5681.495903</c:v>
                </c:pt>
                <c:pt idx="6">
                  <c:v>4003.4489410000001</c:v>
                </c:pt>
                <c:pt idx="7">
                  <c:v>3368.8655979999999</c:v>
                </c:pt>
                <c:pt idx="8">
                  <c:v>3683.3465890000002</c:v>
                </c:pt>
                <c:pt idx="9">
                  <c:v>5995.7105419999998</c:v>
                </c:pt>
                <c:pt idx="10">
                  <c:v>4540.5662780000002</c:v>
                </c:pt>
                <c:pt idx="11">
                  <c:v>3098.2747159999999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1-4ACC-A3F3-87C600B36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dropLines>
        <c:axId val="1071901295"/>
        <c:axId val="1071901711"/>
      </c:areaChart>
      <c:catAx>
        <c:axId val="107190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01711"/>
        <c:crosses val="autoZero"/>
        <c:auto val="1"/>
        <c:lblAlgn val="ctr"/>
        <c:lblOffset val="100"/>
        <c:noMultiLvlLbl val="0"/>
      </c:catAx>
      <c:valAx>
        <c:axId val="1071901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190129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Динамика цен в руб для брендов </a:t>
            </a:r>
            <a:r>
              <a:rPr lang="en-US" sz="1800" b="0" i="0" baseline="0">
                <a:effectLst/>
              </a:rPr>
              <a:t>Green 350-399G </a:t>
            </a:r>
            <a:r>
              <a:rPr lang="ru-RU" sz="1800" b="0" i="0" baseline="0">
                <a:effectLst/>
              </a:rPr>
              <a:t>и </a:t>
            </a:r>
            <a:r>
              <a:rPr lang="en-US" sz="1800" b="0" i="0" baseline="0">
                <a:effectLst/>
              </a:rPr>
              <a:t>Blue 400-599G </a:t>
            </a:r>
            <a:r>
              <a:rPr lang="ru-RU" sz="1800" b="0" i="0" baseline="0">
                <a:effectLst/>
              </a:rPr>
              <a:t>по месяцам 2022 в ГМ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7090714689277112E-2"/>
          <c:y val="6.8707484545634287E-2"/>
          <c:w val="0.888447015443251"/>
          <c:h val="0.8416746864975212"/>
        </c:manualLayout>
      </c:layout>
      <c:areaChart>
        <c:grouping val="standard"/>
        <c:varyColors val="0"/>
        <c:ser>
          <c:idx val="1"/>
          <c:order val="0"/>
          <c:tx>
            <c:strRef>
              <c:f>'5 Диаграммы'!$B$178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bg2">
                <a:lumMod val="25000"/>
                <a:alpha val="23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dLbls>
            <c:dLbl>
              <c:idx val="0"/>
              <c:layout>
                <c:manualLayout>
                  <c:x val="1.4873627664511755E-2"/>
                  <c:y val="-0.310650097864502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261-4ACC-A3F3-87C600B36A51}"/>
                </c:ext>
              </c:extLst>
            </c:dLbl>
            <c:dLbl>
              <c:idx val="1"/>
              <c:layout>
                <c:manualLayout>
                  <c:x val="-3.0056097011433159E-3"/>
                  <c:y val="-0.302963200408734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261-4ACC-A3F3-87C600B36A51}"/>
                </c:ext>
              </c:extLst>
            </c:dLbl>
            <c:dLbl>
              <c:idx val="2"/>
              <c:layout>
                <c:manualLayout>
                  <c:x val="-4.5856851519125554E-3"/>
                  <c:y val="-0.358965399647843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261-4ACC-A3F3-87C600B36A51}"/>
                </c:ext>
              </c:extLst>
            </c:dLbl>
            <c:dLbl>
              <c:idx val="3"/>
              <c:layout>
                <c:manualLayout>
                  <c:x val="-5.1513733465054432E-5"/>
                  <c:y val="-0.382994707006246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261-4ACC-A3F3-87C600B36A51}"/>
                </c:ext>
              </c:extLst>
            </c:dLbl>
            <c:dLbl>
              <c:idx val="4"/>
              <c:layout>
                <c:manualLayout>
                  <c:x val="0"/>
                  <c:y val="-0.357963828821249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261-4ACC-A3F3-87C600B36A51}"/>
                </c:ext>
              </c:extLst>
            </c:dLbl>
            <c:dLbl>
              <c:idx val="5"/>
              <c:layout>
                <c:manualLayout>
                  <c:x val="-1.4770479838391308E-3"/>
                  <c:y val="-0.365057521238091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261-4ACC-A3F3-87C600B36A51}"/>
                </c:ext>
              </c:extLst>
            </c:dLbl>
            <c:dLbl>
              <c:idx val="6"/>
              <c:layout>
                <c:manualLayout>
                  <c:x val="1.5285617173041851E-3"/>
                  <c:y val="-0.328587078938027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261-4ACC-A3F3-87C600B36A51}"/>
                </c:ext>
              </c:extLst>
            </c:dLbl>
            <c:dLbl>
              <c:idx val="7"/>
              <c:layout>
                <c:manualLayout>
                  <c:x val="-3.0571234346083703E-3"/>
                  <c:y val="-0.369403392936315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261-4ACC-A3F3-87C600B36A51}"/>
                </c:ext>
              </c:extLst>
            </c:dLbl>
            <c:dLbl>
              <c:idx val="8"/>
              <c:layout>
                <c:manualLayout>
                  <c:x val="-5.1513733465054432E-5"/>
                  <c:y val="-0.346600001719434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261-4ACC-A3F3-87C600B36A51}"/>
                </c:ext>
              </c:extLst>
            </c:dLbl>
            <c:dLbl>
              <c:idx val="9"/>
              <c:layout>
                <c:manualLayout>
                  <c:x val="-1.3740205169091341E-3"/>
                  <c:y val="-0.365910893152268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261-4ACC-A3F3-87C600B36A51}"/>
                </c:ext>
              </c:extLst>
            </c:dLbl>
            <c:dLbl>
              <c:idx val="10"/>
              <c:layout>
                <c:manualLayout>
                  <c:x val="1.4770479838392429E-3"/>
                  <c:y val="-0.330145623853965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261-4ACC-A3F3-87C600B36A51}"/>
                </c:ext>
              </c:extLst>
            </c:dLbl>
            <c:dLbl>
              <c:idx val="11"/>
              <c:layout>
                <c:manualLayout>
                  <c:x val="-8.9654357291554573E-3"/>
                  <c:y val="-0.345844269143962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261-4ACC-A3F3-87C600B36A5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 Диаграммы'!$C$187:$N$187</c:f>
              <c:numCache>
                <c:formatCode>General</c:formatCode>
                <c:ptCount val="12"/>
                <c:pt idx="0">
                  <c:v>169.41427657599706</c:v>
                </c:pt>
                <c:pt idx="1">
                  <c:v>166.32290955598077</c:v>
                </c:pt>
                <c:pt idx="2">
                  <c:v>199.54631607936821</c:v>
                </c:pt>
                <c:pt idx="3">
                  <c:v>216.37316450613156</c:v>
                </c:pt>
                <c:pt idx="4">
                  <c:v>199.79739732840281</c:v>
                </c:pt>
                <c:pt idx="5">
                  <c:v>206.03666741343596</c:v>
                </c:pt>
                <c:pt idx="6">
                  <c:v>178.55070675370945</c:v>
                </c:pt>
                <c:pt idx="7">
                  <c:v>205.40587734357194</c:v>
                </c:pt>
                <c:pt idx="8">
                  <c:v>191.90380970711337</c:v>
                </c:pt>
                <c:pt idx="9">
                  <c:v>205.8006276944875</c:v>
                </c:pt>
                <c:pt idx="10">
                  <c:v>178.0593398601028</c:v>
                </c:pt>
                <c:pt idx="11">
                  <c:v>191.52493416068054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1-4ACC-A3F3-87C600B36A51}"/>
            </c:ext>
          </c:extLst>
        </c:ser>
        <c:ser>
          <c:idx val="0"/>
          <c:order val="1"/>
          <c:tx>
            <c:strRef>
              <c:f>'5 Диаграммы'!$B$166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>
                <a:lumMod val="75000"/>
                <a:alpha val="40000"/>
              </a:schemeClr>
            </a:solidFill>
            <a:ln cap="sq" cmpd="sng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dLbls>
            <c:dLbl>
              <c:idx val="0"/>
              <c:layout>
                <c:manualLayout>
                  <c:x val="1.3519707132389319E-2"/>
                  <c:y val="-0.18908093339113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61-4ACC-A3F3-87C600B36A51}"/>
                </c:ext>
              </c:extLst>
            </c:dLbl>
            <c:dLbl>
              <c:idx val="1"/>
              <c:layout>
                <c:manualLayout>
                  <c:x val="1.6709466394751185E-3"/>
                  <c:y val="-0.193140437301420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61-4ACC-A3F3-87C600B36A51}"/>
                </c:ext>
              </c:extLst>
            </c:dLbl>
            <c:dLbl>
              <c:idx val="2"/>
              <c:layout>
                <c:manualLayout>
                  <c:x val="-9.4963401177401743E-5"/>
                  <c:y val="-0.193960034601580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61-4ACC-A3F3-87C600B36A51}"/>
                </c:ext>
              </c:extLst>
            </c:dLbl>
            <c:dLbl>
              <c:idx val="3"/>
              <c:layout>
                <c:manualLayout>
                  <c:x val="0"/>
                  <c:y val="-0.198813548983220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61-4ACC-A3F3-87C600B36A51}"/>
                </c:ext>
              </c:extLst>
            </c:dLbl>
            <c:dLbl>
              <c:idx val="4"/>
              <c:layout>
                <c:manualLayout>
                  <c:x val="0"/>
                  <c:y val="-0.205805508168748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61-4ACC-A3F3-87C600B36A51}"/>
                </c:ext>
              </c:extLst>
            </c:dLbl>
            <c:dLbl>
              <c:idx val="5"/>
              <c:layout>
                <c:manualLayout>
                  <c:x val="0"/>
                  <c:y val="-0.19648269122674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61-4ACC-A3F3-87C600B36A51}"/>
                </c:ext>
              </c:extLst>
            </c:dLbl>
            <c:dLbl>
              <c:idx val="6"/>
              <c:layout>
                <c:manualLayout>
                  <c:x val="0"/>
                  <c:y val="-0.202463254243422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261-4ACC-A3F3-87C600B36A51}"/>
                </c:ext>
              </c:extLst>
            </c:dLbl>
            <c:dLbl>
              <c:idx val="7"/>
              <c:layout>
                <c:manualLayout>
                  <c:x val="0"/>
                  <c:y val="-0.205331640099350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261-4ACC-A3F3-87C600B36A51}"/>
                </c:ext>
              </c:extLst>
            </c:dLbl>
            <c:dLbl>
              <c:idx val="8"/>
              <c:layout>
                <c:manualLayout>
                  <c:x val="1.7184885196588767E-3"/>
                  <c:y val="-0.19700773295374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261-4ACC-A3F3-87C600B36A51}"/>
                </c:ext>
              </c:extLst>
            </c:dLbl>
            <c:dLbl>
              <c:idx val="9"/>
              <c:layout>
                <c:manualLayout>
                  <c:x val="0"/>
                  <c:y val="-0.175429643794498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61-4ACC-A3F3-87C600B36A51}"/>
                </c:ext>
              </c:extLst>
            </c:dLbl>
            <c:dLbl>
              <c:idx val="10"/>
              <c:layout>
                <c:manualLayout>
                  <c:x val="0"/>
                  <c:y val="-0.181077168647496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261-4ACC-A3F3-87C600B36A51}"/>
                </c:ext>
              </c:extLst>
            </c:dLbl>
            <c:dLbl>
              <c:idx val="11"/>
              <c:layout>
                <c:manualLayout>
                  <c:x val="-1.4881691730264575E-2"/>
                  <c:y val="-0.22012266939811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261-4ACC-A3F3-87C600B36A5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'5 Диаграммы'!$C$175:$N$175</c:f>
              <c:numCache>
                <c:formatCode>General</c:formatCode>
                <c:ptCount val="12"/>
                <c:pt idx="0">
                  <c:v>96.534432416562652</c:v>
                </c:pt>
                <c:pt idx="1">
                  <c:v>99.807138326799105</c:v>
                </c:pt>
                <c:pt idx="2">
                  <c:v>99.757969465503933</c:v>
                </c:pt>
                <c:pt idx="3">
                  <c:v>104.78584350464645</c:v>
                </c:pt>
                <c:pt idx="4">
                  <c:v>106.91605661392997</c:v>
                </c:pt>
                <c:pt idx="5">
                  <c:v>99.911649005015363</c:v>
                </c:pt>
                <c:pt idx="6">
                  <c:v>105.32925028085529</c:v>
                </c:pt>
                <c:pt idx="7">
                  <c:v>110.01598864853567</c:v>
                </c:pt>
                <c:pt idx="8">
                  <c:v>99.956758834607882</c:v>
                </c:pt>
                <c:pt idx="9">
                  <c:v>92.156632984936977</c:v>
                </c:pt>
                <c:pt idx="10">
                  <c:v>91.484283952756485</c:v>
                </c:pt>
                <c:pt idx="11">
                  <c:v>117.36778225623154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1-4ACC-A3F3-87C600B36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dropLines>
        <c:axId val="1071901295"/>
        <c:axId val="1071901711"/>
      </c:areaChart>
      <c:catAx>
        <c:axId val="107190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01711"/>
        <c:crosses val="autoZero"/>
        <c:auto val="1"/>
        <c:lblAlgn val="ctr"/>
        <c:lblOffset val="100"/>
        <c:noMultiLvlLbl val="0"/>
      </c:catAx>
      <c:valAx>
        <c:axId val="1071901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19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639045195357407"/>
          <c:y val="0.13505035283213443"/>
          <c:w val="0.10721909609285182"/>
          <c:h val="4.3868925021585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цены, оффтейка (шт.) и продаж (млн.руб) для бренда </a:t>
            </a:r>
            <a:r>
              <a:rPr lang="en-US"/>
              <a:t>Green 100-199G </a:t>
            </a:r>
            <a:r>
              <a:rPr lang="ru-RU"/>
              <a:t>для канала</a:t>
            </a:r>
            <a:r>
              <a:rPr lang="ru-RU" baseline="0"/>
              <a:t> СМ за 2020-2022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Офтейк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4658D82-A7EA-4A56-B5A2-022DD3201150}" type="VALUE">
                      <a:rPr lang="ru-RU"/>
                      <a:pPr/>
                      <a:t>[ЗНАЧЕНИЕ]</a:t>
                    </a:fld>
                    <a:r>
                      <a:rPr lang="ru-RU"/>
                      <a:t> шт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DB2-4B66-AA07-A316099A35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ACB48F-1B93-40EF-9C66-EF8E4174A61B}" type="VALUE">
                      <a:rPr lang="ru-RU"/>
                      <a:pPr/>
                      <a:t>[ЗНАЧЕНИЕ]</a:t>
                    </a:fld>
                    <a:r>
                      <a:rPr lang="ru-RU"/>
                      <a:t> шт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DB2-4B66-AA07-A316099A357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89AB8D-57C2-4457-BBA5-26B1B40ACA76}" type="VALUE">
                      <a:rPr lang="ru-RU"/>
                      <a:pPr/>
                      <a:t>[ЗНАЧЕНИЕ]</a:t>
                    </a:fld>
                    <a:r>
                      <a:rPr lang="ru-RU"/>
                      <a:t> шт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DB2-4B66-AA07-A316099A35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 Диаграммы'!$A$230:$A$232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'5 Диаграммы'!$C$230:$C$232</c:f>
              <c:numCache>
                <c:formatCode>General</c:formatCode>
                <c:ptCount val="3"/>
                <c:pt idx="0">
                  <c:v>15.667298458428101</c:v>
                </c:pt>
                <c:pt idx="1">
                  <c:v>12.031110050890584</c:v>
                </c:pt>
                <c:pt idx="2">
                  <c:v>9.8440247299408927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2-4B66-AA07-A316099A3577}"/>
            </c:ext>
          </c:extLst>
        </c:ser>
        <c:ser>
          <c:idx val="2"/>
          <c:order val="2"/>
          <c:tx>
            <c:v>Цена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8CB20B1-882B-4139-BC52-0FACDC6141FB}" type="VALUE">
                      <a:rPr lang="ru-RU"/>
                      <a:pPr/>
                      <a:t>[ЗНАЧЕНИЕ]</a:t>
                    </a:fld>
                    <a:r>
                      <a:rPr lang="ru-RU"/>
                      <a:t> руб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9DB2-4B66-AA07-A316099A35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0B02D7-65D7-48C1-ACF4-CDC9862C0E34}" type="VALUE">
                      <a:rPr lang="ru-RU"/>
                      <a:pPr/>
                      <a:t>[ЗНАЧЕНИЕ]</a:t>
                    </a:fld>
                    <a:r>
                      <a:rPr lang="ru-RU"/>
                      <a:t> руб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DB2-4B66-AA07-A316099A357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443AD0-09DB-459C-828B-A71A11059564}" type="VALUE">
                      <a:rPr lang="ru-RU"/>
                      <a:pPr/>
                      <a:t>[ЗНАЧЕНИЕ]</a:t>
                    </a:fld>
                    <a:r>
                      <a:rPr lang="ru-RU"/>
                      <a:t> руб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DB2-4B66-AA07-A316099A35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 Диаграммы'!$A$230:$A$232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'5 Диаграммы'!$D$230:$D$232</c:f>
              <c:numCache>
                <c:formatCode>General</c:formatCode>
                <c:ptCount val="3"/>
                <c:pt idx="0">
                  <c:v>66.307060996362637</c:v>
                </c:pt>
                <c:pt idx="1">
                  <c:v>62.433661566004801</c:v>
                </c:pt>
                <c:pt idx="2">
                  <c:v>73.10295305126084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2-4B66-AA07-A316099A3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49670831"/>
        <c:axId val="1349663343"/>
      </c:barChart>
      <c:lineChart>
        <c:grouping val="standard"/>
        <c:varyColors val="0"/>
        <c:ser>
          <c:idx val="0"/>
          <c:order val="0"/>
          <c:tx>
            <c:v>Продажи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8D8C40C-B913-4D73-8F8A-BA24A36147FD}" type="VALUE">
                      <a:rPr lang="ru-RU"/>
                      <a:pPr/>
                      <a:t>[ЗНАЧЕНИЕ]</a:t>
                    </a:fld>
                    <a:r>
                      <a:rPr lang="ru-RU"/>
                      <a:t> млн.руб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DB2-4B66-AA07-A316099A35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A34CFA4-8786-44DA-A186-555EE81F57A4}" type="VALUE">
                      <a:rPr lang="ru-RU"/>
                      <a:pPr/>
                      <a:t>[ЗНАЧЕНИЕ]</a:t>
                    </a:fld>
                    <a:r>
                      <a:rPr lang="ru-RU"/>
                      <a:t> млн.руб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DB2-4B66-AA07-A316099A357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3405D1-F08B-4FD5-B424-DC0ED45EE9E6}" type="VALUE">
                      <a:rPr lang="ru-RU"/>
                      <a:pPr/>
                      <a:t>[ЗНАЧЕНИЕ]</a:t>
                    </a:fld>
                    <a:r>
                      <a:rPr lang="ru-RU"/>
                      <a:t>млн.руб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DB2-4B66-AA07-A316099A35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 Диаграммы'!$A$230:$A$232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'5 Диаграммы'!$B$230:$B$232</c:f>
              <c:numCache>
                <c:formatCode>General</c:formatCode>
                <c:ptCount val="3"/>
                <c:pt idx="0">
                  <c:v>4110.7393999999995</c:v>
                </c:pt>
                <c:pt idx="1">
                  <c:v>23616.038199999999</c:v>
                </c:pt>
                <c:pt idx="2">
                  <c:v>10592.193899999998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2-4B66-AA07-A316099A3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982895"/>
        <c:axId val="1026985391"/>
      </c:lineChart>
      <c:catAx>
        <c:axId val="134967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663343"/>
        <c:crosses val="autoZero"/>
        <c:auto val="1"/>
        <c:lblAlgn val="ctr"/>
        <c:lblOffset val="100"/>
        <c:noMultiLvlLbl val="0"/>
      </c:catAx>
      <c:valAx>
        <c:axId val="1349663343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670831"/>
        <c:crosses val="autoZero"/>
        <c:crossBetween val="between"/>
      </c:valAx>
      <c:valAx>
        <c:axId val="1026985391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6982895"/>
        <c:crosses val="max"/>
        <c:crossBetween val="between"/>
        <c:dispUnits>
          <c:builtInUnit val="thousands"/>
        </c:dispUnits>
      </c:valAx>
      <c:catAx>
        <c:axId val="102698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6985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Динамика оффтейка на точку в штуках для бренда </a:t>
            </a:r>
            <a:r>
              <a:rPr lang="en-US"/>
              <a:t>Green 350-399G </a:t>
            </a:r>
            <a:r>
              <a:rPr lang="ru-RU"/>
              <a:t>по месяцам 2022 в ГМ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Диаграммы'!$B$138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'5 Диаграммы'!$B$144:$M$144</c:f>
              <c:numCache>
                <c:formatCode>General</c:formatCode>
                <c:ptCount val="12"/>
                <c:pt idx="0">
                  <c:v>76.839445910290237</c:v>
                </c:pt>
                <c:pt idx="1">
                  <c:v>63.321102150537634</c:v>
                </c:pt>
                <c:pt idx="2">
                  <c:v>103.86774647887323</c:v>
                </c:pt>
                <c:pt idx="3">
                  <c:v>79.89057437407952</c:v>
                </c:pt>
                <c:pt idx="4">
                  <c:v>63.113737075332345</c:v>
                </c:pt>
                <c:pt idx="5">
                  <c:v>83.502496328928046</c:v>
                </c:pt>
                <c:pt idx="6">
                  <c:v>58.117584097859321</c:v>
                </c:pt>
                <c:pt idx="7">
                  <c:v>48.147169811320758</c:v>
                </c:pt>
                <c:pt idx="8">
                  <c:v>65.685204991087346</c:v>
                </c:pt>
                <c:pt idx="9">
                  <c:v>104.26282051282051</c:v>
                </c:pt>
                <c:pt idx="10">
                  <c:v>79.666452648475115</c:v>
                </c:pt>
                <c:pt idx="11">
                  <c:v>44.291946308724832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F-437E-B109-0BF13C4DE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-27"/>
        <c:axId val="1259692127"/>
        <c:axId val="1259717919"/>
      </c:barChart>
      <c:catAx>
        <c:axId val="125969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717919"/>
        <c:crosses val="autoZero"/>
        <c:auto val="1"/>
        <c:lblAlgn val="ctr"/>
        <c:lblOffset val="100"/>
        <c:noMultiLvlLbl val="0"/>
      </c:catAx>
      <c:valAx>
        <c:axId val="1259717919"/>
        <c:scaling>
          <c:orientation val="minMax"/>
          <c:max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69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Годовая доля рынка за 2022 год среди брендов объединённых весовых групп 350-599</a:t>
            </a:r>
            <a:r>
              <a:rPr lang="en-US"/>
              <a:t>G </a:t>
            </a:r>
            <a:r>
              <a:rPr lang="ru-RU"/>
              <a:t>в канале СМ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бренды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 Диаграммы'!$A$30:$A$43</c:f>
              <c:strCache>
                <c:ptCount val="14"/>
                <c:pt idx="0">
                  <c:v>Green</c:v>
                </c:pt>
                <c:pt idx="1">
                  <c:v>Blue</c:v>
                </c:pt>
                <c:pt idx="2">
                  <c:v>Yellow</c:v>
                </c:pt>
                <c:pt idx="3">
                  <c:v>Pearl</c:v>
                </c:pt>
                <c:pt idx="4">
                  <c:v>Orange</c:v>
                </c:pt>
                <c:pt idx="5">
                  <c:v>Rosy</c:v>
                </c:pt>
                <c:pt idx="6">
                  <c:v>Red</c:v>
                </c:pt>
                <c:pt idx="7">
                  <c:v>Dim</c:v>
                </c:pt>
                <c:pt idx="8">
                  <c:v>Vivid</c:v>
                </c:pt>
                <c:pt idx="9">
                  <c:v>Deep</c:v>
                </c:pt>
                <c:pt idx="10">
                  <c:v>Rice</c:v>
                </c:pt>
                <c:pt idx="11">
                  <c:v>Macaroon</c:v>
                </c:pt>
                <c:pt idx="12">
                  <c:v>Snow</c:v>
                </c:pt>
                <c:pt idx="13">
                  <c:v>Linen</c:v>
                </c:pt>
              </c:strCache>
            </c:strRef>
          </c:cat>
          <c:val>
            <c:numRef>
              <c:f>'5 Диаграммы'!$B$30:$B$43</c:f>
              <c:numCache>
                <c:formatCode>General</c:formatCode>
                <c:ptCount val="14"/>
                <c:pt idx="0">
                  <c:v>198838.58177699993</c:v>
                </c:pt>
                <c:pt idx="1">
                  <c:v>103766.71511800001</c:v>
                </c:pt>
                <c:pt idx="2">
                  <c:v>19343.022073</c:v>
                </c:pt>
                <c:pt idx="3">
                  <c:v>10974.992969000001</c:v>
                </c:pt>
                <c:pt idx="4">
                  <c:v>8606.1963190000006</c:v>
                </c:pt>
                <c:pt idx="5">
                  <c:v>3822.2369799999988</c:v>
                </c:pt>
                <c:pt idx="6">
                  <c:v>2245.1163419999998</c:v>
                </c:pt>
                <c:pt idx="7">
                  <c:v>1456.9284279999999</c:v>
                </c:pt>
                <c:pt idx="8">
                  <c:v>804.840283</c:v>
                </c:pt>
                <c:pt idx="9">
                  <c:v>564.91728400000011</c:v>
                </c:pt>
                <c:pt idx="10">
                  <c:v>538.268012</c:v>
                </c:pt>
                <c:pt idx="11">
                  <c:v>344.14095400000002</c:v>
                </c:pt>
                <c:pt idx="12">
                  <c:v>308.90372200000002</c:v>
                </c:pt>
                <c:pt idx="13">
                  <c:v>198.984905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8-4169-AACB-72B4E8C53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1666190032"/>
        <c:axId val="1666197104"/>
      </c:barChart>
      <c:catAx>
        <c:axId val="166619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197104"/>
        <c:crosses val="autoZero"/>
        <c:auto val="1"/>
        <c:lblAlgn val="ctr"/>
        <c:lblOffset val="100"/>
        <c:noMultiLvlLbl val="0"/>
      </c:catAx>
      <c:valAx>
        <c:axId val="1666197104"/>
        <c:scaling>
          <c:orientation val="minMax"/>
        </c:scaling>
        <c:delete val="1"/>
        <c:axPos val="t"/>
        <c:numFmt formatCode="#,##0" sourceLinked="0"/>
        <c:majorTickMark val="out"/>
        <c:minorTickMark val="none"/>
        <c:tickLblPos val="nextTo"/>
        <c:crossAx val="166619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Динамика оффтейка на точку в штуках для бренда </a:t>
            </a:r>
            <a:r>
              <a:rPr lang="en-US"/>
              <a:t>Blue 400-599G </a:t>
            </a:r>
            <a:r>
              <a:rPr lang="ru-RU"/>
              <a:t>по месяцам 2022 в ГМ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Диаграммы'!$B$150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 Диаграммы'!$B$156:$N$156</c15:sqref>
                  </c15:fullRef>
                </c:ext>
              </c:extLst>
              <c:f>'5 Диаграммы'!$B$156:$M$156</c:f>
              <c:numCache>
                <c:formatCode>General</c:formatCode>
                <c:ptCount val="12"/>
                <c:pt idx="0">
                  <c:v>61.715247252747247</c:v>
                </c:pt>
                <c:pt idx="1">
                  <c:v>51.656772334293954</c:v>
                </c:pt>
                <c:pt idx="2">
                  <c:v>66.973333333333329</c:v>
                </c:pt>
                <c:pt idx="3">
                  <c:v>46.028909952606632</c:v>
                </c:pt>
                <c:pt idx="4">
                  <c:v>52.668412942989221</c:v>
                </c:pt>
                <c:pt idx="5">
                  <c:v>42.811949685534593</c:v>
                </c:pt>
                <c:pt idx="6">
                  <c:v>64.644019138755979</c:v>
                </c:pt>
                <c:pt idx="7">
                  <c:v>45.285161290322577</c:v>
                </c:pt>
                <c:pt idx="8">
                  <c:v>62.648392282958206</c:v>
                </c:pt>
                <c:pt idx="9">
                  <c:v>52.512559618441976</c:v>
                </c:pt>
                <c:pt idx="10">
                  <c:v>82.431825273010915</c:v>
                </c:pt>
                <c:pt idx="11">
                  <c:v>67.817235772357719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E-403E-8E8A-0623D56F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-27"/>
        <c:axId val="1259692127"/>
        <c:axId val="1259717919"/>
      </c:barChart>
      <c:catAx>
        <c:axId val="1259692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717919"/>
        <c:crosses val="autoZero"/>
        <c:auto val="1"/>
        <c:lblAlgn val="ctr"/>
        <c:lblOffset val="100"/>
        <c:noMultiLvlLbl val="0"/>
      </c:catAx>
      <c:valAx>
        <c:axId val="1259717919"/>
        <c:scaling>
          <c:orientation val="minMax"/>
          <c:max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69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Каналы продаж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2E-4F82-B6C5-B62705821C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2E-4F82-B6C5-B62705821C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2E-4F82-B6C5-B62705821C4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 Гипотезы - проверка'!$B$7:$D$7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'4 Гипотезы - проверка'!$B$49:$D$49</c:f>
              <c:numCache>
                <c:formatCode>0.00%</c:formatCode>
                <c:ptCount val="3"/>
                <c:pt idx="0">
                  <c:v>0.27102401075915161</c:v>
                </c:pt>
                <c:pt idx="1">
                  <c:v>0.21443754845820309</c:v>
                </c:pt>
                <c:pt idx="2">
                  <c:v>0.5145384407826451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2C-42B6-9600-168598E1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 грамма по </a:t>
            </a:r>
            <a:r>
              <a:rPr lang="en-US"/>
              <a:t>weight range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Гипотезы - проверка'!$D$71</c:f>
              <c:strCache>
                <c:ptCount val="1"/>
                <c:pt idx="0">
                  <c:v>Сумма по полю Цена грамма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 Гипотезы - проверка'!$A$72:$A$79</c:f>
              <c:strCache>
                <c:ptCount val="8"/>
                <c:pt idx="0">
                  <c:v>&lt;100G</c:v>
                </c:pt>
                <c:pt idx="1">
                  <c:v>100-199G</c:v>
                </c:pt>
                <c:pt idx="2">
                  <c:v>200-249G</c:v>
                </c:pt>
                <c:pt idx="3">
                  <c:v>250-299G</c:v>
                </c:pt>
                <c:pt idx="4">
                  <c:v>300-349G</c:v>
                </c:pt>
                <c:pt idx="5">
                  <c:v>350-399G</c:v>
                </c:pt>
                <c:pt idx="6">
                  <c:v>400-599G</c:v>
                </c:pt>
                <c:pt idx="7">
                  <c:v>600-899G</c:v>
                </c:pt>
              </c:strCache>
            </c:strRef>
          </c:cat>
          <c:val>
            <c:numRef>
              <c:f>'4 Гипотезы - проверка'!$D$72:$D$79</c:f>
              <c:numCache>
                <c:formatCode>General</c:formatCode>
                <c:ptCount val="8"/>
                <c:pt idx="0">
                  <c:v>659.04093379931794</c:v>
                </c:pt>
                <c:pt idx="1">
                  <c:v>331.05381263689077</c:v>
                </c:pt>
                <c:pt idx="2">
                  <c:v>288.15712997944962</c:v>
                </c:pt>
                <c:pt idx="3">
                  <c:v>260.64928275241101</c:v>
                </c:pt>
                <c:pt idx="4">
                  <c:v>245.01783791910142</c:v>
                </c:pt>
                <c:pt idx="5">
                  <c:v>258.82163431255202</c:v>
                </c:pt>
                <c:pt idx="6">
                  <c:v>359.80547600740033</c:v>
                </c:pt>
                <c:pt idx="7">
                  <c:v>209.00643285082424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A-4A93-9D80-CB3A06B9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8192"/>
        <c:axId val="12985280"/>
      </c:barChart>
      <c:catAx>
        <c:axId val="129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85280"/>
        <c:crosses val="autoZero"/>
        <c:auto val="1"/>
        <c:lblAlgn val="ctr"/>
        <c:lblOffset val="100"/>
        <c:noMultiLvlLbl val="0"/>
      </c:catAx>
      <c:valAx>
        <c:axId val="12985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8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 </a:t>
            </a:r>
            <a:r>
              <a:rPr lang="ru-RU"/>
              <a:t>для 2020-2022 для </a:t>
            </a:r>
            <a:r>
              <a:rPr lang="en-US"/>
              <a:t>Green </a:t>
            </a:r>
            <a:r>
              <a:rPr lang="ru-RU"/>
              <a:t>и остального</a:t>
            </a:r>
            <a:r>
              <a:rPr lang="ru-RU" baseline="0"/>
              <a:t> рынка</a:t>
            </a:r>
            <a:endParaRPr lang="ru-RU"/>
          </a:p>
        </c:rich>
      </c:tx>
      <c:layout>
        <c:manualLayout>
          <c:xMode val="edge"/>
          <c:yMode val="edge"/>
          <c:x val="0.13844401156263816"/>
          <c:y val="3.1798739270980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#ССЫЛКА!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#REF!</c:f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3-472C-87A7-0E3874541A42}"/>
            </c:ext>
          </c:extLst>
        </c:ser>
        <c:ser>
          <c:idx val="1"/>
          <c:order val="1"/>
          <c:tx>
            <c:v>Остальной рынок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#REF!</c:f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3-472C-87A7-0E387454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681561103"/>
        <c:axId val="277320415"/>
      </c:barChart>
      <c:catAx>
        <c:axId val="68156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320415"/>
        <c:crosses val="autoZero"/>
        <c:auto val="1"/>
        <c:lblAlgn val="ctr"/>
        <c:lblOffset val="100"/>
        <c:noMultiLvlLbl val="0"/>
      </c:catAx>
      <c:valAx>
        <c:axId val="2773204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156110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BF7-B6C0-DC2463DF1E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3"/>
        <c:axId val="870022927"/>
        <c:axId val="870023343"/>
      </c:barChart>
      <c:catAx>
        <c:axId val="870022927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023343"/>
        <c:crosses val="autoZero"/>
        <c:auto val="1"/>
        <c:lblAlgn val="ctr"/>
        <c:lblOffset val="100"/>
        <c:noMultiLvlLbl val="0"/>
      </c:catAx>
      <c:valAx>
        <c:axId val="870023343"/>
        <c:scaling>
          <c:orientation val="minMax"/>
        </c:scaling>
        <c:delete val="1"/>
        <c:axPos val="t"/>
        <c:numFmt formatCode="General" sourceLinked="0"/>
        <c:majorTickMark val="none"/>
        <c:minorTickMark val="none"/>
        <c:tickLblPos val="nextTo"/>
        <c:crossAx val="87002292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2021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4-4C54-A06F-3415F9B946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3"/>
        <c:axId val="870022927"/>
        <c:axId val="870023343"/>
      </c:barChart>
      <c:catAx>
        <c:axId val="870022927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023343"/>
        <c:crosses val="autoZero"/>
        <c:auto val="1"/>
        <c:lblAlgn val="ctr"/>
        <c:lblOffset val="100"/>
        <c:noMultiLvlLbl val="0"/>
      </c:catAx>
      <c:valAx>
        <c:axId val="870023343"/>
        <c:scaling>
          <c:orientation val="minMax"/>
        </c:scaling>
        <c:delete val="1"/>
        <c:axPos val="t"/>
        <c:numFmt formatCode="General" sourceLinked="0"/>
        <c:majorTickMark val="none"/>
        <c:minorTickMark val="none"/>
        <c:tickLblPos val="nextTo"/>
        <c:crossAx val="87002292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2-4510-B4F3-68D4F6E78A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3"/>
        <c:axId val="870022927"/>
        <c:axId val="870023343"/>
      </c:barChart>
      <c:catAx>
        <c:axId val="870022927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023343"/>
        <c:crosses val="autoZero"/>
        <c:auto val="1"/>
        <c:lblAlgn val="ctr"/>
        <c:lblOffset val="100"/>
        <c:noMultiLvlLbl val="0"/>
      </c:catAx>
      <c:valAx>
        <c:axId val="870023343"/>
        <c:scaling>
          <c:orientation val="minMax"/>
        </c:scaling>
        <c:delete val="1"/>
        <c:axPos val="t"/>
        <c:numFmt formatCode="General" sourceLinked="0"/>
        <c:majorTickMark val="none"/>
        <c:minorTickMark val="none"/>
        <c:tickLblPos val="nextTo"/>
        <c:crossAx val="87002292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доли рынка за последние 2 года каждого топ-5 брендов объединённых групп </a:t>
            </a:r>
            <a:r>
              <a:rPr lang="en-US"/>
              <a:t>weight ranges 350-599G </a:t>
            </a:r>
            <a:r>
              <a:rPr lang="ru-RU"/>
              <a:t>в канале СМ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198585976053148E-2"/>
          <c:y val="0.16341528255180329"/>
          <c:w val="0.93048685021885524"/>
          <c:h val="0.75345466520072724"/>
        </c:manualLayout>
      </c:layout>
      <c:lineChart>
        <c:grouping val="standard"/>
        <c:varyColors val="0"/>
        <c:ser>
          <c:idx val="1"/>
          <c:order val="0"/>
          <c:tx>
            <c:strRef>
              <c:f>'5 Диаграммы'!$C$85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('5 Диаграммы'!$A$87:$A$98,'5 Диаграммы'!$A$87:$A$98)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('5 Диаграммы'!$C$87:$C$98,'5 Диаграммы'!$C$100:$C$111)</c:f>
              <c:numCache>
                <c:formatCode>General</c:formatCode>
                <c:ptCount val="24"/>
                <c:pt idx="0">
                  <c:v>14223.727620999998</c:v>
                </c:pt>
                <c:pt idx="1">
                  <c:v>11474.869900000002</c:v>
                </c:pt>
                <c:pt idx="2">
                  <c:v>13512.745102000001</c:v>
                </c:pt>
                <c:pt idx="3">
                  <c:v>14437.111089</c:v>
                </c:pt>
                <c:pt idx="4">
                  <c:v>10703.262615</c:v>
                </c:pt>
                <c:pt idx="5">
                  <c:v>10508.9257</c:v>
                </c:pt>
                <c:pt idx="6">
                  <c:v>11575.008373000001</c:v>
                </c:pt>
                <c:pt idx="7">
                  <c:v>14394.945071</c:v>
                </c:pt>
                <c:pt idx="8">
                  <c:v>15863.930992000001</c:v>
                </c:pt>
                <c:pt idx="9">
                  <c:v>16812.599610000001</c:v>
                </c:pt>
                <c:pt idx="10">
                  <c:v>15456.793438000001</c:v>
                </c:pt>
                <c:pt idx="11">
                  <c:v>15671.434665999999</c:v>
                </c:pt>
                <c:pt idx="12">
                  <c:v>15891.317448999998</c:v>
                </c:pt>
                <c:pt idx="13">
                  <c:v>13757.474961</c:v>
                </c:pt>
                <c:pt idx="14">
                  <c:v>20110.388949</c:v>
                </c:pt>
                <c:pt idx="15">
                  <c:v>17638.772079999999</c:v>
                </c:pt>
                <c:pt idx="16">
                  <c:v>15921.319095999999</c:v>
                </c:pt>
                <c:pt idx="17">
                  <c:v>13155.031958000001</c:v>
                </c:pt>
                <c:pt idx="18">
                  <c:v>16475.983335000001</c:v>
                </c:pt>
                <c:pt idx="19">
                  <c:v>15224.756418000001</c:v>
                </c:pt>
                <c:pt idx="20">
                  <c:v>14834.827743000002</c:v>
                </c:pt>
                <c:pt idx="21">
                  <c:v>21918.819234000002</c:v>
                </c:pt>
                <c:pt idx="22">
                  <c:v>16220.292751000001</c:v>
                </c:pt>
                <c:pt idx="23">
                  <c:v>17689.597803000001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A-468C-B7CE-F117939C1021}"/>
            </c:ext>
          </c:extLst>
        </c:ser>
        <c:ser>
          <c:idx val="0"/>
          <c:order val="1"/>
          <c:tx>
            <c:strRef>
              <c:f>'5 Диаграммы'!$B$85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('5 Диаграммы'!$A$87:$A$98,'5 Диаграммы'!$A$87:$A$98)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('5 Диаграммы'!$B$87:$B$98,'5 Диаграммы'!$B$100:$B$111)</c:f>
              <c:numCache>
                <c:formatCode>General</c:formatCode>
                <c:ptCount val="24"/>
                <c:pt idx="0">
                  <c:v>8107.0834329999998</c:v>
                </c:pt>
                <c:pt idx="1">
                  <c:v>4419.9431420000001</c:v>
                </c:pt>
                <c:pt idx="2">
                  <c:v>6994.5482540000003</c:v>
                </c:pt>
                <c:pt idx="3">
                  <c:v>4574.9370220000001</c:v>
                </c:pt>
                <c:pt idx="4">
                  <c:v>7424.9488259999998</c:v>
                </c:pt>
                <c:pt idx="5">
                  <c:v>4603.9762289999999</c:v>
                </c:pt>
                <c:pt idx="6">
                  <c:v>6837.9572600000001</c:v>
                </c:pt>
                <c:pt idx="7">
                  <c:v>6111.299986</c:v>
                </c:pt>
                <c:pt idx="8">
                  <c:v>7067.4779660000004</c:v>
                </c:pt>
                <c:pt idx="9">
                  <c:v>9577.5189370000007</c:v>
                </c:pt>
                <c:pt idx="10">
                  <c:v>8723.8077009999997</c:v>
                </c:pt>
                <c:pt idx="11">
                  <c:v>7508.4035649999996</c:v>
                </c:pt>
                <c:pt idx="12">
                  <c:v>9934.4125370000002</c:v>
                </c:pt>
                <c:pt idx="13">
                  <c:v>6283.9692070000001</c:v>
                </c:pt>
                <c:pt idx="14">
                  <c:v>14237.19253</c:v>
                </c:pt>
                <c:pt idx="15">
                  <c:v>8986.1269680000005</c:v>
                </c:pt>
                <c:pt idx="16">
                  <c:v>6818.8296170000003</c:v>
                </c:pt>
                <c:pt idx="17">
                  <c:v>6132.8843349999997</c:v>
                </c:pt>
                <c:pt idx="18">
                  <c:v>7831.7069760000004</c:v>
                </c:pt>
                <c:pt idx="19">
                  <c:v>7079.5944049999998</c:v>
                </c:pt>
                <c:pt idx="20">
                  <c:v>6399.1824299999998</c:v>
                </c:pt>
                <c:pt idx="21">
                  <c:v>9478.1592290000008</c:v>
                </c:pt>
                <c:pt idx="22">
                  <c:v>11510.502179999999</c:v>
                </c:pt>
                <c:pt idx="23">
                  <c:v>9074.1547040000005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A-468C-B7CE-F117939C1021}"/>
            </c:ext>
          </c:extLst>
        </c:ser>
        <c:ser>
          <c:idx val="4"/>
          <c:order val="2"/>
          <c:tx>
            <c:strRef>
              <c:f>'5 Диаграммы'!$F$85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('5 Диаграммы'!$A$87:$A$98,'5 Диаграммы'!$A$87:$A$98)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('5 Диаграммы'!$F$87:$F$98,'5 Диаграммы'!$F$100:$F$111)</c:f>
              <c:numCache>
                <c:formatCode>General</c:formatCode>
                <c:ptCount val="24"/>
                <c:pt idx="0">
                  <c:v>2073.7657469999999</c:v>
                </c:pt>
                <c:pt idx="1">
                  <c:v>1418.480059</c:v>
                </c:pt>
                <c:pt idx="2">
                  <c:v>1774.121005</c:v>
                </c:pt>
                <c:pt idx="3">
                  <c:v>2209.3593999999998</c:v>
                </c:pt>
                <c:pt idx="4">
                  <c:v>1515.2832040000001</c:v>
                </c:pt>
                <c:pt idx="5">
                  <c:v>1193.7135639999999</c:v>
                </c:pt>
                <c:pt idx="6">
                  <c:v>1759.8600280000001</c:v>
                </c:pt>
                <c:pt idx="7">
                  <c:v>1229.762913</c:v>
                </c:pt>
                <c:pt idx="8">
                  <c:v>2370.8854889999998</c:v>
                </c:pt>
                <c:pt idx="9">
                  <c:v>1156.3875579999999</c:v>
                </c:pt>
                <c:pt idx="10">
                  <c:v>1961.2954070000001</c:v>
                </c:pt>
                <c:pt idx="11">
                  <c:v>1349.5445580000001</c:v>
                </c:pt>
                <c:pt idx="12">
                  <c:v>1335.5663770000001</c:v>
                </c:pt>
                <c:pt idx="13">
                  <c:v>1788.1330680000001</c:v>
                </c:pt>
                <c:pt idx="14">
                  <c:v>2284.9223910000001</c:v>
                </c:pt>
                <c:pt idx="15">
                  <c:v>2037.907029</c:v>
                </c:pt>
                <c:pt idx="16">
                  <c:v>1670.173912</c:v>
                </c:pt>
                <c:pt idx="17">
                  <c:v>998.02327500000001</c:v>
                </c:pt>
                <c:pt idx="18">
                  <c:v>1649.0916990000001</c:v>
                </c:pt>
                <c:pt idx="19">
                  <c:v>1101.436074</c:v>
                </c:pt>
                <c:pt idx="20">
                  <c:v>1815.597704</c:v>
                </c:pt>
                <c:pt idx="21">
                  <c:v>1233.1125629999999</c:v>
                </c:pt>
                <c:pt idx="22">
                  <c:v>1613.6895629999999</c:v>
                </c:pt>
                <c:pt idx="23">
                  <c:v>1815.368418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A-468C-B7CE-F117939C1021}"/>
            </c:ext>
          </c:extLst>
        </c:ser>
        <c:ser>
          <c:idx val="5"/>
          <c:order val="3"/>
          <c:tx>
            <c:v>other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('5 Диаграммы'!$A$87:$A$98,'5 Диаграммы'!$A$87:$A$98)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('5 Диаграммы'!$X$87:$X$98,'5 Диаграммы'!$X$100:$X$111)</c:f>
              <c:numCache>
                <c:formatCode>General</c:formatCode>
                <c:ptCount val="24"/>
                <c:pt idx="0">
                  <c:v>2091.1203649999998</c:v>
                </c:pt>
                <c:pt idx="1">
                  <c:v>1597.870991</c:v>
                </c:pt>
                <c:pt idx="2">
                  <c:v>1823.4220190000001</c:v>
                </c:pt>
                <c:pt idx="3">
                  <c:v>1273.482814</c:v>
                </c:pt>
                <c:pt idx="4">
                  <c:v>1870.4456849999999</c:v>
                </c:pt>
                <c:pt idx="5">
                  <c:v>1705.887553</c:v>
                </c:pt>
                <c:pt idx="6">
                  <c:v>1759.0175430000002</c:v>
                </c:pt>
                <c:pt idx="7">
                  <c:v>1230.001084</c:v>
                </c:pt>
                <c:pt idx="8">
                  <c:v>976.19637899999998</c:v>
                </c:pt>
                <c:pt idx="9">
                  <c:v>1013.8212249999999</c:v>
                </c:pt>
                <c:pt idx="10">
                  <c:v>689.46918500000004</c:v>
                </c:pt>
                <c:pt idx="11">
                  <c:v>681.73975399999995</c:v>
                </c:pt>
                <c:pt idx="12">
                  <c:v>726.84551799999997</c:v>
                </c:pt>
                <c:pt idx="13">
                  <c:v>1065.6970369999999</c:v>
                </c:pt>
                <c:pt idx="14">
                  <c:v>1675.4879450000001</c:v>
                </c:pt>
                <c:pt idx="15">
                  <c:v>2182.9493619999998</c:v>
                </c:pt>
                <c:pt idx="16">
                  <c:v>1768.904773</c:v>
                </c:pt>
                <c:pt idx="17">
                  <c:v>1046.0758129999999</c:v>
                </c:pt>
                <c:pt idx="18">
                  <c:v>1047.05754</c:v>
                </c:pt>
                <c:pt idx="19">
                  <c:v>955.87814400000002</c:v>
                </c:pt>
                <c:pt idx="20">
                  <c:v>854.08785499999999</c:v>
                </c:pt>
                <c:pt idx="21">
                  <c:v>1145.7801790000001</c:v>
                </c:pt>
                <c:pt idx="22">
                  <c:v>1067.479875</c:v>
                </c:pt>
                <c:pt idx="23">
                  <c:v>1532.0522080000001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A-468C-B7CE-F117939C1021}"/>
            </c:ext>
          </c:extLst>
        </c:ser>
        <c:ser>
          <c:idx val="2"/>
          <c:order val="4"/>
          <c:tx>
            <c:strRef>
              <c:f>'5 Диаграммы'!$D$85</c:f>
              <c:strCache>
                <c:ptCount val="1"/>
                <c:pt idx="0">
                  <c:v>Pearl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('5 Диаграммы'!$A$87:$A$98,'5 Диаграммы'!$A$87:$A$98)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('5 Диаграммы'!$D$87:$D$98,'5 Диаграммы'!$D$100:$D$111)</c:f>
              <c:numCache>
                <c:formatCode>General</c:formatCode>
                <c:ptCount val="24"/>
                <c:pt idx="13">
                  <c:v>410.97030899999999</c:v>
                </c:pt>
                <c:pt idx="14">
                  <c:v>982.05882899999995</c:v>
                </c:pt>
                <c:pt idx="15">
                  <c:v>955.543497</c:v>
                </c:pt>
                <c:pt idx="16">
                  <c:v>934.25620000000004</c:v>
                </c:pt>
                <c:pt idx="17">
                  <c:v>763.41112499999997</c:v>
                </c:pt>
                <c:pt idx="18">
                  <c:v>848.26989500000002</c:v>
                </c:pt>
                <c:pt idx="19">
                  <c:v>1072.2411139999999</c:v>
                </c:pt>
                <c:pt idx="20">
                  <c:v>1071.843543</c:v>
                </c:pt>
                <c:pt idx="21">
                  <c:v>1298.6762679999999</c:v>
                </c:pt>
                <c:pt idx="22">
                  <c:v>1377.6806099999999</c:v>
                </c:pt>
                <c:pt idx="23">
                  <c:v>1260.041579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A-468C-B7CE-F117939C1021}"/>
            </c:ext>
          </c:extLst>
        </c:ser>
        <c:ser>
          <c:idx val="3"/>
          <c:order val="5"/>
          <c:tx>
            <c:strRef>
              <c:f>'5 Диаграммы'!$E$85</c:f>
              <c:strCache>
                <c:ptCount val="1"/>
                <c:pt idx="0">
                  <c:v>Rosy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('5 Диаграммы'!$A$87:$A$98,'5 Диаграммы'!$A$87:$A$98)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('5 Диаграммы'!$E$87:$E$98,'5 Диаграммы'!$E$100:$E$111)</c:f>
              <c:numCache>
                <c:formatCode>General</c:formatCode>
                <c:ptCount val="24"/>
                <c:pt idx="4">
                  <c:v>2334.2090829999997</c:v>
                </c:pt>
                <c:pt idx="5">
                  <c:v>2213.24613</c:v>
                </c:pt>
                <c:pt idx="6">
                  <c:v>2130.3916600000002</c:v>
                </c:pt>
                <c:pt idx="7">
                  <c:v>1758.4577869999998</c:v>
                </c:pt>
                <c:pt idx="8">
                  <c:v>930.41734300000007</c:v>
                </c:pt>
                <c:pt idx="9">
                  <c:v>870.88842</c:v>
                </c:pt>
                <c:pt idx="10">
                  <c:v>599.37143900000001</c:v>
                </c:pt>
                <c:pt idx="11">
                  <c:v>348.596721</c:v>
                </c:pt>
                <c:pt idx="12">
                  <c:v>438.40610199999998</c:v>
                </c:pt>
                <c:pt idx="13">
                  <c:v>371.034761</c:v>
                </c:pt>
                <c:pt idx="14">
                  <c:v>420.92656199999999</c:v>
                </c:pt>
                <c:pt idx="15">
                  <c:v>405.15188499999999</c:v>
                </c:pt>
                <c:pt idx="16">
                  <c:v>339.50118700000002</c:v>
                </c:pt>
                <c:pt idx="17">
                  <c:v>410.21925999999996</c:v>
                </c:pt>
                <c:pt idx="18">
                  <c:v>345.57329800000002</c:v>
                </c:pt>
                <c:pt idx="19">
                  <c:v>236.25640800000002</c:v>
                </c:pt>
                <c:pt idx="20">
                  <c:v>376.94919699999997</c:v>
                </c:pt>
                <c:pt idx="21">
                  <c:v>284.28354999999999</c:v>
                </c:pt>
                <c:pt idx="22">
                  <c:v>193.93477000000001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6A-468C-B7CE-F117939C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48032"/>
        <c:axId val="129546368"/>
      </c:lineChart>
      <c:catAx>
        <c:axId val="1295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46368"/>
        <c:crosses val="autoZero"/>
        <c:auto val="1"/>
        <c:lblAlgn val="ctr"/>
        <c:lblOffset val="100"/>
        <c:noMultiLvlLbl val="0"/>
      </c:catAx>
      <c:valAx>
        <c:axId val="1295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Продажи,</a:t>
                </a:r>
                <a:r>
                  <a:rPr lang="ru-RU" baseline="0"/>
                  <a:t> млн.руб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480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Доля продаж и рост продаж каналов ГМ, СМ и ММ за 2022 год</a:t>
            </a:r>
          </a:p>
        </c:rich>
      </c:tx>
      <c:layout>
        <c:manualLayout>
          <c:xMode val="edge"/>
          <c:yMode val="edge"/>
          <c:x val="0.138703447098120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814325314287591E-2"/>
          <c:y val="5.3327010988666101E-2"/>
          <c:w val="0.82808552055993001"/>
          <c:h val="0.89814814814814814"/>
        </c:manualLayout>
      </c:layout>
      <c:barChart>
        <c:barDir val="bar"/>
        <c:grouping val="stacked"/>
        <c:varyColors val="0"/>
        <c:ser>
          <c:idx val="0"/>
          <c:order val="0"/>
          <c:tx>
            <c:v>Доля продаж в 2011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 Диаграммы'!$A$125:$A$127</c:f>
              <c:strCache>
                <c:ptCount val="3"/>
                <c:pt idx="0">
                  <c:v>Supermarkets</c:v>
                </c:pt>
                <c:pt idx="1">
                  <c:v>Hypermarkets</c:v>
                </c:pt>
                <c:pt idx="2">
                  <c:v>Minimarkets</c:v>
                </c:pt>
              </c:strCache>
            </c:strRef>
          </c:cat>
          <c:val>
            <c:numRef>
              <c:f>'5 Диаграммы'!$C$125:$C$127</c:f>
              <c:numCache>
                <c:formatCode>0.00%</c:formatCode>
                <c:ptCount val="3"/>
                <c:pt idx="0">
                  <c:v>0.5213947445156486</c:v>
                </c:pt>
                <c:pt idx="1">
                  <c:v>0.2727569694507424</c:v>
                </c:pt>
                <c:pt idx="2">
                  <c:v>0.20584828603360841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6-4786-B707-EBC181F9200B}"/>
            </c:ext>
          </c:extLst>
        </c:ser>
        <c:ser>
          <c:idx val="1"/>
          <c:order val="1"/>
          <c:tx>
            <c:v>Прирост продаж в 2022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6411252280103214E-3"/>
                  <c:y val="2.401318768496497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36-4786-B707-EBC181F9200B}"/>
                </c:ext>
              </c:extLst>
            </c:dLbl>
            <c:dLbl>
              <c:idx val="2"/>
              <c:layout>
                <c:manualLayout>
                  <c:x val="1.1062304619938493E-2"/>
                  <c:y val="-8.8040405399127168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36-4786-B707-EBC181F9200B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 Диаграммы'!$A$125:$A$127</c:f>
              <c:strCache>
                <c:ptCount val="3"/>
                <c:pt idx="0">
                  <c:v>Supermarkets</c:v>
                </c:pt>
                <c:pt idx="1">
                  <c:v>Hypermarkets</c:v>
                </c:pt>
                <c:pt idx="2">
                  <c:v>Minimarkets</c:v>
                </c:pt>
              </c:strCache>
            </c:strRef>
          </c:cat>
          <c:val>
            <c:numRef>
              <c:f>'5 Диаграммы'!$G$125:$G$127</c:f>
              <c:numCache>
                <c:formatCode>0.00%</c:formatCode>
                <c:ptCount val="3"/>
                <c:pt idx="0">
                  <c:v>7.3995756306461033E-2</c:v>
                </c:pt>
                <c:pt idx="1">
                  <c:v>1.9732852236026908E-2</c:v>
                </c:pt>
                <c:pt idx="2">
                  <c:v>-1.73275385081328E-2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6-4786-B707-EBC181F920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1014537695"/>
        <c:axId val="1014531455"/>
      </c:barChart>
      <c:catAx>
        <c:axId val="1014537695"/>
        <c:scaling>
          <c:orientation val="maxMin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531455"/>
        <c:crosses val="autoZero"/>
        <c:auto val="1"/>
        <c:lblAlgn val="ctr"/>
        <c:lblOffset val="1000"/>
        <c:noMultiLvlLbl val="0"/>
      </c:catAx>
      <c:valAx>
        <c:axId val="1014531455"/>
        <c:scaling>
          <c:orientation val="minMax"/>
        </c:scaling>
        <c:delete val="1"/>
        <c:axPos val="t"/>
        <c:numFmt formatCode="0.0%" sourceLinked="0"/>
        <c:majorTickMark val="none"/>
        <c:minorTickMark val="none"/>
        <c:tickLblPos val="high"/>
        <c:crossAx val="10145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05770005980122"/>
          <c:y val="0.85695660461612133"/>
          <c:w val="0.22078591844809894"/>
          <c:h val="0.11211516548152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Динамика оффтейка на точку в штуках для бренда </a:t>
            </a:r>
            <a:r>
              <a:rPr lang="en-US"/>
              <a:t>Green 350-399G </a:t>
            </a:r>
            <a:r>
              <a:rPr lang="ru-RU"/>
              <a:t>по месяцам 2022 в ГМ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Диаграммы'!$B$138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'5 Диаграммы'!$B$144:$M$144</c:f>
              <c:numCache>
                <c:formatCode>General</c:formatCode>
                <c:ptCount val="12"/>
                <c:pt idx="0">
                  <c:v>76.839445910290237</c:v>
                </c:pt>
                <c:pt idx="1">
                  <c:v>63.321102150537634</c:v>
                </c:pt>
                <c:pt idx="2">
                  <c:v>103.86774647887323</c:v>
                </c:pt>
                <c:pt idx="3">
                  <c:v>79.89057437407952</c:v>
                </c:pt>
                <c:pt idx="4">
                  <c:v>63.113737075332345</c:v>
                </c:pt>
                <c:pt idx="5">
                  <c:v>83.502496328928046</c:v>
                </c:pt>
                <c:pt idx="6">
                  <c:v>58.117584097859321</c:v>
                </c:pt>
                <c:pt idx="7">
                  <c:v>48.147169811320758</c:v>
                </c:pt>
                <c:pt idx="8">
                  <c:v>65.685204991087346</c:v>
                </c:pt>
                <c:pt idx="9">
                  <c:v>104.26282051282051</c:v>
                </c:pt>
                <c:pt idx="10">
                  <c:v>79.666452648475115</c:v>
                </c:pt>
                <c:pt idx="11">
                  <c:v>44.291946308724832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432A-A850-F9DB38C46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-27"/>
        <c:axId val="1259692127"/>
        <c:axId val="1259717919"/>
      </c:barChart>
      <c:catAx>
        <c:axId val="125969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717919"/>
        <c:crosses val="autoZero"/>
        <c:auto val="1"/>
        <c:lblAlgn val="ctr"/>
        <c:lblOffset val="100"/>
        <c:noMultiLvlLbl val="0"/>
      </c:catAx>
      <c:valAx>
        <c:axId val="1259717919"/>
        <c:scaling>
          <c:orientation val="minMax"/>
          <c:max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69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Динамика оффтейка на точку в штуках для бренда </a:t>
            </a:r>
            <a:r>
              <a:rPr lang="en-US"/>
              <a:t>Blue 400-599G </a:t>
            </a:r>
            <a:r>
              <a:rPr lang="ru-RU"/>
              <a:t>по месяцам 2022 в ГМ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Диаграммы'!$B$150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 Диаграммы'!$B$156:$N$156</c15:sqref>
                  </c15:fullRef>
                </c:ext>
              </c:extLst>
              <c:f>'5 Диаграммы'!$B$156:$M$156</c:f>
              <c:numCache>
                <c:formatCode>General</c:formatCode>
                <c:ptCount val="12"/>
                <c:pt idx="0">
                  <c:v>61.715247252747247</c:v>
                </c:pt>
                <c:pt idx="1">
                  <c:v>51.656772334293954</c:v>
                </c:pt>
                <c:pt idx="2">
                  <c:v>66.973333333333329</c:v>
                </c:pt>
                <c:pt idx="3">
                  <c:v>46.028909952606632</c:v>
                </c:pt>
                <c:pt idx="4">
                  <c:v>52.668412942989221</c:v>
                </c:pt>
                <c:pt idx="5">
                  <c:v>42.811949685534593</c:v>
                </c:pt>
                <c:pt idx="6">
                  <c:v>64.644019138755979</c:v>
                </c:pt>
                <c:pt idx="7">
                  <c:v>45.285161290322577</c:v>
                </c:pt>
                <c:pt idx="8">
                  <c:v>62.648392282958206</c:v>
                </c:pt>
                <c:pt idx="9">
                  <c:v>52.512559618441976</c:v>
                </c:pt>
                <c:pt idx="10">
                  <c:v>82.431825273010915</c:v>
                </c:pt>
                <c:pt idx="11">
                  <c:v>67.817235772357719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3-4298-A05B-BC3E760F0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-27"/>
        <c:axId val="1259692127"/>
        <c:axId val="1259717919"/>
      </c:barChart>
      <c:catAx>
        <c:axId val="1259692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717919"/>
        <c:crosses val="autoZero"/>
        <c:auto val="1"/>
        <c:lblAlgn val="ctr"/>
        <c:lblOffset val="100"/>
        <c:noMultiLvlLbl val="0"/>
      </c:catAx>
      <c:valAx>
        <c:axId val="1259717919"/>
        <c:scaling>
          <c:orientation val="minMax"/>
          <c:max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69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оффтейка на точку в штуках для брендов </a:t>
            </a:r>
            <a:r>
              <a:rPr lang="en-US"/>
              <a:t>Green 350-399G </a:t>
            </a:r>
            <a:r>
              <a:rPr lang="ru-RU"/>
              <a:t>и </a:t>
            </a:r>
            <a:r>
              <a:rPr lang="en-US"/>
              <a:t>Blue 400-599G </a:t>
            </a:r>
            <a:r>
              <a:rPr lang="ru-RU"/>
              <a:t>по месяцам 2022 в ГМ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400268605329937E-2"/>
          <c:y val="2.5428331875182269E-2"/>
          <c:w val="0.888447015443251"/>
          <c:h val="0.8416746864975212"/>
        </c:manualLayout>
      </c:layout>
      <c:areaChart>
        <c:grouping val="standard"/>
        <c:varyColors val="0"/>
        <c:ser>
          <c:idx val="0"/>
          <c:order val="0"/>
          <c:tx>
            <c:v>Green 350-399G</c:v>
          </c:tx>
          <c:spPr>
            <a:solidFill>
              <a:schemeClr val="accent3">
                <a:lumMod val="75000"/>
                <a:alpha val="40000"/>
              </a:schemeClr>
            </a:solidFill>
            <a:ln cap="sq" cmpd="sng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dLbls>
            <c:dLbl>
              <c:idx val="0"/>
              <c:layout>
                <c:manualLayout>
                  <c:x val="7.4054706252386368E-3"/>
                  <c:y val="-0.287866521600073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CB-49F3-870E-EDA75F325DB6}"/>
                </c:ext>
              </c:extLst>
            </c:dLbl>
            <c:dLbl>
              <c:idx val="1"/>
              <c:layout>
                <c:manualLayout>
                  <c:x val="-4.4432823751431819E-3"/>
                  <c:y val="-0.2425332111118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CB-49F3-870E-EDA75F325DB6}"/>
                </c:ext>
              </c:extLst>
            </c:dLbl>
            <c:dLbl>
              <c:idx val="2"/>
              <c:layout>
                <c:manualLayout>
                  <c:x val="2.9621882500954276E-3"/>
                  <c:y val="-0.37853314257647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CB-49F3-870E-EDA75F325DB6}"/>
                </c:ext>
              </c:extLst>
            </c:dLbl>
            <c:dLbl>
              <c:idx val="3"/>
              <c:layout>
                <c:manualLayout>
                  <c:x val="0"/>
                  <c:y val="-0.292399852648893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CB-49F3-870E-EDA75F325DB6}"/>
                </c:ext>
              </c:extLst>
            </c:dLbl>
            <c:dLbl>
              <c:idx val="4"/>
              <c:layout>
                <c:manualLayout>
                  <c:x val="0"/>
                  <c:y val="-0.244799876636282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CB-49F3-870E-EDA75F325DB6}"/>
                </c:ext>
              </c:extLst>
            </c:dLbl>
            <c:dLbl>
              <c:idx val="5"/>
              <c:layout>
                <c:manualLayout>
                  <c:x val="-5.4306157235720827E-17"/>
                  <c:y val="-0.308266511319763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CB-49F3-870E-EDA75F325DB6}"/>
                </c:ext>
              </c:extLst>
            </c:dLbl>
            <c:dLbl>
              <c:idx val="6"/>
              <c:layout>
                <c:manualLayout>
                  <c:x val="0"/>
                  <c:y val="-0.179066576428391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CB-49F3-870E-EDA75F325DB6}"/>
                </c:ext>
              </c:extLst>
            </c:dLbl>
            <c:dLbl>
              <c:idx val="7"/>
              <c:layout>
                <c:manualLayout>
                  <c:x val="0"/>
                  <c:y val="-0.194933235099262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CB-49F3-870E-EDA75F325DB6}"/>
                </c:ext>
              </c:extLst>
            </c:dLbl>
            <c:dLbl>
              <c:idx val="8"/>
              <c:layout>
                <c:manualLayout>
                  <c:x val="-5.9243765001909098E-3"/>
                  <c:y val="-0.251599873209512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CB-49F3-870E-EDA75F325DB6}"/>
                </c:ext>
              </c:extLst>
            </c:dLbl>
            <c:dLbl>
              <c:idx val="9"/>
              <c:layout>
                <c:manualLayout>
                  <c:x val="-1.0861231447144165E-16"/>
                  <c:y val="-0.38079980810088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CB-49F3-870E-EDA75F325DB6}"/>
                </c:ext>
              </c:extLst>
            </c:dLbl>
            <c:dLbl>
              <c:idx val="10"/>
              <c:layout>
                <c:manualLayout>
                  <c:x val="0"/>
                  <c:y val="-0.253866538733922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CB-49F3-870E-EDA75F325DB6}"/>
                </c:ext>
              </c:extLst>
            </c:dLbl>
            <c:dLbl>
              <c:idx val="11"/>
              <c:layout>
                <c:manualLayout>
                  <c:x val="-1.1824550646373366E-2"/>
                  <c:y val="-0.147333224182659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CB-49F3-870E-EDA75F325DB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'5 Диаграммы'!$C$143:$N$143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'5 Диаграммы'!$C$173:$N$173</c:f>
              <c:numCache>
                <c:formatCode>General</c:formatCode>
                <c:ptCount val="12"/>
                <c:pt idx="0">
                  <c:v>76.839445910290237</c:v>
                </c:pt>
                <c:pt idx="1">
                  <c:v>63.321102150537634</c:v>
                </c:pt>
                <c:pt idx="2">
                  <c:v>103.86774647887323</c:v>
                </c:pt>
                <c:pt idx="3">
                  <c:v>79.89057437407952</c:v>
                </c:pt>
                <c:pt idx="4">
                  <c:v>63.113737075332345</c:v>
                </c:pt>
                <c:pt idx="5">
                  <c:v>83.502496328928046</c:v>
                </c:pt>
                <c:pt idx="6">
                  <c:v>58.117584097859321</c:v>
                </c:pt>
                <c:pt idx="7">
                  <c:v>48.147169811320758</c:v>
                </c:pt>
                <c:pt idx="8">
                  <c:v>65.685204991087346</c:v>
                </c:pt>
                <c:pt idx="9">
                  <c:v>104.26282051282051</c:v>
                </c:pt>
                <c:pt idx="10">
                  <c:v>79.666452648475115</c:v>
                </c:pt>
                <c:pt idx="11">
                  <c:v>44.291946308724832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CB-49F3-870E-EDA75F325DB6}"/>
            </c:ext>
          </c:extLst>
        </c:ser>
        <c:ser>
          <c:idx val="1"/>
          <c:order val="1"/>
          <c:tx>
            <c:v>Blue 400-599G</c:v>
          </c:tx>
          <c:spPr>
            <a:solidFill>
              <a:schemeClr val="bg2">
                <a:lumMod val="25000"/>
                <a:alpha val="23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dLbls>
            <c:dLbl>
              <c:idx val="0"/>
              <c:layout>
                <c:manualLayout>
                  <c:x val="1.1816525643721517E-2"/>
                  <c:y val="-0.230061786297357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CB-49F3-870E-EDA75F325DB6}"/>
                </c:ext>
              </c:extLst>
            </c:dLbl>
            <c:dLbl>
              <c:idx val="1"/>
              <c:layout>
                <c:manualLayout>
                  <c:x val="-1.4770657054651896E-3"/>
                  <c:y val="-0.201577946089113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CB-49F3-870E-EDA75F325DB6}"/>
                </c:ext>
              </c:extLst>
            </c:dLbl>
            <c:dLbl>
              <c:idx val="2"/>
              <c:layout>
                <c:manualLayout>
                  <c:x val="-2.7079225112009221E-17"/>
                  <c:y val="-0.249781367979988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4CB-49F3-870E-EDA75F325DB6}"/>
                </c:ext>
              </c:extLst>
            </c:dLbl>
            <c:dLbl>
              <c:idx val="3"/>
              <c:layout>
                <c:manualLayout>
                  <c:x val="1.4770657054651896E-3"/>
                  <c:y val="-0.190622622932096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4CB-49F3-870E-EDA75F325DB6}"/>
                </c:ext>
              </c:extLst>
            </c:dLbl>
            <c:dLbl>
              <c:idx val="4"/>
              <c:layout>
                <c:manualLayout>
                  <c:x val="0"/>
                  <c:y val="-0.199386881457710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4CB-49F3-870E-EDA75F325DB6}"/>
                </c:ext>
              </c:extLst>
            </c:dLbl>
            <c:dLbl>
              <c:idx val="5"/>
              <c:layout>
                <c:manualLayout>
                  <c:x val="-1.4770657054652438E-3"/>
                  <c:y val="-0.175285170512272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4CB-49F3-870E-EDA75F325DB6}"/>
                </c:ext>
              </c:extLst>
            </c:dLbl>
            <c:dLbl>
              <c:idx val="6"/>
              <c:layout>
                <c:manualLayout>
                  <c:x val="-1.0831690044803689E-16"/>
                  <c:y val="-0.245399238717181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4CB-49F3-870E-EDA75F325DB6}"/>
                </c:ext>
              </c:extLst>
            </c:dLbl>
            <c:dLbl>
              <c:idx val="7"/>
              <c:layout>
                <c:manualLayout>
                  <c:x val="0"/>
                  <c:y val="-0.13803707177841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4CB-49F3-870E-EDA75F325DB6}"/>
                </c:ext>
              </c:extLst>
            </c:dLbl>
            <c:dLbl>
              <c:idx val="8"/>
              <c:layout>
                <c:manualLayout>
                  <c:x val="1.4770657054651896E-3"/>
                  <c:y val="-0.1906226229320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4CB-49F3-870E-EDA75F325DB6}"/>
                </c:ext>
              </c:extLst>
            </c:dLbl>
            <c:dLbl>
              <c:idx val="9"/>
              <c:layout>
                <c:manualLayout>
                  <c:x val="-4.431197116395569E-3"/>
                  <c:y val="-0.212533269246130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4CB-49F3-870E-EDA75F325DB6}"/>
                </c:ext>
              </c:extLst>
            </c:dLbl>
            <c:dLbl>
              <c:idx val="10"/>
              <c:layout>
                <c:manualLayout>
                  <c:x val="1.4770657054651896E-3"/>
                  <c:y val="-0.30674904839647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4CB-49F3-870E-EDA75F325DB6}"/>
                </c:ext>
              </c:extLst>
            </c:dLbl>
            <c:dLbl>
              <c:idx val="11"/>
              <c:layout>
                <c:manualLayout>
                  <c:x val="-5.9082857088115009E-3"/>
                  <c:y val="-0.265256005709289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4CB-49F3-870E-EDA75F325DB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 Диаграммы'!$C$185:$N$185</c:f>
              <c:numCache>
                <c:formatCode>General</c:formatCode>
                <c:ptCount val="12"/>
                <c:pt idx="0">
                  <c:v>61.715247252747247</c:v>
                </c:pt>
                <c:pt idx="1">
                  <c:v>51.656772334293954</c:v>
                </c:pt>
                <c:pt idx="2">
                  <c:v>66.973333333333329</c:v>
                </c:pt>
                <c:pt idx="3">
                  <c:v>46.028909952606632</c:v>
                </c:pt>
                <c:pt idx="4">
                  <c:v>52.668412942989221</c:v>
                </c:pt>
                <c:pt idx="5">
                  <c:v>42.811949685534593</c:v>
                </c:pt>
                <c:pt idx="6">
                  <c:v>64.644019138755979</c:v>
                </c:pt>
                <c:pt idx="7">
                  <c:v>45.285161290322577</c:v>
                </c:pt>
                <c:pt idx="8">
                  <c:v>62.648392282958206</c:v>
                </c:pt>
                <c:pt idx="9">
                  <c:v>52.512559618441976</c:v>
                </c:pt>
                <c:pt idx="10">
                  <c:v>82.431825273010915</c:v>
                </c:pt>
                <c:pt idx="11">
                  <c:v>67.817235772357719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4CB-49F3-870E-EDA75F32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dropLines>
        <c:axId val="1071901295"/>
        <c:axId val="1071901711"/>
      </c:areaChart>
      <c:catAx>
        <c:axId val="107190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01711"/>
        <c:crosses val="autoZero"/>
        <c:auto val="1"/>
        <c:lblAlgn val="ctr"/>
        <c:lblOffset val="100"/>
        <c:noMultiLvlLbl val="0"/>
      </c:catAx>
      <c:valAx>
        <c:axId val="1071901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19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 в млн.руб для брендов </a:t>
            </a:r>
            <a:r>
              <a:rPr lang="en-US"/>
              <a:t>Green 350-399G </a:t>
            </a:r>
            <a:r>
              <a:rPr lang="ru-RU"/>
              <a:t>и </a:t>
            </a:r>
            <a:r>
              <a:rPr lang="en-US"/>
              <a:t>Blue 400-599G </a:t>
            </a:r>
            <a:r>
              <a:rPr lang="ru-RU"/>
              <a:t>по месяцам 2022 в ГМ</a:t>
            </a:r>
          </a:p>
        </c:rich>
      </c:tx>
      <c:layout>
        <c:manualLayout>
          <c:xMode val="edge"/>
          <c:yMode val="edge"/>
          <c:x val="0.14024375363785704"/>
          <c:y val="2.60999323251361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946678537960534E-2"/>
          <c:y val="7.0180438815591731E-2"/>
          <c:w val="0.888447015443251"/>
          <c:h val="0.8416746864975212"/>
        </c:manualLayout>
      </c:layout>
      <c:areaChart>
        <c:grouping val="standard"/>
        <c:varyColors val="0"/>
        <c:ser>
          <c:idx val="1"/>
          <c:order val="0"/>
          <c:tx>
            <c:strRef>
              <c:f>'5 Диаграммы'!$B$178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bg2">
                <a:lumMod val="25000"/>
                <a:alpha val="23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dLbls>
            <c:dLbl>
              <c:idx val="0"/>
              <c:layout>
                <c:manualLayout>
                  <c:x val="9.4187426261286879E-3"/>
                  <c:y val="-0.340287423963395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B2-4E1E-9AA7-0AEFA7FAFC67}"/>
                </c:ext>
              </c:extLst>
            </c:dLbl>
            <c:dLbl>
              <c:idx val="1"/>
              <c:layout>
                <c:manualLayout>
                  <c:x val="-3.0167182560805199E-3"/>
                  <c:y val="-0.27725177166135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E1E-9AA7-0AEFA7FAFC67}"/>
                </c:ext>
              </c:extLst>
            </c:dLbl>
            <c:dLbl>
              <c:idx val="2"/>
              <c:layout>
                <c:manualLayout>
                  <c:x val="-2.8177304335571445E-17"/>
                  <c:y val="-0.403138766978405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E1E-9AA7-0AEFA7FAFC67}"/>
                </c:ext>
              </c:extLst>
            </c:dLbl>
            <c:dLbl>
              <c:idx val="3"/>
              <c:layout>
                <c:manualLayout>
                  <c:x val="-5.1827004599733114E-5"/>
                  <c:y val="-0.29381043187578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E1E-9AA7-0AEFA7FAFC67}"/>
                </c:ext>
              </c:extLst>
            </c:dLbl>
            <c:dLbl>
              <c:idx val="4"/>
              <c:layout>
                <c:manualLayout>
                  <c:x val="0"/>
                  <c:y val="-0.305150567543034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E1E-9AA7-0AEFA7FAFC67}"/>
                </c:ext>
              </c:extLst>
            </c:dLbl>
            <c:dLbl>
              <c:idx val="5"/>
              <c:layout>
                <c:manualLayout>
                  <c:x val="5.2310240073855976E-5"/>
                  <c:y val="-0.263309886551609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E1E-9AA7-0AEFA7FAFC67}"/>
                </c:ext>
              </c:extLst>
            </c:dLbl>
            <c:dLbl>
              <c:idx val="6"/>
              <c:layout>
                <c:manualLayout>
                  <c:x val="0"/>
                  <c:y val="-0.322077965339484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E1E-9AA7-0AEFA7FAFC67}"/>
                </c:ext>
              </c:extLst>
            </c:dLbl>
            <c:dLbl>
              <c:idx val="7"/>
              <c:layout>
                <c:manualLayout>
                  <c:x val="-1.5369304254477599E-3"/>
                  <c:y val="-0.2678021575807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E1E-9AA7-0AEFA7FAFC67}"/>
                </c:ext>
              </c:extLst>
            </c:dLbl>
            <c:dLbl>
              <c:idx val="8"/>
              <c:layout>
                <c:manualLayout>
                  <c:x val="-5.9905197302418296E-5"/>
                  <c:y val="-0.336047726913115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7B2-4E1E-9AA7-0AEFA7FAFC67}"/>
                </c:ext>
              </c:extLst>
            </c:dLbl>
            <c:dLbl>
              <c:idx val="9"/>
              <c:layout>
                <c:manualLayout>
                  <c:x val="-1.3733552174571713E-3"/>
                  <c:y val="-0.305553757331871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B2-4E1E-9AA7-0AEFA7FAFC67}"/>
                </c:ext>
              </c:extLst>
            </c:dLbl>
            <c:dLbl>
              <c:idx val="10"/>
              <c:layout>
                <c:manualLayout>
                  <c:x val="1.4770092266564127E-3"/>
                  <c:y val="-0.41179671728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7B2-4E1E-9AA7-0AEFA7FAFC67}"/>
                </c:ext>
              </c:extLst>
            </c:dLbl>
            <c:dLbl>
              <c:idx val="11"/>
              <c:layout>
                <c:manualLayout>
                  <c:x val="-4.3685694949394211E-3"/>
                  <c:y val="-0.363428404905718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B2-4E1E-9AA7-0AEFA7FAFC6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 Диаграммы'!$C$186:$N$186</c:f>
              <c:numCache>
                <c:formatCode>General</c:formatCode>
                <c:ptCount val="12"/>
                <c:pt idx="0">
                  <c:v>7611.5632079999996</c:v>
                </c:pt>
                <c:pt idx="1">
                  <c:v>5962.643043</c:v>
                </c:pt>
                <c:pt idx="2">
                  <c:v>9020.8903109999992</c:v>
                </c:pt>
                <c:pt idx="3">
                  <c:v>6304.3134330000003</c:v>
                </c:pt>
                <c:pt idx="4">
                  <c:v>6829.4346759999999</c:v>
                </c:pt>
                <c:pt idx="5">
                  <c:v>5610.0487949999997</c:v>
                </c:pt>
                <c:pt idx="6">
                  <c:v>7236.9815360000002</c:v>
                </c:pt>
                <c:pt idx="7">
                  <c:v>5767.1397370000004</c:v>
                </c:pt>
                <c:pt idx="8">
                  <c:v>7477.9733239999996</c:v>
                </c:pt>
                <c:pt idx="9">
                  <c:v>6797.6770530000003</c:v>
                </c:pt>
                <c:pt idx="10">
                  <c:v>9408.4418470000001</c:v>
                </c:pt>
                <c:pt idx="11">
                  <c:v>7988.0453440000001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B2-4E1E-9AA7-0AEFA7FAFC67}"/>
            </c:ext>
          </c:extLst>
        </c:ser>
        <c:ser>
          <c:idx val="0"/>
          <c:order val="1"/>
          <c:tx>
            <c:strRef>
              <c:f>'5 Диаграммы'!$B$166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>
                <a:lumMod val="75000"/>
                <a:alpha val="40000"/>
              </a:schemeClr>
            </a:solidFill>
            <a:ln cap="sq" cmpd="sng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dLbls>
            <c:dLbl>
              <c:idx val="0"/>
              <c:layout>
                <c:manualLayout>
                  <c:x val="1.8623460721972553E-2"/>
                  <c:y val="-0.257773950131233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7B2-4E1E-9AA7-0AEFA7FAFC67}"/>
                </c:ext>
              </c:extLst>
            </c:dLbl>
            <c:dLbl>
              <c:idx val="1"/>
              <c:layout>
                <c:manualLayout>
                  <c:x val="-4.4432823751431819E-3"/>
                  <c:y val="-0.2425332111118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7B2-4E1E-9AA7-0AEFA7FAFC67}"/>
                </c:ext>
              </c:extLst>
            </c:dLbl>
            <c:dLbl>
              <c:idx val="2"/>
              <c:layout>
                <c:manualLayout>
                  <c:x val="1.4252596133924301E-3"/>
                  <c:y val="-0.328295330574038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7B2-4E1E-9AA7-0AEFA7FAFC67}"/>
                </c:ext>
              </c:extLst>
            </c:dLbl>
            <c:dLbl>
              <c:idx val="3"/>
              <c:layout>
                <c:manualLayout>
                  <c:x val="3.0739232555121901E-3"/>
                  <c:y val="-0.263314776105730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7B2-4E1E-9AA7-0AEFA7FAFC67}"/>
                </c:ext>
              </c:extLst>
            </c:dLbl>
            <c:dLbl>
              <c:idx val="4"/>
              <c:layout>
                <c:manualLayout>
                  <c:x val="0"/>
                  <c:y val="-0.231579418549454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7B2-4E1E-9AA7-0AEFA7FAFC67}"/>
                </c:ext>
              </c:extLst>
            </c:dLbl>
            <c:dLbl>
              <c:idx val="5"/>
              <c:layout>
                <c:manualLayout>
                  <c:x val="2.4161773706143057E-6"/>
                  <c:y val="-0.201971757407088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7B2-4E1E-9AA7-0AEFA7FAFC67}"/>
                </c:ext>
              </c:extLst>
            </c:dLbl>
            <c:dLbl>
              <c:idx val="6"/>
              <c:layout>
                <c:manualLayout>
                  <c:x val="6.1478465110244929E-3"/>
                  <c:y val="-0.19228695275610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7B2-4E1E-9AA7-0AEFA7FAFC67}"/>
                </c:ext>
              </c:extLst>
            </c:dLbl>
            <c:dLbl>
              <c:idx val="7"/>
              <c:layout>
                <c:manualLayout>
                  <c:x val="1.5369616277561232E-3"/>
                  <c:y val="-0.173780594441992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7B2-4E1E-9AA7-0AEFA7FAFC67}"/>
                </c:ext>
              </c:extLst>
            </c:dLbl>
            <c:dLbl>
              <c:idx val="8"/>
              <c:layout>
                <c:manualLayout>
                  <c:x val="-1.0535206344964979E-2"/>
                  <c:y val="-0.177565186252383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7B2-4E1E-9AA7-0AEFA7FAFC67}"/>
                </c:ext>
              </c:extLst>
            </c:dLbl>
            <c:dLbl>
              <c:idx val="9"/>
              <c:layout>
                <c:manualLayout>
                  <c:x val="3.0739232555122465E-3"/>
                  <c:y val="-0.272391925315833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7B2-4E1E-9AA7-0AEFA7FAFC67}"/>
                </c:ext>
              </c:extLst>
            </c:dLbl>
            <c:dLbl>
              <c:idx val="10"/>
              <c:layout>
                <c:manualLayout>
                  <c:x val="6.1478465110243801E-3"/>
                  <c:y val="-0.216849324194905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7B2-4E1E-9AA7-0AEFA7FAFC67}"/>
                </c:ext>
              </c:extLst>
            </c:dLbl>
            <c:dLbl>
              <c:idx val="11"/>
              <c:layout>
                <c:manualLayout>
                  <c:x val="-1.9509367962652076E-2"/>
                  <c:y val="-0.189638696191673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7B2-4E1E-9AA7-0AEFA7FAFC6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'5 Диаграммы'!$C$174:$N$174</c:f>
              <c:numCache>
                <c:formatCode>General</c:formatCode>
                <c:ptCount val="12"/>
                <c:pt idx="0">
                  <c:v>5622.5804420000004</c:v>
                </c:pt>
                <c:pt idx="1">
                  <c:v>4702.004113</c:v>
                </c:pt>
                <c:pt idx="2">
                  <c:v>7356.7611919999999</c:v>
                </c:pt>
                <c:pt idx="3">
                  <c:v>5684.181431</c:v>
                </c:pt>
                <c:pt idx="4">
                  <c:v>4568.3092669999996</c:v>
                </c:pt>
                <c:pt idx="5">
                  <c:v>5681.495903</c:v>
                </c:pt>
                <c:pt idx="6">
                  <c:v>4003.4489410000001</c:v>
                </c:pt>
                <c:pt idx="7">
                  <c:v>3368.8655979999999</c:v>
                </c:pt>
                <c:pt idx="8">
                  <c:v>3683.3465890000002</c:v>
                </c:pt>
                <c:pt idx="9">
                  <c:v>5995.7105419999998</c:v>
                </c:pt>
                <c:pt idx="10">
                  <c:v>4540.5662780000002</c:v>
                </c:pt>
                <c:pt idx="11">
                  <c:v>3098.2747159999999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7B2-4E1E-9AA7-0AEFA7FA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dropLines>
        <c:axId val="1071901295"/>
        <c:axId val="1071901711"/>
      </c:areaChart>
      <c:catAx>
        <c:axId val="107190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01711"/>
        <c:crosses val="autoZero"/>
        <c:auto val="1"/>
        <c:lblAlgn val="ctr"/>
        <c:lblOffset val="100"/>
        <c:noMultiLvlLbl val="0"/>
      </c:catAx>
      <c:valAx>
        <c:axId val="1071901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190129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Динамика цен в руб для брендов </a:t>
            </a:r>
            <a:r>
              <a:rPr lang="en-US" sz="1800" b="0" i="0" baseline="0">
                <a:effectLst/>
              </a:rPr>
              <a:t>Green 350-399G </a:t>
            </a:r>
            <a:r>
              <a:rPr lang="ru-RU" sz="1800" b="0" i="0" baseline="0">
                <a:effectLst/>
              </a:rPr>
              <a:t>и </a:t>
            </a:r>
            <a:r>
              <a:rPr lang="en-US" sz="1800" b="0" i="0" baseline="0">
                <a:effectLst/>
              </a:rPr>
              <a:t>Blue 400-599G </a:t>
            </a:r>
            <a:r>
              <a:rPr lang="ru-RU" sz="1800" b="0" i="0" baseline="0">
                <a:effectLst/>
              </a:rPr>
              <a:t>по месяцам 2022 в ГМ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7090714689277112E-2"/>
          <c:y val="6.8707484545634287E-2"/>
          <c:w val="0.888447015443251"/>
          <c:h val="0.8416746864975212"/>
        </c:manualLayout>
      </c:layout>
      <c:areaChart>
        <c:grouping val="standard"/>
        <c:varyColors val="0"/>
        <c:ser>
          <c:idx val="1"/>
          <c:order val="0"/>
          <c:tx>
            <c:strRef>
              <c:f>'5 Диаграммы'!$B$178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bg2">
                <a:lumMod val="25000"/>
                <a:alpha val="23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dLbls>
            <c:dLbl>
              <c:idx val="0"/>
              <c:layout>
                <c:manualLayout>
                  <c:x val="1.4873627664511755E-2"/>
                  <c:y val="-0.310650097864502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4B-4FE6-AE8B-48EC5FBD2691}"/>
                </c:ext>
              </c:extLst>
            </c:dLbl>
            <c:dLbl>
              <c:idx val="1"/>
              <c:layout>
                <c:manualLayout>
                  <c:x val="-3.0056097011433159E-3"/>
                  <c:y val="-0.302963200408734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4B-4FE6-AE8B-48EC5FBD2691}"/>
                </c:ext>
              </c:extLst>
            </c:dLbl>
            <c:dLbl>
              <c:idx val="2"/>
              <c:layout>
                <c:manualLayout>
                  <c:x val="-4.5856851519125554E-3"/>
                  <c:y val="-0.358965399647843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4B-4FE6-AE8B-48EC5FBD2691}"/>
                </c:ext>
              </c:extLst>
            </c:dLbl>
            <c:dLbl>
              <c:idx val="3"/>
              <c:layout>
                <c:manualLayout>
                  <c:x val="-5.1513733465054432E-5"/>
                  <c:y val="-0.382994707006246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4B-4FE6-AE8B-48EC5FBD2691}"/>
                </c:ext>
              </c:extLst>
            </c:dLbl>
            <c:dLbl>
              <c:idx val="4"/>
              <c:layout>
                <c:manualLayout>
                  <c:x val="0"/>
                  <c:y val="-0.357963828821249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4B-4FE6-AE8B-48EC5FBD2691}"/>
                </c:ext>
              </c:extLst>
            </c:dLbl>
            <c:dLbl>
              <c:idx val="5"/>
              <c:layout>
                <c:manualLayout>
                  <c:x val="-1.4770479838391308E-3"/>
                  <c:y val="-0.365057521238091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4B-4FE6-AE8B-48EC5FBD2691}"/>
                </c:ext>
              </c:extLst>
            </c:dLbl>
            <c:dLbl>
              <c:idx val="6"/>
              <c:layout>
                <c:manualLayout>
                  <c:x val="1.5285617173041851E-3"/>
                  <c:y val="-0.328587078938027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4B-4FE6-AE8B-48EC5FBD2691}"/>
                </c:ext>
              </c:extLst>
            </c:dLbl>
            <c:dLbl>
              <c:idx val="7"/>
              <c:layout>
                <c:manualLayout>
                  <c:x val="-3.0571234346083703E-3"/>
                  <c:y val="-0.369403392936315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4B-4FE6-AE8B-48EC5FBD2691}"/>
                </c:ext>
              </c:extLst>
            </c:dLbl>
            <c:dLbl>
              <c:idx val="8"/>
              <c:layout>
                <c:manualLayout>
                  <c:x val="-5.1513733465054432E-5"/>
                  <c:y val="-0.346600001719434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4B-4FE6-AE8B-48EC5FBD2691}"/>
                </c:ext>
              </c:extLst>
            </c:dLbl>
            <c:dLbl>
              <c:idx val="9"/>
              <c:layout>
                <c:manualLayout>
                  <c:x val="-1.3740205169091341E-3"/>
                  <c:y val="-0.365910893152268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4B-4FE6-AE8B-48EC5FBD2691}"/>
                </c:ext>
              </c:extLst>
            </c:dLbl>
            <c:dLbl>
              <c:idx val="10"/>
              <c:layout>
                <c:manualLayout>
                  <c:x val="1.4770479838392429E-3"/>
                  <c:y val="-0.330145623853965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4B-4FE6-AE8B-48EC5FBD2691}"/>
                </c:ext>
              </c:extLst>
            </c:dLbl>
            <c:dLbl>
              <c:idx val="11"/>
              <c:layout>
                <c:manualLayout>
                  <c:x val="-8.9654357291554573E-3"/>
                  <c:y val="-0.345844269143962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4B-4FE6-AE8B-48EC5FBD269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 Диаграммы'!$C$187:$N$187</c:f>
              <c:numCache>
                <c:formatCode>General</c:formatCode>
                <c:ptCount val="12"/>
                <c:pt idx="0">
                  <c:v>169.41427657599706</c:v>
                </c:pt>
                <c:pt idx="1">
                  <c:v>166.32290955598077</c:v>
                </c:pt>
                <c:pt idx="2">
                  <c:v>199.54631607936821</c:v>
                </c:pt>
                <c:pt idx="3">
                  <c:v>216.37316450613156</c:v>
                </c:pt>
                <c:pt idx="4">
                  <c:v>199.79739732840281</c:v>
                </c:pt>
                <c:pt idx="5">
                  <c:v>206.03666741343596</c:v>
                </c:pt>
                <c:pt idx="6">
                  <c:v>178.55070675370945</c:v>
                </c:pt>
                <c:pt idx="7">
                  <c:v>205.40587734357194</c:v>
                </c:pt>
                <c:pt idx="8">
                  <c:v>191.90380970711337</c:v>
                </c:pt>
                <c:pt idx="9">
                  <c:v>205.8006276944875</c:v>
                </c:pt>
                <c:pt idx="10">
                  <c:v>178.0593398601028</c:v>
                </c:pt>
                <c:pt idx="11">
                  <c:v>191.52493416068054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4B-4FE6-AE8B-48EC5FBD2691}"/>
            </c:ext>
          </c:extLst>
        </c:ser>
        <c:ser>
          <c:idx val="0"/>
          <c:order val="1"/>
          <c:tx>
            <c:strRef>
              <c:f>'5 Диаграммы'!$B$166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>
                <a:lumMod val="75000"/>
                <a:alpha val="40000"/>
              </a:schemeClr>
            </a:solidFill>
            <a:ln cap="sq" cmpd="sng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dLbls>
            <c:dLbl>
              <c:idx val="0"/>
              <c:layout>
                <c:manualLayout>
                  <c:x val="1.3519707132389319E-2"/>
                  <c:y val="-0.18908093339113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4B-4FE6-AE8B-48EC5FBD2691}"/>
                </c:ext>
              </c:extLst>
            </c:dLbl>
            <c:dLbl>
              <c:idx val="1"/>
              <c:layout>
                <c:manualLayout>
                  <c:x val="1.6709466394751185E-3"/>
                  <c:y val="-0.193140437301420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C4B-4FE6-AE8B-48EC5FBD2691}"/>
                </c:ext>
              </c:extLst>
            </c:dLbl>
            <c:dLbl>
              <c:idx val="2"/>
              <c:layout>
                <c:manualLayout>
                  <c:x val="-9.4963401177401743E-5"/>
                  <c:y val="-0.193960034601580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C4B-4FE6-AE8B-48EC5FBD2691}"/>
                </c:ext>
              </c:extLst>
            </c:dLbl>
            <c:dLbl>
              <c:idx val="3"/>
              <c:layout>
                <c:manualLayout>
                  <c:x val="0"/>
                  <c:y val="-0.198813548983220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C4B-4FE6-AE8B-48EC5FBD2691}"/>
                </c:ext>
              </c:extLst>
            </c:dLbl>
            <c:dLbl>
              <c:idx val="4"/>
              <c:layout>
                <c:manualLayout>
                  <c:x val="0"/>
                  <c:y val="-0.205805508168748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C4B-4FE6-AE8B-48EC5FBD2691}"/>
                </c:ext>
              </c:extLst>
            </c:dLbl>
            <c:dLbl>
              <c:idx val="5"/>
              <c:layout>
                <c:manualLayout>
                  <c:x val="0"/>
                  <c:y val="-0.19648269122674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C4B-4FE6-AE8B-48EC5FBD2691}"/>
                </c:ext>
              </c:extLst>
            </c:dLbl>
            <c:dLbl>
              <c:idx val="6"/>
              <c:layout>
                <c:manualLayout>
                  <c:x val="0"/>
                  <c:y val="-0.202463254243422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C4B-4FE6-AE8B-48EC5FBD2691}"/>
                </c:ext>
              </c:extLst>
            </c:dLbl>
            <c:dLbl>
              <c:idx val="7"/>
              <c:layout>
                <c:manualLayout>
                  <c:x val="0"/>
                  <c:y val="-0.205331640099350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C4B-4FE6-AE8B-48EC5FBD2691}"/>
                </c:ext>
              </c:extLst>
            </c:dLbl>
            <c:dLbl>
              <c:idx val="8"/>
              <c:layout>
                <c:manualLayout>
                  <c:x val="1.7184885196588767E-3"/>
                  <c:y val="-0.19700773295374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C4B-4FE6-AE8B-48EC5FBD2691}"/>
                </c:ext>
              </c:extLst>
            </c:dLbl>
            <c:dLbl>
              <c:idx val="9"/>
              <c:layout>
                <c:manualLayout>
                  <c:x val="0"/>
                  <c:y val="-0.175429643794498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C4B-4FE6-AE8B-48EC5FBD2691}"/>
                </c:ext>
              </c:extLst>
            </c:dLbl>
            <c:dLbl>
              <c:idx val="10"/>
              <c:layout>
                <c:manualLayout>
                  <c:x val="0"/>
                  <c:y val="-0.181077168647496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C4B-4FE6-AE8B-48EC5FBD2691}"/>
                </c:ext>
              </c:extLst>
            </c:dLbl>
            <c:dLbl>
              <c:idx val="11"/>
              <c:layout>
                <c:manualLayout>
                  <c:x val="-1.4881691730264575E-2"/>
                  <c:y val="-0.22012266939811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C4B-4FE6-AE8B-48EC5FBD269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'5 Диаграммы'!$C$175:$N$175</c:f>
              <c:numCache>
                <c:formatCode>General</c:formatCode>
                <c:ptCount val="12"/>
                <c:pt idx="0">
                  <c:v>96.534432416562652</c:v>
                </c:pt>
                <c:pt idx="1">
                  <c:v>99.807138326799105</c:v>
                </c:pt>
                <c:pt idx="2">
                  <c:v>99.757969465503933</c:v>
                </c:pt>
                <c:pt idx="3">
                  <c:v>104.78584350464645</c:v>
                </c:pt>
                <c:pt idx="4">
                  <c:v>106.91605661392997</c:v>
                </c:pt>
                <c:pt idx="5">
                  <c:v>99.911649005015363</c:v>
                </c:pt>
                <c:pt idx="6">
                  <c:v>105.32925028085529</c:v>
                </c:pt>
                <c:pt idx="7">
                  <c:v>110.01598864853567</c:v>
                </c:pt>
                <c:pt idx="8">
                  <c:v>99.956758834607882</c:v>
                </c:pt>
                <c:pt idx="9">
                  <c:v>92.156632984936977</c:v>
                </c:pt>
                <c:pt idx="10">
                  <c:v>91.484283952756485</c:v>
                </c:pt>
                <c:pt idx="11">
                  <c:v>117.36778225623154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4B-4FE6-AE8B-48EC5FBD2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dropLines>
        <c:axId val="1071901295"/>
        <c:axId val="1071901711"/>
      </c:areaChart>
      <c:catAx>
        <c:axId val="107190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01711"/>
        <c:crosses val="autoZero"/>
        <c:auto val="1"/>
        <c:lblAlgn val="ctr"/>
        <c:lblOffset val="100"/>
        <c:noMultiLvlLbl val="0"/>
      </c:catAx>
      <c:valAx>
        <c:axId val="1071901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19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639045195357407"/>
          <c:y val="0.13505035283213443"/>
          <c:w val="0.10721909609285182"/>
          <c:h val="4.3868925021585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411480</xdr:colOff>
      <xdr:row>18</xdr:row>
      <xdr:rowOff>15240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02DFC13-FBBD-44AE-8803-06ACCB7F7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0</xdr:row>
      <xdr:rowOff>0</xdr:rowOff>
    </xdr:from>
    <xdr:to>
      <xdr:col>20</xdr:col>
      <xdr:colOff>213360</xdr:colOff>
      <xdr:row>18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E7C2131-E1BC-43E5-9AD2-61B078D01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33130</xdr:rowOff>
    </xdr:from>
    <xdr:to>
      <xdr:col>9</xdr:col>
      <xdr:colOff>410817</xdr:colOff>
      <xdr:row>42</xdr:row>
      <xdr:rowOff>175260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59EBC2D-4D95-4CE9-9DAE-63CF3857B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477078</xdr:colOff>
      <xdr:row>18</xdr:row>
      <xdr:rowOff>46381</xdr:rowOff>
    </xdr:from>
    <xdr:to>
      <xdr:col>20</xdr:col>
      <xdr:colOff>236220</xdr:colOff>
      <xdr:row>42</xdr:row>
      <xdr:rowOff>174170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84AB08B-8FB8-4B43-A607-E721C7B1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44</xdr:row>
      <xdr:rowOff>6928</xdr:rowOff>
    </xdr:from>
    <xdr:to>
      <xdr:col>9</xdr:col>
      <xdr:colOff>401783</xdr:colOff>
      <xdr:row>68</xdr:row>
      <xdr:rowOff>152399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0F2124C-791D-4324-814D-B59E5D2CC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498766</xdr:colOff>
      <xdr:row>44</xdr:row>
      <xdr:rowOff>13854</xdr:rowOff>
    </xdr:from>
    <xdr:to>
      <xdr:col>20</xdr:col>
      <xdr:colOff>290945</xdr:colOff>
      <xdr:row>68</xdr:row>
      <xdr:rowOff>159325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4095FFB-016B-404A-9A6B-A3A11FA98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69</xdr:row>
      <xdr:rowOff>53789</xdr:rowOff>
    </xdr:from>
    <xdr:to>
      <xdr:col>9</xdr:col>
      <xdr:colOff>457201</xdr:colOff>
      <xdr:row>92</xdr:row>
      <xdr:rowOff>116542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2B0C42F-9383-4CCF-9D26-FFB530CE6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93</xdr:row>
      <xdr:rowOff>5845</xdr:rowOff>
    </xdr:from>
    <xdr:to>
      <xdr:col>9</xdr:col>
      <xdr:colOff>526473</xdr:colOff>
      <xdr:row>116</xdr:row>
      <xdr:rowOff>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EE40118-8CFC-496E-8C6D-0FEF9C0C3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484909</xdr:colOff>
      <xdr:row>69</xdr:row>
      <xdr:rowOff>38253</xdr:rowOff>
    </xdr:from>
    <xdr:to>
      <xdr:col>20</xdr:col>
      <xdr:colOff>360218</xdr:colOff>
      <xdr:row>92</xdr:row>
      <xdr:rowOff>124692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14AAE01-F914-4FA2-B529-7A9DFDF6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9</xdr:col>
      <xdr:colOff>581891</xdr:colOff>
      <xdr:row>92</xdr:row>
      <xdr:rowOff>166254</xdr:rowOff>
    </xdr:from>
    <xdr:to>
      <xdr:col>20</xdr:col>
      <xdr:colOff>124691</xdr:colOff>
      <xdr:row>115</xdr:row>
      <xdr:rowOff>138546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7A99678-886D-4458-831E-BB01B366A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203562</xdr:colOff>
      <xdr:row>96</xdr:row>
      <xdr:rowOff>156754</xdr:rowOff>
    </xdr:from>
    <xdr:to>
      <xdr:col>26</xdr:col>
      <xdr:colOff>464820</xdr:colOff>
      <xdr:row>115</xdr:row>
      <xdr:rowOff>68580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E14030C-3639-42DB-8C51-30F6A7CD4AB7}"/>
            </a:ext>
          </a:extLst>
        </xdr:cNvPr>
        <xdr:cNvSpPr txBox="1"/>
      </xdr:nvSpPr>
      <xdr:spPr>
        <a:xfrm>
          <a:off x="12395562" y="17713234"/>
          <a:ext cx="3918858" cy="3386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 по последнему графику:</a:t>
          </a:r>
        </a:p>
        <a:p>
          <a:endParaRPr lang="ru-RU" sz="1100"/>
        </a:p>
        <a:p>
          <a:r>
            <a:rPr lang="ru-RU" sz="1100"/>
            <a:t>Бренд сделал разкий скачок в продажах</a:t>
          </a:r>
          <a:r>
            <a:rPr lang="ru-RU" sz="1100" baseline="0"/>
            <a:t> </a:t>
          </a:r>
          <a:r>
            <a:rPr lang="ru-RU" sz="1100"/>
            <a:t>с 4 млн до 24 млн с</a:t>
          </a:r>
          <a:r>
            <a:rPr lang="ru-RU" sz="1100" baseline="0"/>
            <a:t> 2020 до 2021, продажи потом снизились до 11 млн. Можно предположить, что ранее бренд меньше продавал в канале СМ, а теперь начал развивать этот канал. </a:t>
          </a:r>
        </a:p>
        <a:p>
          <a:endParaRPr lang="ru-RU" sz="1100" baseline="0"/>
        </a:p>
        <a:p>
          <a:r>
            <a:rPr lang="ru-RU" sz="1100" baseline="0"/>
            <a:t>Видно, что оффтейк снижается в течение 3х лет. То есть, либо растет количество магазинов, либо уменьшается количество единиц товара, которые покупают клиенты. </a:t>
          </a:r>
        </a:p>
        <a:p>
          <a:r>
            <a:rPr lang="ru-RU" sz="1100" baseline="0"/>
            <a:t>Вполне возможно, что и то, и другое. В 2021 резкий рост в количестве магазинов привел к большому количеству проданной продукции и, следовательно, к большой прибыли, затем ситуация стала остывать. </a:t>
          </a:r>
        </a:p>
        <a:p>
          <a:endParaRPr lang="ru-RU" sz="1100" baseline="0"/>
        </a:p>
        <a:p>
          <a:r>
            <a:rPr lang="ru-RU" sz="1100" baseline="0"/>
            <a:t>Также заметно, что самая маленькая цена в 2021 году. Если мы видим такой большой рост в продажах в 2021 и самую низкую цену, это значит, что у нас очень большой рост в единицах проданного товара. </a:t>
          </a:r>
          <a:endParaRPr lang="ru-RU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175260</xdr:rowOff>
    </xdr:from>
    <xdr:to>
      <xdr:col>15</xdr:col>
      <xdr:colOff>333201</xdr:colOff>
      <xdr:row>22</xdr:row>
      <xdr:rowOff>143741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80CD75-2BCF-48CC-9088-1090C5C27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25102</xdr:colOff>
      <xdr:row>52</xdr:row>
      <xdr:rowOff>15240</xdr:rowOff>
    </xdr:from>
    <xdr:to>
      <xdr:col>11</xdr:col>
      <xdr:colOff>435936</xdr:colOff>
      <xdr:row>63</xdr:row>
      <xdr:rowOff>121823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612FB92-0314-4F5A-8AD2-C77EDD999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</xdr:colOff>
      <xdr:row>63</xdr:row>
      <xdr:rowOff>129540</xdr:rowOff>
    </xdr:from>
    <xdr:to>
      <xdr:col>11</xdr:col>
      <xdr:colOff>441314</xdr:colOff>
      <xdr:row>75</xdr:row>
      <xdr:rowOff>53243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EDCC1CC-137E-4D9B-BF7B-776995CA5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</xdr:colOff>
      <xdr:row>75</xdr:row>
      <xdr:rowOff>99060</xdr:rowOff>
    </xdr:from>
    <xdr:to>
      <xdr:col>11</xdr:col>
      <xdr:colOff>426074</xdr:colOff>
      <xdr:row>87</xdr:row>
      <xdr:rowOff>22763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82DE789-00FD-4A87-A570-3D70514D2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915489</xdr:colOff>
      <xdr:row>87</xdr:row>
      <xdr:rowOff>183968</xdr:rowOff>
    </xdr:from>
    <xdr:to>
      <xdr:col>9</xdr:col>
      <xdr:colOff>515983</xdr:colOff>
      <xdr:row>110</xdr:row>
      <xdr:rowOff>107769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E83AFF-9DA0-48DD-8EF9-30BD20A9E02B}"/>
            </a:ext>
          </a:extLst>
        </xdr:cNvPr>
        <xdr:cNvSpPr txBox="1"/>
      </xdr:nvSpPr>
      <xdr:spPr>
        <a:xfrm>
          <a:off x="915489" y="16545197"/>
          <a:ext cx="8777151" cy="4180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/>
            <a:t>Выводы по</a:t>
          </a:r>
          <a:r>
            <a:rPr lang="ru-RU" sz="1400" b="1" baseline="0"/>
            <a:t> ранее расчитанным метрикам</a:t>
          </a:r>
          <a:r>
            <a:rPr lang="ru-RU" sz="1400" b="1"/>
            <a:t>:</a:t>
          </a:r>
        </a:p>
        <a:p>
          <a:endParaRPr lang="ru-RU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так как часть оценки</a:t>
          </a:r>
          <a:r>
            <a:rPr lang="ru-RU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качества данных была сделана ранее, мои результаты остались такими же</a:t>
          </a:r>
          <a:endParaRPr lang="ru-RU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/>
            <a:t>1.</a:t>
          </a:r>
          <a:r>
            <a:rPr lang="ru-RU" sz="1100" baseline="0"/>
            <a:t> продажи для бренда </a:t>
          </a:r>
          <a:r>
            <a:rPr lang="en-US" sz="1100" baseline="0"/>
            <a:t>Green </a:t>
          </a:r>
          <a:r>
            <a:rPr lang="ru-RU" sz="1100" baseline="0"/>
            <a:t>в 2021 году выросли на 5 % по сравнению с 2020, и упали на 4 % по сравнению с 2021. Таким образом, нет тренда роста, продажи остаются примерно на одном уровне</a:t>
          </a:r>
        </a:p>
        <a:p>
          <a:r>
            <a:rPr lang="ru-RU" sz="1100" baseline="0"/>
            <a:t> </a:t>
          </a:r>
        </a:p>
        <a:p>
          <a:r>
            <a:rPr lang="ru-RU" sz="1100" baseline="0"/>
            <a:t>продажи в % для остального рынка постепенно растут: 9 % в 2021 по сравнению с 2020 и 20 % в 2022 по сравнению с 2021.</a:t>
          </a:r>
          <a:endParaRPr lang="ru-RU" sz="1100"/>
        </a:p>
        <a:p>
          <a:endParaRPr lang="ru-RU" sz="1100"/>
        </a:p>
        <a:p>
          <a:r>
            <a:rPr lang="ru-RU" sz="1100"/>
            <a:t>Сравнивая</a:t>
          </a:r>
          <a:r>
            <a:rPr lang="ru-RU" sz="1100" baseline="0"/>
            <a:t> объемы продаж в абсолютном значении видно, что бренд </a:t>
          </a:r>
          <a:r>
            <a:rPr lang="en-US" sz="1100" baseline="0"/>
            <a:t>Green </a:t>
          </a:r>
          <a:r>
            <a:rPr lang="ru-RU" sz="1100" baseline="0"/>
            <a:t>значительно опережает остальной рынок</a:t>
          </a:r>
        </a:p>
        <a:p>
          <a:endParaRPr lang="ru-RU" sz="1100" baseline="0"/>
        </a:p>
        <a:p>
          <a:r>
            <a:rPr lang="ru-RU" sz="1100" baseline="0"/>
            <a:t>2. </a:t>
          </a:r>
          <a:r>
            <a:rPr lang="en-US" sz="1100" baseline="0"/>
            <a:t>L3M</a:t>
          </a:r>
          <a:endParaRPr lang="ru-RU" sz="1100" baseline="0"/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Для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100" baseline="0"/>
        </a:p>
        <a:p>
          <a:r>
            <a:rPr lang="ru-RU" sz="1100" baseline="0"/>
            <a:t>С октября по декабрь в 2021 году относительно 2020 наблюдается рост продаж на 2%, а в 2022 относительно 2021 спад на 16 %</a:t>
          </a:r>
        </a:p>
        <a:p>
          <a:r>
            <a:rPr lang="ru-RU" sz="1100" baseline="0"/>
            <a:t>Для остального рынка:</a:t>
          </a:r>
        </a:p>
        <a:p>
          <a:r>
            <a:rPr lang="ru-RU" sz="1100" baseline="0"/>
            <a:t>процент положительный, есть рост, но не стабильный, 26 %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 2021 году относительно 2020 и 9 % в 2022 относительно 2021.</a:t>
          </a:r>
          <a:endParaRPr lang="ru-RU" sz="1100"/>
        </a:p>
        <a:p>
          <a:endParaRPr lang="ru-RU" sz="1100"/>
        </a:p>
        <a:p>
          <a:r>
            <a:rPr lang="ru-RU" sz="1100"/>
            <a:t>3.</a:t>
          </a:r>
          <a:r>
            <a:rPr lang="ru-RU" sz="1100" baseline="0"/>
            <a:t> </a:t>
          </a:r>
          <a:r>
            <a:rPr lang="en-US" sz="1100" baseline="0"/>
            <a:t>M2M</a:t>
          </a:r>
          <a:endParaRPr lang="ru-RU" sz="1100"/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Для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 декабре 2021 году относительно 2020 наблюдается спад на 3 %, а в 2022 относительно 2021 спад аж на 20 %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Для остального рынка: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процент положительный, есть рост, 25 % в 2021 году относительно 2020 и 14 % в 2022 относительно 2021</a:t>
          </a:r>
        </a:p>
        <a:p>
          <a:endParaRPr lang="ru-RU" sz="1100" baseline="0"/>
        </a:p>
      </xdr:txBody>
    </xdr:sp>
    <xdr:clientData/>
  </xdr:twoCellAnchor>
  <xdr:twoCellAnchor>
    <xdr:from>
      <xdr:col>0</xdr:col>
      <xdr:colOff>836919</xdr:colOff>
      <xdr:row>290</xdr:row>
      <xdr:rowOff>639</xdr:rowOff>
    </xdr:from>
    <xdr:to>
      <xdr:col>9</xdr:col>
      <xdr:colOff>528918</xdr:colOff>
      <xdr:row>311</xdr:row>
      <xdr:rowOff>170330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AB6A10D-BF01-47A9-AEF0-E1BBFA19A0F4}"/>
            </a:ext>
          </a:extLst>
        </xdr:cNvPr>
        <xdr:cNvSpPr txBox="1"/>
      </xdr:nvSpPr>
      <xdr:spPr>
        <a:xfrm>
          <a:off x="836919" y="49934051"/>
          <a:ext cx="9777293" cy="39348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/>
            <a:t>Выводы по</a:t>
          </a:r>
          <a:r>
            <a:rPr lang="ru-RU" sz="1400" b="1" baseline="0"/>
            <a:t> новым метрикам</a:t>
          </a:r>
          <a:r>
            <a:rPr lang="ru-RU" sz="1400" b="1"/>
            <a:t>:</a:t>
          </a:r>
        </a:p>
        <a:p>
          <a:r>
            <a:rPr lang="ru-RU" sz="1100" baseline="0"/>
            <a:t>1. в каждом канале продаж (ГМ, СМ, ММ) лидируют бренды </a:t>
          </a:r>
          <a:r>
            <a:rPr lang="en-US" sz="1100" baseline="0"/>
            <a:t>Green </a:t>
          </a:r>
          <a:r>
            <a:rPr lang="ru-RU" sz="1100" baseline="0"/>
            <a:t>и </a:t>
          </a:r>
          <a:r>
            <a:rPr lang="en-US" sz="1100" baseline="0"/>
            <a:t>Blue. Green </a:t>
          </a:r>
          <a:r>
            <a:rPr lang="ru-RU" sz="1100" baseline="0"/>
            <a:t>лидирует со значительынм отрывом</a:t>
          </a:r>
        </a:p>
        <a:p>
          <a:r>
            <a:rPr lang="ru-RU" sz="1100" baseline="0"/>
            <a:t>2. Годовую долю рынка в денежном выражении 2022 среди брендов объединенных групп </a:t>
          </a:r>
          <a:r>
            <a:rPr lang="en-US" sz="1100" baseline="0"/>
            <a:t>weight ranges 350-599G </a:t>
          </a:r>
          <a:r>
            <a:rPr lang="ru-RU" sz="1100" baseline="0"/>
            <a:t>в канале СМ также возглавляет бренд </a:t>
          </a:r>
          <a:r>
            <a:rPr lang="en-US" sz="1100" baseline="0"/>
            <a:t>Green </a:t>
          </a:r>
          <a:r>
            <a:rPr lang="ru-RU" sz="1100" baseline="0"/>
            <a:t>со значительным отрывом</a:t>
          </a:r>
        </a:p>
        <a:p>
          <a:r>
            <a:rPr lang="ru-RU" sz="1100" baseline="0"/>
            <a:t>3.  Топ-5 брендов объединенных групп </a:t>
          </a:r>
          <a:r>
            <a:rPr lang="en-US" sz="1100" baseline="0"/>
            <a:t>weight ranges 350-599G </a:t>
          </a:r>
          <a:r>
            <a:rPr lang="ru-RU" sz="1100" baseline="0"/>
            <a:t>в канале СМ: </a:t>
          </a:r>
          <a:r>
            <a:rPr lang="en-US" sz="1100" baseline="0"/>
            <a:t>Green, Pearl, Red, Rosy, Yellow</a:t>
          </a:r>
        </a:p>
        <a:p>
          <a:r>
            <a:rPr lang="en-US" sz="1100" baseline="0"/>
            <a:t>4. </a:t>
          </a:r>
          <a:r>
            <a:rPr lang="ru-RU" sz="1100" baseline="0"/>
            <a:t>Продажи для 2021 и 2022 в денежном выражении для каждого канала:</a:t>
          </a:r>
        </a:p>
        <a:p>
          <a:r>
            <a:rPr lang="ru-RU" sz="1100" baseline="0"/>
            <a:t>для ГМ: в 2021 году продажи выросли на 6 %, а в 2022 на 2 %. Есть рост, но не стабильный</a:t>
          </a:r>
        </a:p>
        <a:p>
          <a:r>
            <a:rPr lang="ru-RU" sz="1100" baseline="0"/>
            <a:t>для СМ: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 2021 году продажи выросли на 15 %, а в 2022 на 7 %. Есть рост, но также не стабильный</a:t>
          </a:r>
          <a:endParaRPr lang="ru-RU" sz="1100" baseline="0"/>
        </a:p>
        <a:p>
          <a:r>
            <a:rPr lang="ru-RU" sz="1100" baseline="0"/>
            <a:t>для ММ: в 2021 году продажи упали на 11 %, а в 2022 году на 2 %</a:t>
          </a:r>
        </a:p>
        <a:p>
          <a:r>
            <a:rPr lang="ru-RU" sz="1100" baseline="0"/>
            <a:t>5.  Максимальный оффтейк для </a:t>
          </a:r>
          <a:r>
            <a:rPr lang="en-US" sz="1100" baseline="0"/>
            <a:t>Green 350-399G </a:t>
          </a:r>
          <a:r>
            <a:rPr lang="ru-RU" sz="1100" baseline="0"/>
            <a:t>наблюдается:</a:t>
          </a:r>
        </a:p>
        <a:p>
          <a:r>
            <a:rPr lang="ru-RU" sz="1100" baseline="0"/>
            <a:t>для ГМ: в марте (продажи значительно превышают СМ и ММ)</a:t>
          </a:r>
        </a:p>
        <a:p>
          <a:r>
            <a:rPr lang="ru-RU" sz="1100" baseline="0"/>
            <a:t>для СМ: в октябре (продажи выше ММ и ниже ГМ)</a:t>
          </a:r>
        </a:p>
        <a:p>
          <a:r>
            <a:rPr lang="ru-RU" sz="1100" baseline="0"/>
            <a:t>для ММ: в мае (самые маленькие продажи среди каналов)</a:t>
          </a:r>
        </a:p>
        <a:p>
          <a:endParaRPr lang="ru-RU" sz="1100" baseline="0"/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Максимальный оффтейк для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Blue 400-599G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наблюдается: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для ГМ: в декабре 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для СМ: в марте 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для ММ: в феврале </a:t>
          </a:r>
          <a:endParaRPr lang="ru-RU" sz="1100" baseline="0"/>
        </a:p>
        <a:p>
          <a:endParaRPr lang="ru-RU" sz="1100" baseline="0"/>
        </a:p>
        <a:p>
          <a:r>
            <a:rPr lang="ru-RU" sz="1100" baseline="0"/>
            <a:t>6. Максимальная среднемесячная цена для бренда «</a:t>
          </a:r>
          <a:r>
            <a:rPr lang="en-US" sz="1100" baseline="0"/>
            <a:t>Green» 350-399G</a:t>
          </a:r>
          <a:r>
            <a:rPr lang="ru-RU" sz="1100" baseline="0"/>
            <a:t> 2022 в ГМ наблюдается в декабре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Максимальная среднемесячная цена для бренда «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Blue» 400-599G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2022 в ГМ наблюдается в апреле</a:t>
          </a:r>
          <a:endParaRPr lang="ru-RU" sz="1100" baseline="0"/>
        </a:p>
        <a:p>
          <a:endParaRPr lang="ru-RU" sz="1100" baseline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106680</xdr:colOff>
      <xdr:row>1266</xdr:row>
      <xdr:rowOff>15240</xdr:rowOff>
    </xdr:from>
    <xdr:to>
      <xdr:col>8</xdr:col>
      <xdr:colOff>548640</xdr:colOff>
      <xdr:row>1279</xdr:row>
      <xdr:rowOff>104775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Brand 1">
              <a:extLst>
                <a:ext uri="{FF2B5EF4-FFF2-40B4-BE49-F238E27FC236}">
                  <a16:creationId xmlns:a16="http://schemas.microsoft.com/office/drawing/2014/main" id="{F7A1E794-1B2B-46CA-8E69-9E1C8F44F8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7900" y="2315641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274320</xdr:colOff>
      <xdr:row>1261</xdr:row>
      <xdr:rowOff>15240</xdr:rowOff>
    </xdr:from>
    <xdr:to>
      <xdr:col>14</xdr:col>
      <xdr:colOff>60960</xdr:colOff>
      <xdr:row>1285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Value (in 1000 rub) 1">
              <a:extLst>
                <a:ext uri="{FF2B5EF4-FFF2-40B4-BE49-F238E27FC236}">
                  <a16:creationId xmlns:a16="http://schemas.microsoft.com/office/drawing/2014/main" id="{1333360D-5A4D-48C1-89F7-198B1CC592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e (in 1000 rub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0" y="230649780"/>
              <a:ext cx="2834640" cy="4450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>
    <xdr:from>
      <xdr:col>8</xdr:col>
      <xdr:colOff>1181100</xdr:colOff>
      <xdr:row>31</xdr:row>
      <xdr:rowOff>129540</xdr:rowOff>
    </xdr:from>
    <xdr:to>
      <xdr:col>18</xdr:col>
      <xdr:colOff>190500</xdr:colOff>
      <xdr:row>52</xdr:row>
      <xdr:rowOff>137160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A2DC9C4-EEBF-4487-B0D4-FD46CB126236}"/>
            </a:ext>
          </a:extLst>
        </xdr:cNvPr>
        <xdr:cNvSpPr txBox="1"/>
      </xdr:nvSpPr>
      <xdr:spPr>
        <a:xfrm>
          <a:off x="8519160" y="5821680"/>
          <a:ext cx="5722620" cy="384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/>
            <a:t>Что</a:t>
          </a:r>
          <a:r>
            <a:rPr lang="ru-RU" sz="1400" b="1" baseline="0"/>
            <a:t> было сделано при о</a:t>
          </a:r>
          <a:r>
            <a:rPr lang="ru-RU" sz="1400" b="1"/>
            <a:t>ценке качества</a:t>
          </a:r>
          <a:r>
            <a:rPr lang="ru-RU" sz="1400" b="1" baseline="0"/>
            <a:t> данных</a:t>
          </a:r>
          <a:r>
            <a:rPr lang="ru-RU" sz="1400" b="1"/>
            <a:t>:</a:t>
          </a:r>
          <a:endParaRPr lang="ru-RU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/>
            <a:t>1.</a:t>
          </a:r>
          <a:r>
            <a:rPr lang="ru-RU" sz="1100" baseline="0"/>
            <a:t> </a:t>
          </a:r>
          <a:r>
            <a:rPr lang="en-US" sz="1100" baseline="0"/>
            <a:t>Value (in rub) </a:t>
          </a:r>
          <a:r>
            <a:rPr lang="ru-RU" sz="1100" baseline="0"/>
            <a:t>и </a:t>
          </a:r>
          <a:r>
            <a:rPr lang="en-US" sz="1100" baseline="0"/>
            <a:t>value (in 1000 rub)</a:t>
          </a:r>
          <a:r>
            <a:rPr lang="ru-RU" sz="1100" baseline="0"/>
            <a:t> приведены к единому формату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 (in 1000 rub)</a:t>
          </a: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все дроби записаны через запятую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у некоторых значений был + в составе значения, он был удален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выбран соответствующий формат для всех столбцов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опечатка у бренда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 - Greeeen!!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заменена на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</a:t>
          </a: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aseline="0"/>
            <a:t>6. проверяем на пропсуки - в колонках </a:t>
          </a:r>
          <a:r>
            <a:rPr lang="en-US" sz="1100" baseline="0"/>
            <a:t>month, channel, brand </a:t>
          </a:r>
          <a:r>
            <a:rPr lang="ru-RU" sz="1100" baseline="0"/>
            <a:t>16 пропсуков, это одни  и те же строки, которые к тому же для остальных колонок заполнены 100000. Удаляем эти строки как неиформативные.</a:t>
          </a:r>
        </a:p>
        <a:p>
          <a:r>
            <a:rPr lang="ru-RU" sz="1100" baseline="0"/>
            <a:t>7. при проверки на дубликаты и использование функции "удалить дубликаты" на вкладке данные - работа с данными, дубликаты не найдены</a:t>
          </a:r>
        </a:p>
        <a:p>
          <a:r>
            <a:rPr lang="ru-RU" sz="1100" baseline="0"/>
            <a:t>8. при проверке на выбросы численных колонок считаем интерквартильный размах, квартили, верхний и нижний пределы</a:t>
          </a:r>
          <a:r>
            <a:rPr lang="en-US" sz="1100" baseline="0"/>
            <a:t>. </a:t>
          </a:r>
          <a:r>
            <a:rPr lang="ru-RU" sz="1100" baseline="0"/>
            <a:t>В колонках </a:t>
          </a:r>
          <a:r>
            <a:rPr lang="en-US" sz="1100" baseline="0"/>
            <a:t>units</a:t>
          </a:r>
          <a:r>
            <a:rPr lang="ru-RU" sz="1100" baseline="0"/>
            <a:t>, </a:t>
          </a:r>
          <a:r>
            <a:rPr lang="en-US" sz="1100" baseline="0"/>
            <a:t>volume </a:t>
          </a:r>
          <a:r>
            <a:rPr lang="ru-RU" sz="1100" baseline="0"/>
            <a:t>это был</a:t>
          </a:r>
          <a:r>
            <a:rPr lang="en-US" sz="1100" baseline="0"/>
            <a:t>b</a:t>
          </a:r>
          <a:r>
            <a:rPr lang="ru-RU" sz="1100" baseline="0"/>
            <a:t> ячейка с неверным форматом, исправлем формат</a:t>
          </a:r>
          <a:r>
            <a:rPr lang="en-US" sz="1100" baseline="0"/>
            <a:t>. </a:t>
          </a:r>
          <a:r>
            <a:rPr lang="ru-RU" sz="1100" baseline="0"/>
            <a:t>Все остальные значения в пределах допустимых значений</a:t>
          </a:r>
        </a:p>
        <a:p>
          <a:endParaRPr lang="ru-RU" sz="1100" baseline="0"/>
        </a:p>
        <a:p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 целом, можно сказать, что плохое качество данных вносит серьезные искажения в результат. На основе таких расчетов можно сделтаь неверные выводы и принять решения, которые повлекут за собой серьезные денежные издержки для компании. </a:t>
          </a:r>
          <a:endParaRPr lang="ru-RU">
            <a:effectLst/>
          </a:endParaRPr>
        </a:p>
        <a:p>
          <a:endParaRPr lang="ru-RU" sz="1100" baseline="0"/>
        </a:p>
      </xdr:txBody>
    </xdr:sp>
    <xdr:clientData/>
  </xdr:twoCellAnchor>
  <xdr:twoCellAnchor editAs="oneCell">
    <xdr:from>
      <xdr:col>17</xdr:col>
      <xdr:colOff>213360</xdr:colOff>
      <xdr:row>0</xdr:row>
      <xdr:rowOff>167640</xdr:rowOff>
    </xdr:from>
    <xdr:to>
      <xdr:col>22</xdr:col>
      <xdr:colOff>438590</xdr:colOff>
      <xdr:row>7</xdr:row>
      <xdr:rowOff>114582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8015EAA2-2FC7-4904-9CD2-AFE07BE47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55040" y="167640"/>
          <a:ext cx="3273230" cy="122710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106680</xdr:colOff>
      <xdr:row>2792</xdr:row>
      <xdr:rowOff>38100</xdr:rowOff>
    </xdr:from>
    <xdr:to>
      <xdr:col>8</xdr:col>
      <xdr:colOff>548640</xdr:colOff>
      <xdr:row>2805</xdr:row>
      <xdr:rowOff>127635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Brand">
              <a:extLst>
                <a:ext uri="{FF2B5EF4-FFF2-40B4-BE49-F238E27FC236}">
                  <a16:creationId xmlns:a16="http://schemas.microsoft.com/office/drawing/2014/main" id="{0DF29782-C993-4E08-98B6-76DBE90110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7900" y="2315641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274320</xdr:colOff>
      <xdr:row>2787</xdr:row>
      <xdr:rowOff>38100</xdr:rowOff>
    </xdr:from>
    <xdr:to>
      <xdr:col>14</xdr:col>
      <xdr:colOff>60960</xdr:colOff>
      <xdr:row>2811</xdr:row>
      <xdr:rowOff>99060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Value (in 1000 rub)">
              <a:extLst>
                <a:ext uri="{FF2B5EF4-FFF2-40B4-BE49-F238E27FC236}">
                  <a16:creationId xmlns:a16="http://schemas.microsoft.com/office/drawing/2014/main" id="{07C4F6D5-5A0B-451C-ACB9-76E6414056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e (in 1000 rub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0" y="230649780"/>
              <a:ext cx="2834640" cy="4450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0.19031</cdr:x>
      <cdr:y>0.94081</cdr:y>
    </cdr:from>
    <cdr:to>
      <cdr:x>0.24384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2E9CD57-5527-47E7-8A32-DE65D2F9F08B}"/>
            </a:ext>
          </a:extLst>
        </cdr:cNvPr>
        <cdr:cNvSpPr txBox="1"/>
      </cdr:nvSpPr>
      <cdr:spPr>
        <a:xfrm xmlns:a="http://schemas.openxmlformats.org/drawingml/2006/main">
          <a:off x="1706880" y="3996690"/>
          <a:ext cx="4800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2020</a:t>
          </a:r>
        </a:p>
      </cdr:txBody>
    </cdr:sp>
  </cdr:relSizeAnchor>
  <cdr:relSizeAnchor xmlns:cdr="http://schemas.openxmlformats.org/drawingml/2006/chartDrawing">
    <cdr:from>
      <cdr:x>0.48995</cdr:x>
      <cdr:y>0.94081</cdr:y>
    </cdr:from>
    <cdr:to>
      <cdr:x>0.54347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4AE379B-0203-4353-B0BB-C1A61194E016}"/>
            </a:ext>
          </a:extLst>
        </cdr:cNvPr>
        <cdr:cNvSpPr txBox="1"/>
      </cdr:nvSpPr>
      <cdr:spPr>
        <a:xfrm xmlns:a="http://schemas.openxmlformats.org/drawingml/2006/main">
          <a:off x="4394200" y="3996690"/>
          <a:ext cx="4800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2021</a:t>
          </a:r>
        </a:p>
      </cdr:txBody>
    </cdr:sp>
  </cdr:relSizeAnchor>
  <cdr:relSizeAnchor xmlns:cdr="http://schemas.openxmlformats.org/drawingml/2006/chartDrawing">
    <cdr:from>
      <cdr:x>0.78476</cdr:x>
      <cdr:y>0.94081</cdr:y>
    </cdr:from>
    <cdr:to>
      <cdr:x>0.83829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F736ACE-CF7A-42F4-A5F9-D7D48691A7CD}"/>
            </a:ext>
          </a:extLst>
        </cdr:cNvPr>
        <cdr:cNvSpPr txBox="1"/>
      </cdr:nvSpPr>
      <cdr:spPr>
        <a:xfrm xmlns:a="http://schemas.openxmlformats.org/drawingml/2006/main">
          <a:off x="7038340" y="3996690"/>
          <a:ext cx="4800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2022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0.25437</cdr:x>
      <cdr:y>0.95882</cdr:y>
    </cdr:from>
    <cdr:to>
      <cdr:x>0.31516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34A32E-DF51-4DF0-B9A6-178EA294DE1D}"/>
            </a:ext>
          </a:extLst>
        </cdr:cNvPr>
        <cdr:cNvSpPr txBox="1"/>
      </cdr:nvSpPr>
      <cdr:spPr>
        <a:xfrm xmlns:a="http://schemas.openxmlformats.org/drawingml/2006/main">
          <a:off x="2632636" y="5741846"/>
          <a:ext cx="629244" cy="246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2021</a:t>
          </a:r>
        </a:p>
      </cdr:txBody>
    </cdr:sp>
  </cdr:relSizeAnchor>
  <cdr:relSizeAnchor xmlns:cdr="http://schemas.openxmlformats.org/drawingml/2006/chartDrawing">
    <cdr:from>
      <cdr:x>0.72383</cdr:x>
      <cdr:y>0.95882</cdr:y>
    </cdr:from>
    <cdr:to>
      <cdr:x>0.78463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5D0CCDF-E657-4F3F-9698-A84271212E51}"/>
            </a:ext>
          </a:extLst>
        </cdr:cNvPr>
        <cdr:cNvSpPr txBox="1"/>
      </cdr:nvSpPr>
      <cdr:spPr>
        <a:xfrm xmlns:a="http://schemas.openxmlformats.org/drawingml/2006/main">
          <a:off x="7491506" y="5741846"/>
          <a:ext cx="629244" cy="246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2022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0.26362</cdr:x>
      <cdr:y>0.29845</cdr:y>
    </cdr:from>
    <cdr:to>
      <cdr:x>0.83852</cdr:x>
      <cdr:y>0.33218</cdr:y>
    </cdr:to>
    <cdr:sp macro="" textlink="">
      <cdr:nvSpPr>
        <cdr:cNvPr id="5" name="Правая фигурная скобка 4">
          <a:extLst xmlns:a="http://schemas.openxmlformats.org/drawingml/2006/main">
            <a:ext uri="{FF2B5EF4-FFF2-40B4-BE49-F238E27FC236}">
              <a16:creationId xmlns:a16="http://schemas.microsoft.com/office/drawing/2014/main" id="{8DF3138F-2270-432D-8F99-90B58A48C2C4}"/>
            </a:ext>
          </a:extLst>
        </cdr:cNvPr>
        <cdr:cNvSpPr/>
      </cdr:nvSpPr>
      <cdr:spPr>
        <a:xfrm xmlns:a="http://schemas.openxmlformats.org/drawingml/2006/main" rot="5400000">
          <a:off x="3486348" y="-434009"/>
          <a:ext cx="152366" cy="3716542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00206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0.49494</cdr:x>
      <cdr:y>0.33725</cdr:y>
    </cdr:from>
    <cdr:to>
      <cdr:x>0.60396</cdr:x>
      <cdr:y>0.39319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00E3354-5773-4A7A-96CE-7C258C088111}"/>
            </a:ext>
          </a:extLst>
        </cdr:cNvPr>
        <cdr:cNvSpPr txBox="1"/>
      </cdr:nvSpPr>
      <cdr:spPr>
        <a:xfrm xmlns:a="http://schemas.openxmlformats.org/drawingml/2006/main">
          <a:off x="3199668" y="1523305"/>
          <a:ext cx="704753" cy="252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ru-RU" sz="1400" b="1">
              <a:solidFill>
                <a:schemeClr val="tx1">
                  <a:lumMod val="65000"/>
                  <a:lumOff val="35000"/>
                </a:schemeClr>
              </a:solidFill>
            </a:rPr>
            <a:t>59 %</a:t>
          </a:r>
        </a:p>
      </cdr:txBody>
    </cdr:sp>
  </cdr:relSizeAnchor>
  <cdr:relSizeAnchor xmlns:cdr="http://schemas.openxmlformats.org/drawingml/2006/chartDrawing">
    <cdr:from>
      <cdr:x>0.26046</cdr:x>
      <cdr:y>0.58814</cdr:y>
    </cdr:from>
    <cdr:to>
      <cdr:x>0.54384</cdr:x>
      <cdr:y>0.6291</cdr:y>
    </cdr:to>
    <cdr:sp macro="" textlink="">
      <cdr:nvSpPr>
        <cdr:cNvPr id="8" name="Правая фигурная скобка 7">
          <a:extLst xmlns:a="http://schemas.openxmlformats.org/drawingml/2006/main">
            <a:ext uri="{FF2B5EF4-FFF2-40B4-BE49-F238E27FC236}">
              <a16:creationId xmlns:a16="http://schemas.microsoft.com/office/drawing/2014/main" id="{1DAC063B-F7F3-4F69-BC73-FBB229C487FB}"/>
            </a:ext>
          </a:extLst>
        </cdr:cNvPr>
        <cdr:cNvSpPr/>
      </cdr:nvSpPr>
      <cdr:spPr>
        <a:xfrm xmlns:a="http://schemas.openxmlformats.org/drawingml/2006/main" rot="5400000">
          <a:off x="2507280" y="1833080"/>
          <a:ext cx="185026" cy="1832018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00206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0.34738</cdr:x>
      <cdr:y>0.62994</cdr:y>
    </cdr:from>
    <cdr:to>
      <cdr:x>0.45662</cdr:x>
      <cdr:y>0.68588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A66471D5-E16B-484A-BC6A-CFFBAD1D8E77}"/>
            </a:ext>
          </a:extLst>
        </cdr:cNvPr>
        <cdr:cNvSpPr txBox="1"/>
      </cdr:nvSpPr>
      <cdr:spPr>
        <a:xfrm xmlns:a="http://schemas.openxmlformats.org/drawingml/2006/main">
          <a:off x="2245728" y="2845382"/>
          <a:ext cx="706193" cy="252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400" b="1">
              <a:solidFill>
                <a:schemeClr val="tx1">
                  <a:lumMod val="65000"/>
                  <a:lumOff val="35000"/>
                </a:schemeClr>
              </a:solidFill>
            </a:rPr>
            <a:t>29 %</a:t>
          </a:r>
        </a:p>
      </cdr:txBody>
    </cdr:sp>
  </cdr:relSizeAnchor>
  <cdr:relSizeAnchor xmlns:cdr="http://schemas.openxmlformats.org/drawingml/2006/chartDrawing">
    <cdr:from>
      <cdr:x>0.24662</cdr:x>
      <cdr:y>0.89565</cdr:y>
    </cdr:from>
    <cdr:to>
      <cdr:x>0.46015</cdr:x>
      <cdr:y>0.93047</cdr:y>
    </cdr:to>
    <cdr:sp macro="" textlink="">
      <cdr:nvSpPr>
        <cdr:cNvPr id="10" name="Правая фигурная скобка 9">
          <a:extLst xmlns:a="http://schemas.openxmlformats.org/drawingml/2006/main">
            <a:ext uri="{FF2B5EF4-FFF2-40B4-BE49-F238E27FC236}">
              <a16:creationId xmlns:a16="http://schemas.microsoft.com/office/drawing/2014/main" id="{3D5219F2-D248-4DE2-BFE7-2C4AF85D6499}"/>
            </a:ext>
          </a:extLst>
        </cdr:cNvPr>
        <cdr:cNvSpPr/>
      </cdr:nvSpPr>
      <cdr:spPr>
        <a:xfrm xmlns:a="http://schemas.openxmlformats.org/drawingml/2006/main" rot="5400000">
          <a:off x="2205928" y="3433976"/>
          <a:ext cx="157267" cy="1380440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00206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0.29248</cdr:x>
      <cdr:y>0.93664</cdr:y>
    </cdr:from>
    <cdr:to>
      <cdr:x>0.42008</cdr:x>
      <cdr:y>0.99258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15AA5F43-4C5F-4129-8E4A-7FC5B11B20C2}"/>
            </a:ext>
          </a:extLst>
        </cdr:cNvPr>
        <cdr:cNvSpPr txBox="1"/>
      </cdr:nvSpPr>
      <cdr:spPr>
        <a:xfrm xmlns:a="http://schemas.openxmlformats.org/drawingml/2006/main">
          <a:off x="1890800" y="4230717"/>
          <a:ext cx="824902" cy="252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400" b="1">
              <a:solidFill>
                <a:schemeClr val="tx1">
                  <a:lumMod val="65000"/>
                  <a:lumOff val="35000"/>
                </a:schemeClr>
              </a:solidFill>
            </a:rPr>
            <a:t>19 %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990600</xdr:colOff>
      <xdr:row>0</xdr:row>
      <xdr:rowOff>152400</xdr:rowOff>
    </xdr:from>
    <xdr:to>
      <xdr:col>8</xdr:col>
      <xdr:colOff>530678</xdr:colOff>
      <xdr:row>19</xdr:row>
      <xdr:rowOff>70756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A69E3B-4A8F-435E-AC7B-16EB79773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20</xdr:row>
      <xdr:rowOff>141514</xdr:rowOff>
    </xdr:from>
    <xdr:to>
      <xdr:col>8</xdr:col>
      <xdr:colOff>465364</xdr:colOff>
      <xdr:row>40</xdr:row>
      <xdr:rowOff>65314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1307ADF-8DF9-4D74-A866-11219E75B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1143000</xdr:colOff>
      <xdr:row>46</xdr:row>
      <xdr:rowOff>1018294</xdr:rowOff>
    </xdr:from>
    <xdr:to>
      <xdr:col>11</xdr:col>
      <xdr:colOff>100854</xdr:colOff>
      <xdr:row>74</xdr:row>
      <xdr:rowOff>50427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595EA4B-6C79-43B2-9998-0B01816CE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107</xdr:row>
      <xdr:rowOff>118077</xdr:rowOff>
    </xdr:from>
    <xdr:to>
      <xdr:col>15</xdr:col>
      <xdr:colOff>589687</xdr:colOff>
      <xdr:row>137</xdr:row>
      <xdr:rowOff>22987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6FC8B11-398E-4678-BF5A-95E6429E4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232270</xdr:colOff>
      <xdr:row>162</xdr:row>
      <xdr:rowOff>1318985</xdr:rowOff>
    </xdr:from>
    <xdr:to>
      <xdr:col>24</xdr:col>
      <xdr:colOff>823615</xdr:colOff>
      <xdr:row>189</xdr:row>
      <xdr:rowOff>114300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888554C-4BFD-43E4-A1D2-5F5EA2039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240478</xdr:colOff>
      <xdr:row>189</xdr:row>
      <xdr:rowOff>166752</xdr:rowOff>
    </xdr:from>
    <xdr:to>
      <xdr:col>24</xdr:col>
      <xdr:colOff>833006</xdr:colOff>
      <xdr:row>216</xdr:row>
      <xdr:rowOff>117764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A1DC711-AEFE-4074-80CA-DC3A26F77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808759</xdr:colOff>
      <xdr:row>189</xdr:row>
      <xdr:rowOff>102178</xdr:rowOff>
    </xdr:from>
    <xdr:to>
      <xdr:col>13</xdr:col>
      <xdr:colOff>462395</xdr:colOff>
      <xdr:row>216</xdr:row>
      <xdr:rowOff>81396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6A3F6A9-F9EB-46B9-B239-999F16E38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</xdr:col>
      <xdr:colOff>1179023</xdr:colOff>
      <xdr:row>219</xdr:row>
      <xdr:rowOff>82089</xdr:rowOff>
    </xdr:from>
    <xdr:to>
      <xdr:col>15</xdr:col>
      <xdr:colOff>250371</xdr:colOff>
      <xdr:row>239</xdr:row>
      <xdr:rowOff>21773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6D9093F3-FAB5-4830-912A-A3735F17A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138545</xdr:colOff>
      <xdr:row>138</xdr:row>
      <xdr:rowOff>117765</xdr:rowOff>
    </xdr:from>
    <xdr:to>
      <xdr:col>11</xdr:col>
      <xdr:colOff>845128</xdr:colOff>
      <xdr:row>162</xdr:row>
      <xdr:rowOff>263236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25683BD1-F086-4420-91F5-FBCB8C672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138547</xdr:colOff>
      <xdr:row>138</xdr:row>
      <xdr:rowOff>110837</xdr:rowOff>
    </xdr:from>
    <xdr:to>
      <xdr:col>21</xdr:col>
      <xdr:colOff>692729</xdr:colOff>
      <xdr:row>162</xdr:row>
      <xdr:rowOff>256308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A34877D8-0042-4A30-A519-60750038B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0.19031</cdr:x>
      <cdr:y>0.94081</cdr:y>
    </cdr:from>
    <cdr:to>
      <cdr:x>0.24384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2E9CD57-5527-47E7-8A32-DE65D2F9F08B}"/>
            </a:ext>
          </a:extLst>
        </cdr:cNvPr>
        <cdr:cNvSpPr txBox="1"/>
      </cdr:nvSpPr>
      <cdr:spPr>
        <a:xfrm xmlns:a="http://schemas.openxmlformats.org/drawingml/2006/main">
          <a:off x="1706880" y="3996690"/>
          <a:ext cx="4800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2020</a:t>
          </a:r>
        </a:p>
      </cdr:txBody>
    </cdr:sp>
  </cdr:relSizeAnchor>
  <cdr:relSizeAnchor xmlns:cdr="http://schemas.openxmlformats.org/drawingml/2006/chartDrawing">
    <cdr:from>
      <cdr:x>0.48995</cdr:x>
      <cdr:y>0.94081</cdr:y>
    </cdr:from>
    <cdr:to>
      <cdr:x>0.54347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4AE379B-0203-4353-B0BB-C1A61194E016}"/>
            </a:ext>
          </a:extLst>
        </cdr:cNvPr>
        <cdr:cNvSpPr txBox="1"/>
      </cdr:nvSpPr>
      <cdr:spPr>
        <a:xfrm xmlns:a="http://schemas.openxmlformats.org/drawingml/2006/main">
          <a:off x="4394200" y="3996690"/>
          <a:ext cx="4800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2021</a:t>
          </a:r>
        </a:p>
      </cdr:txBody>
    </cdr:sp>
  </cdr:relSizeAnchor>
  <cdr:relSizeAnchor xmlns:cdr="http://schemas.openxmlformats.org/drawingml/2006/chartDrawing">
    <cdr:from>
      <cdr:x>0.78476</cdr:x>
      <cdr:y>0.94081</cdr:y>
    </cdr:from>
    <cdr:to>
      <cdr:x>0.83829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F736ACE-CF7A-42F4-A5F9-D7D48691A7CD}"/>
            </a:ext>
          </a:extLst>
        </cdr:cNvPr>
        <cdr:cNvSpPr txBox="1"/>
      </cdr:nvSpPr>
      <cdr:spPr>
        <a:xfrm xmlns:a="http://schemas.openxmlformats.org/drawingml/2006/main">
          <a:off x="7038340" y="3996690"/>
          <a:ext cx="4800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2022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0.25437</cdr:x>
      <cdr:y>0.95882</cdr:y>
    </cdr:from>
    <cdr:to>
      <cdr:x>0.31516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34A32E-DF51-4DF0-B9A6-178EA294DE1D}"/>
            </a:ext>
          </a:extLst>
        </cdr:cNvPr>
        <cdr:cNvSpPr txBox="1"/>
      </cdr:nvSpPr>
      <cdr:spPr>
        <a:xfrm xmlns:a="http://schemas.openxmlformats.org/drawingml/2006/main">
          <a:off x="2632636" y="5741846"/>
          <a:ext cx="629244" cy="246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2021</a:t>
          </a:r>
        </a:p>
      </cdr:txBody>
    </cdr:sp>
  </cdr:relSizeAnchor>
  <cdr:relSizeAnchor xmlns:cdr="http://schemas.openxmlformats.org/drawingml/2006/chartDrawing">
    <cdr:from>
      <cdr:x>0.72383</cdr:x>
      <cdr:y>0.95882</cdr:y>
    </cdr:from>
    <cdr:to>
      <cdr:x>0.78463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5D0CCDF-E657-4F3F-9698-A84271212E51}"/>
            </a:ext>
          </a:extLst>
        </cdr:cNvPr>
        <cdr:cNvSpPr txBox="1"/>
      </cdr:nvSpPr>
      <cdr:spPr>
        <a:xfrm xmlns:a="http://schemas.openxmlformats.org/drawingml/2006/main">
          <a:off x="7491506" y="5741846"/>
          <a:ext cx="629244" cy="246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2022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0.20351</cdr:x>
      <cdr:y>0.28983</cdr:y>
    </cdr:from>
    <cdr:to>
      <cdr:x>0.81942</cdr:x>
      <cdr:y>0.32881</cdr:y>
    </cdr:to>
    <cdr:sp macro="" textlink="">
      <cdr:nvSpPr>
        <cdr:cNvPr id="5" name="Правая фигурная скобка 4">
          <a:extLst xmlns:a="http://schemas.openxmlformats.org/drawingml/2006/main">
            <a:ext uri="{FF2B5EF4-FFF2-40B4-BE49-F238E27FC236}">
              <a16:creationId xmlns:a16="http://schemas.microsoft.com/office/drawing/2014/main" id="{8DF3138F-2270-432D-8F99-90B58A48C2C4}"/>
            </a:ext>
          </a:extLst>
        </cdr:cNvPr>
        <cdr:cNvSpPr/>
      </cdr:nvSpPr>
      <cdr:spPr>
        <a:xfrm xmlns:a="http://schemas.openxmlformats.org/drawingml/2006/main" rot="5400000">
          <a:off x="4594412" y="-1192306"/>
          <a:ext cx="206188" cy="5656732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00206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0.46901</cdr:x>
      <cdr:y>0.32881</cdr:y>
    </cdr:from>
    <cdr:to>
      <cdr:x>0.551</cdr:x>
      <cdr:y>0.38475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00E3354-5773-4A7A-96CE-7C258C088111}"/>
            </a:ext>
          </a:extLst>
        </cdr:cNvPr>
        <cdr:cNvSpPr txBox="1"/>
      </cdr:nvSpPr>
      <cdr:spPr>
        <a:xfrm xmlns:a="http://schemas.openxmlformats.org/drawingml/2006/main">
          <a:off x="4307541" y="1739153"/>
          <a:ext cx="753036" cy="295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ru-RU" sz="1400" b="1">
              <a:solidFill>
                <a:schemeClr val="tx1">
                  <a:lumMod val="65000"/>
                  <a:lumOff val="35000"/>
                </a:schemeClr>
              </a:solidFill>
            </a:rPr>
            <a:t>59 %</a:t>
          </a:r>
        </a:p>
      </cdr:txBody>
    </cdr:sp>
  </cdr:relSizeAnchor>
  <cdr:relSizeAnchor xmlns:cdr="http://schemas.openxmlformats.org/drawingml/2006/chartDrawing">
    <cdr:from>
      <cdr:x>0.2027</cdr:x>
      <cdr:y>0.58814</cdr:y>
    </cdr:from>
    <cdr:to>
      <cdr:x>0.5061</cdr:x>
      <cdr:y>0.62655</cdr:y>
    </cdr:to>
    <cdr:sp macro="" textlink="">
      <cdr:nvSpPr>
        <cdr:cNvPr id="8" name="Правая фигурная скобка 7">
          <a:extLst xmlns:a="http://schemas.openxmlformats.org/drawingml/2006/main">
            <a:ext uri="{FF2B5EF4-FFF2-40B4-BE49-F238E27FC236}">
              <a16:creationId xmlns:a16="http://schemas.microsoft.com/office/drawing/2014/main" id="{1DAC063B-F7F3-4F69-BC73-FBB229C487FB}"/>
            </a:ext>
          </a:extLst>
        </cdr:cNvPr>
        <cdr:cNvSpPr/>
      </cdr:nvSpPr>
      <cdr:spPr>
        <a:xfrm xmlns:a="http://schemas.openxmlformats.org/drawingml/2006/main" rot="5400000">
          <a:off x="3153336" y="1819088"/>
          <a:ext cx="203200" cy="2786530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00206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0.31202</cdr:x>
      <cdr:y>0.62994</cdr:y>
    </cdr:from>
    <cdr:to>
      <cdr:x>0.39401</cdr:x>
      <cdr:y>0.68588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A66471D5-E16B-484A-BC6A-CFFBAD1D8E77}"/>
            </a:ext>
          </a:extLst>
        </cdr:cNvPr>
        <cdr:cNvSpPr txBox="1"/>
      </cdr:nvSpPr>
      <cdr:spPr>
        <a:xfrm xmlns:a="http://schemas.openxmlformats.org/drawingml/2006/main">
          <a:off x="2865719" y="3331881"/>
          <a:ext cx="753036" cy="295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400" b="1">
              <a:solidFill>
                <a:schemeClr val="tx1">
                  <a:lumMod val="65000"/>
                  <a:lumOff val="35000"/>
                </a:schemeClr>
              </a:solidFill>
            </a:rPr>
            <a:t>29 %</a:t>
          </a:r>
        </a:p>
      </cdr:txBody>
    </cdr:sp>
  </cdr:relSizeAnchor>
  <cdr:relSizeAnchor xmlns:cdr="http://schemas.openxmlformats.org/drawingml/2006/chartDrawing">
    <cdr:from>
      <cdr:x>0.18415</cdr:x>
      <cdr:y>0.88588</cdr:y>
    </cdr:from>
    <cdr:to>
      <cdr:x>0.4163</cdr:x>
      <cdr:y>0.92203</cdr:y>
    </cdr:to>
    <cdr:sp macro="" textlink="">
      <cdr:nvSpPr>
        <cdr:cNvPr id="10" name="Правая фигурная скобка 9">
          <a:extLst xmlns:a="http://schemas.openxmlformats.org/drawingml/2006/main">
            <a:ext uri="{FF2B5EF4-FFF2-40B4-BE49-F238E27FC236}">
              <a16:creationId xmlns:a16="http://schemas.microsoft.com/office/drawing/2014/main" id="{3D5219F2-D248-4DE2-BFE7-2C4AF85D6499}"/>
            </a:ext>
          </a:extLst>
        </cdr:cNvPr>
        <cdr:cNvSpPr/>
      </cdr:nvSpPr>
      <cdr:spPr>
        <a:xfrm xmlns:a="http://schemas.openxmlformats.org/drawingml/2006/main" rot="5400000">
          <a:off x="2661770" y="3715123"/>
          <a:ext cx="191249" cy="2132107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00206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0.26419</cdr:x>
      <cdr:y>0.91977</cdr:y>
    </cdr:from>
    <cdr:to>
      <cdr:x>0.34619</cdr:x>
      <cdr:y>0.97571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15AA5F43-4C5F-4129-8E4A-7FC5B11B20C2}"/>
            </a:ext>
          </a:extLst>
        </cdr:cNvPr>
        <cdr:cNvSpPr txBox="1"/>
      </cdr:nvSpPr>
      <cdr:spPr>
        <a:xfrm xmlns:a="http://schemas.openxmlformats.org/drawingml/2006/main">
          <a:off x="2426447" y="4864847"/>
          <a:ext cx="753036" cy="295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400" b="1">
              <a:solidFill>
                <a:schemeClr val="tx1">
                  <a:lumMod val="65000"/>
                  <a:lumOff val="35000"/>
                </a:schemeClr>
              </a:solidFill>
            </a:rPr>
            <a:t>19 %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38100</xdr:rowOff>
    </xdr:from>
    <xdr:to>
      <xdr:col>12</xdr:col>
      <xdr:colOff>220980</xdr:colOff>
      <xdr:row>13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F517B2-D893-44FE-8340-AA48DD43EC91}"/>
            </a:ext>
          </a:extLst>
        </xdr:cNvPr>
        <xdr:cNvSpPr txBox="1"/>
      </xdr:nvSpPr>
      <xdr:spPr>
        <a:xfrm>
          <a:off x="6469380" y="769620"/>
          <a:ext cx="6423660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Выводы: </a:t>
          </a:r>
        </a:p>
        <a:p>
          <a:r>
            <a:rPr lang="ru-RU" sz="1100"/>
            <a:t>для расчета взяли</a:t>
          </a:r>
          <a:r>
            <a:rPr lang="ru-RU" sz="1100" baseline="0"/>
            <a:t> сумму продаж в канале за весь период и поделили на сумму всех продаж во всех каналах. </a:t>
          </a:r>
        </a:p>
        <a:p>
          <a:r>
            <a:rPr lang="ru-RU" sz="1100" baseline="0"/>
            <a:t>Можно увидеть, что распределение для брендов по каналам неравномерно: некоторые бренды продаются только в СМ </a:t>
          </a:r>
          <a:r>
            <a:rPr lang="en-US" sz="1100" baseline="0"/>
            <a:t>(</a:t>
          </a:r>
          <a:r>
            <a:rPr lang="ru-RU" sz="1100" baseline="0"/>
            <a:t>например </a:t>
          </a:r>
          <a:r>
            <a:rPr lang="en-US" sz="1100" baseline="0"/>
            <a:t>Beige), </a:t>
          </a:r>
          <a:r>
            <a:rPr lang="ru-RU" sz="1100" baseline="0"/>
            <a:t>другие - только в ГМ (например </a:t>
          </a:r>
          <a:r>
            <a:rPr lang="en-US" sz="1100" baseline="0"/>
            <a:t>brown, cotton)</a:t>
          </a:r>
          <a:r>
            <a:rPr lang="ru-RU" sz="1100" baseline="0"/>
            <a:t>, некоторые продаются в всех каналах, но не равномерно. Возможно, это связано с самим товаром - бытовая техника, одежда, лекарства продаются только в ГМ. Только в ММ, возможно, реализуются эконом-товары и предметы мелкого быта с достаточно низкой ценой.</a:t>
          </a:r>
        </a:p>
        <a:p>
          <a:r>
            <a:rPr lang="ru-RU" sz="1100" baseline="0"/>
            <a:t>Если смотреть в сумме по всем брендам, то основным каналом продаж является СМ - 52 %</a:t>
          </a:r>
          <a:endParaRPr lang="ru-RU" sz="1100"/>
        </a:p>
      </xdr:txBody>
    </xdr:sp>
    <xdr:clientData/>
  </xdr:twoCellAnchor>
  <xdr:twoCellAnchor>
    <xdr:from>
      <xdr:col>4</xdr:col>
      <xdr:colOff>708660</xdr:colOff>
      <xdr:row>14</xdr:row>
      <xdr:rowOff>175260</xdr:rowOff>
    </xdr:from>
    <xdr:to>
      <xdr:col>9</xdr:col>
      <xdr:colOff>716280</xdr:colOff>
      <xdr:row>30</xdr:row>
      <xdr:rowOff>60960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5301F0C-14C0-4AFC-8428-1F28CA2B9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563880</xdr:colOff>
      <xdr:row>52</xdr:row>
      <xdr:rowOff>30480</xdr:rowOff>
    </xdr:from>
    <xdr:to>
      <xdr:col>11</xdr:col>
      <xdr:colOff>457200</xdr:colOff>
      <xdr:row>59</xdr:row>
      <xdr:rowOff>121920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7110657-A4D8-49DF-B0F6-65FD5A4A6E97}"/>
            </a:ext>
          </a:extLst>
        </xdr:cNvPr>
        <xdr:cNvSpPr txBox="1"/>
      </xdr:nvSpPr>
      <xdr:spPr>
        <a:xfrm>
          <a:off x="6652260" y="9540240"/>
          <a:ext cx="565404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Выводы: </a:t>
          </a:r>
        </a:p>
        <a:p>
          <a:r>
            <a:rPr lang="ru-RU" sz="1100"/>
            <a:t>офтейк</a:t>
          </a:r>
          <a:r>
            <a:rPr lang="ru-RU" sz="1100" baseline="0"/>
            <a:t> - это количество товара, проданное в данной точке за определенный период. Если посмотреть на данные за весь период, видно, что наибольший офтейк в канале ГМ, затем - в СМ, и наконец - в ММ. Это логично, в ГМ люди приезжают реже, но закупаются большими объемами, иногда даже оптом. В СМ совершают средние по объему покупки, например на неделю или несколько дней, и наконец в ММ - маленькие повседневные покупки, в целом это коррелирует с офтейком.</a:t>
          </a:r>
        </a:p>
      </xdr:txBody>
    </xdr:sp>
    <xdr:clientData/>
  </xdr:twoCellAnchor>
  <xdr:twoCellAnchor>
    <xdr:from>
      <xdr:col>4</xdr:col>
      <xdr:colOff>594360</xdr:colOff>
      <xdr:row>60</xdr:row>
      <xdr:rowOff>68580</xdr:rowOff>
    </xdr:from>
    <xdr:to>
      <xdr:col>11</xdr:col>
      <xdr:colOff>213360</xdr:colOff>
      <xdr:row>66</xdr:row>
      <xdr:rowOff>121920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CD94AB-E7B8-4751-B934-D53354DFD241}"/>
            </a:ext>
          </a:extLst>
        </xdr:cNvPr>
        <xdr:cNvSpPr txBox="1"/>
      </xdr:nvSpPr>
      <xdr:spPr>
        <a:xfrm>
          <a:off x="6682740" y="11041380"/>
          <a:ext cx="5379720" cy="1150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Выводы: </a:t>
          </a:r>
          <a:endParaRPr lang="en-US" sz="1100"/>
        </a:p>
        <a:p>
          <a:r>
            <a:rPr lang="ru-RU" sz="1100"/>
            <a:t>Наибольшая</a:t>
          </a:r>
          <a:r>
            <a:rPr lang="ru-RU" sz="1100" baseline="0"/>
            <a:t> цена - в ГМ, затем в СМ, и наконец в ММ. Цена формируется как отношение продаж к количеству проданной продукции в шт. Заметно, что и в продажах и в объеме продукции лидируют СМ. Скорее всего, это связано с их количеством - почти в 2 раза больше, чем ГМ и ММ, их проще построить и поддерживать. ГМ в данном случае на втором месте. </a:t>
          </a:r>
          <a:endParaRPr lang="ru-RU" sz="1100"/>
        </a:p>
      </xdr:txBody>
    </xdr:sp>
    <xdr:clientData/>
  </xdr:twoCellAnchor>
  <xdr:twoCellAnchor>
    <xdr:from>
      <xdr:col>4</xdr:col>
      <xdr:colOff>205740</xdr:colOff>
      <xdr:row>67</xdr:row>
      <xdr:rowOff>41910</xdr:rowOff>
    </xdr:from>
    <xdr:to>
      <xdr:col>9</xdr:col>
      <xdr:colOff>746760</xdr:colOff>
      <xdr:row>80</xdr:row>
      <xdr:rowOff>60960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85693FE-B481-471C-9E4A-45E0ECD71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1943100</xdr:colOff>
      <xdr:row>79</xdr:row>
      <xdr:rowOff>68580</xdr:rowOff>
    </xdr:from>
    <xdr:to>
      <xdr:col>3</xdr:col>
      <xdr:colOff>769620</xdr:colOff>
      <xdr:row>83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4434B1D-705D-4A7F-8BCB-8866A9652E6A}"/>
            </a:ext>
          </a:extLst>
        </xdr:cNvPr>
        <xdr:cNvSpPr txBox="1"/>
      </xdr:nvSpPr>
      <xdr:spPr>
        <a:xfrm>
          <a:off x="2788920" y="14516100"/>
          <a:ext cx="3246120" cy="815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Выводы: Не</a:t>
          </a:r>
          <a:r>
            <a:rPr lang="ru-RU" sz="1100" baseline="0"/>
            <a:t> правда, самый дорогой грамм у группы с самым меньшим весом, для всех остальных категорий грамм значительно дешевле. Дешевле всего - у группы большего веса.</a:t>
          </a:r>
          <a:endParaRPr lang="en-US" sz="1100"/>
        </a:p>
      </xdr:txBody>
    </xdr:sp>
    <xdr:clientData/>
  </xdr:twoCellAnchor>
  <xdr:twoCellAnchor>
    <xdr:from>
      <xdr:col>2</xdr:col>
      <xdr:colOff>525780</xdr:colOff>
      <xdr:row>95</xdr:row>
      <xdr:rowOff>167640</xdr:rowOff>
    </xdr:from>
    <xdr:to>
      <xdr:col>6</xdr:col>
      <xdr:colOff>563880</xdr:colOff>
      <xdr:row>99</xdr:row>
      <xdr:rowOff>83820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963C225-C4A8-4948-B55A-45049E7BAA52}"/>
            </a:ext>
          </a:extLst>
        </xdr:cNvPr>
        <xdr:cNvSpPr txBox="1"/>
      </xdr:nvSpPr>
      <xdr:spPr>
        <a:xfrm>
          <a:off x="3611880" y="17625060"/>
          <a:ext cx="46863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Выводы: В</a:t>
          </a:r>
          <a:r>
            <a:rPr lang="ru-RU" sz="1100" baseline="0"/>
            <a:t> целом, действительно, к концу года, после лета, есть рост продаж, однако, ноябрь и декабрь не демонстрируют какого-то резкого роста, более того, продажи тут ниже, чем в октябре или в январе.</a:t>
          </a:r>
          <a:endParaRPr lang="en-US" sz="1100"/>
        </a:p>
      </xdr:txBody>
    </xdr:sp>
    <xdr:clientData/>
  </xdr:twoCellAnchor>
  <xdr:twoCellAnchor>
    <xdr:from>
      <xdr:col>3</xdr:col>
      <xdr:colOff>601980</xdr:colOff>
      <xdr:row>118</xdr:row>
      <xdr:rowOff>91440</xdr:rowOff>
    </xdr:from>
    <xdr:to>
      <xdr:col>9</xdr:col>
      <xdr:colOff>259080</xdr:colOff>
      <xdr:row>123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6E9C1D3-D3C1-4D99-9EFD-C830AEC49C94}"/>
            </a:ext>
          </a:extLst>
        </xdr:cNvPr>
        <xdr:cNvSpPr txBox="1"/>
      </xdr:nvSpPr>
      <xdr:spPr>
        <a:xfrm>
          <a:off x="5867400" y="21755100"/>
          <a:ext cx="4594860" cy="861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Выводы: Наблюдается</a:t>
          </a:r>
          <a:r>
            <a:rPr lang="ru-RU" sz="1100" baseline="0"/>
            <a:t> корреляция для 3х лидеров: </a:t>
          </a:r>
          <a:r>
            <a:rPr lang="en-US" sz="1100" baseline="0"/>
            <a:t>Green, Blue, Yellow</a:t>
          </a:r>
          <a:r>
            <a:rPr lang="ru-RU" sz="1100" baseline="0"/>
            <a:t>. Для них действительно, чем больше магазинов, тем больше продажи. Однако, дальше наблюдаются расхождения, так что говорить о том, что это абсолютная истина не приходится. </a:t>
          </a:r>
          <a:endParaRPr lang="en-US" sz="1100"/>
        </a:p>
      </xdr:txBody>
    </xdr:sp>
    <xdr:clientData/>
  </xdr:twoCellAnchor>
  <xdr:twoCellAnchor>
    <xdr:from>
      <xdr:col>4</xdr:col>
      <xdr:colOff>243840</xdr:colOff>
      <xdr:row>159</xdr:row>
      <xdr:rowOff>83820</xdr:rowOff>
    </xdr:from>
    <xdr:to>
      <xdr:col>6</xdr:col>
      <xdr:colOff>236220</xdr:colOff>
      <xdr:row>164</xdr:row>
      <xdr:rowOff>137160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4B76BFF-90C9-4BEC-BCAF-B47B16DDC149}"/>
            </a:ext>
          </a:extLst>
        </xdr:cNvPr>
        <xdr:cNvSpPr txBox="1"/>
      </xdr:nvSpPr>
      <xdr:spPr>
        <a:xfrm>
          <a:off x="4960620" y="29245560"/>
          <a:ext cx="4411980" cy="96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Выводы: </a:t>
          </a:r>
        </a:p>
        <a:p>
          <a:r>
            <a:rPr lang="ru-RU" sz="1100"/>
            <a:t>не</a:t>
          </a:r>
          <a:r>
            <a:rPr lang="ru-RU" sz="1100" baseline="0"/>
            <a:t> правда, для группы 400-599</a:t>
          </a:r>
          <a:r>
            <a:rPr lang="en-US" sz="1100" baseline="0"/>
            <a:t>G</a:t>
          </a:r>
          <a:r>
            <a:rPr lang="ru-RU" sz="1100" baseline="0"/>
            <a:t> распределение для ГМ и СМ практически одинаковое, причем для СМ выше, а для 600-899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основная доля реализуется в ММ. Группы меньшего веса главным образом реализуются через СМ.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ksana Mishukova" refreshedDate="45331.834025231481" createdVersion="7" refreshedVersion="7" minRefreshableVersion="3" recordCount="2008" xr:uid="{90B32282-6856-418E-BF5B-0CE8166ED657}">
  <cacheSource type="worksheet">
    <worksheetSource name="Union3"/>
  </cacheSource>
  <cacheFields count="15">
    <cacheField name="Year" numFmtId="0">
      <sharedItems containsSemiMixedTypes="0" containsString="0" containsNumber="1" containsInteger="1" minValue="2020" maxValue="2022" count="3">
        <n v="2022"/>
        <n v="2021"/>
        <n v="2020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hannel" numFmtId="0">
      <sharedItems count="3">
        <s v="Hypermarkets"/>
        <s v="Supermarkets"/>
        <s v="Minimarkets"/>
      </sharedItems>
    </cacheField>
    <cacheField name="Brand" numFmtId="0">
      <sharedItems count="41">
        <s v="Yellow"/>
        <s v="Dim"/>
        <s v="Pink"/>
        <s v="Green"/>
        <s v="Pale"/>
        <s v="Orange"/>
        <s v="Blue"/>
        <s v="Deep"/>
        <s v="Brown"/>
        <s v="Vivid"/>
        <s v="Black"/>
        <s v="Rosy"/>
        <s v="Purple"/>
        <s v="Cotton"/>
        <s v="Grey"/>
        <s v="Mat"/>
        <s v="Golden"/>
        <s v="Magenta"/>
        <s v="Red"/>
        <s v="Pastel"/>
        <s v="Lilac"/>
        <s v="Moderate"/>
        <s v="White"/>
        <s v="Snow"/>
        <s v="Virulent"/>
        <s v="Glossy"/>
        <s v="Lime"/>
        <s v="Pearl"/>
        <s v="Delicate"/>
        <s v="Beige"/>
        <s v="Silver"/>
        <s v="Macaroon"/>
        <s v="Teal"/>
        <s v="Cream"/>
        <s v="Khaki"/>
        <s v="Rice"/>
        <s v="Linen"/>
        <s v="Bone"/>
        <s v="Daisy"/>
        <s v="Salmon"/>
        <s v="Powder"/>
      </sharedItems>
    </cacheField>
    <cacheField name="Weight range" numFmtId="0">
      <sharedItems count="9">
        <s v="250-299G"/>
        <s v="&lt;100G"/>
        <s v="350-399G"/>
        <s v="300-349G"/>
        <s v="600-899G"/>
        <s v="200-249G"/>
        <s v="400-599G"/>
        <s v="100-199G"/>
        <s v="&lt;200G" u="1"/>
      </sharedItems>
    </cacheField>
    <cacheField name="Units (in 1000)" numFmtId="0">
      <sharedItems containsSemiMixedTypes="0" containsString="0" containsNumber="1" minValue="1E-4" maxValue="211.82910000000001"/>
    </cacheField>
    <cacheField name="Value (in 1000 rub)" numFmtId="0">
      <sharedItems containsSemiMixedTypes="0" containsString="0" containsNumber="1" minValue="7.0280000000000004E-3" maxValue="18673.789433000002"/>
    </cacheField>
    <cacheField name="Volume (in 1000 kg)" numFmtId="0">
      <sharedItems containsSemiMixedTypes="0" containsString="0" containsNumber="1" minValue="0" maxValue="68.435000000000002"/>
    </cacheField>
    <cacheField name="Number of stores" numFmtId="0">
      <sharedItems containsSemiMixedTypes="0" containsString="0" containsNumber="1" containsInteger="1" minValue="0" maxValue="19290"/>
    </cacheField>
    <cacheField name="Среднемесячная цена" numFmtId="0" formula="'Value (in 1000 rub)'/'Units (in 1000)'" databaseField="0"/>
    <cacheField name="2022 %" numFmtId="0" formula="'Value (in 1000 rub)'" databaseField="0"/>
    <cacheField name="Sum of offtake (units)" numFmtId="0" formula="'Units (in 1000)'*1000/'Number of stores'" databaseField="0"/>
    <cacheField name="Цена грамма" numFmtId="0" formula="'Value (in 1000 rub)'/'Volume (in 1000 kg)'" databaseField="0"/>
    <cacheField name="%" numFmtId="0" formula="'Value (in 1000 rub)'" databaseField="0"/>
    <cacheField name="Цена" numFmtId="0" formula="'Value (in 1000 rub)'/'Units (in 1000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8">
  <r>
    <x v="0"/>
    <x v="0"/>
    <x v="0"/>
    <x v="0"/>
    <x v="0"/>
    <n v="5.0000000000000001E-4"/>
    <n v="2.9770999999999999E-2"/>
    <n v="1E-4"/>
    <n v="2"/>
  </r>
  <r>
    <x v="1"/>
    <x v="0"/>
    <x v="1"/>
    <x v="1"/>
    <x v="1"/>
    <n v="6.9999999999999999E-4"/>
    <n v="0.330204"/>
    <n v="1E-4"/>
    <n v="0"/>
  </r>
  <r>
    <x v="1"/>
    <x v="0"/>
    <x v="0"/>
    <x v="2"/>
    <x v="2"/>
    <n v="1.1000000000000001E-3"/>
    <n v="0.15628300000000001"/>
    <n v="4.0000000000000002E-4"/>
    <n v="0"/>
  </r>
  <r>
    <x v="2"/>
    <x v="0"/>
    <x v="2"/>
    <x v="3"/>
    <x v="3"/>
    <n v="1.2999999999999999E-3"/>
    <n v="0.13499900000000001"/>
    <n v="4.0000000000000002E-4"/>
    <n v="1"/>
  </r>
  <r>
    <x v="1"/>
    <x v="0"/>
    <x v="1"/>
    <x v="4"/>
    <x v="2"/>
    <n v="1.2999999999999999E-3"/>
    <n v="0.51188299999999998"/>
    <n v="5.0000000000000001E-4"/>
    <n v="1"/>
  </r>
  <r>
    <x v="0"/>
    <x v="0"/>
    <x v="0"/>
    <x v="2"/>
    <x v="2"/>
    <n v="1.4E-3"/>
    <n v="0.14202799999999999"/>
    <n v="5.0000000000000001E-4"/>
    <n v="1"/>
  </r>
  <r>
    <x v="1"/>
    <x v="0"/>
    <x v="0"/>
    <x v="3"/>
    <x v="4"/>
    <n v="1.6999999999999999E-3"/>
    <n v="0.123992"/>
    <n v="1.2999999999999999E-3"/>
    <n v="1"/>
  </r>
  <r>
    <x v="2"/>
    <x v="0"/>
    <x v="2"/>
    <x v="4"/>
    <x v="1"/>
    <n v="2.2000000000000001E-3"/>
    <n v="0.93014200000000002"/>
    <n v="4.0000000000000002E-4"/>
    <n v="2"/>
  </r>
  <r>
    <x v="0"/>
    <x v="0"/>
    <x v="2"/>
    <x v="5"/>
    <x v="3"/>
    <n v="3.0999999999999999E-3"/>
    <n v="0.95189000000000001"/>
    <n v="8.9999999999999998E-4"/>
    <n v="0"/>
  </r>
  <r>
    <x v="1"/>
    <x v="0"/>
    <x v="2"/>
    <x v="5"/>
    <x v="0"/>
    <n v="3.3E-3"/>
    <n v="1.31717"/>
    <n v="8.9999999999999998E-4"/>
    <n v="2"/>
  </r>
  <r>
    <x v="0"/>
    <x v="0"/>
    <x v="2"/>
    <x v="5"/>
    <x v="0"/>
    <n v="3.5999999999999999E-3"/>
    <n v="1.59307"/>
    <n v="1E-3"/>
    <n v="0"/>
  </r>
  <r>
    <x v="1"/>
    <x v="0"/>
    <x v="1"/>
    <x v="6"/>
    <x v="5"/>
    <n v="5.1999999999999998E-3"/>
    <n v="0.65536899999999998"/>
    <n v="1.1000000000000001E-3"/>
    <n v="2"/>
  </r>
  <r>
    <x v="1"/>
    <x v="0"/>
    <x v="0"/>
    <x v="5"/>
    <x v="0"/>
    <n v="6.6E-3"/>
    <n v="2.099316"/>
    <n v="1.8E-3"/>
    <n v="2"/>
  </r>
  <r>
    <x v="2"/>
    <x v="0"/>
    <x v="0"/>
    <x v="5"/>
    <x v="0"/>
    <n v="6.7999999999999996E-3"/>
    <n v="2.200698"/>
    <n v="1.9E-3"/>
    <n v="4"/>
  </r>
  <r>
    <x v="0"/>
    <x v="0"/>
    <x v="1"/>
    <x v="5"/>
    <x v="0"/>
    <n v="8.3999999999999995E-3"/>
    <n v="3.2303649999999999"/>
    <n v="2.3999999999999998E-3"/>
    <n v="4"/>
  </r>
  <r>
    <x v="0"/>
    <x v="0"/>
    <x v="1"/>
    <x v="3"/>
    <x v="4"/>
    <n v="8.6999999999999994E-3"/>
    <n v="1.791126"/>
    <n v="6.4999999999999997E-3"/>
    <n v="3"/>
  </r>
  <r>
    <x v="2"/>
    <x v="0"/>
    <x v="1"/>
    <x v="4"/>
    <x v="1"/>
    <n v="8.8000000000000005E-3"/>
    <n v="3.021369"/>
    <n v="1.6999999999999999E-3"/>
    <n v="10"/>
  </r>
  <r>
    <x v="1"/>
    <x v="0"/>
    <x v="2"/>
    <x v="6"/>
    <x v="5"/>
    <n v="1.09E-2"/>
    <n v="0.976688"/>
    <n v="2.2000000000000001E-3"/>
    <n v="2"/>
  </r>
  <r>
    <x v="0"/>
    <x v="0"/>
    <x v="1"/>
    <x v="7"/>
    <x v="2"/>
    <n v="1.18E-2"/>
    <n v="5.1717409999999999"/>
    <n v="4.1999999999999997E-3"/>
    <n v="5"/>
  </r>
  <r>
    <x v="0"/>
    <x v="0"/>
    <x v="1"/>
    <x v="5"/>
    <x v="3"/>
    <n v="1.9300000000000001E-2"/>
    <n v="6.0866980000000002"/>
    <n v="5.7999999999999996E-3"/>
    <n v="14"/>
  </r>
  <r>
    <x v="1"/>
    <x v="0"/>
    <x v="0"/>
    <x v="8"/>
    <x v="6"/>
    <n v="1.9699999999999999E-2"/>
    <n v="3.0813090000000001"/>
    <n v="7.9000000000000008E-3"/>
    <n v="11"/>
  </r>
  <r>
    <x v="1"/>
    <x v="0"/>
    <x v="2"/>
    <x v="9"/>
    <x v="1"/>
    <n v="2.0299999999999999E-2"/>
    <n v="3.688142"/>
    <n v="3.5999999999999999E-3"/>
    <n v="0"/>
  </r>
  <r>
    <x v="0"/>
    <x v="0"/>
    <x v="0"/>
    <x v="5"/>
    <x v="0"/>
    <n v="2.2499999999999999E-2"/>
    <n v="6.4226049999999999"/>
    <n v="6.3E-3"/>
    <n v="13"/>
  </r>
  <r>
    <x v="2"/>
    <x v="0"/>
    <x v="1"/>
    <x v="7"/>
    <x v="2"/>
    <n v="3.1399999999999997E-2"/>
    <n v="10.497775000000001"/>
    <n v="1.0999999999999999E-2"/>
    <n v="7"/>
  </r>
  <r>
    <x v="1"/>
    <x v="0"/>
    <x v="1"/>
    <x v="7"/>
    <x v="2"/>
    <n v="3.4299999999999997E-2"/>
    <n v="10.777786000000001"/>
    <n v="1.21E-2"/>
    <n v="8"/>
  </r>
  <r>
    <x v="1"/>
    <x v="0"/>
    <x v="0"/>
    <x v="6"/>
    <x v="5"/>
    <n v="5.0900000000000001E-2"/>
    <n v="5.6289210000000001"/>
    <n v="1.01E-2"/>
    <n v="6"/>
  </r>
  <r>
    <x v="2"/>
    <x v="0"/>
    <x v="1"/>
    <x v="1"/>
    <x v="2"/>
    <n v="5.5399999999999998E-2"/>
    <n v="25.307236"/>
    <n v="1.9400000000000001E-2"/>
    <n v="0"/>
  </r>
  <r>
    <x v="1"/>
    <x v="0"/>
    <x v="1"/>
    <x v="1"/>
    <x v="2"/>
    <n v="5.7700000000000001E-2"/>
    <n v="27.053737000000002"/>
    <n v="2.0199999999999999E-2"/>
    <n v="0"/>
  </r>
  <r>
    <x v="0"/>
    <x v="0"/>
    <x v="1"/>
    <x v="7"/>
    <x v="6"/>
    <n v="6.0299999999999999E-2"/>
    <n v="31.900511999999999"/>
    <n v="3.0200000000000001E-2"/>
    <n v="44"/>
  </r>
  <r>
    <x v="1"/>
    <x v="0"/>
    <x v="1"/>
    <x v="3"/>
    <x v="4"/>
    <n v="6.4600000000000005E-2"/>
    <n v="9.0905620000000003"/>
    <n v="4.8500000000000001E-2"/>
    <n v="34"/>
  </r>
  <r>
    <x v="1"/>
    <x v="0"/>
    <x v="1"/>
    <x v="7"/>
    <x v="6"/>
    <n v="7.1199999999999999E-2"/>
    <n v="35.072660999999997"/>
    <n v="3.56E-2"/>
    <n v="48"/>
  </r>
  <r>
    <x v="2"/>
    <x v="0"/>
    <x v="1"/>
    <x v="7"/>
    <x v="6"/>
    <n v="7.3400000000000007E-2"/>
    <n v="36.070234999999997"/>
    <n v="3.6700000000000003E-2"/>
    <n v="50"/>
  </r>
  <r>
    <x v="0"/>
    <x v="0"/>
    <x v="2"/>
    <x v="10"/>
    <x v="6"/>
    <n v="7.9500000000000001E-2"/>
    <n v="7.2062099999999996"/>
    <n v="3.5799999999999998E-2"/>
    <n v="97"/>
  </r>
  <r>
    <x v="2"/>
    <x v="0"/>
    <x v="1"/>
    <x v="3"/>
    <x v="4"/>
    <n v="8.0699999999999994E-2"/>
    <n v="15.311662"/>
    <n v="6.0499999999999998E-2"/>
    <n v="53"/>
  </r>
  <r>
    <x v="0"/>
    <x v="0"/>
    <x v="2"/>
    <x v="6"/>
    <x v="5"/>
    <n v="9.74E-2"/>
    <n v="14.795735000000001"/>
    <n v="1.95E-2"/>
    <n v="24"/>
  </r>
  <r>
    <x v="0"/>
    <x v="0"/>
    <x v="0"/>
    <x v="6"/>
    <x v="5"/>
    <n v="0.13270000000000001"/>
    <n v="15.948333"/>
    <n v="2.6499999999999999E-2"/>
    <n v="10"/>
  </r>
  <r>
    <x v="0"/>
    <x v="0"/>
    <x v="2"/>
    <x v="11"/>
    <x v="6"/>
    <n v="0.1416"/>
    <n v="12.006769"/>
    <n v="6.9400000000000003E-2"/>
    <n v="56"/>
  </r>
  <r>
    <x v="0"/>
    <x v="0"/>
    <x v="0"/>
    <x v="12"/>
    <x v="6"/>
    <n v="0.1668"/>
    <n v="38.969667000000001"/>
    <n v="6.6699999999999995E-2"/>
    <n v="110"/>
  </r>
  <r>
    <x v="0"/>
    <x v="0"/>
    <x v="0"/>
    <x v="13"/>
    <x v="6"/>
    <n v="0.19020000000000001"/>
    <n v="32.450189000000002"/>
    <n v="8.6499999999999994E-2"/>
    <n v="0"/>
  </r>
  <r>
    <x v="0"/>
    <x v="0"/>
    <x v="0"/>
    <x v="2"/>
    <x v="1"/>
    <n v="0.2026"/>
    <n v="34.905171000000003"/>
    <n v="3.85E-2"/>
    <n v="80"/>
  </r>
  <r>
    <x v="1"/>
    <x v="0"/>
    <x v="0"/>
    <x v="2"/>
    <x v="1"/>
    <n v="0.21110000000000001"/>
    <n v="37.134447999999999"/>
    <n v="4.0099999999999997E-2"/>
    <n v="0"/>
  </r>
  <r>
    <x v="1"/>
    <x v="0"/>
    <x v="2"/>
    <x v="9"/>
    <x v="2"/>
    <n v="0.2341"/>
    <n v="52.410370999999998"/>
    <n v="8.2000000000000003E-2"/>
    <n v="0"/>
  </r>
  <r>
    <x v="2"/>
    <x v="0"/>
    <x v="0"/>
    <x v="12"/>
    <x v="6"/>
    <n v="0.24199999999999999"/>
    <n v="61.805145000000003"/>
    <n v="9.6799999999999997E-2"/>
    <n v="96"/>
  </r>
  <r>
    <x v="0"/>
    <x v="0"/>
    <x v="1"/>
    <x v="9"/>
    <x v="1"/>
    <n v="0.2676"/>
    <n v="46.087755999999999"/>
    <n v="4.8099999999999997E-2"/>
    <n v="0"/>
  </r>
  <r>
    <x v="1"/>
    <x v="0"/>
    <x v="2"/>
    <x v="3"/>
    <x v="4"/>
    <n v="0.27610000000000001"/>
    <n v="44.558407000000003"/>
    <n v="0.20710000000000001"/>
    <n v="174"/>
  </r>
  <r>
    <x v="0"/>
    <x v="0"/>
    <x v="2"/>
    <x v="3"/>
    <x v="4"/>
    <n v="0.28560000000000002"/>
    <n v="46.137219999999999"/>
    <n v="0.2142"/>
    <n v="163"/>
  </r>
  <r>
    <x v="1"/>
    <x v="0"/>
    <x v="1"/>
    <x v="1"/>
    <x v="6"/>
    <n v="0.29909999999999998"/>
    <n v="167.43448900000001"/>
    <n v="0.12559999999999999"/>
    <n v="0"/>
  </r>
  <r>
    <x v="2"/>
    <x v="0"/>
    <x v="1"/>
    <x v="1"/>
    <x v="6"/>
    <n v="0.31940000000000002"/>
    <n v="174.92429000000001"/>
    <n v="0.1341"/>
    <n v="0"/>
  </r>
  <r>
    <x v="1"/>
    <x v="0"/>
    <x v="2"/>
    <x v="14"/>
    <x v="2"/>
    <n v="0.31940000000000002"/>
    <n v="68.459952999999999"/>
    <n v="0.11169999999999999"/>
    <n v="121"/>
  </r>
  <r>
    <x v="2"/>
    <x v="0"/>
    <x v="0"/>
    <x v="8"/>
    <x v="6"/>
    <n v="0.32100000000000001"/>
    <n v="50.769759999999998"/>
    <n v="0.12839999999999999"/>
    <n v="0"/>
  </r>
  <r>
    <x v="1"/>
    <x v="0"/>
    <x v="1"/>
    <x v="9"/>
    <x v="1"/>
    <n v="0.32469999999999999"/>
    <n v="59.056691999999998"/>
    <n v="5.8500000000000003E-2"/>
    <n v="75"/>
  </r>
  <r>
    <x v="2"/>
    <x v="0"/>
    <x v="1"/>
    <x v="9"/>
    <x v="1"/>
    <n v="0.34050000000000002"/>
    <n v="46.280242000000001"/>
    <n v="6.13E-2"/>
    <n v="63"/>
  </r>
  <r>
    <x v="2"/>
    <x v="0"/>
    <x v="2"/>
    <x v="4"/>
    <x v="6"/>
    <n v="0.34160000000000001"/>
    <n v="108.540446"/>
    <n v="0.13669999999999999"/>
    <n v="49"/>
  </r>
  <r>
    <x v="1"/>
    <x v="0"/>
    <x v="0"/>
    <x v="12"/>
    <x v="6"/>
    <n v="0.34489999999999998"/>
    <n v="72.269302999999994"/>
    <n v="0.13789999999999999"/>
    <n v="167"/>
  </r>
  <r>
    <x v="2"/>
    <x v="0"/>
    <x v="0"/>
    <x v="3"/>
    <x v="4"/>
    <n v="0.35799999999999998"/>
    <n v="66.387690000000006"/>
    <n v="0.26850000000000002"/>
    <n v="29"/>
  </r>
  <r>
    <x v="2"/>
    <x v="0"/>
    <x v="0"/>
    <x v="2"/>
    <x v="1"/>
    <n v="0.37069999999999997"/>
    <n v="56.153613999999997"/>
    <n v="7.0400000000000004E-2"/>
    <n v="0"/>
  </r>
  <r>
    <x v="1"/>
    <x v="0"/>
    <x v="0"/>
    <x v="8"/>
    <x v="1"/>
    <n v="0.38590000000000002"/>
    <n v="35.374751000000003"/>
    <n v="6.9500000000000006E-2"/>
    <n v="88"/>
  </r>
  <r>
    <x v="1"/>
    <x v="0"/>
    <x v="2"/>
    <x v="5"/>
    <x v="6"/>
    <n v="0.40050000000000002"/>
    <n v="44.008198999999998"/>
    <n v="0.16020000000000001"/>
    <n v="280"/>
  </r>
  <r>
    <x v="0"/>
    <x v="0"/>
    <x v="1"/>
    <x v="11"/>
    <x v="6"/>
    <n v="0.41749999999999998"/>
    <n v="34.83502"/>
    <n v="0.2046"/>
    <n v="201"/>
  </r>
  <r>
    <x v="2"/>
    <x v="0"/>
    <x v="2"/>
    <x v="15"/>
    <x v="6"/>
    <n v="0.47989999999999999"/>
    <n v="43.137400999999997"/>
    <n v="0.24"/>
    <n v="0"/>
  </r>
  <r>
    <x v="2"/>
    <x v="0"/>
    <x v="2"/>
    <x v="14"/>
    <x v="2"/>
    <n v="0.52439999999999998"/>
    <n v="119.596253"/>
    <n v="0.1835"/>
    <n v="71"/>
  </r>
  <r>
    <x v="2"/>
    <x v="0"/>
    <x v="0"/>
    <x v="5"/>
    <x v="6"/>
    <n v="0.56479999999999997"/>
    <n v="71.031833000000006"/>
    <n v="0.22589999999999999"/>
    <n v="78"/>
  </r>
  <r>
    <x v="0"/>
    <x v="0"/>
    <x v="1"/>
    <x v="9"/>
    <x v="2"/>
    <n v="0.59650000000000003"/>
    <n v="145.86605399999999"/>
    <n v="0.2087"/>
    <n v="0"/>
  </r>
  <r>
    <x v="2"/>
    <x v="0"/>
    <x v="2"/>
    <x v="3"/>
    <x v="4"/>
    <n v="0.60250000000000004"/>
    <n v="109.493529"/>
    <n v="0.45179999999999998"/>
    <n v="277"/>
  </r>
  <r>
    <x v="0"/>
    <x v="0"/>
    <x v="2"/>
    <x v="0"/>
    <x v="0"/>
    <n v="0.62350000000000005"/>
    <n v="38.738590000000002"/>
    <n v="0.16209999999999999"/>
    <n v="128"/>
  </r>
  <r>
    <x v="1"/>
    <x v="0"/>
    <x v="2"/>
    <x v="10"/>
    <x v="6"/>
    <n v="0.64419999999999999"/>
    <n v="121.949721"/>
    <n v="0.28989999999999999"/>
    <n v="498"/>
  </r>
  <r>
    <x v="1"/>
    <x v="0"/>
    <x v="1"/>
    <x v="4"/>
    <x v="6"/>
    <n v="0.65149999999999997"/>
    <n v="221.027694"/>
    <n v="0.26050000000000001"/>
    <n v="96"/>
  </r>
  <r>
    <x v="2"/>
    <x v="0"/>
    <x v="1"/>
    <x v="9"/>
    <x v="2"/>
    <n v="0.74890000000000001"/>
    <n v="144.09554900000001"/>
    <n v="0.26219999999999999"/>
    <n v="67"/>
  </r>
  <r>
    <x v="1"/>
    <x v="0"/>
    <x v="2"/>
    <x v="16"/>
    <x v="2"/>
    <n v="0.75460000000000005"/>
    <n v="69.099011000000004"/>
    <n v="0.2641"/>
    <n v="222"/>
  </r>
  <r>
    <x v="0"/>
    <x v="0"/>
    <x v="2"/>
    <x v="5"/>
    <x v="6"/>
    <n v="0.871"/>
    <n v="127.584278"/>
    <n v="0.3483"/>
    <n v="0"/>
  </r>
  <r>
    <x v="0"/>
    <x v="0"/>
    <x v="0"/>
    <x v="17"/>
    <x v="3"/>
    <n v="0.89410000000000001"/>
    <n v="95.339903000000007"/>
    <n v="0.28610000000000002"/>
    <n v="209"/>
  </r>
  <r>
    <x v="1"/>
    <x v="0"/>
    <x v="2"/>
    <x v="18"/>
    <x v="2"/>
    <n v="0.90920000000000001"/>
    <n v="139.27635799999999"/>
    <n v="0.33639999999999998"/>
    <n v="390"/>
  </r>
  <r>
    <x v="1"/>
    <x v="0"/>
    <x v="0"/>
    <x v="18"/>
    <x v="2"/>
    <n v="0.93799999999999994"/>
    <n v="144.05152200000001"/>
    <n v="0.34699999999999998"/>
    <n v="93"/>
  </r>
  <r>
    <x v="1"/>
    <x v="0"/>
    <x v="0"/>
    <x v="5"/>
    <x v="6"/>
    <n v="1.0008999999999999"/>
    <n v="128.38419400000001"/>
    <n v="0.40039999999999998"/>
    <n v="122"/>
  </r>
  <r>
    <x v="2"/>
    <x v="0"/>
    <x v="2"/>
    <x v="19"/>
    <x v="0"/>
    <n v="1.0783"/>
    <n v="51.908766"/>
    <n v="0.30199999999999999"/>
    <n v="613"/>
  </r>
  <r>
    <x v="0"/>
    <x v="0"/>
    <x v="2"/>
    <x v="17"/>
    <x v="3"/>
    <n v="1.0834999999999999"/>
    <n v="96.791210000000007"/>
    <n v="0.34670000000000001"/>
    <n v="921"/>
  </r>
  <r>
    <x v="0"/>
    <x v="0"/>
    <x v="0"/>
    <x v="18"/>
    <x v="2"/>
    <n v="1.0881000000000001"/>
    <n v="171.23694399999999"/>
    <n v="0.40260000000000001"/>
    <n v="39"/>
  </r>
  <r>
    <x v="0"/>
    <x v="0"/>
    <x v="1"/>
    <x v="7"/>
    <x v="1"/>
    <n v="1.1420999999999999"/>
    <n v="359.10961500000002"/>
    <n v="0.217"/>
    <n v="112"/>
  </r>
  <r>
    <x v="1"/>
    <x v="0"/>
    <x v="1"/>
    <x v="9"/>
    <x v="2"/>
    <n v="1.147"/>
    <n v="246.98121499999999"/>
    <n v="0.40150000000000002"/>
    <n v="88"/>
  </r>
  <r>
    <x v="0"/>
    <x v="0"/>
    <x v="2"/>
    <x v="20"/>
    <x v="6"/>
    <n v="1.1685000000000001"/>
    <n v="135.05644100000001"/>
    <n v="0.46739999999999998"/>
    <n v="0"/>
  </r>
  <r>
    <x v="0"/>
    <x v="0"/>
    <x v="1"/>
    <x v="6"/>
    <x v="5"/>
    <n v="1.2302999999999999"/>
    <n v="147.988777"/>
    <n v="0.24610000000000001"/>
    <n v="286"/>
  </r>
  <r>
    <x v="2"/>
    <x v="0"/>
    <x v="2"/>
    <x v="18"/>
    <x v="2"/>
    <n v="1.2559"/>
    <n v="207.23231899999999"/>
    <n v="0.46479999999999999"/>
    <n v="355"/>
  </r>
  <r>
    <x v="1"/>
    <x v="0"/>
    <x v="1"/>
    <x v="21"/>
    <x v="2"/>
    <n v="1.2875000000000001"/>
    <n v="233.90612300000001"/>
    <n v="0.45050000000000001"/>
    <n v="114"/>
  </r>
  <r>
    <x v="2"/>
    <x v="0"/>
    <x v="1"/>
    <x v="7"/>
    <x v="1"/>
    <n v="1.3486"/>
    <n v="387.53728100000001"/>
    <n v="0.25629999999999997"/>
    <n v="100"/>
  </r>
  <r>
    <x v="0"/>
    <x v="0"/>
    <x v="2"/>
    <x v="10"/>
    <x v="5"/>
    <n v="1.3608"/>
    <n v="98.695255000000003"/>
    <n v="0.313"/>
    <n v="422"/>
  </r>
  <r>
    <x v="0"/>
    <x v="0"/>
    <x v="1"/>
    <x v="18"/>
    <x v="2"/>
    <n v="1.3623000000000001"/>
    <n v="282.59374000000003"/>
    <n v="0.504"/>
    <n v="0"/>
  </r>
  <r>
    <x v="1"/>
    <x v="0"/>
    <x v="0"/>
    <x v="10"/>
    <x v="6"/>
    <n v="1.4148000000000001"/>
    <n v="172.73904099999999"/>
    <n v="0.63670000000000004"/>
    <n v="281"/>
  </r>
  <r>
    <x v="0"/>
    <x v="0"/>
    <x v="0"/>
    <x v="0"/>
    <x v="2"/>
    <n v="1.4560999999999999"/>
    <n v="116.992414"/>
    <n v="0.5242"/>
    <n v="155"/>
  </r>
  <r>
    <x v="0"/>
    <x v="0"/>
    <x v="1"/>
    <x v="5"/>
    <x v="6"/>
    <n v="1.4654"/>
    <n v="261.31347099999999"/>
    <n v="0.58609999999999995"/>
    <n v="188"/>
  </r>
  <r>
    <x v="1"/>
    <x v="0"/>
    <x v="2"/>
    <x v="22"/>
    <x v="1"/>
    <n v="1.5582"/>
    <n v="144.102644"/>
    <n v="0.28039999999999998"/>
    <n v="254"/>
  </r>
  <r>
    <x v="0"/>
    <x v="0"/>
    <x v="0"/>
    <x v="5"/>
    <x v="6"/>
    <n v="1.5595000000000001"/>
    <n v="212.46996799999999"/>
    <n v="0.62370000000000003"/>
    <n v="178"/>
  </r>
  <r>
    <x v="0"/>
    <x v="0"/>
    <x v="1"/>
    <x v="0"/>
    <x v="0"/>
    <n v="1.5709"/>
    <n v="96.490976000000003"/>
    <n v="0.40839999999999999"/>
    <n v="309"/>
  </r>
  <r>
    <x v="2"/>
    <x v="0"/>
    <x v="2"/>
    <x v="10"/>
    <x v="6"/>
    <n v="1.6089"/>
    <n v="234.200456"/>
    <n v="0.72389999999999999"/>
    <n v="514"/>
  </r>
  <r>
    <x v="2"/>
    <x v="0"/>
    <x v="0"/>
    <x v="18"/>
    <x v="2"/>
    <n v="1.6929000000000001"/>
    <n v="253.64291900000001"/>
    <n v="0.62639999999999996"/>
    <n v="95"/>
  </r>
  <r>
    <x v="2"/>
    <x v="0"/>
    <x v="1"/>
    <x v="4"/>
    <x v="6"/>
    <n v="1.7346999999999999"/>
    <n v="489.01997599999999"/>
    <n v="0.69379999999999997"/>
    <n v="223"/>
  </r>
  <r>
    <x v="1"/>
    <x v="0"/>
    <x v="1"/>
    <x v="7"/>
    <x v="1"/>
    <n v="1.8007"/>
    <n v="496.77016099999997"/>
    <n v="0.34210000000000002"/>
    <n v="96"/>
  </r>
  <r>
    <x v="2"/>
    <x v="0"/>
    <x v="2"/>
    <x v="22"/>
    <x v="1"/>
    <n v="2.0960999999999999"/>
    <n v="177.535357"/>
    <n v="0.37730000000000002"/>
    <n v="298"/>
  </r>
  <r>
    <x v="1"/>
    <x v="0"/>
    <x v="1"/>
    <x v="18"/>
    <x v="2"/>
    <n v="2.1642000000000001"/>
    <n v="341.34502600000002"/>
    <n v="0.80079999999999996"/>
    <n v="289"/>
  </r>
  <r>
    <x v="0"/>
    <x v="0"/>
    <x v="2"/>
    <x v="11"/>
    <x v="2"/>
    <n v="2.2065999999999999"/>
    <n v="164.70493400000001"/>
    <n v="0.84960000000000002"/>
    <n v="769"/>
  </r>
  <r>
    <x v="1"/>
    <x v="0"/>
    <x v="0"/>
    <x v="22"/>
    <x v="1"/>
    <n v="2.5630000000000002"/>
    <n v="286.24733700000002"/>
    <n v="0.46139999999999998"/>
    <n v="102"/>
  </r>
  <r>
    <x v="1"/>
    <x v="0"/>
    <x v="1"/>
    <x v="10"/>
    <x v="5"/>
    <n v="2.7810999999999999"/>
    <n v="190.90902500000001"/>
    <n v="0.63970000000000005"/>
    <n v="842"/>
  </r>
  <r>
    <x v="2"/>
    <x v="0"/>
    <x v="0"/>
    <x v="0"/>
    <x v="2"/>
    <n v="2.8313000000000001"/>
    <n v="200.763102"/>
    <n v="1.0193000000000001"/>
    <n v="191"/>
  </r>
  <r>
    <x v="0"/>
    <x v="0"/>
    <x v="2"/>
    <x v="3"/>
    <x v="6"/>
    <n v="2.8340000000000001"/>
    <n v="485.82223299999998"/>
    <n v="1.4171"/>
    <n v="721"/>
  </r>
  <r>
    <x v="0"/>
    <x v="0"/>
    <x v="0"/>
    <x v="22"/>
    <x v="1"/>
    <n v="2.8628999999999998"/>
    <n v="307.94699200000002"/>
    <n v="0.51529999999999998"/>
    <n v="210"/>
  </r>
  <r>
    <x v="0"/>
    <x v="0"/>
    <x v="1"/>
    <x v="17"/>
    <x v="3"/>
    <n v="3.0057999999999998"/>
    <n v="280.30021299999999"/>
    <n v="0.96179999999999999"/>
    <n v="2426"/>
  </r>
  <r>
    <x v="2"/>
    <x v="0"/>
    <x v="1"/>
    <x v="22"/>
    <x v="1"/>
    <n v="3.1911999999999998"/>
    <n v="241.683626"/>
    <n v="0.57440000000000002"/>
    <n v="179"/>
  </r>
  <r>
    <x v="1"/>
    <x v="0"/>
    <x v="0"/>
    <x v="10"/>
    <x v="5"/>
    <n v="3.3614999999999999"/>
    <n v="224.65112199999999"/>
    <n v="0.77310000000000001"/>
    <n v="366"/>
  </r>
  <r>
    <x v="1"/>
    <x v="0"/>
    <x v="2"/>
    <x v="10"/>
    <x v="5"/>
    <n v="3.3679999999999999"/>
    <n v="248.80781500000001"/>
    <n v="0.77470000000000006"/>
    <n v="1602"/>
  </r>
  <r>
    <x v="2"/>
    <x v="0"/>
    <x v="0"/>
    <x v="22"/>
    <x v="1"/>
    <n v="3.4855999999999998"/>
    <n v="328.75562600000001"/>
    <n v="0.62739999999999996"/>
    <n v="96"/>
  </r>
  <r>
    <x v="2"/>
    <x v="0"/>
    <x v="2"/>
    <x v="10"/>
    <x v="5"/>
    <n v="4.3365999999999998"/>
    <n v="319.95177100000001"/>
    <n v="0.99739999999999995"/>
    <n v="1627"/>
  </r>
  <r>
    <x v="1"/>
    <x v="0"/>
    <x v="0"/>
    <x v="0"/>
    <x v="2"/>
    <n v="4.3779000000000003"/>
    <n v="295.58389399999999"/>
    <n v="1.5761000000000001"/>
    <n v="234"/>
  </r>
  <r>
    <x v="0"/>
    <x v="0"/>
    <x v="2"/>
    <x v="23"/>
    <x v="2"/>
    <n v="4.4477000000000002"/>
    <n v="193.181003"/>
    <n v="1.5567"/>
    <n v="435"/>
  </r>
  <r>
    <x v="1"/>
    <x v="0"/>
    <x v="2"/>
    <x v="3"/>
    <x v="6"/>
    <n v="4.7236000000000002"/>
    <n v="698.28802399999995"/>
    <n v="2.3618000000000001"/>
    <n v="791"/>
  </r>
  <r>
    <x v="2"/>
    <x v="0"/>
    <x v="0"/>
    <x v="10"/>
    <x v="6"/>
    <n v="5.1222000000000003"/>
    <n v="559.44437900000003"/>
    <n v="2.3050000000000002"/>
    <n v="325"/>
  </r>
  <r>
    <x v="1"/>
    <x v="0"/>
    <x v="1"/>
    <x v="10"/>
    <x v="6"/>
    <n v="5.3559000000000001"/>
    <n v="807.00975100000005"/>
    <n v="2.4102000000000001"/>
    <n v="1879"/>
  </r>
  <r>
    <x v="0"/>
    <x v="0"/>
    <x v="1"/>
    <x v="11"/>
    <x v="2"/>
    <n v="5.3848000000000003"/>
    <n v="403.57108199999999"/>
    <n v="2.0731000000000002"/>
    <n v="1598"/>
  </r>
  <r>
    <x v="2"/>
    <x v="0"/>
    <x v="1"/>
    <x v="18"/>
    <x v="2"/>
    <n v="5.5746000000000002"/>
    <n v="811.85141999999996"/>
    <n v="2.0626000000000002"/>
    <n v="709"/>
  </r>
  <r>
    <x v="0"/>
    <x v="0"/>
    <x v="2"/>
    <x v="3"/>
    <x v="7"/>
    <n v="6.1787999999999998"/>
    <n v="460.20650000000001"/>
    <n v="1.2358"/>
    <n v="1101"/>
  </r>
  <r>
    <x v="1"/>
    <x v="0"/>
    <x v="2"/>
    <x v="6"/>
    <x v="6"/>
    <n v="6.601"/>
    <n v="1395.983538"/>
    <n v="2.6402999999999999"/>
    <n v="704"/>
  </r>
  <r>
    <x v="2"/>
    <x v="0"/>
    <x v="1"/>
    <x v="10"/>
    <x v="6"/>
    <n v="7.0743"/>
    <n v="918.30978900000002"/>
    <n v="3.1833999999999998"/>
    <n v="1018"/>
  </r>
  <r>
    <x v="2"/>
    <x v="0"/>
    <x v="2"/>
    <x v="3"/>
    <x v="6"/>
    <n v="7.8609999999999998"/>
    <n v="1087.9695099999999"/>
    <n v="3.9304000000000001"/>
    <n v="1426"/>
  </r>
  <r>
    <x v="0"/>
    <x v="0"/>
    <x v="2"/>
    <x v="6"/>
    <x v="6"/>
    <n v="8.1112000000000002"/>
    <n v="1609.072208"/>
    <n v="3.2444999999999999"/>
    <n v="1351"/>
  </r>
  <r>
    <x v="0"/>
    <x v="0"/>
    <x v="2"/>
    <x v="22"/>
    <x v="1"/>
    <n v="8.1161999999999992"/>
    <n v="700.44224199999996"/>
    <n v="1.4609000000000001"/>
    <n v="2897"/>
  </r>
  <r>
    <x v="1"/>
    <x v="0"/>
    <x v="1"/>
    <x v="3"/>
    <x v="6"/>
    <n v="9.3524999999999991"/>
    <n v="1152.899461"/>
    <n v="4.6763000000000003"/>
    <n v="796"/>
  </r>
  <r>
    <x v="0"/>
    <x v="0"/>
    <x v="1"/>
    <x v="3"/>
    <x v="6"/>
    <n v="9.9210999999999991"/>
    <n v="1323.619549"/>
    <n v="4.9606000000000003"/>
    <n v="729"/>
  </r>
  <r>
    <x v="0"/>
    <x v="0"/>
    <x v="0"/>
    <x v="3"/>
    <x v="7"/>
    <n v="10.053699999999999"/>
    <n v="732.97979999999995"/>
    <n v="2.0106999999999999"/>
    <n v="411"/>
  </r>
  <r>
    <x v="2"/>
    <x v="0"/>
    <x v="0"/>
    <x v="10"/>
    <x v="5"/>
    <n v="10.0639"/>
    <n v="573.12875799999995"/>
    <n v="2.3147000000000002"/>
    <n v="547"/>
  </r>
  <r>
    <x v="0"/>
    <x v="0"/>
    <x v="2"/>
    <x v="0"/>
    <x v="2"/>
    <n v="11.9015"/>
    <n v="701.60339399999998"/>
    <n v="4.2846000000000002"/>
    <n v="1386"/>
  </r>
  <r>
    <x v="1"/>
    <x v="0"/>
    <x v="0"/>
    <x v="3"/>
    <x v="5"/>
    <n v="12.7583"/>
    <n v="817.78912800000001"/>
    <n v="2.6791999999999998"/>
    <n v="545"/>
  </r>
  <r>
    <x v="2"/>
    <x v="0"/>
    <x v="2"/>
    <x v="6"/>
    <x v="6"/>
    <n v="14.2126"/>
    <n v="2169.3090109999998"/>
    <n v="5.6848999999999998"/>
    <n v="1776"/>
  </r>
  <r>
    <x v="0"/>
    <x v="0"/>
    <x v="1"/>
    <x v="22"/>
    <x v="1"/>
    <n v="14.6676"/>
    <n v="1288.4679839999999"/>
    <n v="2.6402000000000001"/>
    <n v="4284"/>
  </r>
  <r>
    <x v="0"/>
    <x v="0"/>
    <x v="0"/>
    <x v="3"/>
    <x v="5"/>
    <n v="15.2249"/>
    <n v="899.26549299999999"/>
    <n v="3.1972"/>
    <n v="536"/>
  </r>
  <r>
    <x v="2"/>
    <x v="0"/>
    <x v="0"/>
    <x v="3"/>
    <x v="5"/>
    <n v="16.3202"/>
    <n v="936.80341299999998"/>
    <n v="3.4272"/>
    <n v="477"/>
  </r>
  <r>
    <x v="2"/>
    <x v="0"/>
    <x v="0"/>
    <x v="6"/>
    <x v="6"/>
    <n v="16.8368"/>
    <n v="3227.9926559999999"/>
    <n v="6.7346000000000004"/>
    <n v="663"/>
  </r>
  <r>
    <x v="0"/>
    <x v="0"/>
    <x v="1"/>
    <x v="3"/>
    <x v="7"/>
    <n v="17.2088"/>
    <n v="1310.1595"/>
    <n v="3.4417"/>
    <n v="1929"/>
  </r>
  <r>
    <x v="1"/>
    <x v="0"/>
    <x v="2"/>
    <x v="3"/>
    <x v="7"/>
    <n v="18.018899999999999"/>
    <n v="1233.5554"/>
    <n v="3.6036999999999999"/>
    <n v="1755"/>
  </r>
  <r>
    <x v="0"/>
    <x v="0"/>
    <x v="1"/>
    <x v="0"/>
    <x v="2"/>
    <n v="19.016200000000001"/>
    <n v="1335.5663770000001"/>
    <n v="6.8459000000000003"/>
    <n v="1751"/>
  </r>
  <r>
    <x v="2"/>
    <x v="0"/>
    <x v="1"/>
    <x v="10"/>
    <x v="5"/>
    <n v="19.5669"/>
    <n v="1090.341146"/>
    <n v="4.5003000000000002"/>
    <n v="3312"/>
  </r>
  <r>
    <x v="1"/>
    <x v="0"/>
    <x v="2"/>
    <x v="0"/>
    <x v="2"/>
    <n v="22.006499999999999"/>
    <n v="1012.00119"/>
    <n v="7.9222999999999999"/>
    <n v="1738"/>
  </r>
  <r>
    <x v="1"/>
    <x v="0"/>
    <x v="1"/>
    <x v="3"/>
    <x v="7"/>
    <n v="26.234000000000002"/>
    <n v="1891.4637"/>
    <n v="5.2468000000000004"/>
    <n v="2038"/>
  </r>
  <r>
    <x v="1"/>
    <x v="0"/>
    <x v="0"/>
    <x v="3"/>
    <x v="7"/>
    <n v="31.181999999999999"/>
    <n v="2078.5832999999998"/>
    <n v="6.2363"/>
    <n v="511"/>
  </r>
  <r>
    <x v="1"/>
    <x v="0"/>
    <x v="0"/>
    <x v="6"/>
    <x v="6"/>
    <n v="32.549199999999999"/>
    <n v="5589.6700229999997"/>
    <n v="13.019600000000001"/>
    <n v="658"/>
  </r>
  <r>
    <x v="2"/>
    <x v="0"/>
    <x v="0"/>
    <x v="3"/>
    <x v="6"/>
    <n v="35.718200000000003"/>
    <n v="4166.4537879999998"/>
    <n v="17.859200000000001"/>
    <n v="629"/>
  </r>
  <r>
    <x v="1"/>
    <x v="0"/>
    <x v="1"/>
    <x v="0"/>
    <x v="2"/>
    <n v="36.8688"/>
    <n v="2073.7657469999999"/>
    <n v="13.2728"/>
    <n v="2184"/>
  </r>
  <r>
    <x v="0"/>
    <x v="0"/>
    <x v="0"/>
    <x v="3"/>
    <x v="6"/>
    <n v="38.410200000000003"/>
    <n v="4457.2247900000002"/>
    <n v="19.205100000000002"/>
    <n v="633"/>
  </r>
  <r>
    <x v="2"/>
    <x v="0"/>
    <x v="1"/>
    <x v="3"/>
    <x v="6"/>
    <n v="41.831800000000001"/>
    <n v="4901.0809179999997"/>
    <n v="20.916"/>
    <n v="2638"/>
  </r>
  <r>
    <x v="0"/>
    <x v="0"/>
    <x v="0"/>
    <x v="6"/>
    <x v="6"/>
    <n v="44.928699999999999"/>
    <n v="7611.5632079999996"/>
    <n v="17.971499999999999"/>
    <n v="728"/>
  </r>
  <r>
    <x v="1"/>
    <x v="0"/>
    <x v="0"/>
    <x v="3"/>
    <x v="6"/>
    <n v="47.752400000000002"/>
    <n v="4638.5372710000001"/>
    <n v="23.876300000000001"/>
    <n v="569"/>
  </r>
  <r>
    <x v="1"/>
    <x v="0"/>
    <x v="1"/>
    <x v="6"/>
    <x v="6"/>
    <n v="49.695099999999996"/>
    <n v="8107.0834329999998"/>
    <n v="19.878"/>
    <n v="1820"/>
  </r>
  <r>
    <x v="2"/>
    <x v="0"/>
    <x v="2"/>
    <x v="0"/>
    <x v="2"/>
    <n v="52.790100000000002"/>
    <n v="3000.9626050000002"/>
    <n v="19.0044"/>
    <n v="5948"/>
  </r>
  <r>
    <x v="1"/>
    <x v="0"/>
    <x v="2"/>
    <x v="3"/>
    <x v="2"/>
    <n v="53.450200000000002"/>
    <n v="5188.0307679999996"/>
    <n v="18.7075"/>
    <n v="8539"/>
  </r>
  <r>
    <x v="2"/>
    <x v="0"/>
    <x v="1"/>
    <x v="0"/>
    <x v="2"/>
    <n v="55.337499999999999"/>
    <n v="3197.0532509999998"/>
    <n v="19.921500000000002"/>
    <n v="6724"/>
  </r>
  <r>
    <x v="0"/>
    <x v="0"/>
    <x v="1"/>
    <x v="6"/>
    <x v="6"/>
    <n v="56.186999999999998"/>
    <n v="9934.4125370000002"/>
    <n v="22.474699999999999"/>
    <n v="4241"/>
  </r>
  <r>
    <x v="0"/>
    <x v="0"/>
    <x v="2"/>
    <x v="3"/>
    <x v="2"/>
    <n v="57.690800000000003"/>
    <n v="5967.1194320000004"/>
    <n v="20.191800000000001"/>
    <n v="9322"/>
  </r>
  <r>
    <x v="0"/>
    <x v="0"/>
    <x v="0"/>
    <x v="3"/>
    <x v="2"/>
    <n v="58.244300000000003"/>
    <n v="5622.5804420000004"/>
    <n v="20.3855"/>
    <n v="758"/>
  </r>
  <r>
    <x v="1"/>
    <x v="0"/>
    <x v="2"/>
    <x v="3"/>
    <x v="5"/>
    <n v="60.735599999999998"/>
    <n v="3633.450875"/>
    <n v="12.7544"/>
    <n v="8174"/>
  </r>
  <r>
    <x v="1"/>
    <x v="0"/>
    <x v="0"/>
    <x v="3"/>
    <x v="2"/>
    <n v="61.603400000000001"/>
    <n v="5598.9758140000004"/>
    <n v="21.561199999999999"/>
    <n v="798"/>
  </r>
  <r>
    <x v="2"/>
    <x v="0"/>
    <x v="1"/>
    <x v="6"/>
    <x v="6"/>
    <n v="66.142200000000003"/>
    <n v="9564.4037960000005"/>
    <n v="26.456900000000001"/>
    <n v="5157"/>
  </r>
  <r>
    <x v="2"/>
    <x v="0"/>
    <x v="2"/>
    <x v="3"/>
    <x v="5"/>
    <n v="66.722499999999997"/>
    <n v="4050.03638"/>
    <n v="14.011699999999999"/>
    <n v="7561"/>
  </r>
  <r>
    <x v="2"/>
    <x v="0"/>
    <x v="2"/>
    <x v="3"/>
    <x v="2"/>
    <n v="77.969800000000006"/>
    <n v="7036.2551679999997"/>
    <n v="27.289400000000001"/>
    <n v="8754"/>
  </r>
  <r>
    <x v="2"/>
    <x v="0"/>
    <x v="0"/>
    <x v="3"/>
    <x v="2"/>
    <n v="87.863399999999999"/>
    <n v="7019.1165080000001"/>
    <n v="30.752199999999998"/>
    <n v="754"/>
  </r>
  <r>
    <x v="0"/>
    <x v="0"/>
    <x v="2"/>
    <x v="3"/>
    <x v="5"/>
    <n v="88.491699999999994"/>
    <n v="4389.8095540000004"/>
    <n v="18.583300000000001"/>
    <n v="9100"/>
  </r>
  <r>
    <x v="1"/>
    <x v="0"/>
    <x v="1"/>
    <x v="3"/>
    <x v="5"/>
    <n v="97.1922"/>
    <n v="5815.6747169999999"/>
    <n v="20.410399999999999"/>
    <n v="11628"/>
  </r>
  <r>
    <x v="2"/>
    <x v="0"/>
    <x v="1"/>
    <x v="3"/>
    <x v="2"/>
    <n v="109.4041"/>
    <n v="9457.3964120000001"/>
    <n v="38.291400000000003"/>
    <n v="8553"/>
  </r>
  <r>
    <x v="1"/>
    <x v="0"/>
    <x v="1"/>
    <x v="3"/>
    <x v="2"/>
    <n v="147.98070000000001"/>
    <n v="13070.828159999999"/>
    <n v="51.793100000000003"/>
    <n v="15787"/>
  </r>
  <r>
    <x v="0"/>
    <x v="0"/>
    <x v="1"/>
    <x v="3"/>
    <x v="2"/>
    <n v="159.5171"/>
    <n v="14567.697899999999"/>
    <n v="55.8309"/>
    <n v="17397"/>
  </r>
  <r>
    <x v="2"/>
    <x v="0"/>
    <x v="1"/>
    <x v="3"/>
    <x v="5"/>
    <n v="173.1694"/>
    <n v="8930.8731939999998"/>
    <n v="36.365499999999997"/>
    <n v="10568"/>
  </r>
  <r>
    <x v="0"/>
    <x v="0"/>
    <x v="1"/>
    <x v="3"/>
    <x v="5"/>
    <n v="200.7302"/>
    <n v="10271.139880000001"/>
    <n v="42.153399999999998"/>
    <n v="17167"/>
  </r>
  <r>
    <x v="1"/>
    <x v="1"/>
    <x v="2"/>
    <x v="4"/>
    <x v="1"/>
    <n v="2.9999999999999997E-4"/>
    <n v="6.0470999999999997E-2"/>
    <n v="1E-4"/>
    <n v="0"/>
  </r>
  <r>
    <x v="1"/>
    <x v="1"/>
    <x v="1"/>
    <x v="1"/>
    <x v="1"/>
    <n v="1.2999999999999999E-3"/>
    <n v="0.660408"/>
    <n v="2.9999999999999997E-4"/>
    <n v="0"/>
  </r>
  <r>
    <x v="1"/>
    <x v="1"/>
    <x v="1"/>
    <x v="4"/>
    <x v="1"/>
    <n v="1.2999999999999999E-3"/>
    <n v="0.51300999999999997"/>
    <n v="2.9999999999999997E-4"/>
    <n v="2"/>
  </r>
  <r>
    <x v="2"/>
    <x v="1"/>
    <x v="1"/>
    <x v="21"/>
    <x v="1"/>
    <n v="1.6000000000000001E-3"/>
    <n v="0.21092"/>
    <n v="2.9999999999999997E-4"/>
    <n v="4"/>
  </r>
  <r>
    <x v="0"/>
    <x v="1"/>
    <x v="2"/>
    <x v="5"/>
    <x v="0"/>
    <n v="2E-3"/>
    <n v="0.90885700000000003"/>
    <n v="5.9999999999999995E-4"/>
    <n v="0"/>
  </r>
  <r>
    <x v="1"/>
    <x v="1"/>
    <x v="2"/>
    <x v="5"/>
    <x v="0"/>
    <n v="3.3E-3"/>
    <n v="1.308484"/>
    <n v="8.9999999999999998E-4"/>
    <n v="2"/>
  </r>
  <r>
    <x v="0"/>
    <x v="1"/>
    <x v="0"/>
    <x v="0"/>
    <x v="0"/>
    <n v="3.8999999999999998E-3"/>
    <n v="0.20893"/>
    <n v="1E-3"/>
    <n v="1"/>
  </r>
  <r>
    <x v="1"/>
    <x v="1"/>
    <x v="2"/>
    <x v="6"/>
    <x v="5"/>
    <n v="4.4000000000000003E-3"/>
    <n v="0.38570199999999999"/>
    <n v="8.9999999999999998E-4"/>
    <n v="2"/>
  </r>
  <r>
    <x v="0"/>
    <x v="1"/>
    <x v="0"/>
    <x v="2"/>
    <x v="2"/>
    <n v="4.4000000000000003E-3"/>
    <n v="0.40546199999999999"/>
    <n v="1.6999999999999999E-3"/>
    <n v="2"/>
  </r>
  <r>
    <x v="0"/>
    <x v="1"/>
    <x v="2"/>
    <x v="5"/>
    <x v="3"/>
    <n v="4.4000000000000003E-3"/>
    <n v="1.373464"/>
    <n v="1.2999999999999999E-3"/>
    <n v="0"/>
  </r>
  <r>
    <x v="1"/>
    <x v="1"/>
    <x v="0"/>
    <x v="5"/>
    <x v="0"/>
    <n v="5.7999999999999996E-3"/>
    <n v="1.908023"/>
    <n v="1.6000000000000001E-3"/>
    <n v="2"/>
  </r>
  <r>
    <x v="2"/>
    <x v="1"/>
    <x v="0"/>
    <x v="5"/>
    <x v="0"/>
    <n v="6.1999999999999998E-3"/>
    <n v="2.0046979999999999"/>
    <n v="1.6999999999999999E-3"/>
    <n v="4"/>
  </r>
  <r>
    <x v="0"/>
    <x v="1"/>
    <x v="1"/>
    <x v="5"/>
    <x v="3"/>
    <n v="7.7000000000000002E-3"/>
    <n v="2.390466"/>
    <n v="2.3E-3"/>
    <n v="7"/>
  </r>
  <r>
    <x v="0"/>
    <x v="1"/>
    <x v="0"/>
    <x v="5"/>
    <x v="0"/>
    <n v="9.2999999999999992E-3"/>
    <n v="2.9506860000000001"/>
    <n v="2.7000000000000001E-3"/>
    <n v="7"/>
  </r>
  <r>
    <x v="1"/>
    <x v="1"/>
    <x v="0"/>
    <x v="8"/>
    <x v="6"/>
    <n v="1.06E-2"/>
    <n v="1.650026"/>
    <n v="4.1999999999999997E-3"/>
    <n v="8"/>
  </r>
  <r>
    <x v="0"/>
    <x v="1"/>
    <x v="1"/>
    <x v="5"/>
    <x v="0"/>
    <n v="1.14E-2"/>
    <n v="4.7138309999999999"/>
    <n v="3.2000000000000002E-3"/>
    <n v="5"/>
  </r>
  <r>
    <x v="0"/>
    <x v="1"/>
    <x v="1"/>
    <x v="7"/>
    <x v="2"/>
    <n v="1.44E-2"/>
    <n v="6.543679"/>
    <n v="5.1000000000000004E-3"/>
    <n v="3"/>
  </r>
  <r>
    <x v="0"/>
    <x v="1"/>
    <x v="1"/>
    <x v="3"/>
    <x v="4"/>
    <n v="1.52E-2"/>
    <n v="3.141648"/>
    <n v="1.14E-2"/>
    <n v="4"/>
  </r>
  <r>
    <x v="1"/>
    <x v="1"/>
    <x v="2"/>
    <x v="5"/>
    <x v="3"/>
    <n v="1.5900000000000001E-2"/>
    <n v="3.3178890000000001"/>
    <n v="4.7999999999999996E-3"/>
    <n v="2"/>
  </r>
  <r>
    <x v="1"/>
    <x v="1"/>
    <x v="1"/>
    <x v="6"/>
    <x v="5"/>
    <n v="1.6500000000000001E-2"/>
    <n v="2.359302"/>
    <n v="3.3E-3"/>
    <n v="12"/>
  </r>
  <r>
    <x v="2"/>
    <x v="1"/>
    <x v="1"/>
    <x v="4"/>
    <x v="1"/>
    <n v="1.7500000000000002E-2"/>
    <n v="6.4333460000000002"/>
    <n v="3.3E-3"/>
    <n v="13"/>
  </r>
  <r>
    <x v="1"/>
    <x v="1"/>
    <x v="1"/>
    <x v="7"/>
    <x v="2"/>
    <n v="2.06E-2"/>
    <n v="6.792724999999999"/>
    <n v="7.3000000000000001E-3"/>
    <n v="7"/>
  </r>
  <r>
    <x v="2"/>
    <x v="1"/>
    <x v="2"/>
    <x v="9"/>
    <x v="1"/>
    <n v="2.2700000000000001E-2"/>
    <n v="3.238388"/>
    <n v="4.1000000000000003E-3"/>
    <n v="0"/>
  </r>
  <r>
    <x v="1"/>
    <x v="1"/>
    <x v="2"/>
    <x v="9"/>
    <x v="1"/>
    <n v="2.35E-2"/>
    <n v="4.2909309999999996"/>
    <n v="4.1999999999999997E-3"/>
    <n v="0"/>
  </r>
  <r>
    <x v="2"/>
    <x v="1"/>
    <x v="2"/>
    <x v="24"/>
    <x v="6"/>
    <n v="2.9499999999999998E-2"/>
    <n v="2.7168909999999999"/>
    <n v="1.18E-2"/>
    <n v="0"/>
  </r>
  <r>
    <x v="2"/>
    <x v="1"/>
    <x v="2"/>
    <x v="3"/>
    <x v="3"/>
    <n v="3.2599999999999997E-2"/>
    <n v="2.7249140000000001"/>
    <n v="1.04E-2"/>
    <n v="16"/>
  </r>
  <r>
    <x v="2"/>
    <x v="1"/>
    <x v="1"/>
    <x v="7"/>
    <x v="2"/>
    <n v="3.9699999999999999E-2"/>
    <n v="13.110632000000001"/>
    <n v="1.4E-2"/>
    <n v="8"/>
  </r>
  <r>
    <x v="1"/>
    <x v="1"/>
    <x v="1"/>
    <x v="3"/>
    <x v="4"/>
    <n v="4.0800000000000003E-2"/>
    <n v="5.5094370000000001"/>
    <n v="3.0599999999999999E-2"/>
    <n v="30"/>
  </r>
  <r>
    <x v="2"/>
    <x v="1"/>
    <x v="1"/>
    <x v="1"/>
    <x v="2"/>
    <n v="5.2600000000000001E-2"/>
    <n v="24.106432999999999"/>
    <n v="1.84E-2"/>
    <n v="0"/>
  </r>
  <r>
    <x v="0"/>
    <x v="1"/>
    <x v="2"/>
    <x v="10"/>
    <x v="6"/>
    <n v="5.3100000000000001E-2"/>
    <n v="5.0842169999999998"/>
    <n v="2.3900000000000001E-2"/>
    <n v="52"/>
  </r>
  <r>
    <x v="1"/>
    <x v="1"/>
    <x v="1"/>
    <x v="1"/>
    <x v="2"/>
    <n v="5.5100000000000003E-2"/>
    <n v="25.322154000000001"/>
    <n v="1.9300000000000001E-2"/>
    <n v="0"/>
  </r>
  <r>
    <x v="2"/>
    <x v="1"/>
    <x v="2"/>
    <x v="4"/>
    <x v="1"/>
    <n v="6.7000000000000004E-2"/>
    <n v="22.854507999999999"/>
    <n v="1.2699999999999999E-2"/>
    <n v="51"/>
  </r>
  <r>
    <x v="2"/>
    <x v="1"/>
    <x v="1"/>
    <x v="7"/>
    <x v="6"/>
    <n v="6.8500000000000005E-2"/>
    <n v="33.706556999999997"/>
    <n v="3.4200000000000001E-2"/>
    <n v="40"/>
  </r>
  <r>
    <x v="1"/>
    <x v="1"/>
    <x v="1"/>
    <x v="7"/>
    <x v="6"/>
    <n v="7.3800000000000004E-2"/>
    <n v="36.475166000000002"/>
    <n v="3.6900000000000002E-2"/>
    <n v="54"/>
  </r>
  <r>
    <x v="1"/>
    <x v="1"/>
    <x v="0"/>
    <x v="6"/>
    <x v="5"/>
    <n v="7.5300000000000006E-2"/>
    <n v="8.4115210000000005"/>
    <n v="1.5100000000000001E-2"/>
    <n v="10"/>
  </r>
  <r>
    <x v="2"/>
    <x v="1"/>
    <x v="1"/>
    <x v="3"/>
    <x v="4"/>
    <n v="8.43E-2"/>
    <n v="16.051770999999999"/>
    <n v="6.3299999999999995E-2"/>
    <n v="53"/>
  </r>
  <r>
    <x v="0"/>
    <x v="1"/>
    <x v="2"/>
    <x v="6"/>
    <x v="5"/>
    <n v="8.6300000000000002E-2"/>
    <n v="13.461722999999999"/>
    <n v="1.72E-2"/>
    <n v="22"/>
  </r>
  <r>
    <x v="0"/>
    <x v="1"/>
    <x v="1"/>
    <x v="7"/>
    <x v="6"/>
    <n v="8.6900000000000005E-2"/>
    <n v="46.111162"/>
    <n v="4.3499999999999997E-2"/>
    <n v="42"/>
  </r>
  <r>
    <x v="0"/>
    <x v="1"/>
    <x v="0"/>
    <x v="6"/>
    <x v="5"/>
    <n v="8.9300000000000004E-2"/>
    <n v="11.329055"/>
    <n v="1.78E-2"/>
    <n v="10"/>
  </r>
  <r>
    <x v="1"/>
    <x v="1"/>
    <x v="2"/>
    <x v="4"/>
    <x v="6"/>
    <n v="9.5399999999999999E-2"/>
    <n v="37.051830000000002"/>
    <n v="3.8100000000000002E-2"/>
    <n v="0"/>
  </r>
  <r>
    <x v="2"/>
    <x v="1"/>
    <x v="2"/>
    <x v="24"/>
    <x v="3"/>
    <n v="0.1532"/>
    <n v="27.976054999999999"/>
    <n v="4.9099999999999998E-2"/>
    <n v="0"/>
  </r>
  <r>
    <x v="0"/>
    <x v="1"/>
    <x v="0"/>
    <x v="12"/>
    <x v="6"/>
    <n v="0.157"/>
    <n v="34.985402000000001"/>
    <n v="6.2799999999999995E-2"/>
    <n v="108"/>
  </r>
  <r>
    <x v="2"/>
    <x v="1"/>
    <x v="2"/>
    <x v="9"/>
    <x v="2"/>
    <n v="0.18310000000000001"/>
    <n v="36.294018000000001"/>
    <n v="6.4100000000000004E-2"/>
    <n v="0"/>
  </r>
  <r>
    <x v="2"/>
    <x v="1"/>
    <x v="1"/>
    <x v="25"/>
    <x v="3"/>
    <n v="0.1842"/>
    <n v="34.832101999999999"/>
    <n v="6.08E-2"/>
    <n v="0"/>
  </r>
  <r>
    <x v="0"/>
    <x v="1"/>
    <x v="0"/>
    <x v="2"/>
    <x v="1"/>
    <n v="0.19070000000000001"/>
    <n v="32.362732000000001"/>
    <n v="3.6200000000000003E-2"/>
    <n v="82"/>
  </r>
  <r>
    <x v="0"/>
    <x v="1"/>
    <x v="0"/>
    <x v="26"/>
    <x v="6"/>
    <n v="0.20200000000000001"/>
    <n v="33.859988999999999"/>
    <n v="8.0799999999999997E-2"/>
    <n v="0"/>
  </r>
  <r>
    <x v="1"/>
    <x v="1"/>
    <x v="0"/>
    <x v="26"/>
    <x v="6"/>
    <n v="0.2056"/>
    <n v="41.075017000000003"/>
    <n v="8.2299999999999998E-2"/>
    <n v="62"/>
  </r>
  <r>
    <x v="1"/>
    <x v="1"/>
    <x v="2"/>
    <x v="9"/>
    <x v="2"/>
    <n v="0.2102"/>
    <n v="48.938783999999998"/>
    <n v="7.3499999999999996E-2"/>
    <n v="0"/>
  </r>
  <r>
    <x v="2"/>
    <x v="1"/>
    <x v="0"/>
    <x v="12"/>
    <x v="6"/>
    <n v="0.23449999999999999"/>
    <n v="57.967151000000001"/>
    <n v="9.3799999999999994E-2"/>
    <n v="93"/>
  </r>
  <r>
    <x v="0"/>
    <x v="1"/>
    <x v="2"/>
    <x v="11"/>
    <x v="6"/>
    <n v="0.25559999999999999"/>
    <n v="21.533491999999999"/>
    <n v="0.12529999999999999"/>
    <n v="180"/>
  </r>
  <r>
    <x v="2"/>
    <x v="1"/>
    <x v="0"/>
    <x v="8"/>
    <x v="6"/>
    <n v="0.2888"/>
    <n v="46.506610999999999"/>
    <n v="0.11550000000000001"/>
    <n v="70"/>
  </r>
  <r>
    <x v="0"/>
    <x v="1"/>
    <x v="1"/>
    <x v="11"/>
    <x v="6"/>
    <n v="0.2908"/>
    <n v="28.097594000000001"/>
    <n v="0.14249999999999999"/>
    <n v="145"/>
  </r>
  <r>
    <x v="0"/>
    <x v="1"/>
    <x v="2"/>
    <x v="3"/>
    <x v="4"/>
    <n v="0.29289999999999999"/>
    <n v="47.309114000000001"/>
    <n v="0.21970000000000001"/>
    <n v="179"/>
  </r>
  <r>
    <x v="1"/>
    <x v="1"/>
    <x v="1"/>
    <x v="9"/>
    <x v="1"/>
    <n v="0.2964"/>
    <n v="53.936470999999997"/>
    <n v="5.33E-2"/>
    <n v="78"/>
  </r>
  <r>
    <x v="2"/>
    <x v="1"/>
    <x v="1"/>
    <x v="25"/>
    <x v="6"/>
    <n v="0.31929999999999997"/>
    <n v="146.807534"/>
    <n v="0.15970000000000001"/>
    <n v="0"/>
  </r>
  <r>
    <x v="2"/>
    <x v="1"/>
    <x v="0"/>
    <x v="3"/>
    <x v="4"/>
    <n v="0.32700000000000001"/>
    <n v="61.337885999999997"/>
    <n v="0.24529999999999999"/>
    <n v="23"/>
  </r>
  <r>
    <x v="2"/>
    <x v="1"/>
    <x v="0"/>
    <x v="2"/>
    <x v="1"/>
    <n v="0.33189999999999997"/>
    <n v="50.762267000000001"/>
    <n v="6.3100000000000003E-2"/>
    <n v="0"/>
  </r>
  <r>
    <x v="1"/>
    <x v="1"/>
    <x v="2"/>
    <x v="5"/>
    <x v="6"/>
    <n v="0.34960000000000002"/>
    <n v="38.380471"/>
    <n v="0.13980000000000001"/>
    <n v="206"/>
  </r>
  <r>
    <x v="2"/>
    <x v="1"/>
    <x v="2"/>
    <x v="5"/>
    <x v="6"/>
    <n v="0.3508"/>
    <n v="40.453398"/>
    <n v="0.14030000000000001"/>
    <n v="282"/>
  </r>
  <r>
    <x v="1"/>
    <x v="1"/>
    <x v="0"/>
    <x v="12"/>
    <x v="6"/>
    <n v="0.37630000000000002"/>
    <n v="59.318733999999999"/>
    <n v="0.15049999999999999"/>
    <n v="165"/>
  </r>
  <r>
    <x v="1"/>
    <x v="1"/>
    <x v="2"/>
    <x v="3"/>
    <x v="4"/>
    <n v="0.39589999999999997"/>
    <n v="66.646879999999996"/>
    <n v="0.2969"/>
    <n v="273"/>
  </r>
  <r>
    <x v="2"/>
    <x v="1"/>
    <x v="1"/>
    <x v="1"/>
    <x v="6"/>
    <n v="0.39760000000000001"/>
    <n v="205.54900699999999"/>
    <n v="0.16700000000000001"/>
    <n v="0"/>
  </r>
  <r>
    <x v="1"/>
    <x v="1"/>
    <x v="1"/>
    <x v="1"/>
    <x v="6"/>
    <n v="0.40989999999999999"/>
    <n v="222.27564100000001"/>
    <n v="0.1721"/>
    <n v="0"/>
  </r>
  <r>
    <x v="0"/>
    <x v="1"/>
    <x v="0"/>
    <x v="18"/>
    <x v="2"/>
    <n v="0.41299999999999998"/>
    <n v="75.322764000000006"/>
    <n v="0.15279999999999999"/>
    <n v="34"/>
  </r>
  <r>
    <x v="2"/>
    <x v="1"/>
    <x v="2"/>
    <x v="4"/>
    <x v="6"/>
    <n v="0.41860000000000003"/>
    <n v="131.38103000000001"/>
    <n v="0.16739999999999999"/>
    <n v="84"/>
  </r>
  <r>
    <x v="0"/>
    <x v="1"/>
    <x v="2"/>
    <x v="18"/>
    <x v="2"/>
    <n v="0.41889999999999999"/>
    <n v="83.905488000000005"/>
    <n v="0.155"/>
    <n v="0"/>
  </r>
  <r>
    <x v="2"/>
    <x v="1"/>
    <x v="2"/>
    <x v="3"/>
    <x v="4"/>
    <n v="0.43280000000000002"/>
    <n v="79.266847999999996"/>
    <n v="0.3246"/>
    <n v="279"/>
  </r>
  <r>
    <x v="1"/>
    <x v="1"/>
    <x v="1"/>
    <x v="4"/>
    <x v="6"/>
    <n v="0.5091"/>
    <n v="184.811387"/>
    <n v="0.2036"/>
    <n v="87"/>
  </r>
  <r>
    <x v="1"/>
    <x v="1"/>
    <x v="2"/>
    <x v="10"/>
    <x v="6"/>
    <n v="0.5181"/>
    <n v="82.924092000000002"/>
    <n v="0.2331"/>
    <n v="507"/>
  </r>
  <r>
    <x v="1"/>
    <x v="1"/>
    <x v="2"/>
    <x v="18"/>
    <x v="2"/>
    <n v="0.5252"/>
    <n v="82.262953999999993"/>
    <n v="0.1943"/>
    <n v="279"/>
  </r>
  <r>
    <x v="1"/>
    <x v="1"/>
    <x v="0"/>
    <x v="8"/>
    <x v="1"/>
    <n v="0.53129999999999999"/>
    <n v="46.850673999999998"/>
    <n v="9.5600000000000004E-2"/>
    <n v="87"/>
  </r>
  <r>
    <x v="1"/>
    <x v="1"/>
    <x v="0"/>
    <x v="10"/>
    <x v="6"/>
    <n v="0.70809999999999995"/>
    <n v="89.899091999999996"/>
    <n v="0.31859999999999999"/>
    <n v="208"/>
  </r>
  <r>
    <x v="0"/>
    <x v="1"/>
    <x v="0"/>
    <x v="17"/>
    <x v="3"/>
    <n v="0.75270000000000004"/>
    <n v="74.063677999999996"/>
    <n v="0.2409"/>
    <n v="251"/>
  </r>
  <r>
    <x v="1"/>
    <x v="1"/>
    <x v="1"/>
    <x v="9"/>
    <x v="2"/>
    <n v="0.83420000000000005"/>
    <n v="187.833551"/>
    <n v="0.29199999999999998"/>
    <n v="88"/>
  </r>
  <r>
    <x v="1"/>
    <x v="1"/>
    <x v="2"/>
    <x v="16"/>
    <x v="2"/>
    <n v="0.86280000000000001"/>
    <n v="77.771446999999995"/>
    <n v="0.30199999999999999"/>
    <n v="213"/>
  </r>
  <r>
    <x v="2"/>
    <x v="1"/>
    <x v="0"/>
    <x v="5"/>
    <x v="6"/>
    <n v="0.87439999999999996"/>
    <n v="106.29976499999999"/>
    <n v="0.3498"/>
    <n v="108"/>
  </r>
  <r>
    <x v="0"/>
    <x v="1"/>
    <x v="2"/>
    <x v="0"/>
    <x v="0"/>
    <n v="0.96379999999999999"/>
    <n v="54.697266999999997"/>
    <n v="0.25059999999999999"/>
    <n v="153"/>
  </r>
  <r>
    <x v="0"/>
    <x v="1"/>
    <x v="1"/>
    <x v="6"/>
    <x v="5"/>
    <n v="0.9859"/>
    <n v="118.79017"/>
    <n v="0.19719999999999999"/>
    <n v="276"/>
  </r>
  <r>
    <x v="1"/>
    <x v="1"/>
    <x v="0"/>
    <x v="18"/>
    <x v="2"/>
    <n v="0.99070000000000003"/>
    <n v="147.66493800000001"/>
    <n v="0.36659999999999998"/>
    <n v="77"/>
  </r>
  <r>
    <x v="2"/>
    <x v="1"/>
    <x v="2"/>
    <x v="22"/>
    <x v="1"/>
    <n v="1.0259"/>
    <n v="91.413190999999998"/>
    <n v="0.1847"/>
    <n v="233"/>
  </r>
  <r>
    <x v="2"/>
    <x v="1"/>
    <x v="2"/>
    <x v="18"/>
    <x v="2"/>
    <n v="1.0449999999999999"/>
    <n v="178.409536"/>
    <n v="0.3866"/>
    <n v="253"/>
  </r>
  <r>
    <x v="0"/>
    <x v="1"/>
    <x v="2"/>
    <x v="5"/>
    <x v="6"/>
    <n v="1.0492999999999999"/>
    <n v="156.258602"/>
    <n v="0.41970000000000002"/>
    <n v="0"/>
  </r>
  <r>
    <x v="1"/>
    <x v="1"/>
    <x v="0"/>
    <x v="5"/>
    <x v="6"/>
    <n v="1.0523"/>
    <n v="136.39728199999999"/>
    <n v="0.4209"/>
    <n v="124"/>
  </r>
  <r>
    <x v="1"/>
    <x v="1"/>
    <x v="1"/>
    <x v="21"/>
    <x v="2"/>
    <n v="1.0794999999999999"/>
    <n v="201.00233399999999"/>
    <n v="0.37769999999999998"/>
    <n v="117"/>
  </r>
  <r>
    <x v="0"/>
    <x v="1"/>
    <x v="2"/>
    <x v="10"/>
    <x v="5"/>
    <n v="1.1353"/>
    <n v="79.158237999999997"/>
    <n v="0.2611"/>
    <n v="359"/>
  </r>
  <r>
    <x v="2"/>
    <x v="1"/>
    <x v="2"/>
    <x v="10"/>
    <x v="6"/>
    <n v="1.1556999999999999"/>
    <n v="203.56771599999999"/>
    <n v="0.52010000000000001"/>
    <n v="518"/>
  </r>
  <r>
    <x v="0"/>
    <x v="1"/>
    <x v="1"/>
    <x v="18"/>
    <x v="2"/>
    <n v="1.1930000000000001"/>
    <n v="256.50886700000001"/>
    <n v="0.44140000000000001"/>
    <n v="0"/>
  </r>
  <r>
    <x v="0"/>
    <x v="1"/>
    <x v="1"/>
    <x v="7"/>
    <x v="1"/>
    <n v="1.3058000000000001"/>
    <n v="401.38802099999998"/>
    <n v="0.24809999999999999"/>
    <n v="99"/>
  </r>
  <r>
    <x v="1"/>
    <x v="1"/>
    <x v="1"/>
    <x v="18"/>
    <x v="2"/>
    <n v="1.403"/>
    <n v="229.58150900000001"/>
    <n v="0.51900000000000002"/>
    <n v="266"/>
  </r>
  <r>
    <x v="1"/>
    <x v="1"/>
    <x v="2"/>
    <x v="22"/>
    <x v="1"/>
    <n v="1.4093"/>
    <n v="132.62327400000001"/>
    <n v="0.25369999999999998"/>
    <n v="222"/>
  </r>
  <r>
    <x v="0"/>
    <x v="1"/>
    <x v="0"/>
    <x v="0"/>
    <x v="2"/>
    <n v="1.5125999999999999"/>
    <n v="124.99615300000001"/>
    <n v="0.54449999999999998"/>
    <n v="151"/>
  </r>
  <r>
    <x v="1"/>
    <x v="1"/>
    <x v="1"/>
    <x v="7"/>
    <x v="1"/>
    <n v="1.5409999999999999"/>
    <n v="407.29363699999999"/>
    <n v="0.2928"/>
    <n v="101"/>
  </r>
  <r>
    <x v="0"/>
    <x v="1"/>
    <x v="2"/>
    <x v="17"/>
    <x v="3"/>
    <n v="1.6042000000000001"/>
    <n v="121.20178799999999"/>
    <n v="0.51329999999999998"/>
    <n v="1290"/>
  </r>
  <r>
    <x v="0"/>
    <x v="1"/>
    <x v="0"/>
    <x v="5"/>
    <x v="6"/>
    <n v="1.6618999999999999"/>
    <n v="234.19879800000001"/>
    <n v="0.66469999999999996"/>
    <n v="171"/>
  </r>
  <r>
    <x v="2"/>
    <x v="1"/>
    <x v="1"/>
    <x v="7"/>
    <x v="1"/>
    <n v="1.7384999999999999"/>
    <n v="457.74386800000002"/>
    <n v="0.33029999999999998"/>
    <n v="108"/>
  </r>
  <r>
    <x v="2"/>
    <x v="1"/>
    <x v="1"/>
    <x v="4"/>
    <x v="6"/>
    <n v="1.8029999999999999"/>
    <n v="520.28328699999997"/>
    <n v="0.72109999999999996"/>
    <n v="238"/>
  </r>
  <r>
    <x v="2"/>
    <x v="1"/>
    <x v="0"/>
    <x v="18"/>
    <x v="2"/>
    <n v="1.8528"/>
    <n v="281.485434"/>
    <n v="0.6855"/>
    <n v="93"/>
  </r>
  <r>
    <x v="2"/>
    <x v="1"/>
    <x v="1"/>
    <x v="21"/>
    <x v="2"/>
    <n v="2.2326000000000001"/>
    <n v="287.86845399999999"/>
    <n v="0.78149999999999997"/>
    <n v="150"/>
  </r>
  <r>
    <x v="0"/>
    <x v="1"/>
    <x v="2"/>
    <x v="23"/>
    <x v="2"/>
    <n v="2.2345000000000002"/>
    <n v="106.804421"/>
    <n v="0.78210000000000002"/>
    <n v="463"/>
  </r>
  <r>
    <x v="0"/>
    <x v="1"/>
    <x v="1"/>
    <x v="0"/>
    <x v="0"/>
    <n v="2.2894999999999999"/>
    <n v="130.56964199999999"/>
    <n v="0.59519999999999995"/>
    <n v="321"/>
  </r>
  <r>
    <x v="1"/>
    <x v="1"/>
    <x v="0"/>
    <x v="10"/>
    <x v="5"/>
    <n v="2.4279000000000002"/>
    <n v="182.747544"/>
    <n v="0.55840000000000001"/>
    <n v="343"/>
  </r>
  <r>
    <x v="2"/>
    <x v="1"/>
    <x v="0"/>
    <x v="0"/>
    <x v="2"/>
    <n v="2.4809999999999999"/>
    <n v="184.941745"/>
    <n v="0.8931"/>
    <n v="168"/>
  </r>
  <r>
    <x v="0"/>
    <x v="1"/>
    <x v="0"/>
    <x v="22"/>
    <x v="1"/>
    <n v="2.5137999999999998"/>
    <n v="284.824342"/>
    <n v="0.45250000000000001"/>
    <n v="202"/>
  </r>
  <r>
    <x v="1"/>
    <x v="1"/>
    <x v="0"/>
    <x v="22"/>
    <x v="1"/>
    <n v="2.5794000000000001"/>
    <n v="284.872613"/>
    <n v="0.46429999999999999"/>
    <n v="105"/>
  </r>
  <r>
    <x v="2"/>
    <x v="1"/>
    <x v="2"/>
    <x v="10"/>
    <x v="5"/>
    <n v="2.6972"/>
    <n v="195.33986200000001"/>
    <n v="0.62039999999999995"/>
    <n v="1549"/>
  </r>
  <r>
    <x v="0"/>
    <x v="1"/>
    <x v="2"/>
    <x v="11"/>
    <x v="2"/>
    <n v="2.7930999999999999"/>
    <n v="192.42710299999999"/>
    <n v="1.0753999999999999"/>
    <n v="960"/>
  </r>
  <r>
    <x v="1"/>
    <x v="1"/>
    <x v="1"/>
    <x v="10"/>
    <x v="5"/>
    <n v="2.9780000000000002"/>
    <n v="170.088854"/>
    <n v="0.68489999999999995"/>
    <n v="800"/>
  </r>
  <r>
    <x v="2"/>
    <x v="1"/>
    <x v="0"/>
    <x v="22"/>
    <x v="1"/>
    <n v="3.1436000000000002"/>
    <n v="306.87880100000001"/>
    <n v="0.56589999999999996"/>
    <n v="89"/>
  </r>
  <r>
    <x v="0"/>
    <x v="1"/>
    <x v="2"/>
    <x v="3"/>
    <x v="6"/>
    <n v="3.2303000000000002"/>
    <n v="555.28155200000003"/>
    <n v="1.6151"/>
    <n v="698"/>
  </r>
  <r>
    <x v="1"/>
    <x v="1"/>
    <x v="1"/>
    <x v="10"/>
    <x v="6"/>
    <n v="3.2412000000000001"/>
    <n v="503.77652399999999"/>
    <n v="1.4584999999999999"/>
    <n v="2043"/>
  </r>
  <r>
    <x v="2"/>
    <x v="1"/>
    <x v="0"/>
    <x v="10"/>
    <x v="6"/>
    <n v="3.4373999999999998"/>
    <n v="443.55682300000001"/>
    <n v="1.5468"/>
    <n v="319"/>
  </r>
  <r>
    <x v="0"/>
    <x v="1"/>
    <x v="1"/>
    <x v="17"/>
    <x v="3"/>
    <n v="3.7242999999999999"/>
    <n v="298.288386"/>
    <n v="1.1918"/>
    <n v="2653"/>
  </r>
  <r>
    <x v="0"/>
    <x v="1"/>
    <x v="1"/>
    <x v="5"/>
    <x v="6"/>
    <n v="3.7361"/>
    <n v="756.53332899999998"/>
    <n v="1.4944999999999999"/>
    <n v="411"/>
  </r>
  <r>
    <x v="1"/>
    <x v="1"/>
    <x v="2"/>
    <x v="10"/>
    <x v="5"/>
    <n v="4.0811000000000002"/>
    <n v="299.708529"/>
    <n v="0.93869999999999998"/>
    <n v="1955"/>
  </r>
  <r>
    <x v="0"/>
    <x v="1"/>
    <x v="2"/>
    <x v="3"/>
    <x v="7"/>
    <n v="4.6616"/>
    <n v="367.68819999999999"/>
    <n v="0.93240000000000001"/>
    <n v="843"/>
  </r>
  <r>
    <x v="0"/>
    <x v="1"/>
    <x v="1"/>
    <x v="27"/>
    <x v="2"/>
    <n v="4.6976000000000004"/>
    <n v="410.97030899999999"/>
    <n v="1.6440999999999999"/>
    <n v="2630"/>
  </r>
  <r>
    <x v="1"/>
    <x v="1"/>
    <x v="0"/>
    <x v="0"/>
    <x v="2"/>
    <n v="4.7880000000000003"/>
    <n v="323.52865200000002"/>
    <n v="1.7237"/>
    <n v="237"/>
  </r>
  <r>
    <x v="0"/>
    <x v="1"/>
    <x v="1"/>
    <x v="11"/>
    <x v="2"/>
    <n v="4.8779000000000003"/>
    <n v="342.93716699999999"/>
    <n v="1.8779999999999999"/>
    <n v="1629"/>
  </r>
  <r>
    <x v="1"/>
    <x v="1"/>
    <x v="2"/>
    <x v="3"/>
    <x v="6"/>
    <n v="4.9295"/>
    <n v="735.41033800000002"/>
    <n v="2.4647000000000001"/>
    <n v="777"/>
  </r>
  <r>
    <x v="2"/>
    <x v="1"/>
    <x v="1"/>
    <x v="10"/>
    <x v="6"/>
    <n v="5.2153"/>
    <n v="824.08276799999999"/>
    <n v="2.3468"/>
    <n v="1093"/>
  </r>
  <r>
    <x v="0"/>
    <x v="1"/>
    <x v="2"/>
    <x v="22"/>
    <x v="1"/>
    <n v="5.7038000000000002"/>
    <n v="515.43810399999995"/>
    <n v="1.0266999999999999"/>
    <n v="2437"/>
  </r>
  <r>
    <x v="2"/>
    <x v="1"/>
    <x v="2"/>
    <x v="3"/>
    <x v="6"/>
    <n v="6.0307000000000004"/>
    <n v="839.26486799999998"/>
    <n v="3.0152999999999999"/>
    <n v="1291"/>
  </r>
  <r>
    <x v="1"/>
    <x v="1"/>
    <x v="1"/>
    <x v="3"/>
    <x v="6"/>
    <n v="6.4025999999999996"/>
    <n v="912.74120700000003"/>
    <n v="3.2012999999999998"/>
    <n v="780"/>
  </r>
  <r>
    <x v="0"/>
    <x v="1"/>
    <x v="2"/>
    <x v="0"/>
    <x v="2"/>
    <n v="7.0537999999999998"/>
    <n v="530.28847399999995"/>
    <n v="2.5392999999999999"/>
    <n v="1340"/>
  </r>
  <r>
    <x v="1"/>
    <x v="1"/>
    <x v="2"/>
    <x v="6"/>
    <x v="6"/>
    <n v="7.3704999999999998"/>
    <n v="1552.946177"/>
    <n v="2.9481999999999999"/>
    <n v="941"/>
  </r>
  <r>
    <x v="0"/>
    <x v="1"/>
    <x v="1"/>
    <x v="3"/>
    <x v="6"/>
    <n v="7.3784999999999998"/>
    <n v="1108.9610170000001"/>
    <n v="3.6892999999999998"/>
    <n v="690"/>
  </r>
  <r>
    <x v="1"/>
    <x v="1"/>
    <x v="2"/>
    <x v="0"/>
    <x v="2"/>
    <n v="7.6459999999999999"/>
    <n v="547.56286299999999"/>
    <n v="2.7526000000000002"/>
    <n v="1592"/>
  </r>
  <r>
    <x v="0"/>
    <x v="1"/>
    <x v="2"/>
    <x v="6"/>
    <x v="6"/>
    <n v="7.6718999999999999"/>
    <n v="1608.7897439999999"/>
    <n v="3.0688"/>
    <n v="1087"/>
  </r>
  <r>
    <x v="2"/>
    <x v="1"/>
    <x v="1"/>
    <x v="10"/>
    <x v="5"/>
    <n v="9.44"/>
    <n v="564.161924"/>
    <n v="2.1711999999999998"/>
    <n v="2546"/>
  </r>
  <r>
    <x v="0"/>
    <x v="1"/>
    <x v="0"/>
    <x v="3"/>
    <x v="7"/>
    <n v="9.7912999999999997"/>
    <n v="666.1454"/>
    <n v="1.9583999999999999"/>
    <n v="392"/>
  </r>
  <r>
    <x v="0"/>
    <x v="1"/>
    <x v="1"/>
    <x v="22"/>
    <x v="1"/>
    <n v="10.015700000000001"/>
    <n v="953.28915700000005"/>
    <n v="1.8028"/>
    <n v="3804"/>
  </r>
  <r>
    <x v="2"/>
    <x v="1"/>
    <x v="1"/>
    <x v="18"/>
    <x v="2"/>
    <n v="10.983700000000001"/>
    <n v="1386.7354989999999"/>
    <n v="4.0640000000000001"/>
    <n v="919"/>
  </r>
  <r>
    <x v="1"/>
    <x v="1"/>
    <x v="0"/>
    <x v="3"/>
    <x v="5"/>
    <n v="11.0802"/>
    <n v="740.73100199999999"/>
    <n v="2.3268"/>
    <n v="558"/>
  </r>
  <r>
    <x v="0"/>
    <x v="1"/>
    <x v="0"/>
    <x v="3"/>
    <x v="5"/>
    <n v="11.107900000000001"/>
    <n v="729.82120099999997"/>
    <n v="2.3325999999999998"/>
    <n v="533"/>
  </r>
  <r>
    <x v="2"/>
    <x v="1"/>
    <x v="2"/>
    <x v="6"/>
    <x v="6"/>
    <n v="11.616"/>
    <n v="1969.5568780000001"/>
    <n v="4.6464999999999996"/>
    <n v="1919"/>
  </r>
  <r>
    <x v="0"/>
    <x v="1"/>
    <x v="1"/>
    <x v="3"/>
    <x v="7"/>
    <n v="12.1234"/>
    <n v="992.17550000000006"/>
    <n v="2.4245999999999999"/>
    <n v="1624"/>
  </r>
  <r>
    <x v="1"/>
    <x v="1"/>
    <x v="2"/>
    <x v="3"/>
    <x v="7"/>
    <n v="15.2089"/>
    <n v="999.12739999999997"/>
    <n v="3.0419"/>
    <n v="1941"/>
  </r>
  <r>
    <x v="2"/>
    <x v="1"/>
    <x v="0"/>
    <x v="3"/>
    <x v="5"/>
    <n v="15.4443"/>
    <n v="902.02130599999998"/>
    <n v="3.2433000000000001"/>
    <n v="479"/>
  </r>
  <r>
    <x v="2"/>
    <x v="1"/>
    <x v="0"/>
    <x v="6"/>
    <x v="6"/>
    <n v="15.797800000000001"/>
    <n v="3177.9073079999998"/>
    <n v="6.319"/>
    <n v="668"/>
  </r>
  <r>
    <x v="2"/>
    <x v="1"/>
    <x v="0"/>
    <x v="10"/>
    <x v="5"/>
    <n v="16.149899999999999"/>
    <n v="874.32413499999996"/>
    <n v="3.7145000000000001"/>
    <n v="525"/>
  </r>
  <r>
    <x v="1"/>
    <x v="1"/>
    <x v="1"/>
    <x v="0"/>
    <x v="2"/>
    <n v="19.6373"/>
    <n v="1418.480059"/>
    <n v="7.0694999999999997"/>
    <n v="2062"/>
  </r>
  <r>
    <x v="1"/>
    <x v="1"/>
    <x v="1"/>
    <x v="6"/>
    <x v="6"/>
    <n v="20.250499999999999"/>
    <n v="4419.9431420000001"/>
    <n v="8.1001999999999992"/>
    <n v="1675"/>
  </r>
  <r>
    <x v="1"/>
    <x v="1"/>
    <x v="0"/>
    <x v="6"/>
    <x v="6"/>
    <n v="21.940899999999999"/>
    <n v="4399.8657979999998"/>
    <n v="8.7763000000000009"/>
    <n v="668"/>
  </r>
  <r>
    <x v="1"/>
    <x v="1"/>
    <x v="1"/>
    <x v="3"/>
    <x v="7"/>
    <n v="23.490100000000002"/>
    <n v="1653.5799"/>
    <n v="4.6981000000000002"/>
    <n v="1923"/>
  </r>
  <r>
    <x v="2"/>
    <x v="1"/>
    <x v="1"/>
    <x v="3"/>
    <x v="6"/>
    <n v="25.190799999999999"/>
    <n v="3303.8635730000001"/>
    <n v="12.5954"/>
    <n v="2630"/>
  </r>
  <r>
    <x v="0"/>
    <x v="1"/>
    <x v="1"/>
    <x v="0"/>
    <x v="2"/>
    <n v="26.069199999999999"/>
    <n v="1788.1330680000001"/>
    <n v="9.3849"/>
    <n v="1739"/>
  </r>
  <r>
    <x v="1"/>
    <x v="1"/>
    <x v="0"/>
    <x v="3"/>
    <x v="7"/>
    <n v="27.5444"/>
    <n v="1726.9780000000001"/>
    <n v="5.5088999999999997"/>
    <n v="549"/>
  </r>
  <r>
    <x v="0"/>
    <x v="1"/>
    <x v="1"/>
    <x v="6"/>
    <x v="6"/>
    <n v="29.5518"/>
    <n v="6283.9692070000001"/>
    <n v="11.820600000000001"/>
    <n v="3996"/>
  </r>
  <r>
    <x v="1"/>
    <x v="1"/>
    <x v="0"/>
    <x v="3"/>
    <x v="6"/>
    <n v="30.163699999999999"/>
    <n v="3418.376272"/>
    <n v="15.082000000000001"/>
    <n v="587"/>
  </r>
  <r>
    <x v="2"/>
    <x v="1"/>
    <x v="1"/>
    <x v="6"/>
    <x v="6"/>
    <n v="30.866900000000001"/>
    <n v="5580.4851070000004"/>
    <n v="12.3467"/>
    <n v="3891"/>
  </r>
  <r>
    <x v="0"/>
    <x v="1"/>
    <x v="0"/>
    <x v="3"/>
    <x v="6"/>
    <n v="32.415199999999999"/>
    <n v="3969.1989400000002"/>
    <n v="16.2075"/>
    <n v="641"/>
  </r>
  <r>
    <x v="0"/>
    <x v="1"/>
    <x v="0"/>
    <x v="6"/>
    <x v="6"/>
    <n v="35.849800000000002"/>
    <n v="5962.643043"/>
    <n v="14.3399"/>
    <n v="694"/>
  </r>
  <r>
    <x v="1"/>
    <x v="1"/>
    <x v="2"/>
    <x v="3"/>
    <x v="2"/>
    <n v="39.380899999999997"/>
    <n v="4194.076763"/>
    <n v="13.7834"/>
    <n v="8143"/>
  </r>
  <r>
    <x v="2"/>
    <x v="1"/>
    <x v="2"/>
    <x v="0"/>
    <x v="2"/>
    <n v="39.954599999999999"/>
    <n v="2210.363738"/>
    <n v="14.383599999999999"/>
    <n v="5524"/>
  </r>
  <r>
    <x v="2"/>
    <x v="1"/>
    <x v="1"/>
    <x v="0"/>
    <x v="2"/>
    <n v="43.391399999999997"/>
    <n v="2388.3426169999998"/>
    <n v="15.620900000000001"/>
    <n v="6043"/>
  </r>
  <r>
    <x v="0"/>
    <x v="1"/>
    <x v="0"/>
    <x v="3"/>
    <x v="2"/>
    <n v="47.110900000000001"/>
    <n v="4702.004113"/>
    <n v="16.488900000000001"/>
    <n v="744"/>
  </r>
  <r>
    <x v="2"/>
    <x v="1"/>
    <x v="0"/>
    <x v="3"/>
    <x v="6"/>
    <n v="52.065300000000001"/>
    <n v="5737.7989699999998"/>
    <n v="26.032800000000002"/>
    <n v="648"/>
  </r>
  <r>
    <x v="0"/>
    <x v="1"/>
    <x v="2"/>
    <x v="3"/>
    <x v="2"/>
    <n v="54.681100000000001"/>
    <n v="5765.4214149999998"/>
    <n v="19.138400000000001"/>
    <n v="8884"/>
  </r>
  <r>
    <x v="1"/>
    <x v="1"/>
    <x v="2"/>
    <x v="3"/>
    <x v="5"/>
    <n v="54.909199999999998"/>
    <n v="3357.6095470000005"/>
    <n v="11.531000000000001"/>
    <n v="8226"/>
  </r>
  <r>
    <x v="2"/>
    <x v="1"/>
    <x v="0"/>
    <x v="3"/>
    <x v="2"/>
    <n v="61.994500000000002"/>
    <n v="5267.6876940000002"/>
    <n v="21.6982"/>
    <n v="771"/>
  </r>
  <r>
    <x v="2"/>
    <x v="1"/>
    <x v="2"/>
    <x v="3"/>
    <x v="5"/>
    <n v="67.519499999999994"/>
    <n v="3973.2431459999998"/>
    <n v="14.1791"/>
    <n v="8031"/>
  </r>
  <r>
    <x v="1"/>
    <x v="1"/>
    <x v="0"/>
    <x v="3"/>
    <x v="2"/>
    <n v="71.581800000000001"/>
    <n v="6362.6738450000003"/>
    <n v="25.0535"/>
    <n v="810"/>
  </r>
  <r>
    <x v="2"/>
    <x v="1"/>
    <x v="2"/>
    <x v="3"/>
    <x v="2"/>
    <n v="74.313699999999997"/>
    <n v="6994.827867"/>
    <n v="26.009699999999999"/>
    <n v="9400"/>
  </r>
  <r>
    <x v="0"/>
    <x v="1"/>
    <x v="2"/>
    <x v="3"/>
    <x v="5"/>
    <n v="82.454999999999998"/>
    <n v="4483.615135"/>
    <n v="17.3156"/>
    <n v="9842"/>
  </r>
  <r>
    <x v="1"/>
    <x v="1"/>
    <x v="1"/>
    <x v="3"/>
    <x v="2"/>
    <n v="110.5001"/>
    <n v="10562.128693000001"/>
    <n v="38.6751"/>
    <n v="15152"/>
  </r>
  <r>
    <x v="2"/>
    <x v="1"/>
    <x v="1"/>
    <x v="3"/>
    <x v="2"/>
    <n v="112.8185"/>
    <n v="10193.829322"/>
    <n v="39.486499999999999"/>
    <n v="8768"/>
  </r>
  <r>
    <x v="2"/>
    <x v="1"/>
    <x v="1"/>
    <x v="3"/>
    <x v="5"/>
    <n v="124.2706"/>
    <n v="6261.8328600000004"/>
    <n v="26.096900000000002"/>
    <n v="9957"/>
  </r>
  <r>
    <x v="0"/>
    <x v="1"/>
    <x v="1"/>
    <x v="3"/>
    <x v="2"/>
    <n v="129.52809999999999"/>
    <n v="12648.513944"/>
    <n v="45.334800000000001"/>
    <n v="16535"/>
  </r>
  <r>
    <x v="1"/>
    <x v="1"/>
    <x v="1"/>
    <x v="3"/>
    <x v="5"/>
    <n v="158.11969999999999"/>
    <n v="8438.5270400000009"/>
    <n v="33.205100000000002"/>
    <n v="11647"/>
  </r>
  <r>
    <x v="0"/>
    <x v="1"/>
    <x v="1"/>
    <x v="3"/>
    <x v="5"/>
    <n v="211.82910000000001"/>
    <n v="11127.30868"/>
    <n v="44.484099999999998"/>
    <n v="18131"/>
  </r>
  <r>
    <x v="2"/>
    <x v="2"/>
    <x v="1"/>
    <x v="21"/>
    <x v="1"/>
    <n v="4.0000000000000002E-4"/>
    <n v="4.9662999999999999E-2"/>
    <n v="1E-4"/>
    <n v="1"/>
  </r>
  <r>
    <x v="2"/>
    <x v="2"/>
    <x v="0"/>
    <x v="10"/>
    <x v="3"/>
    <n v="5.9999999999999995E-4"/>
    <n v="4.2303E-2"/>
    <n v="2.0000000000000001E-4"/>
    <n v="2"/>
  </r>
  <r>
    <x v="2"/>
    <x v="2"/>
    <x v="0"/>
    <x v="10"/>
    <x v="4"/>
    <n v="5.9999999999999995E-4"/>
    <n v="9.6673999999999996E-2"/>
    <n v="2.9999999999999997E-4"/>
    <n v="1"/>
  </r>
  <r>
    <x v="2"/>
    <x v="2"/>
    <x v="0"/>
    <x v="2"/>
    <x v="2"/>
    <n v="6.9999999999999999E-4"/>
    <n v="9.4486000000000001E-2"/>
    <n v="2.9999999999999997E-4"/>
    <n v="0"/>
  </r>
  <r>
    <x v="1"/>
    <x v="2"/>
    <x v="0"/>
    <x v="2"/>
    <x v="2"/>
    <n v="6.9999999999999999E-4"/>
    <n v="6.9555000000000006E-2"/>
    <n v="2.9999999999999997E-4"/>
    <n v="2"/>
  </r>
  <r>
    <x v="1"/>
    <x v="2"/>
    <x v="2"/>
    <x v="5"/>
    <x v="0"/>
    <n v="6.9999999999999999E-4"/>
    <n v="0.27444099999999999"/>
    <n v="2.0000000000000001E-4"/>
    <n v="2"/>
  </r>
  <r>
    <x v="1"/>
    <x v="2"/>
    <x v="2"/>
    <x v="5"/>
    <x v="3"/>
    <n v="6.9999999999999999E-4"/>
    <n v="0.13831399999999999"/>
    <n v="2.0000000000000001E-4"/>
    <n v="1"/>
  </r>
  <r>
    <x v="0"/>
    <x v="2"/>
    <x v="2"/>
    <x v="5"/>
    <x v="0"/>
    <n v="1.2999999999999999E-3"/>
    <n v="0.48920599999999997"/>
    <n v="4.0000000000000002E-4"/>
    <n v="3"/>
  </r>
  <r>
    <x v="1"/>
    <x v="2"/>
    <x v="1"/>
    <x v="1"/>
    <x v="1"/>
    <n v="2E-3"/>
    <n v="0.99061299999999997"/>
    <n v="4.0000000000000002E-4"/>
    <n v="0"/>
  </r>
  <r>
    <x v="2"/>
    <x v="2"/>
    <x v="2"/>
    <x v="3"/>
    <x v="3"/>
    <n v="2.5000000000000001E-3"/>
    <n v="0.239033"/>
    <n v="8.0000000000000004E-4"/>
    <n v="3"/>
  </r>
  <r>
    <x v="0"/>
    <x v="2"/>
    <x v="0"/>
    <x v="0"/>
    <x v="0"/>
    <n v="3.8E-3"/>
    <n v="0.20919599999999999"/>
    <n v="1E-3"/>
    <n v="2"/>
  </r>
  <r>
    <x v="1"/>
    <x v="2"/>
    <x v="2"/>
    <x v="6"/>
    <x v="5"/>
    <n v="4.0000000000000001E-3"/>
    <n v="0.58707399999999998"/>
    <n v="8.0000000000000004E-4"/>
    <n v="1"/>
  </r>
  <r>
    <x v="2"/>
    <x v="2"/>
    <x v="2"/>
    <x v="4"/>
    <x v="1"/>
    <n v="5.7999999999999996E-3"/>
    <n v="1.6053360000000001"/>
    <n v="1.1000000000000001E-3"/>
    <n v="0"/>
  </r>
  <r>
    <x v="0"/>
    <x v="2"/>
    <x v="2"/>
    <x v="5"/>
    <x v="3"/>
    <n v="6.1999999999999998E-3"/>
    <n v="1.9124000000000001"/>
    <n v="1.9E-3"/>
    <n v="5"/>
  </r>
  <r>
    <x v="1"/>
    <x v="2"/>
    <x v="1"/>
    <x v="3"/>
    <x v="4"/>
    <n v="8.0000000000000002E-3"/>
    <n v="1.2848790000000001"/>
    <n v="6.0000000000000001E-3"/>
    <n v="3"/>
  </r>
  <r>
    <x v="1"/>
    <x v="2"/>
    <x v="0"/>
    <x v="5"/>
    <x v="0"/>
    <n v="8.2000000000000007E-3"/>
    <n v="2.719411"/>
    <n v="2.3E-3"/>
    <n v="3"/>
  </r>
  <r>
    <x v="0"/>
    <x v="2"/>
    <x v="1"/>
    <x v="5"/>
    <x v="0"/>
    <n v="9.7000000000000003E-3"/>
    <n v="3.9300929999999998"/>
    <n v="2.7000000000000001E-3"/>
    <n v="8"/>
  </r>
  <r>
    <x v="2"/>
    <x v="2"/>
    <x v="0"/>
    <x v="5"/>
    <x v="0"/>
    <n v="9.9000000000000008E-3"/>
    <n v="3.2036440000000002"/>
    <n v="2.7000000000000001E-3"/>
    <n v="2"/>
  </r>
  <r>
    <x v="1"/>
    <x v="2"/>
    <x v="0"/>
    <x v="8"/>
    <x v="6"/>
    <n v="1.0999999999999999E-2"/>
    <n v="1.6126959999999999"/>
    <n v="4.4000000000000003E-3"/>
    <n v="6"/>
  </r>
  <r>
    <x v="0"/>
    <x v="2"/>
    <x v="0"/>
    <x v="5"/>
    <x v="0"/>
    <n v="1.35E-2"/>
    <n v="4.1804649999999999"/>
    <n v="3.8E-3"/>
    <n v="8"/>
  </r>
  <r>
    <x v="0"/>
    <x v="2"/>
    <x v="1"/>
    <x v="3"/>
    <x v="4"/>
    <n v="1.6199999999999999E-2"/>
    <n v="3.358336"/>
    <n v="1.2200000000000001E-2"/>
    <n v="4"/>
  </r>
  <r>
    <x v="1"/>
    <x v="2"/>
    <x v="1"/>
    <x v="7"/>
    <x v="2"/>
    <n v="1.9E-2"/>
    <n v="6.1212439999999999"/>
    <n v="6.7000000000000002E-3"/>
    <n v="8"/>
  </r>
  <r>
    <x v="2"/>
    <x v="2"/>
    <x v="1"/>
    <x v="4"/>
    <x v="1"/>
    <n v="3.2199999999999999E-2"/>
    <n v="7.8845869999999998"/>
    <n v="6.1000000000000004E-3"/>
    <n v="21"/>
  </r>
  <r>
    <x v="1"/>
    <x v="2"/>
    <x v="2"/>
    <x v="9"/>
    <x v="1"/>
    <n v="3.7999999999999999E-2"/>
    <n v="6.9116780000000002"/>
    <n v="6.7999999999999996E-3"/>
    <n v="0"/>
  </r>
  <r>
    <x v="2"/>
    <x v="2"/>
    <x v="1"/>
    <x v="7"/>
    <x v="2"/>
    <n v="4.1200000000000001E-2"/>
    <n v="13.251863999999999"/>
    <n v="1.4500000000000001E-2"/>
    <n v="6"/>
  </r>
  <r>
    <x v="0"/>
    <x v="2"/>
    <x v="1"/>
    <x v="5"/>
    <x v="3"/>
    <n v="4.2999999999999997E-2"/>
    <n v="13.459402000000001"/>
    <n v="1.29E-2"/>
    <n v="15"/>
  </r>
  <r>
    <x v="0"/>
    <x v="2"/>
    <x v="1"/>
    <x v="7"/>
    <x v="2"/>
    <n v="5.0999999999999997E-2"/>
    <n v="22.146691000000001"/>
    <n v="1.7999999999999999E-2"/>
    <n v="6"/>
  </r>
  <r>
    <x v="2"/>
    <x v="2"/>
    <x v="1"/>
    <x v="1"/>
    <x v="2"/>
    <n v="5.7700000000000001E-2"/>
    <n v="25.981501999999999"/>
    <n v="2.0199999999999999E-2"/>
    <n v="0"/>
  </r>
  <r>
    <x v="1"/>
    <x v="2"/>
    <x v="1"/>
    <x v="1"/>
    <x v="2"/>
    <n v="6.1899999999999997E-2"/>
    <n v="28.385296000000004"/>
    <n v="2.1600000000000001E-2"/>
    <n v="0"/>
  </r>
  <r>
    <x v="1"/>
    <x v="2"/>
    <x v="0"/>
    <x v="6"/>
    <x v="5"/>
    <n v="7.2800000000000004E-2"/>
    <n v="8.9871909999999993"/>
    <n v="1.46E-2"/>
    <n v="11"/>
  </r>
  <r>
    <x v="2"/>
    <x v="2"/>
    <x v="1"/>
    <x v="7"/>
    <x v="6"/>
    <n v="8.1799999999999998E-2"/>
    <n v="39.988526"/>
    <n v="4.0800000000000003E-2"/>
    <n v="47"/>
  </r>
  <r>
    <x v="1"/>
    <x v="2"/>
    <x v="1"/>
    <x v="6"/>
    <x v="5"/>
    <n v="8.4000000000000005E-2"/>
    <n v="12.614995"/>
    <n v="1.6799999999999999E-2"/>
    <n v="48"/>
  </r>
  <r>
    <x v="2"/>
    <x v="2"/>
    <x v="1"/>
    <x v="3"/>
    <x v="4"/>
    <n v="8.4400000000000003E-2"/>
    <n v="13.352451"/>
    <n v="6.3299999999999995E-2"/>
    <n v="65"/>
  </r>
  <r>
    <x v="1"/>
    <x v="2"/>
    <x v="1"/>
    <x v="7"/>
    <x v="6"/>
    <n v="9.6500000000000002E-2"/>
    <n v="47.773322"/>
    <n v="4.8300000000000003E-2"/>
    <n v="62"/>
  </r>
  <r>
    <x v="0"/>
    <x v="2"/>
    <x v="2"/>
    <x v="11"/>
    <x v="6"/>
    <n v="0.1235"/>
    <n v="10.237458"/>
    <n v="6.0499999999999998E-2"/>
    <n v="147"/>
  </r>
  <r>
    <x v="1"/>
    <x v="2"/>
    <x v="2"/>
    <x v="9"/>
    <x v="2"/>
    <n v="0.15709999999999999"/>
    <n v="35.343786000000001"/>
    <n v="5.5E-2"/>
    <n v="0"/>
  </r>
  <r>
    <x v="0"/>
    <x v="2"/>
    <x v="1"/>
    <x v="7"/>
    <x v="6"/>
    <n v="0.16880000000000001"/>
    <n v="88.881426000000005"/>
    <n v="8.4400000000000003E-2"/>
    <n v="64"/>
  </r>
  <r>
    <x v="1"/>
    <x v="2"/>
    <x v="0"/>
    <x v="26"/>
    <x v="6"/>
    <n v="0.2084"/>
    <n v="42.177222999999998"/>
    <n v="8.3299999999999999E-2"/>
    <n v="56"/>
  </r>
  <r>
    <x v="1"/>
    <x v="2"/>
    <x v="2"/>
    <x v="24"/>
    <x v="3"/>
    <n v="0.25309999999999999"/>
    <n v="50.093305000000001"/>
    <n v="8.1000000000000003E-2"/>
    <n v="0"/>
  </r>
  <r>
    <x v="1"/>
    <x v="2"/>
    <x v="0"/>
    <x v="2"/>
    <x v="1"/>
    <n v="0.25950000000000001"/>
    <n v="45.093429999999998"/>
    <n v="4.9299999999999997E-2"/>
    <n v="87"/>
  </r>
  <r>
    <x v="0"/>
    <x v="2"/>
    <x v="1"/>
    <x v="11"/>
    <x v="6"/>
    <n v="0.27129999999999999"/>
    <n v="25.76972"/>
    <n v="0.13289999999999999"/>
    <n v="135"/>
  </r>
  <r>
    <x v="0"/>
    <x v="2"/>
    <x v="0"/>
    <x v="12"/>
    <x v="6"/>
    <n v="0.28070000000000001"/>
    <n v="64.890698"/>
    <n v="0.1123"/>
    <n v="128"/>
  </r>
  <r>
    <x v="2"/>
    <x v="2"/>
    <x v="0"/>
    <x v="8"/>
    <x v="6"/>
    <n v="0.28820000000000001"/>
    <n v="45.010945"/>
    <n v="0.1152"/>
    <n v="0"/>
  </r>
  <r>
    <x v="2"/>
    <x v="2"/>
    <x v="2"/>
    <x v="4"/>
    <x v="6"/>
    <n v="0.30649999999999999"/>
    <n v="93.23621"/>
    <n v="0.1226"/>
    <n v="0"/>
  </r>
  <r>
    <x v="2"/>
    <x v="2"/>
    <x v="0"/>
    <x v="3"/>
    <x v="4"/>
    <n v="0.30759999999999998"/>
    <n v="58.307366999999999"/>
    <n v="0.23069999999999999"/>
    <n v="23"/>
  </r>
  <r>
    <x v="0"/>
    <x v="2"/>
    <x v="2"/>
    <x v="3"/>
    <x v="4"/>
    <n v="0.31319999999999998"/>
    <n v="50.571637000000003"/>
    <n v="0.2349"/>
    <n v="179"/>
  </r>
  <r>
    <x v="2"/>
    <x v="2"/>
    <x v="0"/>
    <x v="12"/>
    <x v="6"/>
    <n v="0.3357"/>
    <n v="78.294403000000003"/>
    <n v="0.1343"/>
    <n v="96"/>
  </r>
  <r>
    <x v="1"/>
    <x v="2"/>
    <x v="1"/>
    <x v="9"/>
    <x v="1"/>
    <n v="0.35270000000000001"/>
    <n v="64.167697000000004"/>
    <n v="6.3500000000000001E-2"/>
    <n v="77"/>
  </r>
  <r>
    <x v="2"/>
    <x v="2"/>
    <x v="2"/>
    <x v="3"/>
    <x v="4"/>
    <n v="0.36559999999999998"/>
    <n v="62.655918"/>
    <n v="0.2742"/>
    <n v="283"/>
  </r>
  <r>
    <x v="2"/>
    <x v="2"/>
    <x v="0"/>
    <x v="2"/>
    <x v="1"/>
    <n v="0.3775"/>
    <n v="58.161957999999998"/>
    <n v="7.17E-2"/>
    <n v="0"/>
  </r>
  <r>
    <x v="1"/>
    <x v="2"/>
    <x v="2"/>
    <x v="3"/>
    <x v="4"/>
    <n v="0.3926"/>
    <n v="67.253647000000001"/>
    <n v="0.29449999999999998"/>
    <n v="203"/>
  </r>
  <r>
    <x v="1"/>
    <x v="2"/>
    <x v="0"/>
    <x v="8"/>
    <x v="1"/>
    <n v="0.3992"/>
    <n v="38.224321000000003"/>
    <n v="7.1900000000000006E-2"/>
    <n v="91"/>
  </r>
  <r>
    <x v="1"/>
    <x v="2"/>
    <x v="0"/>
    <x v="10"/>
    <x v="6"/>
    <n v="0.41339999999999999"/>
    <n v="59.907001000000001"/>
    <n v="0.186"/>
    <n v="148"/>
  </r>
  <r>
    <x v="2"/>
    <x v="2"/>
    <x v="2"/>
    <x v="5"/>
    <x v="6"/>
    <n v="0.42"/>
    <n v="48.423850999999999"/>
    <n v="0.16800000000000001"/>
    <n v="292"/>
  </r>
  <r>
    <x v="1"/>
    <x v="2"/>
    <x v="2"/>
    <x v="5"/>
    <x v="6"/>
    <n v="0.43480000000000002"/>
    <n v="47.505246999999997"/>
    <n v="0.1739"/>
    <n v="256"/>
  </r>
  <r>
    <x v="0"/>
    <x v="2"/>
    <x v="1"/>
    <x v="1"/>
    <x v="2"/>
    <n v="0.4466"/>
    <n v="200.89193399999999"/>
    <n v="0.15629999999999999"/>
    <n v="0"/>
  </r>
  <r>
    <x v="0"/>
    <x v="2"/>
    <x v="0"/>
    <x v="26"/>
    <x v="6"/>
    <n v="0.4511"/>
    <n v="82.923760000000001"/>
    <n v="0.1804"/>
    <n v="0"/>
  </r>
  <r>
    <x v="1"/>
    <x v="2"/>
    <x v="1"/>
    <x v="1"/>
    <x v="6"/>
    <n v="0.46129999999999999"/>
    <n v="255.430531"/>
    <n v="0.19370000000000001"/>
    <n v="0"/>
  </r>
  <r>
    <x v="2"/>
    <x v="2"/>
    <x v="2"/>
    <x v="14"/>
    <x v="2"/>
    <n v="0.51239999999999997"/>
    <n v="123.330744"/>
    <n v="0.1794"/>
    <n v="72"/>
  </r>
  <r>
    <x v="1"/>
    <x v="2"/>
    <x v="1"/>
    <x v="4"/>
    <x v="6"/>
    <n v="0.52410000000000001"/>
    <n v="198.85196199999999"/>
    <n v="0.2097"/>
    <n v="0"/>
  </r>
  <r>
    <x v="1"/>
    <x v="2"/>
    <x v="2"/>
    <x v="10"/>
    <x v="6"/>
    <n v="0.52949999999999997"/>
    <n v="85.414349000000001"/>
    <n v="0.23830000000000001"/>
    <n v="446"/>
  </r>
  <r>
    <x v="0"/>
    <x v="2"/>
    <x v="1"/>
    <x v="1"/>
    <x v="6"/>
    <n v="0.53059999999999996"/>
    <n v="290.884253"/>
    <n v="0.22289999999999999"/>
    <n v="0"/>
  </r>
  <r>
    <x v="2"/>
    <x v="2"/>
    <x v="1"/>
    <x v="1"/>
    <x v="6"/>
    <n v="0.54579999999999995"/>
    <n v="290.24293999999998"/>
    <n v="0.22919999999999999"/>
    <n v="0"/>
  </r>
  <r>
    <x v="0"/>
    <x v="2"/>
    <x v="2"/>
    <x v="6"/>
    <x v="5"/>
    <n v="0.62680000000000002"/>
    <n v="67.629071999999994"/>
    <n v="0.12540000000000001"/>
    <n v="64"/>
  </r>
  <r>
    <x v="0"/>
    <x v="2"/>
    <x v="2"/>
    <x v="18"/>
    <x v="2"/>
    <n v="0.65029999999999999"/>
    <n v="131.263071"/>
    <n v="0.24060000000000001"/>
    <n v="0"/>
  </r>
  <r>
    <x v="2"/>
    <x v="2"/>
    <x v="2"/>
    <x v="18"/>
    <x v="2"/>
    <n v="0.74860000000000004"/>
    <n v="124.803203"/>
    <n v="0.27700000000000002"/>
    <n v="253"/>
  </r>
  <r>
    <x v="1"/>
    <x v="2"/>
    <x v="0"/>
    <x v="18"/>
    <x v="2"/>
    <n v="0.78520000000000001"/>
    <n v="112.194176"/>
    <n v="0.29049999999999998"/>
    <n v="73"/>
  </r>
  <r>
    <x v="0"/>
    <x v="2"/>
    <x v="0"/>
    <x v="18"/>
    <x v="2"/>
    <n v="0.79310000000000003"/>
    <n v="146.81078299999999"/>
    <n v="0.29349999999999998"/>
    <n v="30"/>
  </r>
  <r>
    <x v="0"/>
    <x v="2"/>
    <x v="0"/>
    <x v="27"/>
    <x v="2"/>
    <n v="0.83189999999999997"/>
    <n v="75.031017000000006"/>
    <n v="0.29110000000000003"/>
    <n v="117"/>
  </r>
  <r>
    <x v="1"/>
    <x v="2"/>
    <x v="1"/>
    <x v="21"/>
    <x v="2"/>
    <n v="1.0016"/>
    <n v="197.96796900000001"/>
    <n v="0.35039999999999999"/>
    <n v="118"/>
  </r>
  <r>
    <x v="2"/>
    <x v="2"/>
    <x v="0"/>
    <x v="5"/>
    <x v="6"/>
    <n v="1.0074000000000001"/>
    <n v="121.778651"/>
    <n v="0.40289999999999998"/>
    <n v="114"/>
  </r>
  <r>
    <x v="1"/>
    <x v="2"/>
    <x v="1"/>
    <x v="9"/>
    <x v="2"/>
    <n v="1.0125999999999999"/>
    <n v="211.265253"/>
    <n v="0.35439999999999999"/>
    <n v="87"/>
  </r>
  <r>
    <x v="2"/>
    <x v="2"/>
    <x v="2"/>
    <x v="10"/>
    <x v="6"/>
    <n v="1.0539000000000001"/>
    <n v="177.54775599999999"/>
    <n v="0.47439999999999999"/>
    <n v="434"/>
  </r>
  <r>
    <x v="1"/>
    <x v="2"/>
    <x v="2"/>
    <x v="16"/>
    <x v="2"/>
    <n v="1.0598000000000001"/>
    <n v="97.765709999999999"/>
    <n v="0.371"/>
    <n v="221"/>
  </r>
  <r>
    <x v="1"/>
    <x v="2"/>
    <x v="0"/>
    <x v="5"/>
    <x v="6"/>
    <n v="1.0868"/>
    <n v="140.99037000000001"/>
    <n v="0.43469999999999998"/>
    <n v="123"/>
  </r>
  <r>
    <x v="0"/>
    <x v="2"/>
    <x v="2"/>
    <x v="0"/>
    <x v="0"/>
    <n v="1.1108"/>
    <n v="68.207659000000007"/>
    <n v="0.2888"/>
    <n v="136"/>
  </r>
  <r>
    <x v="2"/>
    <x v="2"/>
    <x v="2"/>
    <x v="22"/>
    <x v="1"/>
    <n v="1.1978"/>
    <n v="108.865611"/>
    <n v="0.21560000000000001"/>
    <n v="239"/>
  </r>
  <r>
    <x v="0"/>
    <x v="2"/>
    <x v="2"/>
    <x v="5"/>
    <x v="6"/>
    <n v="1.2257"/>
    <n v="191.38331299999999"/>
    <n v="0.4904"/>
    <n v="385"/>
  </r>
  <r>
    <x v="0"/>
    <x v="2"/>
    <x v="0"/>
    <x v="17"/>
    <x v="3"/>
    <n v="1.2496"/>
    <n v="117.282172"/>
    <n v="0.39989999999999998"/>
    <n v="291"/>
  </r>
  <r>
    <x v="1"/>
    <x v="2"/>
    <x v="2"/>
    <x v="18"/>
    <x v="2"/>
    <n v="1.2914000000000001"/>
    <n v="193.42116300000001"/>
    <n v="0.4778"/>
    <n v="475"/>
  </r>
  <r>
    <x v="2"/>
    <x v="2"/>
    <x v="1"/>
    <x v="21"/>
    <x v="2"/>
    <n v="1.3841000000000001"/>
    <n v="238.90414200000001"/>
    <n v="0.4844"/>
    <n v="158"/>
  </r>
  <r>
    <x v="0"/>
    <x v="2"/>
    <x v="1"/>
    <x v="6"/>
    <x v="5"/>
    <n v="1.4625999999999999"/>
    <n v="186.26879400000001"/>
    <n v="0.29249999999999998"/>
    <n v="281"/>
  </r>
  <r>
    <x v="0"/>
    <x v="2"/>
    <x v="2"/>
    <x v="27"/>
    <x v="2"/>
    <n v="1.5232000000000001"/>
    <n v="136.05799400000001"/>
    <n v="0.53310000000000002"/>
    <n v="642"/>
  </r>
  <r>
    <x v="1"/>
    <x v="2"/>
    <x v="2"/>
    <x v="22"/>
    <x v="1"/>
    <n v="1.7221"/>
    <n v="162.79008099999999"/>
    <n v="0.31"/>
    <n v="232"/>
  </r>
  <r>
    <x v="1"/>
    <x v="2"/>
    <x v="1"/>
    <x v="7"/>
    <x v="1"/>
    <n v="1.7753000000000001"/>
    <n v="504.26181800000001"/>
    <n v="0.33729999999999999"/>
    <n v="95"/>
  </r>
  <r>
    <x v="0"/>
    <x v="2"/>
    <x v="2"/>
    <x v="23"/>
    <x v="2"/>
    <n v="2.1042999999999998"/>
    <n v="110.584264"/>
    <n v="0.73650000000000004"/>
    <n v="454"/>
  </r>
  <r>
    <x v="2"/>
    <x v="2"/>
    <x v="0"/>
    <x v="18"/>
    <x v="2"/>
    <n v="2.1223000000000001"/>
    <n v="317.591342"/>
    <n v="0.7853"/>
    <n v="95"/>
  </r>
  <r>
    <x v="2"/>
    <x v="2"/>
    <x v="1"/>
    <x v="4"/>
    <x v="6"/>
    <n v="2.1444999999999999"/>
    <n v="603.62510699999996"/>
    <n v="0.85770000000000002"/>
    <n v="257"/>
  </r>
  <r>
    <x v="0"/>
    <x v="2"/>
    <x v="1"/>
    <x v="7"/>
    <x v="1"/>
    <n v="2.2362000000000002"/>
    <n v="709.715146"/>
    <n v="0.42480000000000001"/>
    <n v="116"/>
  </r>
  <r>
    <x v="0"/>
    <x v="2"/>
    <x v="2"/>
    <x v="17"/>
    <x v="3"/>
    <n v="2.2679"/>
    <n v="163.897989"/>
    <n v="0.72570000000000001"/>
    <n v="1604"/>
  </r>
  <r>
    <x v="0"/>
    <x v="2"/>
    <x v="0"/>
    <x v="5"/>
    <x v="6"/>
    <n v="2.2989999999999999"/>
    <n v="346.64095800000001"/>
    <n v="0.91959999999999997"/>
    <n v="169"/>
  </r>
  <r>
    <x v="2"/>
    <x v="2"/>
    <x v="2"/>
    <x v="28"/>
    <x v="6"/>
    <n v="2.5053000000000001"/>
    <n v="321.67500000000001"/>
    <n v="1.2526999999999999"/>
    <n v="976"/>
  </r>
  <r>
    <x v="2"/>
    <x v="2"/>
    <x v="1"/>
    <x v="7"/>
    <x v="1"/>
    <n v="2.5575999999999999"/>
    <n v="700.96811600000001"/>
    <n v="0.4859"/>
    <n v="111"/>
  </r>
  <r>
    <x v="1"/>
    <x v="2"/>
    <x v="0"/>
    <x v="10"/>
    <x v="5"/>
    <n v="2.5792999999999999"/>
    <n v="194.22379799999999"/>
    <n v="0.59319999999999995"/>
    <n v="310"/>
  </r>
  <r>
    <x v="1"/>
    <x v="2"/>
    <x v="1"/>
    <x v="10"/>
    <x v="6"/>
    <n v="2.5952000000000002"/>
    <n v="395.922213"/>
    <n v="1.1677999999999999"/>
    <n v="1904"/>
  </r>
  <r>
    <x v="2"/>
    <x v="2"/>
    <x v="0"/>
    <x v="0"/>
    <x v="2"/>
    <n v="2.6175999999999999"/>
    <n v="197.90961999999999"/>
    <n v="0.94230000000000003"/>
    <n v="128"/>
  </r>
  <r>
    <x v="0"/>
    <x v="2"/>
    <x v="1"/>
    <x v="0"/>
    <x v="0"/>
    <n v="2.6452"/>
    <n v="160.44801799999999"/>
    <n v="0.68769999999999998"/>
    <n v="335"/>
  </r>
  <r>
    <x v="1"/>
    <x v="2"/>
    <x v="1"/>
    <x v="18"/>
    <x v="2"/>
    <n v="2.7406000000000001"/>
    <n v="481.704229"/>
    <n v="1.014"/>
    <n v="353"/>
  </r>
  <r>
    <x v="0"/>
    <x v="2"/>
    <x v="0"/>
    <x v="0"/>
    <x v="2"/>
    <n v="2.7622"/>
    <n v="225.40303299999999"/>
    <n v="0.99439999999999995"/>
    <n v="148"/>
  </r>
  <r>
    <x v="2"/>
    <x v="2"/>
    <x v="0"/>
    <x v="10"/>
    <x v="6"/>
    <n v="2.8369"/>
    <n v="433.00613600000003"/>
    <n v="1.2766"/>
    <n v="301"/>
  </r>
  <r>
    <x v="0"/>
    <x v="2"/>
    <x v="0"/>
    <x v="6"/>
    <x v="5"/>
    <n v="3.0952999999999999"/>
    <n v="327.837154"/>
    <n v="0.61909999999999998"/>
    <n v="92"/>
  </r>
  <r>
    <x v="1"/>
    <x v="2"/>
    <x v="1"/>
    <x v="10"/>
    <x v="5"/>
    <n v="3.2189999999999999"/>
    <n v="151.43410600000001"/>
    <n v="0.74039999999999995"/>
    <n v="707"/>
  </r>
  <r>
    <x v="0"/>
    <x v="2"/>
    <x v="2"/>
    <x v="11"/>
    <x v="2"/>
    <n v="3.3083999999999998"/>
    <n v="227.97836000000001"/>
    <n v="1.2737000000000001"/>
    <n v="868"/>
  </r>
  <r>
    <x v="2"/>
    <x v="2"/>
    <x v="0"/>
    <x v="22"/>
    <x v="1"/>
    <n v="3.3967999999999998"/>
    <n v="329.87308200000001"/>
    <n v="0.61140000000000005"/>
    <n v="93"/>
  </r>
  <r>
    <x v="0"/>
    <x v="2"/>
    <x v="2"/>
    <x v="3"/>
    <x v="6"/>
    <n v="3.6111"/>
    <n v="602.11737300000004"/>
    <n v="1.8055000000000001"/>
    <n v="786"/>
  </r>
  <r>
    <x v="1"/>
    <x v="2"/>
    <x v="0"/>
    <x v="22"/>
    <x v="1"/>
    <n v="3.6164999999999998"/>
    <n v="381.379502"/>
    <n v="0.65100000000000002"/>
    <n v="102"/>
  </r>
  <r>
    <x v="0"/>
    <x v="2"/>
    <x v="0"/>
    <x v="22"/>
    <x v="1"/>
    <n v="3.8064"/>
    <n v="424.69898000000001"/>
    <n v="0.68510000000000004"/>
    <n v="191"/>
  </r>
  <r>
    <x v="0"/>
    <x v="2"/>
    <x v="2"/>
    <x v="3"/>
    <x v="7"/>
    <n v="3.9952000000000001"/>
    <n v="333.67649999999998"/>
    <n v="0.79890000000000005"/>
    <n v="791"/>
  </r>
  <r>
    <x v="2"/>
    <x v="2"/>
    <x v="2"/>
    <x v="10"/>
    <x v="5"/>
    <n v="4.2058"/>
    <n v="285.33204799999999"/>
    <n v="0.96730000000000005"/>
    <n v="1440"/>
  </r>
  <r>
    <x v="0"/>
    <x v="2"/>
    <x v="1"/>
    <x v="5"/>
    <x v="6"/>
    <n v="4.5225"/>
    <n v="1072.6836410000001"/>
    <n v="1.8089999999999999"/>
    <n v="470"/>
  </r>
  <r>
    <x v="1"/>
    <x v="2"/>
    <x v="0"/>
    <x v="0"/>
    <x v="2"/>
    <n v="4.7588999999999997"/>
    <n v="326.44578799999999"/>
    <n v="1.7132000000000001"/>
    <n v="236"/>
  </r>
  <r>
    <x v="2"/>
    <x v="2"/>
    <x v="1"/>
    <x v="10"/>
    <x v="6"/>
    <n v="4.9756999999999998"/>
    <n v="855.17175999999995"/>
    <n v="2.2391000000000001"/>
    <n v="1471"/>
  </r>
  <r>
    <x v="1"/>
    <x v="2"/>
    <x v="2"/>
    <x v="3"/>
    <x v="6"/>
    <n v="5.0972999999999997"/>
    <n v="751.42935299999999"/>
    <n v="2.5487000000000002"/>
    <n v="568"/>
  </r>
  <r>
    <x v="0"/>
    <x v="2"/>
    <x v="1"/>
    <x v="11"/>
    <x v="2"/>
    <n v="5.4265999999999996"/>
    <n v="395.15684199999998"/>
    <n v="2.0891999999999999"/>
    <n v="1692"/>
  </r>
  <r>
    <x v="0"/>
    <x v="2"/>
    <x v="2"/>
    <x v="22"/>
    <x v="1"/>
    <n v="5.4960000000000004"/>
    <n v="517.77055199999995"/>
    <n v="0.98929999999999996"/>
    <n v="2432"/>
  </r>
  <r>
    <x v="1"/>
    <x v="2"/>
    <x v="2"/>
    <x v="6"/>
    <x v="6"/>
    <n v="5.984"/>
    <n v="1257.186042"/>
    <n v="2.3936000000000002"/>
    <n v="874"/>
  </r>
  <r>
    <x v="2"/>
    <x v="2"/>
    <x v="1"/>
    <x v="28"/>
    <x v="6"/>
    <n v="6.3936999999999999"/>
    <n v="811.186105"/>
    <n v="3.1968999999999999"/>
    <n v="2485"/>
  </r>
  <r>
    <x v="1"/>
    <x v="2"/>
    <x v="2"/>
    <x v="10"/>
    <x v="5"/>
    <n v="6.6417000000000002"/>
    <n v="461.54479700000002"/>
    <n v="1.5276000000000001"/>
    <n v="2390"/>
  </r>
  <r>
    <x v="0"/>
    <x v="2"/>
    <x v="1"/>
    <x v="17"/>
    <x v="3"/>
    <n v="7.9659000000000004"/>
    <n v="521.41672300000005"/>
    <n v="2.5491000000000001"/>
    <n v="3499"/>
  </r>
  <r>
    <x v="2"/>
    <x v="2"/>
    <x v="2"/>
    <x v="3"/>
    <x v="6"/>
    <n v="8.2565000000000008"/>
    <n v="1088.4688610000001"/>
    <n v="4.1283000000000003"/>
    <n v="1297"/>
  </r>
  <r>
    <x v="2"/>
    <x v="2"/>
    <x v="1"/>
    <x v="18"/>
    <x v="2"/>
    <n v="8.5074000000000005"/>
    <n v="1124.5899529999999"/>
    <n v="3.1476999999999999"/>
    <n v="869"/>
  </r>
  <r>
    <x v="2"/>
    <x v="2"/>
    <x v="1"/>
    <x v="10"/>
    <x v="5"/>
    <n v="8.6386000000000003"/>
    <n v="518.47326399999997"/>
    <n v="1.9869000000000001"/>
    <n v="1801"/>
  </r>
  <r>
    <x v="0"/>
    <x v="2"/>
    <x v="1"/>
    <x v="22"/>
    <x v="1"/>
    <n v="9.3745999999999992"/>
    <n v="947.04014199999995"/>
    <n v="1.6874"/>
    <n v="3564"/>
  </r>
  <r>
    <x v="1"/>
    <x v="2"/>
    <x v="1"/>
    <x v="3"/>
    <x v="6"/>
    <n v="10.489800000000001"/>
    <n v="1390.0422490000001"/>
    <n v="5.2449000000000003"/>
    <n v="762"/>
  </r>
  <r>
    <x v="2"/>
    <x v="2"/>
    <x v="2"/>
    <x v="6"/>
    <x v="6"/>
    <n v="10.6065"/>
    <n v="1949.093433"/>
    <n v="4.2427000000000001"/>
    <n v="1612"/>
  </r>
  <r>
    <x v="0"/>
    <x v="2"/>
    <x v="1"/>
    <x v="27"/>
    <x v="2"/>
    <n v="10.7233"/>
    <n v="982.05882899999995"/>
    <n v="3.7530999999999999"/>
    <n v="3545"/>
  </r>
  <r>
    <x v="0"/>
    <x v="2"/>
    <x v="2"/>
    <x v="0"/>
    <x v="2"/>
    <n v="11.5989"/>
    <n v="762.579249"/>
    <n v="4.1756000000000002"/>
    <n v="1371"/>
  </r>
  <r>
    <x v="2"/>
    <x v="2"/>
    <x v="0"/>
    <x v="10"/>
    <x v="5"/>
    <n v="11.618499999999999"/>
    <n v="677.017966"/>
    <n v="2.6722999999999999"/>
    <n v="503"/>
  </r>
  <r>
    <x v="1"/>
    <x v="2"/>
    <x v="0"/>
    <x v="3"/>
    <x v="5"/>
    <n v="12.728400000000001"/>
    <n v="883.86949000000004"/>
    <n v="2.673"/>
    <n v="565"/>
  </r>
  <r>
    <x v="0"/>
    <x v="2"/>
    <x v="0"/>
    <x v="3"/>
    <x v="5"/>
    <n v="14.1119"/>
    <n v="1000.988615"/>
    <n v="2.9634999999999998"/>
    <n v="478"/>
  </r>
  <r>
    <x v="1"/>
    <x v="2"/>
    <x v="2"/>
    <x v="3"/>
    <x v="7"/>
    <n v="14.6105"/>
    <n v="876.25260000000003"/>
    <n v="2.9220999999999999"/>
    <n v="1735"/>
  </r>
  <r>
    <x v="2"/>
    <x v="2"/>
    <x v="0"/>
    <x v="3"/>
    <x v="5"/>
    <n v="15.7516"/>
    <n v="928.92665"/>
    <n v="3.3079000000000001"/>
    <n v="480"/>
  </r>
  <r>
    <x v="2"/>
    <x v="2"/>
    <x v="2"/>
    <x v="0"/>
    <x v="2"/>
    <n v="15.8856"/>
    <n v="1072.2208250000001"/>
    <n v="5.7187999999999999"/>
    <n v="3521"/>
  </r>
  <r>
    <x v="0"/>
    <x v="2"/>
    <x v="0"/>
    <x v="3"/>
    <x v="7"/>
    <n v="16.243300000000001"/>
    <n v="1111.4856"/>
    <n v="3.2486000000000002"/>
    <n v="339"/>
  </r>
  <r>
    <x v="1"/>
    <x v="2"/>
    <x v="2"/>
    <x v="0"/>
    <x v="2"/>
    <n v="16.7714"/>
    <n v="957.65010700000005"/>
    <n v="6.0377000000000001"/>
    <n v="1817"/>
  </r>
  <r>
    <x v="2"/>
    <x v="2"/>
    <x v="0"/>
    <x v="6"/>
    <x v="6"/>
    <n v="17.3306"/>
    <n v="3529.6090760000002"/>
    <n v="6.9321999999999999"/>
    <n v="668"/>
  </r>
  <r>
    <x v="1"/>
    <x v="2"/>
    <x v="1"/>
    <x v="3"/>
    <x v="7"/>
    <n v="18.2471"/>
    <n v="1287.2407000000001"/>
    <n v="3.6494"/>
    <n v="1862"/>
  </r>
  <r>
    <x v="0"/>
    <x v="2"/>
    <x v="1"/>
    <x v="3"/>
    <x v="7"/>
    <n v="18.528300000000002"/>
    <n v="1307.2"/>
    <n v="3.7056"/>
    <n v="1466"/>
  </r>
  <r>
    <x v="0"/>
    <x v="2"/>
    <x v="2"/>
    <x v="6"/>
    <x v="6"/>
    <n v="19.705200000000001"/>
    <n v="3567.8705949999999"/>
    <n v="7.8821000000000003"/>
    <n v="2934"/>
  </r>
  <r>
    <x v="2"/>
    <x v="2"/>
    <x v="1"/>
    <x v="0"/>
    <x v="2"/>
    <n v="20.995999999999999"/>
    <n v="1306.620265"/>
    <n v="7.5586000000000002"/>
    <n v="3778"/>
  </r>
  <r>
    <x v="2"/>
    <x v="2"/>
    <x v="1"/>
    <x v="6"/>
    <x v="6"/>
    <n v="22.785900000000002"/>
    <n v="4874.6838100000004"/>
    <n v="9.1143999999999998"/>
    <n v="2764"/>
  </r>
  <r>
    <x v="1"/>
    <x v="2"/>
    <x v="0"/>
    <x v="3"/>
    <x v="7"/>
    <n v="24.970500000000001"/>
    <n v="1670.2213999999999"/>
    <n v="4.9941000000000004"/>
    <n v="543"/>
  </r>
  <r>
    <x v="1"/>
    <x v="2"/>
    <x v="0"/>
    <x v="6"/>
    <x v="6"/>
    <n v="25.665400000000002"/>
    <n v="5080.9327439999997"/>
    <n v="10.2662"/>
    <n v="664"/>
  </r>
  <r>
    <x v="1"/>
    <x v="2"/>
    <x v="1"/>
    <x v="0"/>
    <x v="2"/>
    <n v="26.157699999999998"/>
    <n v="1774.121005"/>
    <n v="9.4168000000000003"/>
    <n v="1981"/>
  </r>
  <r>
    <x v="0"/>
    <x v="2"/>
    <x v="1"/>
    <x v="3"/>
    <x v="6"/>
    <n v="26.552499999999998"/>
    <n v="3433.7747290000002"/>
    <n v="13.276300000000001"/>
    <n v="918"/>
  </r>
  <r>
    <x v="0"/>
    <x v="2"/>
    <x v="1"/>
    <x v="0"/>
    <x v="2"/>
    <n v="32.647399999999998"/>
    <n v="2284.9223910000001"/>
    <n v="11.753"/>
    <n v="1770"/>
  </r>
  <r>
    <x v="1"/>
    <x v="2"/>
    <x v="0"/>
    <x v="3"/>
    <x v="6"/>
    <n v="36.161000000000001"/>
    <n v="4368.4028399999997"/>
    <n v="18.080300000000001"/>
    <n v="580"/>
  </r>
  <r>
    <x v="1"/>
    <x v="2"/>
    <x v="1"/>
    <x v="6"/>
    <x v="6"/>
    <n v="36.168900000000001"/>
    <n v="6994.5482540000003"/>
    <n v="14.467599999999999"/>
    <n v="1692"/>
  </r>
  <r>
    <x v="2"/>
    <x v="2"/>
    <x v="1"/>
    <x v="3"/>
    <x v="6"/>
    <n v="41.277500000000003"/>
    <n v="5053.812038"/>
    <n v="20.6387"/>
    <n v="2632"/>
  </r>
  <r>
    <x v="2"/>
    <x v="2"/>
    <x v="0"/>
    <x v="3"/>
    <x v="6"/>
    <n v="44.650199999999998"/>
    <n v="5049.8208759999998"/>
    <n v="22.325099999999999"/>
    <n v="664"/>
  </r>
  <r>
    <x v="0"/>
    <x v="2"/>
    <x v="0"/>
    <x v="6"/>
    <x v="6"/>
    <n v="45.207000000000001"/>
    <n v="9020.8903109999992"/>
    <n v="18.082699999999999"/>
    <n v="675"/>
  </r>
  <r>
    <x v="0"/>
    <x v="2"/>
    <x v="2"/>
    <x v="3"/>
    <x v="5"/>
    <n v="52.485700000000001"/>
    <n v="3593.9786079999999"/>
    <n v="11.022"/>
    <n v="8349"/>
  </r>
  <r>
    <x v="1"/>
    <x v="2"/>
    <x v="2"/>
    <x v="3"/>
    <x v="2"/>
    <n v="55.116700000000002"/>
    <n v="5533.0459680000004"/>
    <n v="19.290900000000001"/>
    <n v="8857"/>
  </r>
  <r>
    <x v="0"/>
    <x v="2"/>
    <x v="0"/>
    <x v="3"/>
    <x v="6"/>
    <n v="55.554200000000002"/>
    <n v="6568.2463909999997"/>
    <n v="27.777100000000001"/>
    <n v="618"/>
  </r>
  <r>
    <x v="1"/>
    <x v="2"/>
    <x v="2"/>
    <x v="3"/>
    <x v="5"/>
    <n v="58.9925"/>
    <n v="3420.0098549999998"/>
    <n v="12.388400000000001"/>
    <n v="7304"/>
  </r>
  <r>
    <x v="2"/>
    <x v="2"/>
    <x v="2"/>
    <x v="3"/>
    <x v="5"/>
    <n v="59.918100000000003"/>
    <n v="3925.894315"/>
    <n v="12.582800000000001"/>
    <n v="7797"/>
  </r>
  <r>
    <x v="0"/>
    <x v="2"/>
    <x v="2"/>
    <x v="3"/>
    <x v="2"/>
    <n v="62.9831"/>
    <n v="6762.7386630000001"/>
    <n v="22.0441"/>
    <n v="9221"/>
  </r>
  <r>
    <x v="2"/>
    <x v="2"/>
    <x v="2"/>
    <x v="3"/>
    <x v="2"/>
    <n v="69.861099999999993"/>
    <n v="6958.6258809999999"/>
    <n v="24.4513"/>
    <n v="8564"/>
  </r>
  <r>
    <x v="1"/>
    <x v="2"/>
    <x v="0"/>
    <x v="3"/>
    <x v="2"/>
    <n v="71.555300000000003"/>
    <n v="6611.2779010000004"/>
    <n v="25.0443"/>
    <n v="794"/>
  </r>
  <r>
    <x v="0"/>
    <x v="2"/>
    <x v="0"/>
    <x v="3"/>
    <x v="2"/>
    <n v="73.746099999999998"/>
    <n v="7356.7611919999999"/>
    <n v="25.811299999999999"/>
    <n v="710"/>
  </r>
  <r>
    <x v="0"/>
    <x v="2"/>
    <x v="1"/>
    <x v="6"/>
    <x v="6"/>
    <n v="73.765600000000006"/>
    <n v="14237.19253"/>
    <n v="29.5063"/>
    <n v="5015"/>
  </r>
  <r>
    <x v="2"/>
    <x v="2"/>
    <x v="1"/>
    <x v="3"/>
    <x v="5"/>
    <n v="80.834900000000005"/>
    <n v="4860.2618430000002"/>
    <n v="16.975300000000001"/>
    <n v="10268"/>
  </r>
  <r>
    <x v="2"/>
    <x v="2"/>
    <x v="1"/>
    <x v="3"/>
    <x v="2"/>
    <n v="98.055300000000003"/>
    <n v="9525.2732039999992"/>
    <n v="34.319400000000002"/>
    <n v="8169"/>
  </r>
  <r>
    <x v="2"/>
    <x v="2"/>
    <x v="0"/>
    <x v="3"/>
    <x v="2"/>
    <n v="116.75060000000001"/>
    <n v="9105.2074269999994"/>
    <n v="40.8628"/>
    <n v="776"/>
  </r>
  <r>
    <x v="1"/>
    <x v="2"/>
    <x v="1"/>
    <x v="3"/>
    <x v="2"/>
    <n v="128.3013"/>
    <n v="12122.702853000001"/>
    <n v="44.9054"/>
    <n v="15756"/>
  </r>
  <r>
    <x v="0"/>
    <x v="2"/>
    <x v="1"/>
    <x v="3"/>
    <x v="2"/>
    <n v="159.762"/>
    <n v="16676.614219999999"/>
    <n v="55.916600000000003"/>
    <n v="17796"/>
  </r>
  <r>
    <x v="1"/>
    <x v="2"/>
    <x v="1"/>
    <x v="3"/>
    <x v="5"/>
    <n v="160.75989999999999"/>
    <n v="8375.8744380000007"/>
    <n v="33.759500000000003"/>
    <n v="11876"/>
  </r>
  <r>
    <x v="0"/>
    <x v="2"/>
    <x v="1"/>
    <x v="3"/>
    <x v="5"/>
    <n v="161.93020000000001"/>
    <n v="10159.89176"/>
    <n v="34.005299999999998"/>
    <n v="16513"/>
  </r>
  <r>
    <x v="2"/>
    <x v="3"/>
    <x v="0"/>
    <x v="10"/>
    <x v="3"/>
    <n v="1E-4"/>
    <n v="7.0280000000000004E-3"/>
    <n v="0"/>
    <n v="0"/>
  </r>
  <r>
    <x v="2"/>
    <x v="3"/>
    <x v="0"/>
    <x v="10"/>
    <x v="4"/>
    <n v="1E-4"/>
    <n v="1.6112000000000001E-2"/>
    <n v="1E-4"/>
    <n v="2"/>
  </r>
  <r>
    <x v="2"/>
    <x v="3"/>
    <x v="2"/>
    <x v="5"/>
    <x v="0"/>
    <n v="6.9999999999999999E-4"/>
    <n v="0.25945600000000002"/>
    <n v="2.0000000000000001E-4"/>
    <n v="2"/>
  </r>
  <r>
    <x v="2"/>
    <x v="3"/>
    <x v="1"/>
    <x v="4"/>
    <x v="2"/>
    <n v="6.9999999999999999E-4"/>
    <n v="0.250637"/>
    <n v="2.0000000000000001E-4"/>
    <n v="1"/>
  </r>
  <r>
    <x v="1"/>
    <x v="3"/>
    <x v="1"/>
    <x v="1"/>
    <x v="1"/>
    <n v="6.9999999999999999E-4"/>
    <n v="0.330204"/>
    <n v="1E-4"/>
    <n v="0"/>
  </r>
  <r>
    <x v="0"/>
    <x v="3"/>
    <x v="2"/>
    <x v="5"/>
    <x v="3"/>
    <n v="6.9999999999999999E-4"/>
    <n v="0.238702"/>
    <n v="2.0000000000000001E-4"/>
    <n v="2"/>
  </r>
  <r>
    <x v="2"/>
    <x v="3"/>
    <x v="2"/>
    <x v="3"/>
    <x v="3"/>
    <n v="1.5E-3"/>
    <n v="0.17146700000000001"/>
    <n v="5.0000000000000001E-4"/>
    <n v="2"/>
  </r>
  <r>
    <x v="0"/>
    <x v="3"/>
    <x v="2"/>
    <x v="5"/>
    <x v="0"/>
    <n v="2E-3"/>
    <n v="0.89559599999999995"/>
    <n v="5.9999999999999995E-4"/>
    <n v="2"/>
  </r>
  <r>
    <x v="1"/>
    <x v="3"/>
    <x v="1"/>
    <x v="3"/>
    <x v="4"/>
    <n v="3.7000000000000002E-3"/>
    <n v="0.76968099999999995"/>
    <n v="2.8E-3"/>
    <n v="2"/>
  </r>
  <r>
    <x v="0"/>
    <x v="3"/>
    <x v="0"/>
    <x v="0"/>
    <x v="0"/>
    <n v="4.5999999999999999E-3"/>
    <n v="0.27464"/>
    <n v="1.1999999999999999E-3"/>
    <n v="1"/>
  </r>
  <r>
    <x v="0"/>
    <x v="3"/>
    <x v="1"/>
    <x v="5"/>
    <x v="0"/>
    <n v="5.1999999999999998E-3"/>
    <n v="2.054427"/>
    <n v="1.4E-3"/>
    <n v="4"/>
  </r>
  <r>
    <x v="1"/>
    <x v="3"/>
    <x v="2"/>
    <x v="6"/>
    <x v="5"/>
    <n v="5.8999999999999999E-3"/>
    <n v="0.77047699999999997"/>
    <n v="1.1999999999999999E-3"/>
    <n v="3"/>
  </r>
  <r>
    <x v="0"/>
    <x v="3"/>
    <x v="2"/>
    <x v="10"/>
    <x v="6"/>
    <n v="7.6E-3"/>
    <n v="1.0291360000000001"/>
    <n v="3.3999999999999998E-3"/>
    <n v="0"/>
  </r>
  <r>
    <x v="2"/>
    <x v="3"/>
    <x v="0"/>
    <x v="5"/>
    <x v="0"/>
    <n v="1.11E-2"/>
    <n v="3.6488230000000001"/>
    <n v="3.0999999999999999E-3"/>
    <n v="4"/>
  </r>
  <r>
    <x v="0"/>
    <x v="3"/>
    <x v="0"/>
    <x v="5"/>
    <x v="0"/>
    <n v="1.26E-2"/>
    <n v="3.8186330000000002"/>
    <n v="3.5000000000000001E-3"/>
    <n v="7"/>
  </r>
  <r>
    <x v="0"/>
    <x v="3"/>
    <x v="1"/>
    <x v="3"/>
    <x v="4"/>
    <n v="1.5699999999999999E-2"/>
    <n v="3.2499920000000002"/>
    <n v="1.18E-2"/>
    <n v="4"/>
  </r>
  <r>
    <x v="1"/>
    <x v="3"/>
    <x v="0"/>
    <x v="8"/>
    <x v="6"/>
    <n v="1.7399999999999999E-2"/>
    <n v="2.096333"/>
    <n v="7.0000000000000001E-3"/>
    <n v="6"/>
  </r>
  <r>
    <x v="2"/>
    <x v="3"/>
    <x v="1"/>
    <x v="7"/>
    <x v="2"/>
    <n v="2.3199999999999998E-2"/>
    <n v="7.4160680000000001"/>
    <n v="8.2000000000000007E-3"/>
    <n v="6"/>
  </r>
  <r>
    <x v="0"/>
    <x v="3"/>
    <x v="1"/>
    <x v="7"/>
    <x v="2"/>
    <n v="2.4E-2"/>
    <n v="10.674282"/>
    <n v="8.6E-3"/>
    <n v="6"/>
  </r>
  <r>
    <x v="1"/>
    <x v="3"/>
    <x v="1"/>
    <x v="7"/>
    <x v="2"/>
    <n v="3.0700000000000002E-2"/>
    <n v="11.345499"/>
    <n v="1.09E-2"/>
    <n v="7"/>
  </r>
  <r>
    <x v="1"/>
    <x v="3"/>
    <x v="0"/>
    <x v="5"/>
    <x v="0"/>
    <n v="4.7800000000000002E-2"/>
    <n v="17.027861999999999"/>
    <n v="1.34E-2"/>
    <n v="21"/>
  </r>
  <r>
    <x v="2"/>
    <x v="3"/>
    <x v="1"/>
    <x v="1"/>
    <x v="2"/>
    <n v="5.9700000000000003E-2"/>
    <n v="27.194769999999998"/>
    <n v="2.0899999999999998E-2"/>
    <n v="0"/>
  </r>
  <r>
    <x v="2"/>
    <x v="3"/>
    <x v="1"/>
    <x v="7"/>
    <x v="6"/>
    <n v="6.3899999999999998E-2"/>
    <n v="31.154171000000002"/>
    <n v="3.1899999999999998E-2"/>
    <n v="54"/>
  </r>
  <r>
    <x v="1"/>
    <x v="3"/>
    <x v="1"/>
    <x v="7"/>
    <x v="6"/>
    <n v="7.2900000000000006E-2"/>
    <n v="36.270744999999998"/>
    <n v="3.6499999999999998E-2"/>
    <n v="49"/>
  </r>
  <r>
    <x v="0"/>
    <x v="3"/>
    <x v="1"/>
    <x v="5"/>
    <x v="3"/>
    <n v="7.7299999999999994E-2"/>
    <n v="23.693545"/>
    <n v="2.3199999999999998E-2"/>
    <n v="28"/>
  </r>
  <r>
    <x v="1"/>
    <x v="3"/>
    <x v="0"/>
    <x v="6"/>
    <x v="5"/>
    <n v="8.3500000000000005E-2"/>
    <n v="10.429016000000001"/>
    <n v="1.67E-2"/>
    <n v="11"/>
  </r>
  <r>
    <x v="1"/>
    <x v="3"/>
    <x v="1"/>
    <x v="1"/>
    <x v="2"/>
    <n v="8.3699999999999997E-2"/>
    <n v="38.515669000000003"/>
    <n v="2.93E-2"/>
    <n v="0"/>
  </r>
  <r>
    <x v="2"/>
    <x v="3"/>
    <x v="1"/>
    <x v="4"/>
    <x v="1"/>
    <n v="8.77E-2"/>
    <n v="10.945539999999999"/>
    <n v="1.66E-2"/>
    <n v="28"/>
  </r>
  <r>
    <x v="0"/>
    <x v="3"/>
    <x v="1"/>
    <x v="7"/>
    <x v="6"/>
    <n v="0.1361"/>
    <n v="71.973048000000006"/>
    <n v="6.8000000000000005E-2"/>
    <n v="52"/>
  </r>
  <r>
    <x v="1"/>
    <x v="3"/>
    <x v="1"/>
    <x v="29"/>
    <x v="5"/>
    <n v="0.1671"/>
    <n v="83.729709999999997"/>
    <n v="3.3399999999999999E-2"/>
    <n v="0"/>
  </r>
  <r>
    <x v="2"/>
    <x v="3"/>
    <x v="2"/>
    <x v="12"/>
    <x v="6"/>
    <n v="0.21260000000000001"/>
    <n v="55.786411000000001"/>
    <n v="8.5099999999999995E-2"/>
    <n v="104"/>
  </r>
  <r>
    <x v="1"/>
    <x v="3"/>
    <x v="0"/>
    <x v="26"/>
    <x v="6"/>
    <n v="0.21260000000000001"/>
    <n v="42.238225"/>
    <n v="8.5000000000000006E-2"/>
    <n v="0"/>
  </r>
  <r>
    <x v="2"/>
    <x v="3"/>
    <x v="1"/>
    <x v="3"/>
    <x v="4"/>
    <n v="0.2203"/>
    <n v="33.022278"/>
    <n v="0.1653"/>
    <n v="65"/>
  </r>
  <r>
    <x v="0"/>
    <x v="3"/>
    <x v="0"/>
    <x v="12"/>
    <x v="6"/>
    <n v="0.22070000000000001"/>
    <n v="52.923910999999997"/>
    <n v="8.8300000000000003E-2"/>
    <n v="125"/>
  </r>
  <r>
    <x v="2"/>
    <x v="3"/>
    <x v="0"/>
    <x v="8"/>
    <x v="6"/>
    <n v="0.22370000000000001"/>
    <n v="30.341988000000001"/>
    <n v="8.9499999999999996E-2"/>
    <n v="0"/>
  </r>
  <r>
    <x v="1"/>
    <x v="3"/>
    <x v="1"/>
    <x v="29"/>
    <x v="2"/>
    <n v="0.24410000000000001"/>
    <n v="124.68517799999999"/>
    <n v="8.5500000000000007E-2"/>
    <n v="0"/>
  </r>
  <r>
    <x v="1"/>
    <x v="3"/>
    <x v="0"/>
    <x v="12"/>
    <x v="6"/>
    <n v="0.25459999999999999"/>
    <n v="45.806486"/>
    <n v="0.1018"/>
    <n v="154"/>
  </r>
  <r>
    <x v="2"/>
    <x v="3"/>
    <x v="0"/>
    <x v="2"/>
    <x v="1"/>
    <n v="0.2712"/>
    <n v="41.763936999999999"/>
    <n v="5.1499999999999997E-2"/>
    <n v="0"/>
  </r>
  <r>
    <x v="2"/>
    <x v="3"/>
    <x v="0"/>
    <x v="12"/>
    <x v="6"/>
    <n v="0.30159999999999998"/>
    <n v="68.126831999999993"/>
    <n v="0.1206"/>
    <n v="105"/>
  </r>
  <r>
    <x v="0"/>
    <x v="3"/>
    <x v="2"/>
    <x v="3"/>
    <x v="4"/>
    <n v="0.30299999999999999"/>
    <n v="48.940376000000001"/>
    <n v="0.2273"/>
    <n v="179"/>
  </r>
  <r>
    <x v="1"/>
    <x v="3"/>
    <x v="1"/>
    <x v="1"/>
    <x v="6"/>
    <n v="0.32790000000000002"/>
    <n v="191.16669099999999"/>
    <n v="0.13769999999999999"/>
    <n v="0"/>
  </r>
  <r>
    <x v="2"/>
    <x v="3"/>
    <x v="2"/>
    <x v="30"/>
    <x v="6"/>
    <n v="0.33460000000000001"/>
    <n v="58.388658999999997"/>
    <n v="0.1673"/>
    <n v="0"/>
  </r>
  <r>
    <x v="1"/>
    <x v="3"/>
    <x v="2"/>
    <x v="21"/>
    <x v="2"/>
    <n v="0.33589999999999998"/>
    <n v="66.834194999999994"/>
    <n v="0.1176"/>
    <n v="0"/>
  </r>
  <r>
    <x v="2"/>
    <x v="3"/>
    <x v="1"/>
    <x v="9"/>
    <x v="1"/>
    <n v="0.35120000000000001"/>
    <n v="54.916409000000002"/>
    <n v="6.3200000000000006E-2"/>
    <n v="0"/>
  </r>
  <r>
    <x v="1"/>
    <x v="3"/>
    <x v="2"/>
    <x v="3"/>
    <x v="4"/>
    <n v="0.38819999999999999"/>
    <n v="65.343700999999996"/>
    <n v="0.29120000000000001"/>
    <n v="203"/>
  </r>
  <r>
    <x v="0"/>
    <x v="3"/>
    <x v="1"/>
    <x v="1"/>
    <x v="2"/>
    <n v="0.434"/>
    <n v="183.83927399999999"/>
    <n v="0.15190000000000001"/>
    <n v="0"/>
  </r>
  <r>
    <x v="0"/>
    <x v="3"/>
    <x v="1"/>
    <x v="11"/>
    <x v="6"/>
    <n v="0.46529999999999999"/>
    <n v="42.914679"/>
    <n v="0.22800000000000001"/>
    <n v="130"/>
  </r>
  <r>
    <x v="2"/>
    <x v="3"/>
    <x v="2"/>
    <x v="5"/>
    <x v="6"/>
    <n v="0.46750000000000003"/>
    <n v="50.164253000000002"/>
    <n v="0.187"/>
    <n v="307"/>
  </r>
  <r>
    <x v="0"/>
    <x v="3"/>
    <x v="0"/>
    <x v="17"/>
    <x v="3"/>
    <n v="0.48530000000000001"/>
    <n v="55.820227000000003"/>
    <n v="0.15529999999999999"/>
    <n v="245"/>
  </r>
  <r>
    <x v="2"/>
    <x v="3"/>
    <x v="2"/>
    <x v="3"/>
    <x v="4"/>
    <n v="0.50439999999999996"/>
    <n v="80.219931000000003"/>
    <n v="0.37830000000000003"/>
    <n v="323"/>
  </r>
  <r>
    <x v="0"/>
    <x v="3"/>
    <x v="1"/>
    <x v="1"/>
    <x v="6"/>
    <n v="0.5333"/>
    <n v="288.943805"/>
    <n v="0.224"/>
    <n v="0"/>
  </r>
  <r>
    <x v="1"/>
    <x v="3"/>
    <x v="0"/>
    <x v="8"/>
    <x v="1"/>
    <n v="0.53820000000000001"/>
    <n v="46.874411000000002"/>
    <n v="9.69E-2"/>
    <n v="91"/>
  </r>
  <r>
    <x v="0"/>
    <x v="3"/>
    <x v="0"/>
    <x v="18"/>
    <x v="2"/>
    <n v="0.54100000000000004"/>
    <n v="104.95249200000001"/>
    <n v="0.2001"/>
    <n v="0"/>
  </r>
  <r>
    <x v="1"/>
    <x v="3"/>
    <x v="0"/>
    <x v="10"/>
    <x v="6"/>
    <n v="0.55410000000000004"/>
    <n v="59.119019999999999"/>
    <n v="0.24929999999999999"/>
    <n v="100"/>
  </r>
  <r>
    <x v="2"/>
    <x v="3"/>
    <x v="1"/>
    <x v="9"/>
    <x v="2"/>
    <n v="0.62539999999999996"/>
    <n v="129.90525500000001"/>
    <n v="0.21879999999999999"/>
    <n v="0"/>
  </r>
  <r>
    <x v="1"/>
    <x v="3"/>
    <x v="0"/>
    <x v="18"/>
    <x v="2"/>
    <n v="0.65339999999999998"/>
    <n v="91.436464000000001"/>
    <n v="0.24179999999999999"/>
    <n v="60"/>
  </r>
  <r>
    <x v="1"/>
    <x v="3"/>
    <x v="2"/>
    <x v="18"/>
    <x v="2"/>
    <n v="0.67720000000000002"/>
    <n v="112.223814"/>
    <n v="0.25059999999999999"/>
    <n v="223"/>
  </r>
  <r>
    <x v="2"/>
    <x v="3"/>
    <x v="1"/>
    <x v="1"/>
    <x v="6"/>
    <n v="0.7026"/>
    <n v="360.11203"/>
    <n v="0.29509999999999997"/>
    <n v="0"/>
  </r>
  <r>
    <x v="1"/>
    <x v="3"/>
    <x v="2"/>
    <x v="10"/>
    <x v="6"/>
    <n v="0.70299999999999996"/>
    <n v="79.828062000000003"/>
    <n v="0.31630000000000003"/>
    <n v="461"/>
  </r>
  <r>
    <x v="0"/>
    <x v="3"/>
    <x v="0"/>
    <x v="27"/>
    <x v="2"/>
    <n v="0.79239999999999999"/>
    <n v="73.897713999999993"/>
    <n v="0.27739999999999998"/>
    <n v="117"/>
  </r>
  <r>
    <x v="2"/>
    <x v="3"/>
    <x v="0"/>
    <x v="5"/>
    <x v="6"/>
    <n v="0.85609999999999997"/>
    <n v="102.900452"/>
    <n v="0.34239999999999998"/>
    <n v="113"/>
  </r>
  <r>
    <x v="1"/>
    <x v="3"/>
    <x v="0"/>
    <x v="5"/>
    <x v="6"/>
    <n v="0.94640000000000002"/>
    <n v="122.809512"/>
    <n v="0.3785"/>
    <n v="131"/>
  </r>
  <r>
    <x v="1"/>
    <x v="3"/>
    <x v="2"/>
    <x v="11"/>
    <x v="2"/>
    <n v="0.96150000000000002"/>
    <n v="73.015910000000005"/>
    <n v="0.37019999999999997"/>
    <n v="1065"/>
  </r>
  <r>
    <x v="1"/>
    <x v="3"/>
    <x v="2"/>
    <x v="16"/>
    <x v="2"/>
    <n v="1.0268999999999999"/>
    <n v="93.809292999999997"/>
    <n v="0.3594"/>
    <n v="525"/>
  </r>
  <r>
    <x v="0"/>
    <x v="3"/>
    <x v="2"/>
    <x v="6"/>
    <x v="5"/>
    <n v="1.0727"/>
    <n v="113.266212"/>
    <n v="0.21460000000000001"/>
    <n v="73"/>
  </r>
  <r>
    <x v="2"/>
    <x v="3"/>
    <x v="0"/>
    <x v="3"/>
    <x v="4"/>
    <n v="1.0820000000000001"/>
    <n v="129.17522600000001"/>
    <n v="0.8115"/>
    <n v="23"/>
  </r>
  <r>
    <x v="0"/>
    <x v="3"/>
    <x v="2"/>
    <x v="0"/>
    <x v="0"/>
    <n v="1.0960000000000001"/>
    <n v="63.418239"/>
    <n v="0.28499999999999998"/>
    <n v="155"/>
  </r>
  <r>
    <x v="2"/>
    <x v="3"/>
    <x v="2"/>
    <x v="18"/>
    <x v="2"/>
    <n v="1.1032999999999999"/>
    <n v="186.01915199999999"/>
    <n v="0.40820000000000001"/>
    <n v="406"/>
  </r>
  <r>
    <x v="2"/>
    <x v="3"/>
    <x v="2"/>
    <x v="22"/>
    <x v="1"/>
    <n v="1.1104000000000001"/>
    <n v="98.750619999999998"/>
    <n v="0.19989999999999999"/>
    <n v="243"/>
  </r>
  <r>
    <x v="0"/>
    <x v="3"/>
    <x v="2"/>
    <x v="31"/>
    <x v="2"/>
    <n v="1.1158999999999999"/>
    <n v="89.912221000000002"/>
    <n v="0.39050000000000001"/>
    <n v="566"/>
  </r>
  <r>
    <x v="1"/>
    <x v="3"/>
    <x v="1"/>
    <x v="21"/>
    <x v="2"/>
    <n v="1.1543000000000001"/>
    <n v="213.32597899999999"/>
    <n v="0.40400000000000003"/>
    <n v="116"/>
  </r>
  <r>
    <x v="0"/>
    <x v="3"/>
    <x v="2"/>
    <x v="17"/>
    <x v="3"/>
    <n v="1.2133"/>
    <n v="95.999382999999995"/>
    <n v="0.38819999999999999"/>
    <n v="1026"/>
  </r>
  <r>
    <x v="1"/>
    <x v="3"/>
    <x v="1"/>
    <x v="6"/>
    <x v="5"/>
    <n v="1.2159"/>
    <n v="130.73209199999999"/>
    <n v="0.2432"/>
    <n v="190"/>
  </r>
  <r>
    <x v="0"/>
    <x v="3"/>
    <x v="2"/>
    <x v="10"/>
    <x v="5"/>
    <n v="1.2441"/>
    <n v="83.254228999999995"/>
    <n v="0.28620000000000001"/>
    <n v="0"/>
  </r>
  <r>
    <x v="2"/>
    <x v="3"/>
    <x v="2"/>
    <x v="10"/>
    <x v="6"/>
    <n v="1.2491000000000001"/>
    <n v="242.389454"/>
    <n v="0.56210000000000004"/>
    <n v="580"/>
  </r>
  <r>
    <x v="0"/>
    <x v="3"/>
    <x v="1"/>
    <x v="6"/>
    <x v="5"/>
    <n v="1.2804"/>
    <n v="166.170232"/>
    <n v="0.25609999999999999"/>
    <n v="230"/>
  </r>
  <r>
    <x v="0"/>
    <x v="3"/>
    <x v="2"/>
    <x v="5"/>
    <x v="6"/>
    <n v="1.2879"/>
    <n v="227.064729"/>
    <n v="0.51519999999999999"/>
    <n v="388"/>
  </r>
  <r>
    <x v="1"/>
    <x v="3"/>
    <x v="2"/>
    <x v="22"/>
    <x v="1"/>
    <n v="1.4491000000000001"/>
    <n v="133.11645799999999"/>
    <n v="0.26079999999999998"/>
    <n v="245"/>
  </r>
  <r>
    <x v="0"/>
    <x v="3"/>
    <x v="0"/>
    <x v="31"/>
    <x v="2"/>
    <n v="1.4502999999999999"/>
    <n v="92.093954999999994"/>
    <n v="0.50760000000000005"/>
    <n v="104"/>
  </r>
  <r>
    <x v="1"/>
    <x v="3"/>
    <x v="1"/>
    <x v="18"/>
    <x v="2"/>
    <n v="1.5242"/>
    <n v="283.17352"/>
    <n v="0.56389999999999996"/>
    <n v="201"/>
  </r>
  <r>
    <x v="0"/>
    <x v="3"/>
    <x v="2"/>
    <x v="27"/>
    <x v="2"/>
    <n v="1.6755"/>
    <n v="152.96133399999999"/>
    <n v="0.58640000000000003"/>
    <n v="814"/>
  </r>
  <r>
    <x v="2"/>
    <x v="3"/>
    <x v="1"/>
    <x v="7"/>
    <x v="1"/>
    <n v="1.6919999999999999"/>
    <n v="457.457559"/>
    <n v="0.32150000000000001"/>
    <n v="115"/>
  </r>
  <r>
    <x v="0"/>
    <x v="3"/>
    <x v="2"/>
    <x v="11"/>
    <x v="6"/>
    <n v="1.6967000000000001"/>
    <n v="141.081872"/>
    <n v="0.83140000000000003"/>
    <n v="281"/>
  </r>
  <r>
    <x v="0"/>
    <x v="3"/>
    <x v="0"/>
    <x v="22"/>
    <x v="1"/>
    <n v="1.7005999999999999"/>
    <n v="203.671087"/>
    <n v="0.30609999999999998"/>
    <n v="167"/>
  </r>
  <r>
    <x v="2"/>
    <x v="3"/>
    <x v="1"/>
    <x v="4"/>
    <x v="6"/>
    <n v="1.7914000000000001"/>
    <n v="455.09659900000003"/>
    <n v="0.71660000000000001"/>
    <n v="262"/>
  </r>
  <r>
    <x v="2"/>
    <x v="3"/>
    <x v="0"/>
    <x v="18"/>
    <x v="2"/>
    <n v="1.8156000000000001"/>
    <n v="283.72120799999999"/>
    <n v="0.67169999999999996"/>
    <n v="115"/>
  </r>
  <r>
    <x v="1"/>
    <x v="3"/>
    <x v="1"/>
    <x v="7"/>
    <x v="1"/>
    <n v="1.9362999999999999"/>
    <n v="590.07532900000001"/>
    <n v="0.36799999999999999"/>
    <n v="107"/>
  </r>
  <r>
    <x v="2"/>
    <x v="3"/>
    <x v="0"/>
    <x v="10"/>
    <x v="6"/>
    <n v="2.0152000000000001"/>
    <n v="337.34259300000002"/>
    <n v="0.90690000000000004"/>
    <n v="302"/>
  </r>
  <r>
    <x v="0"/>
    <x v="3"/>
    <x v="2"/>
    <x v="11"/>
    <x v="2"/>
    <n v="2.0219999999999998"/>
    <n v="142.50128599999999"/>
    <n v="0.77839999999999998"/>
    <n v="883"/>
  </r>
  <r>
    <x v="1"/>
    <x v="3"/>
    <x v="1"/>
    <x v="10"/>
    <x v="5"/>
    <n v="2.0750000000000002"/>
    <n v="96.486401000000001"/>
    <n v="0.4773"/>
    <n v="421"/>
  </r>
  <r>
    <x v="1"/>
    <x v="3"/>
    <x v="0"/>
    <x v="10"/>
    <x v="5"/>
    <n v="2.1124000000000001"/>
    <n v="138.82256000000001"/>
    <n v="0.4859"/>
    <n v="260"/>
  </r>
  <r>
    <x v="0"/>
    <x v="3"/>
    <x v="1"/>
    <x v="7"/>
    <x v="1"/>
    <n v="2.2896999999999998"/>
    <n v="723.54970800000001"/>
    <n v="0.435"/>
    <n v="122"/>
  </r>
  <r>
    <x v="2"/>
    <x v="3"/>
    <x v="0"/>
    <x v="0"/>
    <x v="2"/>
    <n v="2.3170999999999999"/>
    <n v="172.71895000000001"/>
    <n v="0.83409999999999995"/>
    <n v="119"/>
  </r>
  <r>
    <x v="0"/>
    <x v="3"/>
    <x v="0"/>
    <x v="0"/>
    <x v="2"/>
    <n v="2.3275000000000001"/>
    <n v="195.82847100000001"/>
    <n v="0.83789999999999998"/>
    <n v="140"/>
  </r>
  <r>
    <x v="2"/>
    <x v="3"/>
    <x v="2"/>
    <x v="28"/>
    <x v="6"/>
    <n v="2.3393999999999999"/>
    <n v="258.553945"/>
    <n v="1.1697"/>
    <n v="996"/>
  </r>
  <r>
    <x v="0"/>
    <x v="3"/>
    <x v="1"/>
    <x v="18"/>
    <x v="2"/>
    <n v="2.4323999999999999"/>
    <n v="528.57777799999997"/>
    <n v="0.9"/>
    <n v="0"/>
  </r>
  <r>
    <x v="0"/>
    <x v="3"/>
    <x v="1"/>
    <x v="0"/>
    <x v="0"/>
    <n v="2.6467000000000001"/>
    <n v="152.97903700000001"/>
    <n v="0.68810000000000004"/>
    <n v="337"/>
  </r>
  <r>
    <x v="1"/>
    <x v="3"/>
    <x v="0"/>
    <x v="22"/>
    <x v="1"/>
    <n v="2.7690000000000001"/>
    <n v="305.04915099999999"/>
    <n v="0.49840000000000001"/>
    <n v="101"/>
  </r>
  <r>
    <x v="0"/>
    <x v="3"/>
    <x v="0"/>
    <x v="5"/>
    <x v="6"/>
    <n v="2.839"/>
    <n v="475.48093999999998"/>
    <n v="1.1355999999999999"/>
    <n v="163"/>
  </r>
  <r>
    <x v="0"/>
    <x v="3"/>
    <x v="2"/>
    <x v="3"/>
    <x v="6"/>
    <n v="2.8633999999999999"/>
    <n v="525.96028000000001"/>
    <n v="1.4317"/>
    <n v="472"/>
  </r>
  <r>
    <x v="2"/>
    <x v="3"/>
    <x v="0"/>
    <x v="22"/>
    <x v="1"/>
    <n v="2.9287999999999998"/>
    <n v="285.83133199999997"/>
    <n v="0.5272"/>
    <n v="94"/>
  </r>
  <r>
    <x v="0"/>
    <x v="3"/>
    <x v="0"/>
    <x v="6"/>
    <x v="5"/>
    <n v="3.0257000000000001"/>
    <n v="318.20381099999997"/>
    <n v="0.60509999999999997"/>
    <n v="92"/>
  </r>
  <r>
    <x v="2"/>
    <x v="3"/>
    <x v="2"/>
    <x v="10"/>
    <x v="5"/>
    <n v="3.1583999999999999"/>
    <n v="225.61309"/>
    <n v="0.72640000000000005"/>
    <n v="1774"/>
  </r>
  <r>
    <x v="1"/>
    <x v="3"/>
    <x v="1"/>
    <x v="10"/>
    <x v="6"/>
    <n v="3.1939000000000002"/>
    <n v="374.99953299999999"/>
    <n v="1.4373"/>
    <n v="1777"/>
  </r>
  <r>
    <x v="1"/>
    <x v="3"/>
    <x v="2"/>
    <x v="17"/>
    <x v="3"/>
    <n v="3.3595000000000002"/>
    <n v="300.15178500000002"/>
    <n v="1.075"/>
    <n v="3105"/>
  </r>
  <r>
    <x v="2"/>
    <x v="3"/>
    <x v="1"/>
    <x v="10"/>
    <x v="6"/>
    <n v="3.4998"/>
    <n v="654.63754700000004"/>
    <n v="1.5748"/>
    <n v="1473"/>
  </r>
  <r>
    <x v="1"/>
    <x v="3"/>
    <x v="2"/>
    <x v="3"/>
    <x v="6"/>
    <n v="4.0119999999999996"/>
    <n v="594.28795300000002"/>
    <n v="2.0057999999999998"/>
    <n v="625"/>
  </r>
  <r>
    <x v="1"/>
    <x v="3"/>
    <x v="0"/>
    <x v="0"/>
    <x v="2"/>
    <n v="4.0396999999999998"/>
    <n v="308.45032099999997"/>
    <n v="1.4541999999999999"/>
    <n v="232"/>
  </r>
  <r>
    <x v="0"/>
    <x v="3"/>
    <x v="2"/>
    <x v="3"/>
    <x v="7"/>
    <n v="4.2591000000000001"/>
    <n v="348.50400000000002"/>
    <n v="0.85189999999999999"/>
    <n v="778"/>
  </r>
  <r>
    <x v="0"/>
    <x v="3"/>
    <x v="1"/>
    <x v="5"/>
    <x v="6"/>
    <n v="4.3506999999999998"/>
    <n v="1098.9411749999999"/>
    <n v="1.7402"/>
    <n v="426"/>
  </r>
  <r>
    <x v="0"/>
    <x v="3"/>
    <x v="2"/>
    <x v="22"/>
    <x v="1"/>
    <n v="4.4524999999999997"/>
    <n v="416.92419599999999"/>
    <n v="0.8014"/>
    <n v="1675"/>
  </r>
  <r>
    <x v="2"/>
    <x v="3"/>
    <x v="1"/>
    <x v="18"/>
    <x v="2"/>
    <n v="4.6311"/>
    <n v="722.76364899999999"/>
    <n v="1.7135"/>
    <n v="743"/>
  </r>
  <r>
    <x v="2"/>
    <x v="3"/>
    <x v="1"/>
    <x v="10"/>
    <x v="5"/>
    <n v="4.8246000000000002"/>
    <n v="343.43048499999998"/>
    <n v="1.1095999999999999"/>
    <n v="1399"/>
  </r>
  <r>
    <x v="1"/>
    <x v="3"/>
    <x v="1"/>
    <x v="17"/>
    <x v="3"/>
    <n v="5.1391"/>
    <n v="458.18407400000001"/>
    <n v="1.6445000000000001"/>
    <n v="3919"/>
  </r>
  <r>
    <x v="1"/>
    <x v="3"/>
    <x v="2"/>
    <x v="10"/>
    <x v="5"/>
    <n v="5.1908000000000003"/>
    <n v="360.73378200000002"/>
    <n v="1.1939"/>
    <n v="1868"/>
  </r>
  <r>
    <x v="0"/>
    <x v="3"/>
    <x v="1"/>
    <x v="11"/>
    <x v="2"/>
    <n v="5.2129000000000003"/>
    <n v="362.23720600000001"/>
    <n v="2.0070000000000001"/>
    <n v="1569"/>
  </r>
  <r>
    <x v="2"/>
    <x v="3"/>
    <x v="1"/>
    <x v="28"/>
    <x v="6"/>
    <n v="5.7053000000000003"/>
    <n v="649.04098299999998"/>
    <n v="2.8527"/>
    <n v="2566"/>
  </r>
  <r>
    <x v="1"/>
    <x v="3"/>
    <x v="2"/>
    <x v="6"/>
    <x v="6"/>
    <n v="5.9627999999999997"/>
    <n v="1136.385272"/>
    <n v="2.3852000000000002"/>
    <n v="846"/>
  </r>
  <r>
    <x v="1"/>
    <x v="3"/>
    <x v="1"/>
    <x v="3"/>
    <x v="6"/>
    <n v="6.1444999999999999"/>
    <n v="921.74749399999996"/>
    <n v="3.0722"/>
    <n v="644"/>
  </r>
  <r>
    <x v="2"/>
    <x v="3"/>
    <x v="2"/>
    <x v="3"/>
    <x v="6"/>
    <n v="6.1917999999999997"/>
    <n v="880.14063499999997"/>
    <n v="3.0958999999999999"/>
    <n v="1462"/>
  </r>
  <r>
    <x v="0"/>
    <x v="3"/>
    <x v="1"/>
    <x v="22"/>
    <x v="1"/>
    <n v="6.2295999999999996"/>
    <n v="631.50654299999997"/>
    <n v="1.1213"/>
    <n v="2641"/>
  </r>
  <r>
    <x v="0"/>
    <x v="3"/>
    <x v="0"/>
    <x v="3"/>
    <x v="7"/>
    <n v="7.3804999999999996"/>
    <n v="577.65989999999999"/>
    <n v="1.4761"/>
    <n v="310"/>
  </r>
  <r>
    <x v="2"/>
    <x v="3"/>
    <x v="2"/>
    <x v="6"/>
    <x v="6"/>
    <n v="8.3434000000000008"/>
    <n v="1553.383466"/>
    <n v="3.3374000000000001"/>
    <n v="1496"/>
  </r>
  <r>
    <x v="1"/>
    <x v="3"/>
    <x v="2"/>
    <x v="3"/>
    <x v="7"/>
    <n v="9.3768999999999991"/>
    <n v="759.38620000000003"/>
    <n v="1.8754"/>
    <n v="1389"/>
  </r>
  <r>
    <x v="0"/>
    <x v="3"/>
    <x v="2"/>
    <x v="0"/>
    <x v="2"/>
    <n v="10.1778"/>
    <n v="634.86123199999997"/>
    <n v="3.6640999999999999"/>
    <n v="1409"/>
  </r>
  <r>
    <x v="0"/>
    <x v="3"/>
    <x v="1"/>
    <x v="27"/>
    <x v="2"/>
    <n v="10.287599999999999"/>
    <n v="955.543497"/>
    <n v="3.6006999999999998"/>
    <n v="3276"/>
  </r>
  <r>
    <x v="2"/>
    <x v="3"/>
    <x v="0"/>
    <x v="10"/>
    <x v="5"/>
    <n v="10.8278"/>
    <n v="634.09897699999999"/>
    <n v="2.4904000000000002"/>
    <n v="482"/>
  </r>
  <r>
    <x v="0"/>
    <x v="3"/>
    <x v="0"/>
    <x v="3"/>
    <x v="5"/>
    <n v="11.337899999999999"/>
    <n v="820.41610800000001"/>
    <n v="2.3809"/>
    <n v="442"/>
  </r>
  <r>
    <x v="0"/>
    <x v="3"/>
    <x v="1"/>
    <x v="3"/>
    <x v="6"/>
    <n v="12.196300000000001"/>
    <n v="1938.3899759999999"/>
    <n v="6.0980999999999996"/>
    <n v="971"/>
  </r>
  <r>
    <x v="2"/>
    <x v="3"/>
    <x v="0"/>
    <x v="3"/>
    <x v="5"/>
    <n v="13.180899999999999"/>
    <n v="819.69867699999998"/>
    <n v="2.7679999999999998"/>
    <n v="478"/>
  </r>
  <r>
    <x v="1"/>
    <x v="3"/>
    <x v="0"/>
    <x v="3"/>
    <x v="5"/>
    <n v="14.3286"/>
    <n v="961.05963199999997"/>
    <n v="3.0089999999999999"/>
    <n v="565"/>
  </r>
  <r>
    <x v="2"/>
    <x v="3"/>
    <x v="0"/>
    <x v="6"/>
    <x v="6"/>
    <n v="14.688700000000001"/>
    <n v="3008.3285460000002"/>
    <n v="5.8754999999999997"/>
    <n v="671"/>
  </r>
  <r>
    <x v="1"/>
    <x v="3"/>
    <x v="0"/>
    <x v="6"/>
    <x v="6"/>
    <n v="15.4084"/>
    <n v="3419.5150130000002"/>
    <n v="6.1634000000000002"/>
    <n v="628"/>
  </r>
  <r>
    <x v="1"/>
    <x v="3"/>
    <x v="2"/>
    <x v="0"/>
    <x v="2"/>
    <n v="16.905999999999999"/>
    <n v="993.90619800000002"/>
    <n v="6.0861999999999998"/>
    <n v="1853"/>
  </r>
  <r>
    <x v="2"/>
    <x v="3"/>
    <x v="2"/>
    <x v="0"/>
    <x v="2"/>
    <n v="17.1067"/>
    <n v="1076.4419350000001"/>
    <n v="6.1584000000000003"/>
    <n v="2626"/>
  </r>
  <r>
    <x v="0"/>
    <x v="3"/>
    <x v="2"/>
    <x v="6"/>
    <x v="6"/>
    <n v="17.859200000000001"/>
    <n v="3527.4231639999998"/>
    <n v="7.1436999999999999"/>
    <n v="2396"/>
  </r>
  <r>
    <x v="2"/>
    <x v="3"/>
    <x v="1"/>
    <x v="0"/>
    <x v="2"/>
    <n v="18.3218"/>
    <n v="1168.5843609999999"/>
    <n v="6.5957999999999997"/>
    <n v="2651"/>
  </r>
  <r>
    <x v="1"/>
    <x v="3"/>
    <x v="0"/>
    <x v="3"/>
    <x v="7"/>
    <n v="19.313300000000002"/>
    <n v="1358.9363000000001"/>
    <n v="3.8626"/>
    <n v="543"/>
  </r>
  <r>
    <x v="2"/>
    <x v="3"/>
    <x v="1"/>
    <x v="3"/>
    <x v="6"/>
    <n v="20.340399999999999"/>
    <n v="2762.4430390000002"/>
    <n v="10.170199999999999"/>
    <n v="2421"/>
  </r>
  <r>
    <x v="1"/>
    <x v="3"/>
    <x v="1"/>
    <x v="6"/>
    <x v="6"/>
    <n v="20.354199999999999"/>
    <n v="4574.9370220000001"/>
    <n v="8.1417000000000002"/>
    <n v="1774"/>
  </r>
  <r>
    <x v="1"/>
    <x v="3"/>
    <x v="0"/>
    <x v="3"/>
    <x v="6"/>
    <n v="21.5185"/>
    <n v="2930.8649580000001"/>
    <n v="10.7593"/>
    <n v="570"/>
  </r>
  <r>
    <x v="0"/>
    <x v="3"/>
    <x v="0"/>
    <x v="3"/>
    <x v="6"/>
    <n v="25.783000000000001"/>
    <n v="3564.3508029999998"/>
    <n v="12.8916"/>
    <n v="538"/>
  </r>
  <r>
    <x v="0"/>
    <x v="3"/>
    <x v="1"/>
    <x v="3"/>
    <x v="7"/>
    <n v="28.006599999999999"/>
    <n v="1561.4301"/>
    <n v="5.6012000000000004"/>
    <n v="1607"/>
  </r>
  <r>
    <x v="0"/>
    <x v="3"/>
    <x v="0"/>
    <x v="6"/>
    <x v="6"/>
    <n v="29.136299999999999"/>
    <n v="6304.3134330000003"/>
    <n v="11.6546"/>
    <n v="633"/>
  </r>
  <r>
    <x v="0"/>
    <x v="3"/>
    <x v="1"/>
    <x v="0"/>
    <x v="2"/>
    <n v="32.6462"/>
    <n v="2037.907029"/>
    <n v="11.752599999999999"/>
    <n v="1760"/>
  </r>
  <r>
    <x v="2"/>
    <x v="3"/>
    <x v="1"/>
    <x v="6"/>
    <x v="6"/>
    <n v="32.749200000000002"/>
    <n v="5927.9103999999998"/>
    <n v="13.0998"/>
    <n v="2316"/>
  </r>
  <r>
    <x v="1"/>
    <x v="3"/>
    <x v="1"/>
    <x v="0"/>
    <x v="2"/>
    <n v="35.147500000000001"/>
    <n v="2209.3593999999998"/>
    <n v="12.6531"/>
    <n v="1975"/>
  </r>
  <r>
    <x v="1"/>
    <x v="3"/>
    <x v="2"/>
    <x v="3"/>
    <x v="5"/>
    <n v="37.369300000000003"/>
    <n v="2655.2929650000001"/>
    <n v="7.8475999999999999"/>
    <n v="6542"/>
  </r>
  <r>
    <x v="0"/>
    <x v="3"/>
    <x v="2"/>
    <x v="3"/>
    <x v="5"/>
    <n v="41.018300000000004"/>
    <n v="2841.1043800000002"/>
    <n v="8.6137999999999995"/>
    <n v="7512"/>
  </r>
  <r>
    <x v="0"/>
    <x v="3"/>
    <x v="1"/>
    <x v="6"/>
    <x v="6"/>
    <n v="41.0715"/>
    <n v="8986.1269680000005"/>
    <n v="16.428599999999999"/>
    <n v="4466"/>
  </r>
  <r>
    <x v="2"/>
    <x v="3"/>
    <x v="0"/>
    <x v="3"/>
    <x v="6"/>
    <n v="48.549799999999998"/>
    <n v="5104.9096810000001"/>
    <n v="24.274799999999999"/>
    <n v="663"/>
  </r>
  <r>
    <x v="0"/>
    <x v="3"/>
    <x v="0"/>
    <x v="3"/>
    <x v="2"/>
    <n v="54.245699999999999"/>
    <n v="5684.181431"/>
    <n v="18.986000000000001"/>
    <n v="679"/>
  </r>
  <r>
    <x v="2"/>
    <x v="3"/>
    <x v="0"/>
    <x v="3"/>
    <x v="2"/>
    <n v="54.853700000000003"/>
    <n v="4806.2020419999999"/>
    <n v="19.198899999999998"/>
    <n v="786"/>
  </r>
  <r>
    <x v="1"/>
    <x v="3"/>
    <x v="2"/>
    <x v="3"/>
    <x v="2"/>
    <n v="56.981400000000001"/>
    <n v="5564.2522550000003"/>
    <n v="19.9434"/>
    <n v="9222"/>
  </r>
  <r>
    <x v="1"/>
    <x v="3"/>
    <x v="0"/>
    <x v="3"/>
    <x v="2"/>
    <n v="58.089399999999998"/>
    <n v="5859.277454"/>
    <n v="20.331199999999999"/>
    <n v="796"/>
  </r>
  <r>
    <x v="0"/>
    <x v="3"/>
    <x v="2"/>
    <x v="3"/>
    <x v="2"/>
    <n v="61.099299999999999"/>
    <n v="6623.0000179999997"/>
    <n v="21.384699999999999"/>
    <n v="8855"/>
  </r>
  <r>
    <x v="1"/>
    <x v="3"/>
    <x v="1"/>
    <x v="3"/>
    <x v="7"/>
    <n v="62.7087"/>
    <n v="2991.2071999999998"/>
    <n v="12.541700000000001"/>
    <n v="1647"/>
  </r>
  <r>
    <x v="2"/>
    <x v="3"/>
    <x v="2"/>
    <x v="3"/>
    <x v="2"/>
    <n v="62.98"/>
    <n v="6338.200409"/>
    <n v="22.042999999999999"/>
    <n v="8792"/>
  </r>
  <r>
    <x v="2"/>
    <x v="3"/>
    <x v="2"/>
    <x v="3"/>
    <x v="5"/>
    <n v="65.924999999999997"/>
    <n v="4037.9033639999998"/>
    <n v="13.844200000000001"/>
    <n v="8093"/>
  </r>
  <r>
    <x v="1"/>
    <x v="3"/>
    <x v="1"/>
    <x v="3"/>
    <x v="5"/>
    <n v="85.810699999999997"/>
    <n v="5634.5941069999999"/>
    <n v="18.020299999999999"/>
    <n v="10675"/>
  </r>
  <r>
    <x v="0"/>
    <x v="3"/>
    <x v="1"/>
    <x v="3"/>
    <x v="5"/>
    <n v="94.072100000000006"/>
    <n v="6235.1577299999999"/>
    <n v="19.755099999999999"/>
    <n v="13935"/>
  </r>
  <r>
    <x v="2"/>
    <x v="3"/>
    <x v="1"/>
    <x v="3"/>
    <x v="2"/>
    <n v="95.596599999999995"/>
    <n v="8971.8432489999996"/>
    <n v="33.4589"/>
    <n v="8304"/>
  </r>
  <r>
    <x v="1"/>
    <x v="3"/>
    <x v="1"/>
    <x v="3"/>
    <x v="2"/>
    <n v="143.6183"/>
    <n v="13515.363595000001"/>
    <n v="50.266399999999997"/>
    <n v="15822"/>
  </r>
  <r>
    <x v="0"/>
    <x v="3"/>
    <x v="1"/>
    <x v="3"/>
    <x v="2"/>
    <n v="150.4402"/>
    <n v="15700.382104"/>
    <n v="52.6541"/>
    <n v="17610"/>
  </r>
  <r>
    <x v="2"/>
    <x v="3"/>
    <x v="1"/>
    <x v="3"/>
    <x v="5"/>
    <n v="156.61250000000001"/>
    <n v="8413.2672139999995"/>
    <n v="32.8887"/>
    <n v="11160"/>
  </r>
  <r>
    <x v="2"/>
    <x v="4"/>
    <x v="2"/>
    <x v="3"/>
    <x v="3"/>
    <n v="6.9999999999999999E-4"/>
    <n v="7.6649999999999996E-2"/>
    <n v="2.0000000000000001E-4"/>
    <n v="1"/>
  </r>
  <r>
    <x v="0"/>
    <x v="4"/>
    <x v="2"/>
    <x v="5"/>
    <x v="0"/>
    <n v="6.9999999999999999E-4"/>
    <n v="0.296985"/>
    <n v="2.0000000000000001E-4"/>
    <n v="2"/>
  </r>
  <r>
    <x v="2"/>
    <x v="4"/>
    <x v="0"/>
    <x v="2"/>
    <x v="2"/>
    <n v="1.1000000000000001E-3"/>
    <n v="0.119351"/>
    <n v="4.0000000000000002E-4"/>
    <n v="0"/>
  </r>
  <r>
    <x v="2"/>
    <x v="4"/>
    <x v="2"/>
    <x v="5"/>
    <x v="0"/>
    <n v="1.2999999999999999E-3"/>
    <n v="0.42992900000000001"/>
    <n v="2.9999999999999997E-4"/>
    <n v="2"/>
  </r>
  <r>
    <x v="1"/>
    <x v="4"/>
    <x v="1"/>
    <x v="3"/>
    <x v="4"/>
    <n v="4.1999999999999997E-3"/>
    <n v="0.86628899999999998"/>
    <n v="3.0999999999999999E-3"/>
    <n v="2"/>
  </r>
  <r>
    <x v="2"/>
    <x v="4"/>
    <x v="0"/>
    <x v="5"/>
    <x v="0"/>
    <n v="8.0999999999999996E-3"/>
    <n v="2.6134539999999999"/>
    <n v="2.3E-3"/>
    <n v="3"/>
  </r>
  <r>
    <x v="0"/>
    <x v="4"/>
    <x v="1"/>
    <x v="5"/>
    <x v="0"/>
    <n v="8.8000000000000005E-3"/>
    <n v="3.5453190000000001"/>
    <n v="2.5000000000000001E-3"/>
    <n v="6"/>
  </r>
  <r>
    <x v="0"/>
    <x v="4"/>
    <x v="2"/>
    <x v="5"/>
    <x v="3"/>
    <n v="9.1999999999999998E-3"/>
    <n v="2.8114439999999998"/>
    <n v="2.8E-3"/>
    <n v="11"/>
  </r>
  <r>
    <x v="1"/>
    <x v="4"/>
    <x v="1"/>
    <x v="7"/>
    <x v="2"/>
    <n v="1.1299999999999999E-2"/>
    <n v="4.8052010000000003"/>
    <n v="4.0000000000000001E-3"/>
    <n v="4"/>
  </r>
  <r>
    <x v="0"/>
    <x v="4"/>
    <x v="0"/>
    <x v="5"/>
    <x v="0"/>
    <n v="1.1900000000000001E-2"/>
    <n v="3.7430439999999998"/>
    <n v="3.3999999999999998E-3"/>
    <n v="9"/>
  </r>
  <r>
    <x v="1"/>
    <x v="4"/>
    <x v="2"/>
    <x v="6"/>
    <x v="5"/>
    <n v="1.21E-2"/>
    <n v="1.590881"/>
    <n v="2.3999999999999998E-3"/>
    <n v="8"/>
  </r>
  <r>
    <x v="0"/>
    <x v="4"/>
    <x v="1"/>
    <x v="3"/>
    <x v="4"/>
    <n v="1.7299999999999999E-2"/>
    <n v="3.582185"/>
    <n v="1.2999999999999999E-2"/>
    <n v="5"/>
  </r>
  <r>
    <x v="0"/>
    <x v="4"/>
    <x v="1"/>
    <x v="7"/>
    <x v="2"/>
    <n v="2.53E-2"/>
    <n v="11.949414000000001"/>
    <n v="8.9999999999999993E-3"/>
    <n v="6"/>
  </r>
  <r>
    <x v="2"/>
    <x v="4"/>
    <x v="1"/>
    <x v="7"/>
    <x v="2"/>
    <n v="2.6700000000000002E-2"/>
    <n v="8.9621270000000006"/>
    <n v="9.2999999999999992E-3"/>
    <n v="5"/>
  </r>
  <r>
    <x v="2"/>
    <x v="4"/>
    <x v="1"/>
    <x v="4"/>
    <x v="1"/>
    <n v="3.5700000000000003E-2"/>
    <n v="5.7183679999999999"/>
    <n v="6.7999999999999996E-3"/>
    <n v="14"/>
  </r>
  <r>
    <x v="1"/>
    <x v="4"/>
    <x v="1"/>
    <x v="11"/>
    <x v="6"/>
    <n v="4.3999999999999997E-2"/>
    <n v="4.9994110000000003"/>
    <n v="2.1499999999999998E-2"/>
    <n v="72"/>
  </r>
  <r>
    <x v="1"/>
    <x v="4"/>
    <x v="0"/>
    <x v="5"/>
    <x v="0"/>
    <n v="4.4499999999999998E-2"/>
    <n v="14.372702"/>
    <n v="1.2500000000000001E-2"/>
    <n v="16"/>
  </r>
  <r>
    <x v="1"/>
    <x v="4"/>
    <x v="1"/>
    <x v="7"/>
    <x v="6"/>
    <n v="4.9299999999999997E-2"/>
    <n v="24.562618000000001"/>
    <n v="2.46E-2"/>
    <n v="44"/>
  </r>
  <r>
    <x v="0"/>
    <x v="4"/>
    <x v="1"/>
    <x v="5"/>
    <x v="3"/>
    <n v="5.8500000000000003E-2"/>
    <n v="17.701398999999999"/>
    <n v="1.7600000000000001E-2"/>
    <n v="33"/>
  </r>
  <r>
    <x v="0"/>
    <x v="4"/>
    <x v="0"/>
    <x v="0"/>
    <x v="0"/>
    <n v="6.1899999999999997E-2"/>
    <n v="3.6242230000000002"/>
    <n v="1.61E-2"/>
    <n v="6"/>
  </r>
  <r>
    <x v="2"/>
    <x v="4"/>
    <x v="1"/>
    <x v="1"/>
    <x v="2"/>
    <n v="6.54E-2"/>
    <n v="29.755378"/>
    <n v="2.29E-2"/>
    <n v="0"/>
  </r>
  <r>
    <x v="2"/>
    <x v="4"/>
    <x v="1"/>
    <x v="3"/>
    <x v="4"/>
    <n v="7.5399999999999995E-2"/>
    <n v="10.340630000000001"/>
    <n v="5.6599999999999998E-2"/>
    <n v="34"/>
  </r>
  <r>
    <x v="2"/>
    <x v="4"/>
    <x v="1"/>
    <x v="7"/>
    <x v="6"/>
    <n v="7.9000000000000001E-2"/>
    <n v="38.584693999999999"/>
    <n v="3.95E-2"/>
    <n v="48"/>
  </r>
  <r>
    <x v="1"/>
    <x v="4"/>
    <x v="1"/>
    <x v="1"/>
    <x v="2"/>
    <n v="8.5300000000000001E-2"/>
    <n v="39.231243999999997"/>
    <n v="2.98E-2"/>
    <n v="0"/>
  </r>
  <r>
    <x v="1"/>
    <x v="4"/>
    <x v="0"/>
    <x v="6"/>
    <x v="5"/>
    <n v="8.7400000000000005E-2"/>
    <n v="10.906751"/>
    <n v="1.7399999999999999E-2"/>
    <n v="9"/>
  </r>
  <r>
    <x v="1"/>
    <x v="4"/>
    <x v="2"/>
    <x v="11"/>
    <x v="6"/>
    <n v="8.9300000000000004E-2"/>
    <n v="8.5145610000000005"/>
    <n v="4.3799999999999999E-2"/>
    <n v="138"/>
  </r>
  <r>
    <x v="0"/>
    <x v="4"/>
    <x v="1"/>
    <x v="7"/>
    <x v="6"/>
    <n v="9.0899999999999995E-2"/>
    <n v="47.841617999999997"/>
    <n v="4.5499999999999999E-2"/>
    <n v="52"/>
  </r>
  <r>
    <x v="2"/>
    <x v="4"/>
    <x v="2"/>
    <x v="12"/>
    <x v="6"/>
    <n v="0.14530000000000001"/>
    <n v="41.459525999999997"/>
    <n v="5.8099999999999999E-2"/>
    <n v="0"/>
  </r>
  <r>
    <x v="2"/>
    <x v="4"/>
    <x v="0"/>
    <x v="26"/>
    <x v="6"/>
    <n v="0.1731"/>
    <n v="35.477459000000003"/>
    <n v="6.93E-2"/>
    <n v="46"/>
  </r>
  <r>
    <x v="0"/>
    <x v="4"/>
    <x v="1"/>
    <x v="1"/>
    <x v="6"/>
    <n v="0.1734"/>
    <n v="100.229246"/>
    <n v="7.2800000000000004E-2"/>
    <n v="0"/>
  </r>
  <r>
    <x v="0"/>
    <x v="4"/>
    <x v="0"/>
    <x v="12"/>
    <x v="6"/>
    <n v="0.1885"/>
    <n v="45.304416000000003"/>
    <n v="7.5399999999999995E-2"/>
    <n v="117"/>
  </r>
  <r>
    <x v="2"/>
    <x v="4"/>
    <x v="0"/>
    <x v="2"/>
    <x v="1"/>
    <n v="0.23960000000000001"/>
    <n v="37.023186000000003"/>
    <n v="4.5499999999999999E-2"/>
    <n v="0"/>
  </r>
  <r>
    <x v="2"/>
    <x v="4"/>
    <x v="1"/>
    <x v="25"/>
    <x v="3"/>
    <n v="0.24979999999999999"/>
    <n v="46.870564999999999"/>
    <n v="8.2500000000000004E-2"/>
    <n v="0"/>
  </r>
  <r>
    <x v="1"/>
    <x v="4"/>
    <x v="0"/>
    <x v="26"/>
    <x v="6"/>
    <n v="0.25380000000000003"/>
    <n v="44.394432000000002"/>
    <n v="0.10150000000000001"/>
    <n v="0"/>
  </r>
  <r>
    <x v="0"/>
    <x v="4"/>
    <x v="2"/>
    <x v="3"/>
    <x v="4"/>
    <n v="0.29330000000000001"/>
    <n v="47.363750000000003"/>
    <n v="0.21990000000000001"/>
    <n v="168"/>
  </r>
  <r>
    <x v="2"/>
    <x v="4"/>
    <x v="1"/>
    <x v="1"/>
    <x v="6"/>
    <n v="0.313"/>
    <n v="173.02641199999999"/>
    <n v="0.13139999999999999"/>
    <n v="0"/>
  </r>
  <r>
    <x v="0"/>
    <x v="4"/>
    <x v="2"/>
    <x v="11"/>
    <x v="6"/>
    <n v="0.33839999999999998"/>
    <n v="24.139054999999999"/>
    <n v="0.1658"/>
    <n v="144"/>
  </r>
  <r>
    <x v="2"/>
    <x v="4"/>
    <x v="0"/>
    <x v="3"/>
    <x v="4"/>
    <n v="0.35449999999999998"/>
    <n v="67.328507000000002"/>
    <n v="0.26579999999999998"/>
    <n v="22"/>
  </r>
  <r>
    <x v="1"/>
    <x v="4"/>
    <x v="2"/>
    <x v="3"/>
    <x v="4"/>
    <n v="0.38340000000000002"/>
    <n v="61.923169999999999"/>
    <n v="0.28760000000000002"/>
    <n v="173"/>
  </r>
  <r>
    <x v="0"/>
    <x v="4"/>
    <x v="1"/>
    <x v="11"/>
    <x v="6"/>
    <n v="0.39579999999999999"/>
    <n v="36.618056000000003"/>
    <n v="0.19389999999999999"/>
    <n v="125"/>
  </r>
  <r>
    <x v="1"/>
    <x v="4"/>
    <x v="1"/>
    <x v="1"/>
    <x v="6"/>
    <n v="0.39800000000000002"/>
    <n v="222.56314399999999"/>
    <n v="0.16719999999999999"/>
    <n v="0"/>
  </r>
  <r>
    <x v="2"/>
    <x v="4"/>
    <x v="2"/>
    <x v="3"/>
    <x v="4"/>
    <n v="0.41880000000000001"/>
    <n v="71.137856999999997"/>
    <n v="0.31409999999999999"/>
    <n v="337"/>
  </r>
  <r>
    <x v="1"/>
    <x v="4"/>
    <x v="0"/>
    <x v="18"/>
    <x v="2"/>
    <n v="0.42920000000000003"/>
    <n v="74.998660000000001"/>
    <n v="0.15870000000000001"/>
    <n v="46"/>
  </r>
  <r>
    <x v="0"/>
    <x v="4"/>
    <x v="1"/>
    <x v="1"/>
    <x v="2"/>
    <n v="0.45429999999999998"/>
    <n v="194.672956"/>
    <n v="0.159"/>
    <n v="0"/>
  </r>
  <r>
    <x v="0"/>
    <x v="4"/>
    <x v="0"/>
    <x v="17"/>
    <x v="3"/>
    <n v="0.45729999999999998"/>
    <n v="52.727248000000003"/>
    <n v="0.14630000000000001"/>
    <n v="234"/>
  </r>
  <r>
    <x v="0"/>
    <x v="4"/>
    <x v="0"/>
    <x v="18"/>
    <x v="2"/>
    <n v="0.45739999999999997"/>
    <n v="88.075675000000004"/>
    <n v="0.16919999999999999"/>
    <n v="0"/>
  </r>
  <r>
    <x v="2"/>
    <x v="4"/>
    <x v="1"/>
    <x v="25"/>
    <x v="6"/>
    <n v="0.48520000000000002"/>
    <n v="215.20880700000001"/>
    <n v="0.24260000000000001"/>
    <n v="0"/>
  </r>
  <r>
    <x v="2"/>
    <x v="4"/>
    <x v="2"/>
    <x v="5"/>
    <x v="6"/>
    <n v="0.55410000000000004"/>
    <n v="65.790073000000007"/>
    <n v="0.22170000000000001"/>
    <n v="334"/>
  </r>
  <r>
    <x v="0"/>
    <x v="4"/>
    <x v="2"/>
    <x v="6"/>
    <x v="5"/>
    <n v="0.5615"/>
    <n v="72.253720999999999"/>
    <n v="0.1123"/>
    <n v="72"/>
  </r>
  <r>
    <x v="2"/>
    <x v="4"/>
    <x v="2"/>
    <x v="10"/>
    <x v="6"/>
    <n v="0.60529999999999995"/>
    <n v="112.811286"/>
    <n v="0.27239999999999998"/>
    <n v="330"/>
  </r>
  <r>
    <x v="2"/>
    <x v="4"/>
    <x v="0"/>
    <x v="12"/>
    <x v="6"/>
    <n v="0.65090000000000003"/>
    <n v="126.123622"/>
    <n v="0.26040000000000002"/>
    <n v="138"/>
  </r>
  <r>
    <x v="1"/>
    <x v="4"/>
    <x v="2"/>
    <x v="18"/>
    <x v="2"/>
    <n v="0.67059999999999997"/>
    <n v="111.212183"/>
    <n v="0.24809999999999999"/>
    <n v="270"/>
  </r>
  <r>
    <x v="2"/>
    <x v="4"/>
    <x v="2"/>
    <x v="32"/>
    <x v="2"/>
    <n v="0.70879999999999999"/>
    <n v="42.527850000000001"/>
    <n v="0.24809999999999999"/>
    <n v="188"/>
  </r>
  <r>
    <x v="2"/>
    <x v="4"/>
    <x v="0"/>
    <x v="5"/>
    <x v="6"/>
    <n v="0.76259999999999994"/>
    <n v="92.107812999999993"/>
    <n v="0.30499999999999999"/>
    <n v="115"/>
  </r>
  <r>
    <x v="0"/>
    <x v="4"/>
    <x v="0"/>
    <x v="27"/>
    <x v="2"/>
    <n v="0.79859999999999998"/>
    <n v="74.260341999999994"/>
    <n v="0.27950000000000003"/>
    <n v="109"/>
  </r>
  <r>
    <x v="1"/>
    <x v="4"/>
    <x v="1"/>
    <x v="6"/>
    <x v="5"/>
    <n v="1.0079"/>
    <n v="111.543779"/>
    <n v="0.2016"/>
    <n v="249"/>
  </r>
  <r>
    <x v="1"/>
    <x v="4"/>
    <x v="2"/>
    <x v="10"/>
    <x v="6"/>
    <n v="1.0117"/>
    <n v="87.100711000000004"/>
    <n v="0.45529999999999998"/>
    <n v="386"/>
  </r>
  <r>
    <x v="0"/>
    <x v="4"/>
    <x v="2"/>
    <x v="0"/>
    <x v="0"/>
    <n v="1.0163"/>
    <n v="58.583002"/>
    <n v="0.26419999999999999"/>
    <n v="134"/>
  </r>
  <r>
    <x v="1"/>
    <x v="4"/>
    <x v="0"/>
    <x v="12"/>
    <x v="6"/>
    <n v="1.0680000000000001"/>
    <n v="168.19323"/>
    <n v="0.42720000000000002"/>
    <n v="207"/>
  </r>
  <r>
    <x v="1"/>
    <x v="4"/>
    <x v="2"/>
    <x v="20"/>
    <x v="6"/>
    <n v="1.0727"/>
    <n v="91.027754000000002"/>
    <n v="0.42909999999999998"/>
    <n v="0"/>
  </r>
  <r>
    <x v="1"/>
    <x v="4"/>
    <x v="0"/>
    <x v="5"/>
    <x v="6"/>
    <n v="1.1576"/>
    <n v="149.28983400000001"/>
    <n v="0.46310000000000001"/>
    <n v="164"/>
  </r>
  <r>
    <x v="1"/>
    <x v="4"/>
    <x v="0"/>
    <x v="16"/>
    <x v="2"/>
    <n v="1.1917"/>
    <n v="73.446700000000007"/>
    <n v="0.41710000000000003"/>
    <n v="107"/>
  </r>
  <r>
    <x v="1"/>
    <x v="4"/>
    <x v="0"/>
    <x v="10"/>
    <x v="5"/>
    <n v="1.2445999999999999"/>
    <n v="82.654955000000001"/>
    <n v="0.28620000000000001"/>
    <n v="205"/>
  </r>
  <r>
    <x v="0"/>
    <x v="4"/>
    <x v="1"/>
    <x v="6"/>
    <x v="5"/>
    <n v="1.2907999999999999"/>
    <n v="183.721912"/>
    <n v="0.25819999999999999"/>
    <n v="293"/>
  </r>
  <r>
    <x v="2"/>
    <x v="4"/>
    <x v="2"/>
    <x v="28"/>
    <x v="6"/>
    <n v="1.2909999999999999"/>
    <n v="137.34274099999999"/>
    <n v="0.64559999999999995"/>
    <n v="780"/>
  </r>
  <r>
    <x v="1"/>
    <x v="4"/>
    <x v="1"/>
    <x v="7"/>
    <x v="1"/>
    <n v="1.2937000000000001"/>
    <n v="382.59960000000001"/>
    <n v="0.2457"/>
    <n v="113"/>
  </r>
  <r>
    <x v="0"/>
    <x v="4"/>
    <x v="0"/>
    <x v="6"/>
    <x v="5"/>
    <n v="1.3643000000000001"/>
    <n v="146.524473"/>
    <n v="0.27289999999999998"/>
    <n v="89"/>
  </r>
  <r>
    <x v="2"/>
    <x v="4"/>
    <x v="2"/>
    <x v="22"/>
    <x v="1"/>
    <n v="1.3652"/>
    <n v="128.12374399999999"/>
    <n v="0.2457"/>
    <n v="245"/>
  </r>
  <r>
    <x v="1"/>
    <x v="4"/>
    <x v="0"/>
    <x v="10"/>
    <x v="6"/>
    <n v="1.3680000000000001"/>
    <n v="98.160893999999999"/>
    <n v="0.61560000000000004"/>
    <n v="85"/>
  </r>
  <r>
    <x v="0"/>
    <x v="4"/>
    <x v="2"/>
    <x v="17"/>
    <x v="3"/>
    <n v="1.3728"/>
    <n v="107.913191"/>
    <n v="0.43930000000000002"/>
    <n v="1203"/>
  </r>
  <r>
    <x v="2"/>
    <x v="4"/>
    <x v="1"/>
    <x v="4"/>
    <x v="6"/>
    <n v="1.3731"/>
    <n v="365.60741100000001"/>
    <n v="0.54910000000000003"/>
    <n v="202"/>
  </r>
  <r>
    <x v="0"/>
    <x v="4"/>
    <x v="2"/>
    <x v="5"/>
    <x v="6"/>
    <n v="1.3945000000000001"/>
    <n v="246.06579400000001"/>
    <n v="0.55779999999999996"/>
    <n v="345"/>
  </r>
  <r>
    <x v="0"/>
    <x v="4"/>
    <x v="2"/>
    <x v="27"/>
    <x v="2"/>
    <n v="1.4164000000000001"/>
    <n v="129.82277099999999"/>
    <n v="0.49569999999999997"/>
    <n v="529"/>
  </r>
  <r>
    <x v="2"/>
    <x v="4"/>
    <x v="1"/>
    <x v="7"/>
    <x v="1"/>
    <n v="1.4770000000000001"/>
    <n v="390.84283699999997"/>
    <n v="0.28050000000000003"/>
    <n v="106"/>
  </r>
  <r>
    <x v="1"/>
    <x v="4"/>
    <x v="2"/>
    <x v="22"/>
    <x v="1"/>
    <n v="1.5262"/>
    <n v="136.56304800000001"/>
    <n v="0.2747"/>
    <n v="212"/>
  </r>
  <r>
    <x v="2"/>
    <x v="4"/>
    <x v="2"/>
    <x v="18"/>
    <x v="2"/>
    <n v="1.528"/>
    <n v="224.94618399999999"/>
    <n v="0.56540000000000001"/>
    <n v="327"/>
  </r>
  <r>
    <x v="0"/>
    <x v="4"/>
    <x v="1"/>
    <x v="7"/>
    <x v="1"/>
    <n v="1.5366"/>
    <n v="489.37299000000002"/>
    <n v="0.29189999999999999"/>
    <n v="121"/>
  </r>
  <r>
    <x v="0"/>
    <x v="4"/>
    <x v="2"/>
    <x v="23"/>
    <x v="2"/>
    <n v="1.5551999999999999"/>
    <n v="76.888582"/>
    <n v="0.5444"/>
    <n v="336"/>
  </r>
  <r>
    <x v="1"/>
    <x v="4"/>
    <x v="1"/>
    <x v="18"/>
    <x v="2"/>
    <n v="1.6667000000000001"/>
    <n v="316.39511399999998"/>
    <n v="0.61660000000000004"/>
    <n v="287"/>
  </r>
  <r>
    <x v="0"/>
    <x v="4"/>
    <x v="0"/>
    <x v="22"/>
    <x v="1"/>
    <n v="1.6698999999999999"/>
    <n v="200.27634900000001"/>
    <n v="0.30059999999999998"/>
    <n v="159"/>
  </r>
  <r>
    <x v="2"/>
    <x v="4"/>
    <x v="0"/>
    <x v="10"/>
    <x v="6"/>
    <n v="1.8037000000000001"/>
    <n v="280.36658499999999"/>
    <n v="0.81169999999999998"/>
    <n v="285"/>
  </r>
  <r>
    <x v="2"/>
    <x v="4"/>
    <x v="0"/>
    <x v="0"/>
    <x v="2"/>
    <n v="1.8592"/>
    <n v="140.87174899999999"/>
    <n v="0.66920000000000002"/>
    <n v="105"/>
  </r>
  <r>
    <x v="1"/>
    <x v="4"/>
    <x v="1"/>
    <x v="10"/>
    <x v="5"/>
    <n v="1.9198999999999999"/>
    <n v="60.751409000000002"/>
    <n v="0.44159999999999999"/>
    <n v="247"/>
  </r>
  <r>
    <x v="2"/>
    <x v="4"/>
    <x v="0"/>
    <x v="18"/>
    <x v="2"/>
    <n v="2.1726000000000001"/>
    <n v="330.982913"/>
    <n v="0.80379999999999996"/>
    <n v="138"/>
  </r>
  <r>
    <x v="0"/>
    <x v="4"/>
    <x v="0"/>
    <x v="0"/>
    <x v="2"/>
    <n v="2.3174000000000001"/>
    <n v="190.920762"/>
    <n v="0.83430000000000004"/>
    <n v="151"/>
  </r>
  <r>
    <x v="1"/>
    <x v="4"/>
    <x v="0"/>
    <x v="22"/>
    <x v="1"/>
    <n v="2.4346999999999999"/>
    <n v="266.13412099999999"/>
    <n v="0.43830000000000002"/>
    <n v="98"/>
  </r>
  <r>
    <x v="0"/>
    <x v="4"/>
    <x v="1"/>
    <x v="0"/>
    <x v="0"/>
    <n v="2.7366000000000001"/>
    <n v="157.761561"/>
    <n v="0.71150000000000002"/>
    <n v="352"/>
  </r>
  <r>
    <x v="0"/>
    <x v="4"/>
    <x v="0"/>
    <x v="31"/>
    <x v="2"/>
    <n v="2.8144999999999998"/>
    <n v="192.815258"/>
    <n v="0.98509999999999998"/>
    <n v="132"/>
  </r>
  <r>
    <x v="0"/>
    <x v="4"/>
    <x v="2"/>
    <x v="3"/>
    <x v="6"/>
    <n v="2.8616000000000001"/>
    <n v="523.02981699999998"/>
    <n v="1.4308000000000001"/>
    <n v="438"/>
  </r>
  <r>
    <x v="1"/>
    <x v="4"/>
    <x v="0"/>
    <x v="0"/>
    <x v="2"/>
    <n v="3.0084"/>
    <n v="254.33926600000001"/>
    <n v="1.083"/>
    <n v="229"/>
  </r>
  <r>
    <x v="0"/>
    <x v="4"/>
    <x v="2"/>
    <x v="11"/>
    <x v="2"/>
    <n v="3.0453000000000001"/>
    <n v="174.863686"/>
    <n v="1.1724000000000001"/>
    <n v="915"/>
  </r>
  <r>
    <x v="2"/>
    <x v="4"/>
    <x v="0"/>
    <x v="22"/>
    <x v="1"/>
    <n v="3.2212999999999998"/>
    <n v="305.89853199999999"/>
    <n v="0.57979999999999998"/>
    <n v="95"/>
  </r>
  <r>
    <x v="2"/>
    <x v="4"/>
    <x v="1"/>
    <x v="28"/>
    <x v="6"/>
    <n v="3.2629000000000001"/>
    <n v="358.536068"/>
    <n v="1.6315"/>
    <n v="1966"/>
  </r>
  <r>
    <x v="2"/>
    <x v="4"/>
    <x v="1"/>
    <x v="10"/>
    <x v="6"/>
    <n v="3.6335999999999999"/>
    <n v="655.26460299999997"/>
    <n v="1.6351"/>
    <n v="1225"/>
  </r>
  <r>
    <x v="2"/>
    <x v="4"/>
    <x v="2"/>
    <x v="10"/>
    <x v="5"/>
    <n v="3.7982"/>
    <n v="283.98974800000002"/>
    <n v="0.87360000000000004"/>
    <n v="1569"/>
  </r>
  <r>
    <x v="0"/>
    <x v="4"/>
    <x v="2"/>
    <x v="22"/>
    <x v="1"/>
    <n v="3.8740999999999999"/>
    <n v="350.53213"/>
    <n v="0.69730000000000003"/>
    <n v="1441"/>
  </r>
  <r>
    <x v="1"/>
    <x v="4"/>
    <x v="2"/>
    <x v="17"/>
    <x v="3"/>
    <n v="3.8908"/>
    <n v="334.68803000000003"/>
    <n v="1.2451000000000001"/>
    <n v="3510"/>
  </r>
  <r>
    <x v="1"/>
    <x v="4"/>
    <x v="2"/>
    <x v="10"/>
    <x v="5"/>
    <n v="4.1646000000000001"/>
    <n v="281.72460000000001"/>
    <n v="0.95789999999999997"/>
    <n v="1325"/>
  </r>
  <r>
    <x v="0"/>
    <x v="4"/>
    <x v="1"/>
    <x v="31"/>
    <x v="2"/>
    <n v="4.1803999999999997"/>
    <n v="344.14095400000002"/>
    <n v="1.4631000000000001"/>
    <n v="641"/>
  </r>
  <r>
    <x v="0"/>
    <x v="4"/>
    <x v="0"/>
    <x v="5"/>
    <x v="6"/>
    <n v="4.3141999999999996"/>
    <n v="760.29407700000002"/>
    <n v="1.7256"/>
    <n v="166"/>
  </r>
  <r>
    <x v="1"/>
    <x v="4"/>
    <x v="2"/>
    <x v="3"/>
    <x v="6"/>
    <n v="4.3446999999999996"/>
    <n v="627.31473900000003"/>
    <n v="2.1724000000000001"/>
    <n v="566"/>
  </r>
  <r>
    <x v="1"/>
    <x v="4"/>
    <x v="1"/>
    <x v="10"/>
    <x v="6"/>
    <n v="4.5819999999999999"/>
    <n v="432.96244000000002"/>
    <n v="2.0619000000000001"/>
    <n v="1403"/>
  </r>
  <r>
    <x v="0"/>
    <x v="4"/>
    <x v="1"/>
    <x v="11"/>
    <x v="2"/>
    <n v="4.5991"/>
    <n v="302.88313099999999"/>
    <n v="1.7706"/>
    <n v="1506"/>
  </r>
  <r>
    <x v="0"/>
    <x v="4"/>
    <x v="1"/>
    <x v="5"/>
    <x v="6"/>
    <n v="4.6614000000000004"/>
    <n v="1070.0705849999999"/>
    <n v="1.8646"/>
    <n v="447"/>
  </r>
  <r>
    <x v="0"/>
    <x v="4"/>
    <x v="2"/>
    <x v="31"/>
    <x v="2"/>
    <n v="4.7601000000000004"/>
    <n v="382.14135900000002"/>
    <n v="1.6660999999999999"/>
    <n v="870"/>
  </r>
  <r>
    <x v="1"/>
    <x v="4"/>
    <x v="1"/>
    <x v="17"/>
    <x v="3"/>
    <n v="4.7962999999999996"/>
    <n v="411.48491000000001"/>
    <n v="1.5347999999999999"/>
    <n v="3969"/>
  </r>
  <r>
    <x v="0"/>
    <x v="4"/>
    <x v="2"/>
    <x v="0"/>
    <x v="2"/>
    <n v="5.2721999999999998"/>
    <n v="410.25194900000002"/>
    <n v="1.8978999999999999"/>
    <n v="1380"/>
  </r>
  <r>
    <x v="0"/>
    <x v="4"/>
    <x v="2"/>
    <x v="3"/>
    <x v="7"/>
    <n v="5.7554999999999996"/>
    <n v="467.64339999999999"/>
    <n v="1.151"/>
    <n v="820"/>
  </r>
  <r>
    <x v="1"/>
    <x v="4"/>
    <x v="2"/>
    <x v="6"/>
    <x v="6"/>
    <n v="5.9218999999999999"/>
    <n v="1154.483978"/>
    <n v="2.3687"/>
    <n v="904"/>
  </r>
  <r>
    <x v="2"/>
    <x v="4"/>
    <x v="1"/>
    <x v="18"/>
    <x v="2"/>
    <n v="6.3243"/>
    <n v="868.844336"/>
    <n v="2.34"/>
    <n v="827"/>
  </r>
  <r>
    <x v="0"/>
    <x v="4"/>
    <x v="1"/>
    <x v="22"/>
    <x v="1"/>
    <n v="6.4932999999999996"/>
    <n v="637.88611500000002"/>
    <n v="1.1688000000000001"/>
    <n v="2563"/>
  </r>
  <r>
    <x v="0"/>
    <x v="4"/>
    <x v="0"/>
    <x v="3"/>
    <x v="7"/>
    <n v="6.8372999999999999"/>
    <n v="551.19290000000001"/>
    <n v="1.3674999999999999"/>
    <n v="312"/>
  </r>
  <r>
    <x v="2"/>
    <x v="4"/>
    <x v="2"/>
    <x v="3"/>
    <x v="6"/>
    <n v="7.0789999999999997"/>
    <n v="978.03047000000004"/>
    <n v="3.5394000000000001"/>
    <n v="1256"/>
  </r>
  <r>
    <x v="1"/>
    <x v="4"/>
    <x v="1"/>
    <x v="3"/>
    <x v="6"/>
    <n v="7.8155000000000001"/>
    <n v="1041.9969940000001"/>
    <n v="3.9077000000000002"/>
    <n v="585"/>
  </r>
  <r>
    <x v="2"/>
    <x v="4"/>
    <x v="1"/>
    <x v="10"/>
    <x v="5"/>
    <n v="8.3301999999999996"/>
    <n v="493.35294499999998"/>
    <n v="1.9158999999999999"/>
    <n v="1621"/>
  </r>
  <r>
    <x v="1"/>
    <x v="4"/>
    <x v="2"/>
    <x v="16"/>
    <x v="2"/>
    <n v="8.7390000000000008"/>
    <n v="530.79929600000003"/>
    <n v="3.0586000000000002"/>
    <n v="2725"/>
  </r>
  <r>
    <x v="1"/>
    <x v="4"/>
    <x v="2"/>
    <x v="3"/>
    <x v="7"/>
    <n v="8.8641000000000005"/>
    <n v="751.66309999999999"/>
    <n v="1.7727999999999999"/>
    <n v="1521"/>
  </r>
  <r>
    <x v="1"/>
    <x v="4"/>
    <x v="2"/>
    <x v="11"/>
    <x v="2"/>
    <n v="9.2888000000000002"/>
    <n v="616.157152"/>
    <n v="3.5762"/>
    <n v="2250"/>
  </r>
  <r>
    <x v="2"/>
    <x v="4"/>
    <x v="2"/>
    <x v="6"/>
    <x v="6"/>
    <n v="9.4710999999999999"/>
    <n v="1704.141979"/>
    <n v="3.7885"/>
    <n v="1342"/>
  </r>
  <r>
    <x v="0"/>
    <x v="4"/>
    <x v="1"/>
    <x v="27"/>
    <x v="2"/>
    <n v="10.0082"/>
    <n v="934.25620000000004"/>
    <n v="3.5028999999999999"/>
    <n v="3211"/>
  </r>
  <r>
    <x v="0"/>
    <x v="4"/>
    <x v="0"/>
    <x v="3"/>
    <x v="5"/>
    <n v="10.422700000000001"/>
    <n v="773.76654099999996"/>
    <n v="2.1888000000000001"/>
    <n v="423"/>
  </r>
  <r>
    <x v="0"/>
    <x v="4"/>
    <x v="1"/>
    <x v="3"/>
    <x v="6"/>
    <n v="11.2546"/>
    <n v="1644.230536"/>
    <n v="5.6273"/>
    <n v="891"/>
  </r>
  <r>
    <x v="0"/>
    <x v="4"/>
    <x v="2"/>
    <x v="6"/>
    <x v="6"/>
    <n v="11.338699999999999"/>
    <n v="2381.7023290000002"/>
    <n v="4.5354999999999999"/>
    <n v="1918"/>
  </r>
  <r>
    <x v="1"/>
    <x v="4"/>
    <x v="2"/>
    <x v="0"/>
    <x v="2"/>
    <n v="11.3992"/>
    <n v="729.85568000000001"/>
    <n v="4.1036999999999999"/>
    <n v="1552"/>
  </r>
  <r>
    <x v="2"/>
    <x v="4"/>
    <x v="0"/>
    <x v="10"/>
    <x v="5"/>
    <n v="12.0351"/>
    <n v="665.216812"/>
    <n v="2.7681"/>
    <n v="478"/>
  </r>
  <r>
    <x v="1"/>
    <x v="4"/>
    <x v="0"/>
    <x v="3"/>
    <x v="5"/>
    <n v="13.557600000000001"/>
    <n v="911.40984700000001"/>
    <n v="2.8471000000000002"/>
    <n v="558"/>
  </r>
  <r>
    <x v="1"/>
    <x v="4"/>
    <x v="1"/>
    <x v="16"/>
    <x v="2"/>
    <n v="13.682700000000001"/>
    <n v="829.92592400000001"/>
    <n v="4.7889999999999997"/>
    <n v="4261"/>
  </r>
  <r>
    <x v="0"/>
    <x v="4"/>
    <x v="1"/>
    <x v="3"/>
    <x v="7"/>
    <n v="14.3789"/>
    <n v="1050.2044000000001"/>
    <n v="2.8757999999999999"/>
    <n v="1236"/>
  </r>
  <r>
    <x v="2"/>
    <x v="4"/>
    <x v="2"/>
    <x v="0"/>
    <x v="2"/>
    <n v="14.6881"/>
    <n v="881.70830999999998"/>
    <n v="5.2877999999999998"/>
    <n v="2350"/>
  </r>
  <r>
    <x v="2"/>
    <x v="4"/>
    <x v="1"/>
    <x v="0"/>
    <x v="2"/>
    <n v="16.150099999999998"/>
    <n v="985.10154799999998"/>
    <n v="5.8140000000000001"/>
    <n v="2207"/>
  </r>
  <r>
    <x v="2"/>
    <x v="4"/>
    <x v="0"/>
    <x v="6"/>
    <x v="6"/>
    <n v="17.095099999999999"/>
    <n v="3209.643513"/>
    <n v="6.8380999999999998"/>
    <n v="633"/>
  </r>
  <r>
    <x v="2"/>
    <x v="4"/>
    <x v="1"/>
    <x v="3"/>
    <x v="6"/>
    <n v="17.531400000000001"/>
    <n v="2313.4474599999999"/>
    <n v="8.7657000000000007"/>
    <n v="2129"/>
  </r>
  <r>
    <x v="1"/>
    <x v="4"/>
    <x v="1"/>
    <x v="3"/>
    <x v="7"/>
    <n v="17.621700000000001"/>
    <n v="1321.7207000000001"/>
    <n v="3.5244"/>
    <n v="1773"/>
  </r>
  <r>
    <x v="1"/>
    <x v="4"/>
    <x v="1"/>
    <x v="0"/>
    <x v="2"/>
    <n v="21.739599999999999"/>
    <n v="1515.2832040000001"/>
    <n v="7.8262"/>
    <n v="1670"/>
  </r>
  <r>
    <x v="2"/>
    <x v="4"/>
    <x v="0"/>
    <x v="3"/>
    <x v="5"/>
    <n v="22.357600000000001"/>
    <n v="1261.464109"/>
    <n v="4.6951000000000001"/>
    <n v="572"/>
  </r>
  <r>
    <x v="1"/>
    <x v="4"/>
    <x v="0"/>
    <x v="3"/>
    <x v="7"/>
    <n v="22.617000000000001"/>
    <n v="1451.1396"/>
    <n v="4.5233999999999996"/>
    <n v="539"/>
  </r>
  <r>
    <x v="0"/>
    <x v="4"/>
    <x v="1"/>
    <x v="0"/>
    <x v="2"/>
    <n v="23.697700000000001"/>
    <n v="1670.173912"/>
    <n v="8.5312000000000001"/>
    <n v="1669"/>
  </r>
  <r>
    <x v="2"/>
    <x v="4"/>
    <x v="1"/>
    <x v="6"/>
    <x v="6"/>
    <n v="23.846399999999999"/>
    <n v="4815.3788020000002"/>
    <n v="9.5385000000000009"/>
    <n v="2262"/>
  </r>
  <r>
    <x v="2"/>
    <x v="4"/>
    <x v="0"/>
    <x v="3"/>
    <x v="6"/>
    <n v="29.5413"/>
    <n v="3514.2886619999999"/>
    <n v="14.7706"/>
    <n v="640"/>
  </r>
  <r>
    <x v="0"/>
    <x v="4"/>
    <x v="1"/>
    <x v="6"/>
    <x v="6"/>
    <n v="30.697199999999999"/>
    <n v="6818.8296170000003"/>
    <n v="12.2789"/>
    <n v="4051"/>
  </r>
  <r>
    <x v="1"/>
    <x v="4"/>
    <x v="0"/>
    <x v="6"/>
    <x v="6"/>
    <n v="30.9377"/>
    <n v="5422.175792"/>
    <n v="12.3752"/>
    <n v="645"/>
  </r>
  <r>
    <x v="0"/>
    <x v="4"/>
    <x v="0"/>
    <x v="6"/>
    <x v="6"/>
    <n v="34.181800000000003"/>
    <n v="6829.4346759999999"/>
    <n v="13.672700000000001"/>
    <n v="649"/>
  </r>
  <r>
    <x v="1"/>
    <x v="4"/>
    <x v="1"/>
    <x v="11"/>
    <x v="2"/>
    <n v="34.928600000000003"/>
    <n v="2329.209672"/>
    <n v="13.4475"/>
    <n v="7585"/>
  </r>
  <r>
    <x v="0"/>
    <x v="4"/>
    <x v="2"/>
    <x v="3"/>
    <x v="5"/>
    <n v="38.142800000000001"/>
    <n v="2383.2716610000002"/>
    <n v="8.01"/>
    <n v="6985"/>
  </r>
  <r>
    <x v="0"/>
    <x v="4"/>
    <x v="0"/>
    <x v="3"/>
    <x v="6"/>
    <n v="38.6723"/>
    <n v="4738.7843540000003"/>
    <n v="19.336099999999998"/>
    <n v="554"/>
  </r>
  <r>
    <x v="1"/>
    <x v="4"/>
    <x v="1"/>
    <x v="6"/>
    <x v="6"/>
    <n v="39.335599999999999"/>
    <n v="7424.9488259999998"/>
    <n v="15.734299999999999"/>
    <n v="1844"/>
  </r>
  <r>
    <x v="0"/>
    <x v="4"/>
    <x v="0"/>
    <x v="3"/>
    <x v="2"/>
    <n v="42.728000000000002"/>
    <n v="4568.3092669999996"/>
    <n v="14.9549"/>
    <n v="677"/>
  </r>
  <r>
    <x v="1"/>
    <x v="4"/>
    <x v="0"/>
    <x v="3"/>
    <x v="6"/>
    <n v="44.884999999999998"/>
    <n v="4601.9253820000004"/>
    <n v="22.442499999999999"/>
    <n v="573"/>
  </r>
  <r>
    <x v="1"/>
    <x v="4"/>
    <x v="2"/>
    <x v="3"/>
    <x v="2"/>
    <n v="47.702100000000002"/>
    <n v="4930.1995589999997"/>
    <n v="16.695699999999999"/>
    <n v="8658"/>
  </r>
  <r>
    <x v="1"/>
    <x v="4"/>
    <x v="0"/>
    <x v="3"/>
    <x v="2"/>
    <n v="47.718600000000002"/>
    <n v="4885.2228940000005"/>
    <n v="16.7014"/>
    <n v="788"/>
  </r>
  <r>
    <x v="1"/>
    <x v="4"/>
    <x v="2"/>
    <x v="3"/>
    <x v="5"/>
    <n v="50.335700000000003"/>
    <n v="3091.481526"/>
    <n v="10.570499999999999"/>
    <n v="7285"/>
  </r>
  <r>
    <x v="2"/>
    <x v="4"/>
    <x v="0"/>
    <x v="3"/>
    <x v="2"/>
    <n v="57.154000000000003"/>
    <n v="5056.0814950000004"/>
    <n v="20.003900000000002"/>
    <n v="778"/>
  </r>
  <r>
    <x v="2"/>
    <x v="4"/>
    <x v="2"/>
    <x v="3"/>
    <x v="5"/>
    <n v="62.294499999999999"/>
    <n v="3886.4907410000001"/>
    <n v="13.081899999999999"/>
    <n v="7742"/>
  </r>
  <r>
    <x v="0"/>
    <x v="4"/>
    <x v="2"/>
    <x v="3"/>
    <x v="2"/>
    <n v="62.5334"/>
    <n v="6723.1640189999998"/>
    <n v="21.886500000000002"/>
    <n v="8839"/>
  </r>
  <r>
    <x v="2"/>
    <x v="4"/>
    <x v="2"/>
    <x v="3"/>
    <x v="2"/>
    <n v="65.035300000000007"/>
    <n v="6461.6048849999997"/>
    <n v="22.7624"/>
    <n v="8213"/>
  </r>
  <r>
    <x v="0"/>
    <x v="4"/>
    <x v="1"/>
    <x v="3"/>
    <x v="5"/>
    <n v="83.008799999999994"/>
    <n v="5184.360197"/>
    <n v="17.431899999999999"/>
    <n v="12256"/>
  </r>
  <r>
    <x v="2"/>
    <x v="4"/>
    <x v="1"/>
    <x v="3"/>
    <x v="2"/>
    <n v="87.388900000000007"/>
    <n v="7894.581306"/>
    <n v="30.586099999999998"/>
    <n v="7935"/>
  </r>
  <r>
    <x v="1"/>
    <x v="4"/>
    <x v="1"/>
    <x v="3"/>
    <x v="2"/>
    <n v="94.342299999999994"/>
    <n v="9661.2656210000005"/>
    <n v="33.019599999999997"/>
    <n v="15176"/>
  </r>
  <r>
    <x v="2"/>
    <x v="4"/>
    <x v="1"/>
    <x v="3"/>
    <x v="5"/>
    <n v="126.6888"/>
    <n v="6964.6412339999997"/>
    <n v="26.604600000000001"/>
    <n v="11236"/>
  </r>
  <r>
    <x v="1"/>
    <x v="4"/>
    <x v="1"/>
    <x v="3"/>
    <x v="5"/>
    <n v="135.3355"/>
    <n v="7220.074814999999"/>
    <n v="28.420400000000001"/>
    <n v="11852"/>
  </r>
  <r>
    <x v="0"/>
    <x v="4"/>
    <x v="1"/>
    <x v="3"/>
    <x v="2"/>
    <n v="139.11660000000001"/>
    <n v="14277.08856"/>
    <n v="48.6907"/>
    <n v="18024"/>
  </r>
  <r>
    <x v="2"/>
    <x v="5"/>
    <x v="0"/>
    <x v="7"/>
    <x v="2"/>
    <n v="1.2999999999999999E-3"/>
    <n v="0.42528700000000003"/>
    <n v="5.0000000000000001E-4"/>
    <n v="1"/>
  </r>
  <r>
    <x v="2"/>
    <x v="5"/>
    <x v="2"/>
    <x v="3"/>
    <x v="3"/>
    <n v="1.2999999999999999E-3"/>
    <n v="0.142293"/>
    <n v="4.0000000000000002E-4"/>
    <n v="2"/>
  </r>
  <r>
    <x v="0"/>
    <x v="5"/>
    <x v="2"/>
    <x v="5"/>
    <x v="0"/>
    <n v="1.2999999999999999E-3"/>
    <n v="0.43669200000000002"/>
    <n v="4.0000000000000002E-4"/>
    <n v="0"/>
  </r>
  <r>
    <x v="2"/>
    <x v="5"/>
    <x v="2"/>
    <x v="5"/>
    <x v="0"/>
    <n v="2.7000000000000001E-3"/>
    <n v="1.081717"/>
    <n v="6.9999999999999999E-4"/>
    <n v="2"/>
  </r>
  <r>
    <x v="0"/>
    <x v="5"/>
    <x v="2"/>
    <x v="10"/>
    <x v="6"/>
    <n v="2.7000000000000001E-3"/>
    <n v="0.42409400000000003"/>
    <n v="1.1999999999999999E-3"/>
    <n v="0"/>
  </r>
  <r>
    <x v="0"/>
    <x v="5"/>
    <x v="1"/>
    <x v="5"/>
    <x v="0"/>
    <n v="4.0000000000000001E-3"/>
    <n v="1.783766"/>
    <n v="1.1000000000000001E-3"/>
    <n v="3"/>
  </r>
  <r>
    <x v="2"/>
    <x v="5"/>
    <x v="0"/>
    <x v="5"/>
    <x v="0"/>
    <n v="4.7999999999999996E-3"/>
    <n v="1.560646"/>
    <n v="1.4E-3"/>
    <n v="4"/>
  </r>
  <r>
    <x v="0"/>
    <x v="5"/>
    <x v="2"/>
    <x v="5"/>
    <x v="3"/>
    <n v="5.7000000000000002E-3"/>
    <n v="1.798287"/>
    <n v="1.6999999999999999E-3"/>
    <n v="0"/>
  </r>
  <r>
    <x v="0"/>
    <x v="5"/>
    <x v="0"/>
    <x v="5"/>
    <x v="0"/>
    <n v="9.4999999999999998E-3"/>
    <n v="2.8811979999999999"/>
    <n v="2.7000000000000001E-3"/>
    <n v="8"/>
  </r>
  <r>
    <x v="1"/>
    <x v="5"/>
    <x v="1"/>
    <x v="3"/>
    <x v="4"/>
    <n v="1.15E-2"/>
    <n v="2.3742209999999999"/>
    <n v="8.6E-3"/>
    <n v="4"/>
  </r>
  <r>
    <x v="2"/>
    <x v="5"/>
    <x v="1"/>
    <x v="4"/>
    <x v="1"/>
    <n v="1.35E-2"/>
    <n v="3.2805589999999998"/>
    <n v="2.5999999999999999E-3"/>
    <n v="7"/>
  </r>
  <r>
    <x v="0"/>
    <x v="5"/>
    <x v="1"/>
    <x v="7"/>
    <x v="2"/>
    <n v="1.41E-2"/>
    <n v="6.649438"/>
    <n v="4.8999999999999998E-3"/>
    <n v="4"/>
  </r>
  <r>
    <x v="0"/>
    <x v="5"/>
    <x v="1"/>
    <x v="3"/>
    <x v="4"/>
    <n v="1.6799999999999999E-2"/>
    <n v="3.4666800000000002"/>
    <n v="1.26E-2"/>
    <n v="5"/>
  </r>
  <r>
    <x v="1"/>
    <x v="5"/>
    <x v="2"/>
    <x v="6"/>
    <x v="5"/>
    <n v="1.72E-2"/>
    <n v="1.9253960000000001"/>
    <n v="3.3999999999999998E-3"/>
    <n v="9"/>
  </r>
  <r>
    <x v="1"/>
    <x v="5"/>
    <x v="1"/>
    <x v="7"/>
    <x v="2"/>
    <n v="1.7600000000000001E-2"/>
    <n v="7.4547910000000002"/>
    <n v="6.1999999999999998E-3"/>
    <n v="5"/>
  </r>
  <r>
    <x v="2"/>
    <x v="5"/>
    <x v="1"/>
    <x v="7"/>
    <x v="2"/>
    <n v="2.4500000000000001E-2"/>
    <n v="7.8485170000000002"/>
    <n v="8.6999999999999994E-3"/>
    <n v="6"/>
  </r>
  <r>
    <x v="1"/>
    <x v="5"/>
    <x v="0"/>
    <x v="5"/>
    <x v="0"/>
    <n v="3.2399999999999998E-2"/>
    <n v="10.521910999999999"/>
    <n v="9.1000000000000004E-3"/>
    <n v="15"/>
  </r>
  <r>
    <x v="0"/>
    <x v="5"/>
    <x v="0"/>
    <x v="0"/>
    <x v="0"/>
    <n v="4.3200000000000002E-2"/>
    <n v="2.4590269999999999"/>
    <n v="1.12E-2"/>
    <n v="5"/>
  </r>
  <r>
    <x v="0"/>
    <x v="5"/>
    <x v="1"/>
    <x v="5"/>
    <x v="3"/>
    <n v="4.3700000000000003E-2"/>
    <n v="12.487819"/>
    <n v="1.3100000000000001E-2"/>
    <n v="31"/>
  </r>
  <r>
    <x v="0"/>
    <x v="5"/>
    <x v="1"/>
    <x v="7"/>
    <x v="6"/>
    <n v="4.6399999999999997E-2"/>
    <n v="24.763261"/>
    <n v="2.3199999999999998E-2"/>
    <n v="37"/>
  </r>
  <r>
    <x v="1"/>
    <x v="5"/>
    <x v="1"/>
    <x v="7"/>
    <x v="6"/>
    <n v="5.0200000000000002E-2"/>
    <n v="25.818787"/>
    <n v="2.5100000000000001E-2"/>
    <n v="44"/>
  </r>
  <r>
    <x v="2"/>
    <x v="5"/>
    <x v="1"/>
    <x v="7"/>
    <x v="6"/>
    <n v="5.5800000000000002E-2"/>
    <n v="27.373598000000001"/>
    <n v="2.7900000000000001E-2"/>
    <n v="43"/>
  </r>
  <r>
    <x v="1"/>
    <x v="5"/>
    <x v="0"/>
    <x v="6"/>
    <x v="5"/>
    <n v="8.5000000000000006E-2"/>
    <n v="10.520849999999999"/>
    <n v="1.7000000000000001E-2"/>
    <n v="11"/>
  </r>
  <r>
    <x v="2"/>
    <x v="5"/>
    <x v="1"/>
    <x v="3"/>
    <x v="4"/>
    <n v="0.1094"/>
    <n v="15.912793000000001"/>
    <n v="8.2000000000000003E-2"/>
    <n v="71"/>
  </r>
  <r>
    <x v="1"/>
    <x v="5"/>
    <x v="0"/>
    <x v="11"/>
    <x v="2"/>
    <n v="0.12709999999999999"/>
    <n v="9.6023119999999995"/>
    <n v="4.8899999999999999E-2"/>
    <n v="18"/>
  </r>
  <r>
    <x v="2"/>
    <x v="5"/>
    <x v="1"/>
    <x v="25"/>
    <x v="3"/>
    <n v="0.12820000000000001"/>
    <n v="24.489549"/>
    <n v="4.2299999999999997E-2"/>
    <n v="0"/>
  </r>
  <r>
    <x v="0"/>
    <x v="5"/>
    <x v="1"/>
    <x v="1"/>
    <x v="6"/>
    <n v="0.1318"/>
    <n v="74.971474000000001"/>
    <n v="5.5300000000000002E-2"/>
    <n v="0"/>
  </r>
  <r>
    <x v="1"/>
    <x v="5"/>
    <x v="1"/>
    <x v="33"/>
    <x v="6"/>
    <n v="0.16639999999999999"/>
    <n v="87.983642000000003"/>
    <n v="8.3199999999999996E-2"/>
    <n v="0"/>
  </r>
  <r>
    <x v="0"/>
    <x v="5"/>
    <x v="0"/>
    <x v="12"/>
    <x v="6"/>
    <n v="0.20499999999999999"/>
    <n v="47.942005000000002"/>
    <n v="8.2000000000000003E-2"/>
    <n v="129"/>
  </r>
  <r>
    <x v="2"/>
    <x v="5"/>
    <x v="0"/>
    <x v="26"/>
    <x v="6"/>
    <n v="0.21099999999999999"/>
    <n v="44.131594"/>
    <n v="8.43E-2"/>
    <n v="0"/>
  </r>
  <r>
    <x v="0"/>
    <x v="5"/>
    <x v="2"/>
    <x v="3"/>
    <x v="4"/>
    <n v="0.2838"/>
    <n v="45.835925000000003"/>
    <n v="0.21279999999999999"/>
    <n v="168"/>
  </r>
  <r>
    <x v="0"/>
    <x v="5"/>
    <x v="1"/>
    <x v="1"/>
    <x v="2"/>
    <n v="0.29060000000000002"/>
    <n v="122.495486"/>
    <n v="0.1017"/>
    <n v="0"/>
  </r>
  <r>
    <x v="2"/>
    <x v="5"/>
    <x v="1"/>
    <x v="25"/>
    <x v="6"/>
    <n v="0.33360000000000001"/>
    <n v="149.10901799999999"/>
    <n v="0.16669999999999999"/>
    <n v="0"/>
  </r>
  <r>
    <x v="0"/>
    <x v="5"/>
    <x v="2"/>
    <x v="11"/>
    <x v="6"/>
    <n v="0.3448"/>
    <n v="24.544915"/>
    <n v="0.16889999999999999"/>
    <n v="139"/>
  </r>
  <r>
    <x v="1"/>
    <x v="5"/>
    <x v="2"/>
    <x v="3"/>
    <x v="4"/>
    <n v="0.35020000000000001"/>
    <n v="56.559075"/>
    <n v="0.2626"/>
    <n v="163"/>
  </r>
  <r>
    <x v="0"/>
    <x v="5"/>
    <x v="1"/>
    <x v="11"/>
    <x v="6"/>
    <n v="0.3579"/>
    <n v="31.427351999999999"/>
    <n v="0.1754"/>
    <n v="112"/>
  </r>
  <r>
    <x v="2"/>
    <x v="5"/>
    <x v="1"/>
    <x v="9"/>
    <x v="1"/>
    <n v="0.39269999999999999"/>
    <n v="60.613095000000001"/>
    <n v="7.0699999999999999E-2"/>
    <n v="0"/>
  </r>
  <r>
    <x v="0"/>
    <x v="5"/>
    <x v="2"/>
    <x v="6"/>
    <x v="5"/>
    <n v="0.41360000000000002"/>
    <n v="55.049286000000002"/>
    <n v="8.2699999999999996E-2"/>
    <n v="79"/>
  </r>
  <r>
    <x v="2"/>
    <x v="5"/>
    <x v="2"/>
    <x v="3"/>
    <x v="4"/>
    <n v="0.41570000000000001"/>
    <n v="66.629109999999997"/>
    <n v="0.31180000000000002"/>
    <n v="308"/>
  </r>
  <r>
    <x v="1"/>
    <x v="5"/>
    <x v="1"/>
    <x v="33"/>
    <x v="0"/>
    <n v="0.49919999999999998"/>
    <n v="183.33368999999999"/>
    <n v="0.1249"/>
    <n v="0"/>
  </r>
  <r>
    <x v="2"/>
    <x v="5"/>
    <x v="2"/>
    <x v="5"/>
    <x v="6"/>
    <n v="0.51570000000000005"/>
    <n v="56.308770000000003"/>
    <n v="0.20630000000000001"/>
    <n v="338"/>
  </r>
  <r>
    <x v="0"/>
    <x v="5"/>
    <x v="0"/>
    <x v="26"/>
    <x v="6"/>
    <n v="0.51590000000000003"/>
    <n v="65.759904000000006"/>
    <n v="0.2064"/>
    <n v="0"/>
  </r>
  <r>
    <x v="2"/>
    <x v="5"/>
    <x v="2"/>
    <x v="15"/>
    <x v="6"/>
    <n v="0.53869999999999996"/>
    <n v="47.024197000000001"/>
    <n v="0.26929999999999998"/>
    <n v="121"/>
  </r>
  <r>
    <x v="2"/>
    <x v="5"/>
    <x v="1"/>
    <x v="9"/>
    <x v="2"/>
    <n v="0.55210000000000004"/>
    <n v="120.995908"/>
    <n v="0.1933"/>
    <n v="0"/>
  </r>
  <r>
    <x v="2"/>
    <x v="5"/>
    <x v="0"/>
    <x v="12"/>
    <x v="6"/>
    <n v="0.5585"/>
    <n v="117.64838"/>
    <n v="0.22339999999999999"/>
    <n v="164"/>
  </r>
  <r>
    <x v="1"/>
    <x v="5"/>
    <x v="0"/>
    <x v="18"/>
    <x v="2"/>
    <n v="0.5625"/>
    <n v="97.748138999999995"/>
    <n v="0.20810000000000001"/>
    <n v="0"/>
  </r>
  <r>
    <x v="1"/>
    <x v="5"/>
    <x v="2"/>
    <x v="18"/>
    <x v="2"/>
    <n v="0.57640000000000002"/>
    <n v="94.428791000000004"/>
    <n v="0.21329999999999999"/>
    <n v="265"/>
  </r>
  <r>
    <x v="2"/>
    <x v="5"/>
    <x v="2"/>
    <x v="10"/>
    <x v="6"/>
    <n v="0.58250000000000002"/>
    <n v="119.82169399999999"/>
    <n v="0.2621"/>
    <n v="235"/>
  </r>
  <r>
    <x v="1"/>
    <x v="5"/>
    <x v="2"/>
    <x v="10"/>
    <x v="6"/>
    <n v="0.62690000000000001"/>
    <n v="75.852483000000007"/>
    <n v="0.28199999999999997"/>
    <n v="279"/>
  </r>
  <r>
    <x v="1"/>
    <x v="5"/>
    <x v="0"/>
    <x v="11"/>
    <x v="6"/>
    <n v="0.66779999999999995"/>
    <n v="49.925815999999998"/>
    <n v="0.32719999999999999"/>
    <n v="108"/>
  </r>
  <r>
    <x v="1"/>
    <x v="5"/>
    <x v="0"/>
    <x v="12"/>
    <x v="6"/>
    <n v="0.68220000000000003"/>
    <n v="88.235472999999999"/>
    <n v="0.27289999999999998"/>
    <n v="175"/>
  </r>
  <r>
    <x v="0"/>
    <x v="5"/>
    <x v="0"/>
    <x v="27"/>
    <x v="2"/>
    <n v="0.69420000000000004"/>
    <n v="64.158081999999993"/>
    <n v="0.2429"/>
    <n v="111"/>
  </r>
  <r>
    <x v="1"/>
    <x v="5"/>
    <x v="0"/>
    <x v="10"/>
    <x v="6"/>
    <n v="0.71889999999999998"/>
    <n v="59.064649000000003"/>
    <n v="0.32350000000000001"/>
    <n v="68"/>
  </r>
  <r>
    <x v="0"/>
    <x v="5"/>
    <x v="0"/>
    <x v="18"/>
    <x v="2"/>
    <n v="0.75600000000000001"/>
    <n v="130.46600599999999"/>
    <n v="0.2797"/>
    <n v="0"/>
  </r>
  <r>
    <x v="0"/>
    <x v="5"/>
    <x v="2"/>
    <x v="0"/>
    <x v="0"/>
    <n v="0.7601"/>
    <n v="47.310042000000003"/>
    <n v="0.19769999999999999"/>
    <n v="132"/>
  </r>
  <r>
    <x v="2"/>
    <x v="5"/>
    <x v="0"/>
    <x v="5"/>
    <x v="6"/>
    <n v="0.76719999999999999"/>
    <n v="92.905343000000002"/>
    <n v="0.30690000000000001"/>
    <n v="117"/>
  </r>
  <r>
    <x v="0"/>
    <x v="5"/>
    <x v="2"/>
    <x v="17"/>
    <x v="3"/>
    <n v="0.77680000000000005"/>
    <n v="77.288938000000002"/>
    <n v="0.24859999999999999"/>
    <n v="548"/>
  </r>
  <r>
    <x v="0"/>
    <x v="5"/>
    <x v="2"/>
    <x v="5"/>
    <x v="6"/>
    <n v="0.79730000000000001"/>
    <n v="130.88930400000001"/>
    <n v="0.31890000000000002"/>
    <n v="0"/>
  </r>
  <r>
    <x v="2"/>
    <x v="5"/>
    <x v="2"/>
    <x v="28"/>
    <x v="6"/>
    <n v="0.88939999999999997"/>
    <n v="92.652782999999999"/>
    <n v="0.4446"/>
    <n v="608"/>
  </r>
  <r>
    <x v="1"/>
    <x v="5"/>
    <x v="0"/>
    <x v="10"/>
    <x v="5"/>
    <n v="0.96430000000000005"/>
    <n v="67.866183000000007"/>
    <n v="0.2218"/>
    <n v="149"/>
  </r>
  <r>
    <x v="2"/>
    <x v="5"/>
    <x v="0"/>
    <x v="10"/>
    <x v="6"/>
    <n v="1.0215000000000001"/>
    <n v="160.39298400000001"/>
    <n v="0.4597"/>
    <n v="222"/>
  </r>
  <r>
    <x v="1"/>
    <x v="5"/>
    <x v="0"/>
    <x v="5"/>
    <x v="6"/>
    <n v="1.024"/>
    <n v="132.086592"/>
    <n v="0.40960000000000002"/>
    <n v="170"/>
  </r>
  <r>
    <x v="1"/>
    <x v="5"/>
    <x v="1"/>
    <x v="6"/>
    <x v="5"/>
    <n v="1.0266999999999999"/>
    <n v="114.790323"/>
    <n v="0.20530000000000001"/>
    <n v="280"/>
  </r>
  <r>
    <x v="2"/>
    <x v="5"/>
    <x v="2"/>
    <x v="19"/>
    <x v="0"/>
    <n v="1.0837000000000001"/>
    <n v="49.519426000000003"/>
    <n v="0.3034"/>
    <n v="701"/>
  </r>
  <r>
    <x v="0"/>
    <x v="5"/>
    <x v="2"/>
    <x v="10"/>
    <x v="5"/>
    <n v="1.1194"/>
    <n v="73.262568000000002"/>
    <n v="0.25750000000000001"/>
    <n v="0"/>
  </r>
  <r>
    <x v="0"/>
    <x v="5"/>
    <x v="0"/>
    <x v="6"/>
    <x v="5"/>
    <n v="1.1254999999999999"/>
    <n v="121.08747700000001"/>
    <n v="0.22509999999999999"/>
    <n v="85"/>
  </r>
  <r>
    <x v="2"/>
    <x v="5"/>
    <x v="0"/>
    <x v="7"/>
    <x v="1"/>
    <n v="1.1305000000000001"/>
    <n v="55.474507000000003"/>
    <n v="0.21479999999999999"/>
    <n v="82"/>
  </r>
  <r>
    <x v="0"/>
    <x v="5"/>
    <x v="1"/>
    <x v="7"/>
    <x v="1"/>
    <n v="1.1775"/>
    <n v="383.185945"/>
    <n v="0.22370000000000001"/>
    <n v="106"/>
  </r>
  <r>
    <x v="0"/>
    <x v="5"/>
    <x v="1"/>
    <x v="18"/>
    <x v="2"/>
    <n v="1.2145999999999999"/>
    <n v="247.16329200000001"/>
    <n v="0.44940000000000002"/>
    <n v="0"/>
  </r>
  <r>
    <x v="1"/>
    <x v="5"/>
    <x v="1"/>
    <x v="10"/>
    <x v="5"/>
    <n v="1.2585999999999999"/>
    <n v="54.751505999999999"/>
    <n v="0.28949999999999998"/>
    <n v="356"/>
  </r>
  <r>
    <x v="2"/>
    <x v="5"/>
    <x v="1"/>
    <x v="4"/>
    <x v="6"/>
    <n v="1.3282"/>
    <n v="371.495588"/>
    <n v="0.53129999999999999"/>
    <n v="220"/>
  </r>
  <r>
    <x v="2"/>
    <x v="5"/>
    <x v="2"/>
    <x v="22"/>
    <x v="1"/>
    <n v="1.34"/>
    <n v="120.12206"/>
    <n v="0.2412"/>
    <n v="367"/>
  </r>
  <r>
    <x v="0"/>
    <x v="5"/>
    <x v="2"/>
    <x v="27"/>
    <x v="2"/>
    <n v="1.3515999999999999"/>
    <n v="123.076725"/>
    <n v="0.47310000000000002"/>
    <n v="569"/>
  </r>
  <r>
    <x v="0"/>
    <x v="5"/>
    <x v="0"/>
    <x v="31"/>
    <x v="2"/>
    <n v="1.3609"/>
    <n v="99.192218999999994"/>
    <n v="0.4763"/>
    <n v="123"/>
  </r>
  <r>
    <x v="1"/>
    <x v="5"/>
    <x v="0"/>
    <x v="16"/>
    <x v="2"/>
    <n v="1.3838999999999999"/>
    <n v="79.551433000000003"/>
    <n v="0.4844"/>
    <n v="118"/>
  </r>
  <r>
    <x v="2"/>
    <x v="5"/>
    <x v="2"/>
    <x v="18"/>
    <x v="2"/>
    <n v="1.3844000000000001"/>
    <n v="236.517256"/>
    <n v="0.51229999999999998"/>
    <n v="320"/>
  </r>
  <r>
    <x v="1"/>
    <x v="5"/>
    <x v="1"/>
    <x v="7"/>
    <x v="1"/>
    <n v="1.4055"/>
    <n v="441.05953799999997"/>
    <n v="0.2671"/>
    <n v="107"/>
  </r>
  <r>
    <x v="1"/>
    <x v="5"/>
    <x v="2"/>
    <x v="22"/>
    <x v="1"/>
    <n v="1.4657"/>
    <n v="133.87228099999999"/>
    <n v="0.26379999999999998"/>
    <n v="243"/>
  </r>
  <r>
    <x v="0"/>
    <x v="5"/>
    <x v="1"/>
    <x v="6"/>
    <x v="5"/>
    <n v="1.5531999999999999"/>
    <n v="186.21826899999999"/>
    <n v="0.31059999999999999"/>
    <n v="276"/>
  </r>
  <r>
    <x v="1"/>
    <x v="5"/>
    <x v="1"/>
    <x v="18"/>
    <x v="2"/>
    <n v="1.6137999999999999"/>
    <n v="318.983902"/>
    <n v="0.59709999999999996"/>
    <n v="176"/>
  </r>
  <r>
    <x v="1"/>
    <x v="5"/>
    <x v="2"/>
    <x v="20"/>
    <x v="6"/>
    <n v="1.6225000000000001"/>
    <n v="152.93680000000001"/>
    <n v="0.64900000000000002"/>
    <n v="0"/>
  </r>
  <r>
    <x v="0"/>
    <x v="5"/>
    <x v="2"/>
    <x v="3"/>
    <x v="6"/>
    <n v="1.6842999999999999"/>
    <n v="272.15079900000001"/>
    <n v="0.84219999999999995"/>
    <n v="405"/>
  </r>
  <r>
    <x v="2"/>
    <x v="5"/>
    <x v="1"/>
    <x v="7"/>
    <x v="1"/>
    <n v="1.7588999999999999"/>
    <n v="476.18338699999998"/>
    <n v="0.3342"/>
    <n v="97"/>
  </r>
  <r>
    <x v="0"/>
    <x v="5"/>
    <x v="0"/>
    <x v="0"/>
    <x v="2"/>
    <n v="1.9363999999999999"/>
    <n v="166.33234999999999"/>
    <n v="0.69710000000000005"/>
    <n v="156"/>
  </r>
  <r>
    <x v="0"/>
    <x v="5"/>
    <x v="0"/>
    <x v="22"/>
    <x v="1"/>
    <n v="1.9762999999999999"/>
    <n v="231.50842900000001"/>
    <n v="0.35570000000000002"/>
    <n v="189"/>
  </r>
  <r>
    <x v="2"/>
    <x v="5"/>
    <x v="0"/>
    <x v="3"/>
    <x v="4"/>
    <n v="2.0630000000000002"/>
    <n v="213.29415299999999"/>
    <n v="1.5472999999999999"/>
    <n v="22"/>
  </r>
  <r>
    <x v="0"/>
    <x v="5"/>
    <x v="1"/>
    <x v="5"/>
    <x v="6"/>
    <n v="2.0888"/>
    <n v="570.03286200000002"/>
    <n v="0.83550000000000002"/>
    <n v="353"/>
  </r>
  <r>
    <x v="2"/>
    <x v="5"/>
    <x v="1"/>
    <x v="28"/>
    <x v="6"/>
    <n v="2.1193"/>
    <n v="223.75804600000001"/>
    <n v="1.0596000000000001"/>
    <n v="1456"/>
  </r>
  <r>
    <x v="2"/>
    <x v="5"/>
    <x v="0"/>
    <x v="0"/>
    <x v="2"/>
    <n v="2.1413000000000002"/>
    <n v="156.110209"/>
    <n v="0.77090000000000003"/>
    <n v="100"/>
  </r>
  <r>
    <x v="0"/>
    <x v="5"/>
    <x v="1"/>
    <x v="0"/>
    <x v="0"/>
    <n v="2.2017000000000002"/>
    <n v="135.54107200000001"/>
    <n v="0.57240000000000002"/>
    <n v="359"/>
  </r>
  <r>
    <x v="0"/>
    <x v="5"/>
    <x v="2"/>
    <x v="31"/>
    <x v="2"/>
    <n v="2.3031000000000001"/>
    <n v="185.18833699999999"/>
    <n v="0.80610000000000004"/>
    <n v="800"/>
  </r>
  <r>
    <x v="1"/>
    <x v="5"/>
    <x v="2"/>
    <x v="3"/>
    <x v="6"/>
    <n v="2.3570000000000002"/>
    <n v="331.18594200000001"/>
    <n v="1.1785000000000001"/>
    <n v="504"/>
  </r>
  <r>
    <x v="0"/>
    <x v="5"/>
    <x v="2"/>
    <x v="11"/>
    <x v="2"/>
    <n v="2.3915999999999999"/>
    <n v="125.774255"/>
    <n v="0.92079999999999995"/>
    <n v="735"/>
  </r>
  <r>
    <x v="1"/>
    <x v="5"/>
    <x v="0"/>
    <x v="22"/>
    <x v="1"/>
    <n v="2.4222000000000001"/>
    <n v="271.40478999999999"/>
    <n v="0.436"/>
    <n v="99"/>
  </r>
  <r>
    <x v="2"/>
    <x v="5"/>
    <x v="0"/>
    <x v="18"/>
    <x v="2"/>
    <n v="2.7663000000000002"/>
    <n v="391.48222600000003"/>
    <n v="1.0235000000000001"/>
    <n v="150"/>
  </r>
  <r>
    <x v="1"/>
    <x v="5"/>
    <x v="0"/>
    <x v="0"/>
    <x v="2"/>
    <n v="2.8008999999999999"/>
    <n v="230.718658"/>
    <n v="1.0083"/>
    <n v="236"/>
  </r>
  <r>
    <x v="1"/>
    <x v="5"/>
    <x v="1"/>
    <x v="10"/>
    <x v="6"/>
    <n v="2.8264"/>
    <n v="304.73167799999999"/>
    <n v="1.2719"/>
    <n v="1133"/>
  </r>
  <r>
    <x v="2"/>
    <x v="5"/>
    <x v="1"/>
    <x v="10"/>
    <x v="6"/>
    <n v="3.1105"/>
    <n v="565.05665799999997"/>
    <n v="1.3996999999999999"/>
    <n v="1088"/>
  </r>
  <r>
    <x v="0"/>
    <x v="5"/>
    <x v="0"/>
    <x v="5"/>
    <x v="6"/>
    <n v="3.1193"/>
    <n v="536.89680199999998"/>
    <n v="1.2478"/>
    <n v="166"/>
  </r>
  <r>
    <x v="2"/>
    <x v="5"/>
    <x v="2"/>
    <x v="10"/>
    <x v="5"/>
    <n v="3.3243999999999998"/>
    <n v="262.77419300000003"/>
    <n v="0.76459999999999995"/>
    <n v="1783"/>
  </r>
  <r>
    <x v="1"/>
    <x v="5"/>
    <x v="2"/>
    <x v="17"/>
    <x v="3"/>
    <n v="3.7282999999999999"/>
    <n v="271.43171000000001"/>
    <n v="1.1930000000000001"/>
    <n v="3378"/>
  </r>
  <r>
    <x v="0"/>
    <x v="5"/>
    <x v="2"/>
    <x v="22"/>
    <x v="1"/>
    <n v="3.7427000000000001"/>
    <n v="338.56308899999999"/>
    <n v="0.67369999999999997"/>
    <n v="1548"/>
  </r>
  <r>
    <x v="2"/>
    <x v="5"/>
    <x v="0"/>
    <x v="22"/>
    <x v="1"/>
    <n v="3.9369999999999998"/>
    <n v="360.47724399999998"/>
    <n v="0.7087"/>
    <n v="98"/>
  </r>
  <r>
    <x v="2"/>
    <x v="5"/>
    <x v="1"/>
    <x v="10"/>
    <x v="5"/>
    <n v="4.3128000000000002"/>
    <n v="302.101449"/>
    <n v="0.9919"/>
    <n v="1587"/>
  </r>
  <r>
    <x v="1"/>
    <x v="5"/>
    <x v="1"/>
    <x v="17"/>
    <x v="3"/>
    <n v="4.5629999999999997"/>
    <n v="345.88195300000001"/>
    <n v="1.4601"/>
    <n v="4110"/>
  </r>
  <r>
    <x v="0"/>
    <x v="5"/>
    <x v="2"/>
    <x v="0"/>
    <x v="2"/>
    <n v="4.6069000000000004"/>
    <n v="358.47950900000001"/>
    <n v="1.6584000000000001"/>
    <n v="1378"/>
  </r>
  <r>
    <x v="1"/>
    <x v="5"/>
    <x v="2"/>
    <x v="10"/>
    <x v="5"/>
    <n v="4.6757"/>
    <n v="315.49719700000003"/>
    <n v="1.0753999999999999"/>
    <n v="1483"/>
  </r>
  <r>
    <x v="1"/>
    <x v="5"/>
    <x v="2"/>
    <x v="6"/>
    <x v="6"/>
    <n v="5.1814"/>
    <n v="1062.609031"/>
    <n v="2.0726"/>
    <n v="803"/>
  </r>
  <r>
    <x v="1"/>
    <x v="5"/>
    <x v="1"/>
    <x v="3"/>
    <x v="6"/>
    <n v="5.2129000000000003"/>
    <n v="784.02316199999996"/>
    <n v="2.6065999999999998"/>
    <n v="641"/>
  </r>
  <r>
    <x v="1"/>
    <x v="5"/>
    <x v="2"/>
    <x v="11"/>
    <x v="6"/>
    <n v="5.2977999999999996"/>
    <n v="395.90145899999999"/>
    <n v="2.5958999999999999"/>
    <n v="2479"/>
  </r>
  <r>
    <x v="0"/>
    <x v="5"/>
    <x v="1"/>
    <x v="22"/>
    <x v="1"/>
    <n v="5.4622999999999999"/>
    <n v="528.67610999999999"/>
    <n v="0.98329999999999995"/>
    <n v="2267"/>
  </r>
  <r>
    <x v="1"/>
    <x v="5"/>
    <x v="2"/>
    <x v="11"/>
    <x v="2"/>
    <n v="5.6432000000000002"/>
    <n v="371.37457999999998"/>
    <n v="2.1726999999999999"/>
    <n v="2335"/>
  </r>
  <r>
    <x v="0"/>
    <x v="5"/>
    <x v="0"/>
    <x v="3"/>
    <x v="7"/>
    <n v="5.7480000000000002"/>
    <n v="460.81889999999999"/>
    <n v="1.1496"/>
    <n v="315"/>
  </r>
  <r>
    <x v="0"/>
    <x v="5"/>
    <x v="2"/>
    <x v="3"/>
    <x v="7"/>
    <n v="5.8023999999999996"/>
    <n v="436.7045"/>
    <n v="1.1605000000000001"/>
    <n v="846"/>
  </r>
  <r>
    <x v="2"/>
    <x v="5"/>
    <x v="2"/>
    <x v="6"/>
    <x v="6"/>
    <n v="5.8056000000000001"/>
    <n v="1161.256081"/>
    <n v="2.3222"/>
    <n v="1295"/>
  </r>
  <r>
    <x v="2"/>
    <x v="5"/>
    <x v="2"/>
    <x v="3"/>
    <x v="6"/>
    <n v="5.9657999999999998"/>
    <n v="822.03046200000006"/>
    <n v="2.9828999999999999"/>
    <n v="1480"/>
  </r>
  <r>
    <x v="0"/>
    <x v="5"/>
    <x v="1"/>
    <x v="11"/>
    <x v="2"/>
    <n v="6.5872999999999999"/>
    <n v="378.79190799999998"/>
    <n v="2.5360999999999998"/>
    <n v="1670"/>
  </r>
  <r>
    <x v="0"/>
    <x v="5"/>
    <x v="1"/>
    <x v="3"/>
    <x v="6"/>
    <n v="7.0644"/>
    <n v="1132.8631600000001"/>
    <n v="3.5320999999999998"/>
    <n v="824"/>
  </r>
  <r>
    <x v="0"/>
    <x v="5"/>
    <x v="0"/>
    <x v="3"/>
    <x v="5"/>
    <n v="7.5260999999999996"/>
    <n v="562.87664700000005"/>
    <n v="1.5805"/>
    <n v="403"/>
  </r>
  <r>
    <x v="2"/>
    <x v="5"/>
    <x v="1"/>
    <x v="18"/>
    <x v="2"/>
    <n v="8.0562000000000005"/>
    <n v="1209.3945510000001"/>
    <n v="2.9807999999999999"/>
    <n v="630"/>
  </r>
  <r>
    <x v="0"/>
    <x v="5"/>
    <x v="1"/>
    <x v="27"/>
    <x v="2"/>
    <n v="8.1940000000000008"/>
    <n v="763.41112499999997"/>
    <n v="2.8679000000000001"/>
    <n v="2990"/>
  </r>
  <r>
    <x v="1"/>
    <x v="5"/>
    <x v="2"/>
    <x v="16"/>
    <x v="2"/>
    <n v="9.0986999999999991"/>
    <n v="522.36755200000005"/>
    <n v="3.1844999999999999"/>
    <n v="3345"/>
  </r>
  <r>
    <x v="0"/>
    <x v="5"/>
    <x v="2"/>
    <x v="6"/>
    <x v="6"/>
    <n v="10.0684"/>
    <n v="1936.7996920000001"/>
    <n v="4.0274000000000001"/>
    <n v="1724"/>
  </r>
  <r>
    <x v="2"/>
    <x v="5"/>
    <x v="0"/>
    <x v="10"/>
    <x v="5"/>
    <n v="10.7218"/>
    <n v="622.22899800000005"/>
    <n v="2.4661"/>
    <n v="490"/>
  </r>
  <r>
    <x v="1"/>
    <x v="5"/>
    <x v="1"/>
    <x v="11"/>
    <x v="6"/>
    <n v="11.262"/>
    <n v="844.10972000000004"/>
    <n v="5.5183999999999997"/>
    <n v="4054"/>
  </r>
  <r>
    <x v="0"/>
    <x v="5"/>
    <x v="1"/>
    <x v="0"/>
    <x v="2"/>
    <n v="11.8421"/>
    <n v="998.02327500000001"/>
    <n v="4.2630999999999997"/>
    <n v="1694"/>
  </r>
  <r>
    <x v="1"/>
    <x v="5"/>
    <x v="2"/>
    <x v="0"/>
    <x v="2"/>
    <n v="12.1151"/>
    <n v="684.56963099999996"/>
    <n v="4.3615000000000004"/>
    <n v="1387"/>
  </r>
  <r>
    <x v="2"/>
    <x v="5"/>
    <x v="0"/>
    <x v="6"/>
    <x v="6"/>
    <n v="13.2913"/>
    <n v="2643.4169510000002"/>
    <n v="5.3166000000000002"/>
    <n v="580"/>
  </r>
  <r>
    <x v="0"/>
    <x v="5"/>
    <x v="1"/>
    <x v="3"/>
    <x v="7"/>
    <n v="13.5144"/>
    <n v="1010.165"/>
    <n v="2.7029000000000001"/>
    <n v="1255"/>
  </r>
  <r>
    <x v="1"/>
    <x v="5"/>
    <x v="0"/>
    <x v="3"/>
    <x v="5"/>
    <n v="14.488899999999999"/>
    <n v="916.58914700000003"/>
    <n v="3.0427"/>
    <n v="553"/>
  </r>
  <r>
    <x v="2"/>
    <x v="5"/>
    <x v="1"/>
    <x v="3"/>
    <x v="6"/>
    <n v="14.841699999999999"/>
    <n v="1864.033093"/>
    <n v="7.4207999999999998"/>
    <n v="1810"/>
  </r>
  <r>
    <x v="1"/>
    <x v="5"/>
    <x v="2"/>
    <x v="3"/>
    <x v="7"/>
    <n v="15.7034"/>
    <n v="1119.4306999999999"/>
    <n v="3.1406999999999998"/>
    <n v="1986"/>
  </r>
  <r>
    <x v="2"/>
    <x v="5"/>
    <x v="0"/>
    <x v="3"/>
    <x v="5"/>
    <n v="17.445499999999999"/>
    <n v="1029.598821"/>
    <n v="3.6635"/>
    <n v="598"/>
  </r>
  <r>
    <x v="1"/>
    <x v="5"/>
    <x v="1"/>
    <x v="16"/>
    <x v="2"/>
    <n v="17.653400000000001"/>
    <n v="960.91475300000002"/>
    <n v="6.1787000000000001"/>
    <n v="5559"/>
  </r>
  <r>
    <x v="1"/>
    <x v="5"/>
    <x v="1"/>
    <x v="0"/>
    <x v="2"/>
    <n v="17.858899999999998"/>
    <n v="1193.7135639999999"/>
    <n v="6.4291999999999998"/>
    <n v="1676"/>
  </r>
  <r>
    <x v="2"/>
    <x v="5"/>
    <x v="2"/>
    <x v="0"/>
    <x v="2"/>
    <n v="18.790299999999998"/>
    <n v="1016.720657"/>
    <n v="6.7645"/>
    <n v="2074"/>
  </r>
  <r>
    <x v="1"/>
    <x v="5"/>
    <x v="0"/>
    <x v="3"/>
    <x v="7"/>
    <n v="20.148199999999999"/>
    <n v="1271.7483"/>
    <n v="4.0296000000000003"/>
    <n v="588"/>
  </r>
  <r>
    <x v="2"/>
    <x v="5"/>
    <x v="1"/>
    <x v="6"/>
    <x v="6"/>
    <n v="20.441199999999998"/>
    <n v="4241.4783729999999"/>
    <n v="8.1765000000000008"/>
    <n v="2246"/>
  </r>
  <r>
    <x v="1"/>
    <x v="5"/>
    <x v="1"/>
    <x v="6"/>
    <x v="6"/>
    <n v="20.5077"/>
    <n v="4603.9762289999999"/>
    <n v="8.2029999999999994"/>
    <n v="1767"/>
  </r>
  <r>
    <x v="1"/>
    <x v="5"/>
    <x v="1"/>
    <x v="11"/>
    <x v="2"/>
    <n v="20.603200000000001"/>
    <n v="1369.1364100000001"/>
    <n v="7.9321999999999999"/>
    <n v="7311"/>
  </r>
  <r>
    <x v="1"/>
    <x v="5"/>
    <x v="0"/>
    <x v="3"/>
    <x v="6"/>
    <n v="22.411200000000001"/>
    <n v="2572.2582080000002"/>
    <n v="11.205500000000001"/>
    <n v="591"/>
  </r>
  <r>
    <x v="0"/>
    <x v="5"/>
    <x v="0"/>
    <x v="3"/>
    <x v="6"/>
    <n v="22.7316"/>
    <n v="2922.3966789999999"/>
    <n v="11.3659"/>
    <n v="558"/>
  </r>
  <r>
    <x v="0"/>
    <x v="5"/>
    <x v="2"/>
    <x v="3"/>
    <x v="5"/>
    <n v="23.008400000000002"/>
    <n v="1685.635691"/>
    <n v="4.8318000000000003"/>
    <n v="5156"/>
  </r>
  <r>
    <x v="0"/>
    <x v="5"/>
    <x v="0"/>
    <x v="6"/>
    <x v="6"/>
    <n v="27.228400000000001"/>
    <n v="5610.0487949999997"/>
    <n v="10.891400000000001"/>
    <n v="636"/>
  </r>
  <r>
    <x v="1"/>
    <x v="5"/>
    <x v="0"/>
    <x v="6"/>
    <x v="6"/>
    <n v="27.608699999999999"/>
    <n v="4729.6307349999997"/>
    <n v="11.0434"/>
    <n v="654"/>
  </r>
  <r>
    <x v="0"/>
    <x v="5"/>
    <x v="1"/>
    <x v="6"/>
    <x v="6"/>
    <n v="29.5306"/>
    <n v="6132.8843349999997"/>
    <n v="11.812200000000001"/>
    <n v="4155"/>
  </r>
  <r>
    <x v="2"/>
    <x v="5"/>
    <x v="1"/>
    <x v="0"/>
    <x v="2"/>
    <n v="31.279399999999999"/>
    <n v="1824.2965959999999"/>
    <n v="11.2606"/>
    <n v="2090"/>
  </r>
  <r>
    <x v="1"/>
    <x v="5"/>
    <x v="1"/>
    <x v="3"/>
    <x v="7"/>
    <n v="36.235700000000001"/>
    <n v="2409.2682"/>
    <n v="7.2472000000000003"/>
    <n v="3011"/>
  </r>
  <r>
    <x v="1"/>
    <x v="5"/>
    <x v="2"/>
    <x v="3"/>
    <x v="2"/>
    <n v="41.097799999999999"/>
    <n v="4352.489251"/>
    <n v="14.3842"/>
    <n v="7647"/>
  </r>
  <r>
    <x v="2"/>
    <x v="5"/>
    <x v="0"/>
    <x v="3"/>
    <x v="2"/>
    <n v="45.063200000000002"/>
    <n v="4036.5836749999999"/>
    <n v="15.7722"/>
    <n v="719"/>
  </r>
  <r>
    <x v="2"/>
    <x v="5"/>
    <x v="2"/>
    <x v="3"/>
    <x v="5"/>
    <n v="45.3431"/>
    <n v="3056.350782"/>
    <n v="9.5220000000000002"/>
    <n v="7767"/>
  </r>
  <r>
    <x v="1"/>
    <x v="5"/>
    <x v="0"/>
    <x v="3"/>
    <x v="2"/>
    <n v="48.458500000000001"/>
    <n v="4782.5410529999999"/>
    <n v="16.9604"/>
    <n v="787"/>
  </r>
  <r>
    <x v="1"/>
    <x v="5"/>
    <x v="2"/>
    <x v="3"/>
    <x v="5"/>
    <n v="48.83"/>
    <n v="3039.185931"/>
    <n v="10.254300000000001"/>
    <n v="6761"/>
  </r>
  <r>
    <x v="0"/>
    <x v="5"/>
    <x v="2"/>
    <x v="3"/>
    <x v="2"/>
    <n v="49.532600000000002"/>
    <n v="5592.5030820000002"/>
    <n v="17.336400000000001"/>
    <n v="9047"/>
  </r>
  <r>
    <x v="2"/>
    <x v="5"/>
    <x v="0"/>
    <x v="3"/>
    <x v="6"/>
    <n v="50.0413"/>
    <n v="5268.2994339999996"/>
    <n v="25.020600000000002"/>
    <n v="620"/>
  </r>
  <r>
    <x v="0"/>
    <x v="5"/>
    <x v="1"/>
    <x v="3"/>
    <x v="5"/>
    <n v="51.0212"/>
    <n v="3597.9911860000002"/>
    <n v="10.714399999999999"/>
    <n v="9488"/>
  </r>
  <r>
    <x v="0"/>
    <x v="5"/>
    <x v="0"/>
    <x v="3"/>
    <x v="2"/>
    <n v="56.865200000000002"/>
    <n v="5681.495903"/>
    <n v="19.902799999999999"/>
    <n v="681"/>
  </r>
  <r>
    <x v="2"/>
    <x v="5"/>
    <x v="1"/>
    <x v="3"/>
    <x v="5"/>
    <n v="75.933400000000006"/>
    <n v="4901.7206390000001"/>
    <n v="15.946"/>
    <n v="10036"/>
  </r>
  <r>
    <x v="2"/>
    <x v="5"/>
    <x v="2"/>
    <x v="3"/>
    <x v="2"/>
    <n v="76.652299999999997"/>
    <n v="6777.6139649999996"/>
    <n v="26.828199999999999"/>
    <n v="8911"/>
  </r>
  <r>
    <x v="2"/>
    <x v="5"/>
    <x v="1"/>
    <x v="3"/>
    <x v="2"/>
    <n v="96.819900000000004"/>
    <n v="7862.0244970000003"/>
    <n v="33.887"/>
    <n v="8203"/>
  </r>
  <r>
    <x v="1"/>
    <x v="5"/>
    <x v="1"/>
    <x v="3"/>
    <x v="2"/>
    <n v="99.056399999999996"/>
    <n v="9724.9025380000003"/>
    <n v="34.669699999999999"/>
    <n v="13797"/>
  </r>
  <r>
    <x v="0"/>
    <x v="5"/>
    <x v="1"/>
    <x v="3"/>
    <x v="2"/>
    <n v="107.7345"/>
    <n v="12022.168798000001"/>
    <n v="37.707000000000001"/>
    <n v="17303"/>
  </r>
  <r>
    <x v="1"/>
    <x v="5"/>
    <x v="1"/>
    <x v="3"/>
    <x v="5"/>
    <n v="122.9401"/>
    <n v="7248.9694079999999"/>
    <n v="25.817399999999999"/>
    <n v="12120"/>
  </r>
  <r>
    <x v="2"/>
    <x v="6"/>
    <x v="2"/>
    <x v="3"/>
    <x v="3"/>
    <n v="1E-4"/>
    <n v="1.0940999999999999E-2"/>
    <n v="0"/>
    <n v="0"/>
  </r>
  <r>
    <x v="2"/>
    <x v="6"/>
    <x v="1"/>
    <x v="4"/>
    <x v="2"/>
    <n v="6.9999999999999999E-4"/>
    <n v="0.24201700000000001"/>
    <n v="2.0000000000000001E-4"/>
    <n v="1"/>
  </r>
  <r>
    <x v="0"/>
    <x v="6"/>
    <x v="2"/>
    <x v="5"/>
    <x v="0"/>
    <n v="6.9999999999999999E-4"/>
    <n v="0.279082"/>
    <n v="2.0000000000000001E-4"/>
    <n v="0"/>
  </r>
  <r>
    <x v="0"/>
    <x v="6"/>
    <x v="2"/>
    <x v="10"/>
    <x v="6"/>
    <n v="6.9999999999999999E-4"/>
    <n v="0.10602300000000001"/>
    <n v="2.9999999999999997E-4"/>
    <n v="0"/>
  </r>
  <r>
    <x v="2"/>
    <x v="6"/>
    <x v="1"/>
    <x v="1"/>
    <x v="1"/>
    <n v="8.9999999999999998E-4"/>
    <n v="0.42455799999999999"/>
    <n v="1E-4"/>
    <n v="0"/>
  </r>
  <r>
    <x v="2"/>
    <x v="6"/>
    <x v="0"/>
    <x v="2"/>
    <x v="2"/>
    <n v="1.1000000000000001E-3"/>
    <n v="0.14985200000000001"/>
    <n v="4.0000000000000002E-4"/>
    <n v="0"/>
  </r>
  <r>
    <x v="0"/>
    <x v="6"/>
    <x v="1"/>
    <x v="5"/>
    <x v="0"/>
    <n v="1.4E-3"/>
    <n v="0.52587300000000003"/>
    <n v="4.0000000000000002E-4"/>
    <n v="2"/>
  </r>
  <r>
    <x v="0"/>
    <x v="6"/>
    <x v="2"/>
    <x v="5"/>
    <x v="3"/>
    <n v="3.8999999999999998E-3"/>
    <n v="1.31538"/>
    <n v="1.1999999999999999E-3"/>
    <n v="0"/>
  </r>
  <r>
    <x v="0"/>
    <x v="6"/>
    <x v="0"/>
    <x v="5"/>
    <x v="0"/>
    <n v="4.8999999999999998E-3"/>
    <n v="1.5916110000000001"/>
    <n v="1.4E-3"/>
    <n v="6"/>
  </r>
  <r>
    <x v="2"/>
    <x v="6"/>
    <x v="2"/>
    <x v="5"/>
    <x v="0"/>
    <n v="5.3E-3"/>
    <n v="1.9222790000000001"/>
    <n v="1.5E-3"/>
    <n v="2"/>
  </r>
  <r>
    <x v="2"/>
    <x v="6"/>
    <x v="0"/>
    <x v="5"/>
    <x v="0"/>
    <n v="6.1999999999999998E-3"/>
    <n v="1.9862649999999999"/>
    <n v="1.6999999999999999E-3"/>
    <n v="3"/>
  </r>
  <r>
    <x v="0"/>
    <x v="6"/>
    <x v="1"/>
    <x v="7"/>
    <x v="2"/>
    <n v="7.7000000000000002E-3"/>
    <n v="3.731573"/>
    <n v="2.7000000000000001E-3"/>
    <n v="3"/>
  </r>
  <r>
    <x v="1"/>
    <x v="6"/>
    <x v="1"/>
    <x v="3"/>
    <x v="4"/>
    <n v="1.1900000000000001E-2"/>
    <n v="2.4666519999999998"/>
    <n v="8.9999999999999993E-3"/>
    <n v="4"/>
  </r>
  <r>
    <x v="1"/>
    <x v="6"/>
    <x v="2"/>
    <x v="6"/>
    <x v="5"/>
    <n v="1.26E-2"/>
    <n v="1.6490320000000001"/>
    <n v="2.5000000000000001E-3"/>
    <n v="7"/>
  </r>
  <r>
    <x v="1"/>
    <x v="6"/>
    <x v="1"/>
    <x v="7"/>
    <x v="2"/>
    <n v="1.66E-2"/>
    <n v="6.9438370000000003"/>
    <n v="5.8999999999999999E-3"/>
    <n v="5"/>
  </r>
  <r>
    <x v="0"/>
    <x v="6"/>
    <x v="1"/>
    <x v="3"/>
    <x v="4"/>
    <n v="1.7299999999999999E-2"/>
    <n v="3.582185"/>
    <n v="1.2999999999999999E-2"/>
    <n v="5"/>
  </r>
  <r>
    <x v="2"/>
    <x v="6"/>
    <x v="1"/>
    <x v="4"/>
    <x v="1"/>
    <n v="0.02"/>
    <n v="3.3484560000000001"/>
    <n v="3.8E-3"/>
    <n v="7"/>
  </r>
  <r>
    <x v="0"/>
    <x v="6"/>
    <x v="1"/>
    <x v="5"/>
    <x v="3"/>
    <n v="2.3099999999999999E-2"/>
    <n v="7.314819"/>
    <n v="7.0000000000000001E-3"/>
    <n v="29"/>
  </r>
  <r>
    <x v="2"/>
    <x v="6"/>
    <x v="2"/>
    <x v="4"/>
    <x v="1"/>
    <n v="2.9899999999999999E-2"/>
    <n v="10.112935"/>
    <n v="5.7000000000000002E-3"/>
    <n v="0"/>
  </r>
  <r>
    <x v="2"/>
    <x v="6"/>
    <x v="0"/>
    <x v="3"/>
    <x v="4"/>
    <n v="3.56E-2"/>
    <n v="6.2832290000000004"/>
    <n v="2.6700000000000002E-2"/>
    <n v="10"/>
  </r>
  <r>
    <x v="0"/>
    <x v="6"/>
    <x v="1"/>
    <x v="7"/>
    <x v="6"/>
    <n v="4.1799999999999997E-2"/>
    <n v="22.339708000000002"/>
    <n v="2.1000000000000001E-2"/>
    <n v="36"/>
  </r>
  <r>
    <x v="2"/>
    <x v="6"/>
    <x v="1"/>
    <x v="7"/>
    <x v="2"/>
    <n v="4.4999999999999998E-2"/>
    <n v="9.6203470000000006"/>
    <n v="1.5800000000000002E-2"/>
    <n v="7"/>
  </r>
  <r>
    <x v="2"/>
    <x v="6"/>
    <x v="1"/>
    <x v="7"/>
    <x v="6"/>
    <n v="4.5199999999999997E-2"/>
    <n v="22.065598000000001"/>
    <n v="2.2599999999999999E-2"/>
    <n v="46"/>
  </r>
  <r>
    <x v="2"/>
    <x v="6"/>
    <x v="1"/>
    <x v="1"/>
    <x v="2"/>
    <n v="4.58E-2"/>
    <n v="20.850142000000002"/>
    <n v="1.6E-2"/>
    <n v="0"/>
  </r>
  <r>
    <x v="1"/>
    <x v="6"/>
    <x v="1"/>
    <x v="7"/>
    <x v="6"/>
    <n v="4.9299999999999997E-2"/>
    <n v="25.549583999999999"/>
    <n v="2.46E-2"/>
    <n v="34"/>
  </r>
  <r>
    <x v="0"/>
    <x v="6"/>
    <x v="0"/>
    <x v="0"/>
    <x v="0"/>
    <n v="6.0499999999999998E-2"/>
    <n v="3.3097340000000002"/>
    <n v="1.5699999999999999E-2"/>
    <n v="6"/>
  </r>
  <r>
    <x v="1"/>
    <x v="6"/>
    <x v="0"/>
    <x v="5"/>
    <x v="0"/>
    <n v="6.8099999999999994E-2"/>
    <n v="17.309398000000002"/>
    <n v="1.9099999999999999E-2"/>
    <n v="19"/>
  </r>
  <r>
    <x v="1"/>
    <x v="6"/>
    <x v="1"/>
    <x v="1"/>
    <x v="2"/>
    <n v="7.4099999999999999E-2"/>
    <n v="34.415036999999998"/>
    <n v="2.5899999999999999E-2"/>
    <n v="0"/>
  </r>
  <r>
    <x v="1"/>
    <x v="6"/>
    <x v="0"/>
    <x v="6"/>
    <x v="5"/>
    <n v="8.2199999999999995E-2"/>
    <n v="10.547371999999999"/>
    <n v="1.6400000000000001E-2"/>
    <n v="11"/>
  </r>
  <r>
    <x v="2"/>
    <x v="6"/>
    <x v="2"/>
    <x v="4"/>
    <x v="6"/>
    <n v="0.1454"/>
    <n v="46.945756000000003"/>
    <n v="5.8200000000000002E-2"/>
    <n v="0"/>
  </r>
  <r>
    <x v="2"/>
    <x v="6"/>
    <x v="0"/>
    <x v="2"/>
    <x v="1"/>
    <n v="0.2089"/>
    <n v="35.509419000000001"/>
    <n v="3.9699999999999999E-2"/>
    <n v="0"/>
  </r>
  <r>
    <x v="2"/>
    <x v="6"/>
    <x v="0"/>
    <x v="26"/>
    <x v="6"/>
    <n v="0.22650000000000001"/>
    <n v="47.412948999999998"/>
    <n v="9.06E-2"/>
    <n v="57"/>
  </r>
  <r>
    <x v="1"/>
    <x v="6"/>
    <x v="0"/>
    <x v="11"/>
    <x v="2"/>
    <n v="0.24929999999999999"/>
    <n v="18.507283000000001"/>
    <n v="9.6000000000000002E-2"/>
    <n v="37"/>
  </r>
  <r>
    <x v="2"/>
    <x v="6"/>
    <x v="1"/>
    <x v="1"/>
    <x v="6"/>
    <n v="0.26910000000000001"/>
    <n v="140.824207"/>
    <n v="0.11310000000000001"/>
    <n v="0"/>
  </r>
  <r>
    <x v="1"/>
    <x v="6"/>
    <x v="1"/>
    <x v="1"/>
    <x v="6"/>
    <n v="0.27760000000000001"/>
    <n v="161.84455600000001"/>
    <n v="0.1166"/>
    <n v="0"/>
  </r>
  <r>
    <x v="2"/>
    <x v="6"/>
    <x v="1"/>
    <x v="9"/>
    <x v="1"/>
    <n v="0.29099999999999998"/>
    <n v="49.084923000000003"/>
    <n v="5.2400000000000002E-2"/>
    <n v="0"/>
  </r>
  <r>
    <x v="0"/>
    <x v="6"/>
    <x v="2"/>
    <x v="3"/>
    <x v="4"/>
    <n v="0.29330000000000001"/>
    <n v="47.363750000000003"/>
    <n v="0.21990000000000001"/>
    <n v="168"/>
  </r>
  <r>
    <x v="0"/>
    <x v="6"/>
    <x v="2"/>
    <x v="11"/>
    <x v="6"/>
    <n v="0.31780000000000003"/>
    <n v="22.29946"/>
    <n v="0.15570000000000001"/>
    <n v="146"/>
  </r>
  <r>
    <x v="0"/>
    <x v="6"/>
    <x v="1"/>
    <x v="11"/>
    <x v="6"/>
    <n v="0.40079999999999999"/>
    <n v="36.390825"/>
    <n v="0.19639999999999999"/>
    <n v="109"/>
  </r>
  <r>
    <x v="1"/>
    <x v="6"/>
    <x v="2"/>
    <x v="3"/>
    <x v="4"/>
    <n v="0.4027"/>
    <n v="65.041677000000007"/>
    <n v="0.30199999999999999"/>
    <n v="245"/>
  </r>
  <r>
    <x v="2"/>
    <x v="6"/>
    <x v="2"/>
    <x v="34"/>
    <x v="2"/>
    <n v="0.42970000000000003"/>
    <n v="86.020452000000006"/>
    <n v="0.15040000000000001"/>
    <n v="0"/>
  </r>
  <r>
    <x v="0"/>
    <x v="6"/>
    <x v="0"/>
    <x v="12"/>
    <x v="6"/>
    <n v="0.44679999999999997"/>
    <n v="74.509653"/>
    <n v="0.1787"/>
    <n v="146"/>
  </r>
  <r>
    <x v="2"/>
    <x v="6"/>
    <x v="2"/>
    <x v="3"/>
    <x v="4"/>
    <n v="0.46260000000000001"/>
    <n v="79.825210999999996"/>
    <n v="0.34699999999999998"/>
    <n v="307"/>
  </r>
  <r>
    <x v="2"/>
    <x v="6"/>
    <x v="2"/>
    <x v="28"/>
    <x v="6"/>
    <n v="0.48580000000000001"/>
    <n v="51.738093999999997"/>
    <n v="0.2429"/>
    <n v="400"/>
  </r>
  <r>
    <x v="0"/>
    <x v="6"/>
    <x v="2"/>
    <x v="6"/>
    <x v="5"/>
    <n v="0.48599999999999999"/>
    <n v="65.735039"/>
    <n v="9.7199999999999995E-2"/>
    <n v="83"/>
  </r>
  <r>
    <x v="1"/>
    <x v="6"/>
    <x v="0"/>
    <x v="10"/>
    <x v="6"/>
    <n v="0.52010000000000001"/>
    <n v="51.047383000000004"/>
    <n v="0.2341"/>
    <n v="66"/>
  </r>
  <r>
    <x v="0"/>
    <x v="6"/>
    <x v="2"/>
    <x v="5"/>
    <x v="6"/>
    <n v="0.54149999999999998"/>
    <n v="82.367585000000005"/>
    <n v="0.21659999999999999"/>
    <n v="0"/>
  </r>
  <r>
    <x v="2"/>
    <x v="6"/>
    <x v="0"/>
    <x v="12"/>
    <x v="6"/>
    <n v="0.55979999999999996"/>
    <n v="112.794113"/>
    <n v="0.22389999999999999"/>
    <n v="183"/>
  </r>
  <r>
    <x v="1"/>
    <x v="6"/>
    <x v="2"/>
    <x v="10"/>
    <x v="6"/>
    <n v="0.56310000000000004"/>
    <n v="42.496088999999998"/>
    <n v="0.25340000000000001"/>
    <n v="352"/>
  </r>
  <r>
    <x v="1"/>
    <x v="6"/>
    <x v="0"/>
    <x v="10"/>
    <x v="5"/>
    <n v="0.56740000000000002"/>
    <n v="36.606650999999999"/>
    <n v="0.1305"/>
    <n v="83"/>
  </r>
  <r>
    <x v="0"/>
    <x v="6"/>
    <x v="0"/>
    <x v="35"/>
    <x v="2"/>
    <n v="0.60550000000000004"/>
    <n v="36.580792000000002"/>
    <n v="0.21190000000000001"/>
    <n v="0"/>
  </r>
  <r>
    <x v="2"/>
    <x v="6"/>
    <x v="2"/>
    <x v="5"/>
    <x v="6"/>
    <n v="0.64539999999999997"/>
    <n v="70.732262000000006"/>
    <n v="0.2581"/>
    <n v="422"/>
  </r>
  <r>
    <x v="2"/>
    <x v="6"/>
    <x v="1"/>
    <x v="9"/>
    <x v="2"/>
    <n v="0.65839999999999999"/>
    <n v="140.649292"/>
    <n v="0.23039999999999999"/>
    <n v="0"/>
  </r>
  <r>
    <x v="0"/>
    <x v="6"/>
    <x v="0"/>
    <x v="18"/>
    <x v="2"/>
    <n v="0.67610000000000003"/>
    <n v="116.102321"/>
    <n v="0.25019999999999998"/>
    <n v="0"/>
  </r>
  <r>
    <x v="0"/>
    <x v="6"/>
    <x v="2"/>
    <x v="18"/>
    <x v="2"/>
    <n v="0.7056"/>
    <n v="148.367583"/>
    <n v="0.2611"/>
    <n v="0"/>
  </r>
  <r>
    <x v="1"/>
    <x v="6"/>
    <x v="2"/>
    <x v="18"/>
    <x v="2"/>
    <n v="0.7097"/>
    <n v="124.258366"/>
    <n v="0.2626"/>
    <n v="210"/>
  </r>
  <r>
    <x v="2"/>
    <x v="6"/>
    <x v="0"/>
    <x v="10"/>
    <x v="6"/>
    <n v="0.70979999999999999"/>
    <n v="116.37331399999999"/>
    <n v="0.31940000000000002"/>
    <n v="166"/>
  </r>
  <r>
    <x v="1"/>
    <x v="6"/>
    <x v="0"/>
    <x v="18"/>
    <x v="2"/>
    <n v="0.72399999999999998"/>
    <n v="94.276286999999996"/>
    <n v="0.26790000000000003"/>
    <n v="0"/>
  </r>
  <r>
    <x v="2"/>
    <x v="6"/>
    <x v="0"/>
    <x v="5"/>
    <x v="6"/>
    <n v="0.78590000000000004"/>
    <n v="93.897745999999998"/>
    <n v="0.31440000000000001"/>
    <n v="117"/>
  </r>
  <r>
    <x v="2"/>
    <x v="6"/>
    <x v="2"/>
    <x v="18"/>
    <x v="2"/>
    <n v="0.79969999999999997"/>
    <n v="132.96428599999999"/>
    <n v="0.2959"/>
    <n v="484"/>
  </r>
  <r>
    <x v="0"/>
    <x v="6"/>
    <x v="0"/>
    <x v="27"/>
    <x v="2"/>
    <n v="0.80969999999999998"/>
    <n v="70.919377999999995"/>
    <n v="0.2833"/>
    <n v="114"/>
  </r>
  <r>
    <x v="1"/>
    <x v="6"/>
    <x v="1"/>
    <x v="10"/>
    <x v="5"/>
    <n v="0.92889999999999995"/>
    <n v="27.907627000000002"/>
    <n v="0.21360000000000001"/>
    <n v="131"/>
  </r>
  <r>
    <x v="1"/>
    <x v="6"/>
    <x v="1"/>
    <x v="7"/>
    <x v="1"/>
    <n v="0.92989999999999995"/>
    <n v="287.86619899999999"/>
    <n v="0.17660000000000001"/>
    <n v="105"/>
  </r>
  <r>
    <x v="0"/>
    <x v="6"/>
    <x v="1"/>
    <x v="7"/>
    <x v="1"/>
    <n v="0.97009999999999996"/>
    <n v="318.702764"/>
    <n v="0.18429999999999999"/>
    <n v="99"/>
  </r>
  <r>
    <x v="0"/>
    <x v="6"/>
    <x v="1"/>
    <x v="6"/>
    <x v="5"/>
    <n v="1.0061"/>
    <n v="141.81813500000001"/>
    <n v="0.20119999999999999"/>
    <n v="224"/>
  </r>
  <r>
    <x v="1"/>
    <x v="6"/>
    <x v="1"/>
    <x v="6"/>
    <x v="5"/>
    <n v="1.0229999999999999"/>
    <n v="116.463955"/>
    <n v="0.2046"/>
    <n v="252"/>
  </r>
  <r>
    <x v="0"/>
    <x v="6"/>
    <x v="1"/>
    <x v="36"/>
    <x v="6"/>
    <n v="1.0334000000000001"/>
    <n v="198.984905"/>
    <n v="0.4133"/>
    <n v="0"/>
  </r>
  <r>
    <x v="0"/>
    <x v="6"/>
    <x v="2"/>
    <x v="0"/>
    <x v="0"/>
    <n v="1.0439000000000001"/>
    <n v="59.966875999999999"/>
    <n v="0.27150000000000002"/>
    <n v="133"/>
  </r>
  <r>
    <x v="2"/>
    <x v="6"/>
    <x v="1"/>
    <x v="7"/>
    <x v="1"/>
    <n v="1.0443"/>
    <n v="298.57960200000002"/>
    <n v="0.19839999999999999"/>
    <n v="96"/>
  </r>
  <r>
    <x v="2"/>
    <x v="6"/>
    <x v="1"/>
    <x v="3"/>
    <x v="4"/>
    <n v="1.0494000000000001"/>
    <n v="147.30012199999999"/>
    <n v="0.78710000000000002"/>
    <n v="117"/>
  </r>
  <r>
    <x v="1"/>
    <x v="6"/>
    <x v="0"/>
    <x v="5"/>
    <x v="6"/>
    <n v="1.0634999999999999"/>
    <n v="137.11769799999999"/>
    <n v="0.4254"/>
    <n v="171"/>
  </r>
  <r>
    <x v="0"/>
    <x v="6"/>
    <x v="2"/>
    <x v="31"/>
    <x v="2"/>
    <n v="1.0859000000000001"/>
    <n v="87.554177999999993"/>
    <n v="0.38009999999999999"/>
    <n v="525"/>
  </r>
  <r>
    <x v="1"/>
    <x v="6"/>
    <x v="0"/>
    <x v="11"/>
    <x v="6"/>
    <n v="1.0944"/>
    <n v="66.562140999999997"/>
    <n v="0.53620000000000001"/>
    <n v="109"/>
  </r>
  <r>
    <x v="1"/>
    <x v="6"/>
    <x v="0"/>
    <x v="16"/>
    <x v="2"/>
    <n v="1.1016999999999999"/>
    <n v="60.192714000000002"/>
    <n v="0.3856"/>
    <n v="103"/>
  </r>
  <r>
    <x v="1"/>
    <x v="6"/>
    <x v="1"/>
    <x v="18"/>
    <x v="2"/>
    <n v="1.1897"/>
    <n v="225.06434100000001"/>
    <n v="0.44019999999999998"/>
    <n v="0"/>
  </r>
  <r>
    <x v="2"/>
    <x v="6"/>
    <x v="2"/>
    <x v="10"/>
    <x v="6"/>
    <n v="1.1923999999999999"/>
    <n v="193.56644"/>
    <n v="0.53659999999999997"/>
    <n v="292"/>
  </r>
  <r>
    <x v="0"/>
    <x v="6"/>
    <x v="2"/>
    <x v="10"/>
    <x v="5"/>
    <n v="1.2142999999999999"/>
    <n v="80.504517000000007"/>
    <n v="0.27929999999999999"/>
    <n v="0"/>
  </r>
  <r>
    <x v="0"/>
    <x v="6"/>
    <x v="2"/>
    <x v="27"/>
    <x v="2"/>
    <n v="1.2556"/>
    <n v="115.030749"/>
    <n v="0.4395"/>
    <n v="554"/>
  </r>
  <r>
    <x v="0"/>
    <x v="6"/>
    <x v="0"/>
    <x v="6"/>
    <x v="5"/>
    <n v="1.2669999999999999"/>
    <n v="121.73906700000001"/>
    <n v="0.25340000000000001"/>
    <n v="81"/>
  </r>
  <r>
    <x v="2"/>
    <x v="6"/>
    <x v="2"/>
    <x v="22"/>
    <x v="1"/>
    <n v="1.3448"/>
    <n v="119.129525"/>
    <n v="0.24199999999999999"/>
    <n v="394"/>
  </r>
  <r>
    <x v="2"/>
    <x v="6"/>
    <x v="1"/>
    <x v="4"/>
    <x v="6"/>
    <n v="1.3619000000000001"/>
    <n v="374.90537799999998"/>
    <n v="0.54479999999999995"/>
    <n v="235"/>
  </r>
  <r>
    <x v="0"/>
    <x v="6"/>
    <x v="0"/>
    <x v="31"/>
    <x v="2"/>
    <n v="1.5616000000000001"/>
    <n v="116.54471599999999"/>
    <n v="0.54659999999999997"/>
    <n v="107"/>
  </r>
  <r>
    <x v="2"/>
    <x v="6"/>
    <x v="1"/>
    <x v="22"/>
    <x v="1"/>
    <n v="1.5679000000000001"/>
    <n v="154.4753"/>
    <n v="0.28220000000000001"/>
    <n v="201"/>
  </r>
  <r>
    <x v="1"/>
    <x v="6"/>
    <x v="2"/>
    <x v="22"/>
    <x v="1"/>
    <n v="1.5719000000000001"/>
    <n v="139.35731799999999"/>
    <n v="0.28289999999999998"/>
    <n v="253"/>
  </r>
  <r>
    <x v="1"/>
    <x v="6"/>
    <x v="0"/>
    <x v="17"/>
    <x v="3"/>
    <n v="1.7727999999999999"/>
    <n v="141.873434"/>
    <n v="0.56730000000000003"/>
    <n v="369"/>
  </r>
  <r>
    <x v="1"/>
    <x v="6"/>
    <x v="2"/>
    <x v="20"/>
    <x v="6"/>
    <n v="1.7793000000000001"/>
    <n v="180.530733"/>
    <n v="0.7117"/>
    <n v="549"/>
  </r>
  <r>
    <x v="0"/>
    <x v="6"/>
    <x v="2"/>
    <x v="3"/>
    <x v="6"/>
    <n v="1.7908999999999999"/>
    <n v="304.38489700000002"/>
    <n v="0.89539999999999997"/>
    <n v="432"/>
  </r>
  <r>
    <x v="0"/>
    <x v="6"/>
    <x v="0"/>
    <x v="22"/>
    <x v="1"/>
    <n v="2.3359999999999999"/>
    <n v="263.524314"/>
    <n v="0.42049999999999998"/>
    <n v="176"/>
  </r>
  <r>
    <x v="0"/>
    <x v="6"/>
    <x v="1"/>
    <x v="5"/>
    <x v="6"/>
    <n v="2.3618000000000001"/>
    <n v="597.38252299999999"/>
    <n v="0.94469999999999998"/>
    <n v="406"/>
  </r>
  <r>
    <x v="1"/>
    <x v="6"/>
    <x v="2"/>
    <x v="3"/>
    <x v="6"/>
    <n v="2.3963000000000001"/>
    <n v="361.06219599999997"/>
    <n v="1.1981999999999999"/>
    <n v="506"/>
  </r>
  <r>
    <x v="1"/>
    <x v="6"/>
    <x v="0"/>
    <x v="22"/>
    <x v="1"/>
    <n v="2.4838"/>
    <n v="276.89347299999997"/>
    <n v="0.4471"/>
    <n v="101"/>
  </r>
  <r>
    <x v="0"/>
    <x v="6"/>
    <x v="0"/>
    <x v="5"/>
    <x v="6"/>
    <n v="2.5055000000000001"/>
    <n v="410.21554700000002"/>
    <n v="1.0021"/>
    <n v="168"/>
  </r>
  <r>
    <x v="2"/>
    <x v="6"/>
    <x v="1"/>
    <x v="18"/>
    <x v="2"/>
    <n v="2.5478999999999998"/>
    <n v="411.200988"/>
    <n v="0.94269999999999998"/>
    <n v="718"/>
  </r>
  <r>
    <x v="0"/>
    <x v="6"/>
    <x v="2"/>
    <x v="11"/>
    <x v="2"/>
    <n v="2.6669999999999998"/>
    <n v="157.55568099999999"/>
    <n v="1.0266999999999999"/>
    <n v="780"/>
  </r>
  <r>
    <x v="0"/>
    <x v="6"/>
    <x v="0"/>
    <x v="0"/>
    <x v="2"/>
    <n v="2.6688999999999998"/>
    <n v="170.50021699999999"/>
    <n v="0.96079999999999999"/>
    <n v="157"/>
  </r>
  <r>
    <x v="2"/>
    <x v="6"/>
    <x v="1"/>
    <x v="10"/>
    <x v="6"/>
    <n v="2.7616999999999998"/>
    <n v="499.18323700000002"/>
    <n v="1.2427999999999999"/>
    <n v="1130"/>
  </r>
  <r>
    <x v="2"/>
    <x v="6"/>
    <x v="0"/>
    <x v="18"/>
    <x v="2"/>
    <n v="2.7746"/>
    <n v="382.44563799999997"/>
    <n v="1.0266999999999999"/>
    <n v="151"/>
  </r>
  <r>
    <x v="0"/>
    <x v="6"/>
    <x v="1"/>
    <x v="0"/>
    <x v="0"/>
    <n v="2.8408000000000002"/>
    <n v="162.03147300000001"/>
    <n v="0.73860000000000003"/>
    <n v="357"/>
  </r>
  <r>
    <x v="2"/>
    <x v="6"/>
    <x v="2"/>
    <x v="10"/>
    <x v="5"/>
    <n v="2.8536999999999999"/>
    <n v="235.936746"/>
    <n v="0.65639999999999998"/>
    <n v="1216"/>
  </r>
  <r>
    <x v="1"/>
    <x v="6"/>
    <x v="0"/>
    <x v="0"/>
    <x v="2"/>
    <n v="2.8607"/>
    <n v="238.59601699999999"/>
    <n v="1.0298"/>
    <n v="234"/>
  </r>
  <r>
    <x v="2"/>
    <x v="6"/>
    <x v="0"/>
    <x v="22"/>
    <x v="1"/>
    <n v="3.0070999999999999"/>
    <n v="290.43078500000001"/>
    <n v="0.5413"/>
    <n v="97"/>
  </r>
  <r>
    <x v="2"/>
    <x v="6"/>
    <x v="0"/>
    <x v="0"/>
    <x v="2"/>
    <n v="3.0331999999999999"/>
    <n v="201.709554"/>
    <n v="1.0919000000000001"/>
    <n v="172"/>
  </r>
  <r>
    <x v="1"/>
    <x v="6"/>
    <x v="2"/>
    <x v="11"/>
    <x v="2"/>
    <n v="3.1949000000000001"/>
    <n v="253.928765"/>
    <n v="1.23"/>
    <n v="1785"/>
  </r>
  <r>
    <x v="0"/>
    <x v="6"/>
    <x v="2"/>
    <x v="3"/>
    <x v="7"/>
    <n v="3.7073999999999998"/>
    <n v="311.91520000000003"/>
    <n v="0.74139999999999995"/>
    <n v="589"/>
  </r>
  <r>
    <x v="0"/>
    <x v="6"/>
    <x v="2"/>
    <x v="22"/>
    <x v="1"/>
    <n v="3.7982999999999998"/>
    <n v="348.84576700000002"/>
    <n v="0.68369999999999997"/>
    <n v="1365"/>
  </r>
  <r>
    <x v="0"/>
    <x v="6"/>
    <x v="1"/>
    <x v="35"/>
    <x v="2"/>
    <n v="3.8847"/>
    <n v="224.618831"/>
    <n v="1.3596999999999999"/>
    <n v="0"/>
  </r>
  <r>
    <x v="1"/>
    <x v="6"/>
    <x v="1"/>
    <x v="10"/>
    <x v="6"/>
    <n v="4.2949000000000002"/>
    <n v="346.08365600000002"/>
    <n v="1.9328000000000001"/>
    <n v="1404"/>
  </r>
  <r>
    <x v="1"/>
    <x v="6"/>
    <x v="2"/>
    <x v="10"/>
    <x v="5"/>
    <n v="4.3243999999999998"/>
    <n v="287.87442099999998"/>
    <n v="0.99460000000000004"/>
    <n v="1115"/>
  </r>
  <r>
    <x v="0"/>
    <x v="6"/>
    <x v="1"/>
    <x v="22"/>
    <x v="1"/>
    <n v="5.2210000000000001"/>
    <n v="520.67634899999996"/>
    <n v="0.93979999999999997"/>
    <n v="2169"/>
  </r>
  <r>
    <x v="0"/>
    <x v="6"/>
    <x v="0"/>
    <x v="3"/>
    <x v="7"/>
    <n v="5.6314000000000002"/>
    <n v="432.37329999999997"/>
    <n v="1.1262000000000001"/>
    <n v="301"/>
  </r>
  <r>
    <x v="0"/>
    <x v="6"/>
    <x v="1"/>
    <x v="11"/>
    <x v="2"/>
    <n v="5.7888999999999999"/>
    <n v="309.18247300000002"/>
    <n v="2.2286999999999999"/>
    <n v="1453"/>
  </r>
  <r>
    <x v="1"/>
    <x v="6"/>
    <x v="2"/>
    <x v="6"/>
    <x v="6"/>
    <n v="6.2702999999999998"/>
    <n v="1229.6147189999997"/>
    <n v="2.508"/>
    <n v="914"/>
  </r>
  <r>
    <x v="2"/>
    <x v="6"/>
    <x v="2"/>
    <x v="3"/>
    <x v="6"/>
    <n v="6.4630000000000001"/>
    <n v="909.79536099999996"/>
    <n v="3.2315999999999998"/>
    <n v="1457"/>
  </r>
  <r>
    <x v="0"/>
    <x v="6"/>
    <x v="2"/>
    <x v="0"/>
    <x v="2"/>
    <n v="6.6272000000000002"/>
    <n v="438.45218399999999"/>
    <n v="2.3858000000000001"/>
    <n v="1430"/>
  </r>
  <r>
    <x v="1"/>
    <x v="6"/>
    <x v="1"/>
    <x v="3"/>
    <x v="6"/>
    <n v="6.9093"/>
    <n v="968.99991599999998"/>
    <n v="3.4546000000000001"/>
    <n v="693"/>
  </r>
  <r>
    <x v="2"/>
    <x v="6"/>
    <x v="2"/>
    <x v="6"/>
    <x v="6"/>
    <n v="7.2123999999999997"/>
    <n v="1518.623836"/>
    <n v="2.8849"/>
    <n v="1343"/>
  </r>
  <r>
    <x v="1"/>
    <x v="6"/>
    <x v="1"/>
    <x v="17"/>
    <x v="3"/>
    <n v="7.5701999999999998"/>
    <n v="412.478904"/>
    <n v="2.4224999999999999"/>
    <n v="4586"/>
  </r>
  <r>
    <x v="0"/>
    <x v="6"/>
    <x v="0"/>
    <x v="3"/>
    <x v="5"/>
    <n v="7.9512"/>
    <n v="593.09145999999998"/>
    <n v="1.6698"/>
    <n v="431"/>
  </r>
  <r>
    <x v="2"/>
    <x v="6"/>
    <x v="0"/>
    <x v="10"/>
    <x v="5"/>
    <n v="7.9988000000000001"/>
    <n v="472.15317099999999"/>
    <n v="1.8396999999999999"/>
    <n v="475"/>
  </r>
  <r>
    <x v="2"/>
    <x v="6"/>
    <x v="1"/>
    <x v="10"/>
    <x v="5"/>
    <n v="8.3302999999999994"/>
    <n v="521.91700200000002"/>
    <n v="1.9159999999999999"/>
    <n v="1689"/>
  </r>
  <r>
    <x v="1"/>
    <x v="6"/>
    <x v="2"/>
    <x v="17"/>
    <x v="3"/>
    <n v="8.4135000000000009"/>
    <n v="442.433333"/>
    <n v="2.6922999999999999"/>
    <n v="4822"/>
  </r>
  <r>
    <x v="2"/>
    <x v="6"/>
    <x v="2"/>
    <x v="0"/>
    <x v="2"/>
    <n v="8.89"/>
    <n v="612.199476"/>
    <n v="3.2004000000000001"/>
    <n v="1973"/>
  </r>
  <r>
    <x v="0"/>
    <x v="6"/>
    <x v="1"/>
    <x v="3"/>
    <x v="6"/>
    <n v="8.9411000000000005"/>
    <n v="1254.763085"/>
    <n v="4.4703999999999997"/>
    <n v="724"/>
  </r>
  <r>
    <x v="0"/>
    <x v="6"/>
    <x v="1"/>
    <x v="27"/>
    <x v="2"/>
    <n v="9.1713000000000005"/>
    <n v="848.26989500000002"/>
    <n v="3.2099000000000002"/>
    <n v="3168"/>
  </r>
  <r>
    <x v="1"/>
    <x v="6"/>
    <x v="1"/>
    <x v="11"/>
    <x v="2"/>
    <n v="10.131600000000001"/>
    <n v="816.48217"/>
    <n v="3.9007000000000001"/>
    <n v="5403"/>
  </r>
  <r>
    <x v="0"/>
    <x v="6"/>
    <x v="2"/>
    <x v="6"/>
    <x v="6"/>
    <n v="10.2943"/>
    <n v="1980.9562169999999"/>
    <n v="4.1177000000000001"/>
    <n v="1693"/>
  </r>
  <r>
    <x v="1"/>
    <x v="6"/>
    <x v="2"/>
    <x v="16"/>
    <x v="2"/>
    <n v="10.391999999999999"/>
    <n v="539.01800000000003"/>
    <n v="3.6372"/>
    <n v="3268"/>
  </r>
  <r>
    <x v="1"/>
    <x v="6"/>
    <x v="2"/>
    <x v="0"/>
    <x v="2"/>
    <n v="11.1022"/>
    <n v="627.35438999999997"/>
    <n v="3.9967999999999999"/>
    <n v="1374"/>
  </r>
  <r>
    <x v="2"/>
    <x v="6"/>
    <x v="1"/>
    <x v="3"/>
    <x v="6"/>
    <n v="11.1159"/>
    <n v="1411.1791639999999"/>
    <n v="5.5579999999999998"/>
    <n v="1569"/>
  </r>
  <r>
    <x v="1"/>
    <x v="6"/>
    <x v="2"/>
    <x v="11"/>
    <x v="6"/>
    <n v="11.364699999999999"/>
    <n v="777.13694499999997"/>
    <n v="5.5686"/>
    <n v="3381"/>
  </r>
  <r>
    <x v="0"/>
    <x v="6"/>
    <x v="1"/>
    <x v="3"/>
    <x v="7"/>
    <n v="11.843500000000001"/>
    <n v="894.30610000000001"/>
    <n v="2.3685999999999998"/>
    <n v="1201"/>
  </r>
  <r>
    <x v="1"/>
    <x v="6"/>
    <x v="0"/>
    <x v="3"/>
    <x v="5"/>
    <n v="14.4344"/>
    <n v="898.67238599999996"/>
    <n v="3.0312000000000001"/>
    <n v="553"/>
  </r>
  <r>
    <x v="2"/>
    <x v="6"/>
    <x v="0"/>
    <x v="6"/>
    <x v="6"/>
    <n v="14.491899999999999"/>
    <n v="2822.8310240000001"/>
    <n v="5.7967000000000004"/>
    <n v="575"/>
  </r>
  <r>
    <x v="2"/>
    <x v="6"/>
    <x v="0"/>
    <x v="3"/>
    <x v="5"/>
    <n v="15.116899999999999"/>
    <n v="870.32508299999995"/>
    <n v="3.1745999999999999"/>
    <n v="608"/>
  </r>
  <r>
    <x v="1"/>
    <x v="6"/>
    <x v="1"/>
    <x v="16"/>
    <x v="2"/>
    <n v="19.049499999999998"/>
    <n v="959.11653200000001"/>
    <n v="6.6673"/>
    <n v="5302"/>
  </r>
  <r>
    <x v="1"/>
    <x v="6"/>
    <x v="1"/>
    <x v="11"/>
    <x v="6"/>
    <n v="19.1341"/>
    <n v="1313.90949"/>
    <n v="9.3757000000000001"/>
    <n v="5075"/>
  </r>
  <r>
    <x v="2"/>
    <x v="6"/>
    <x v="0"/>
    <x v="3"/>
    <x v="6"/>
    <n v="21.0883"/>
    <n v="2552.4830870000001"/>
    <n v="10.5441"/>
    <n v="578"/>
  </r>
  <r>
    <x v="1"/>
    <x v="6"/>
    <x v="2"/>
    <x v="3"/>
    <x v="7"/>
    <n v="21.290500000000002"/>
    <n v="1292.4159"/>
    <n v="4.2580999999999998"/>
    <n v="2136"/>
  </r>
  <r>
    <x v="0"/>
    <x v="6"/>
    <x v="2"/>
    <x v="3"/>
    <x v="5"/>
    <n v="21.645199999999999"/>
    <n v="1619.21498"/>
    <n v="4.5454999999999997"/>
    <n v="4711"/>
  </r>
  <r>
    <x v="2"/>
    <x v="6"/>
    <x v="1"/>
    <x v="0"/>
    <x v="2"/>
    <n v="21.8827"/>
    <n v="1520.411846"/>
    <n v="7.8777999999999997"/>
    <n v="2063"/>
  </r>
  <r>
    <x v="0"/>
    <x v="6"/>
    <x v="1"/>
    <x v="0"/>
    <x v="2"/>
    <n v="23.921399999999998"/>
    <n v="1649.0916990000001"/>
    <n v="8.6118000000000006"/>
    <n v="1727"/>
  </r>
  <r>
    <x v="0"/>
    <x v="6"/>
    <x v="0"/>
    <x v="3"/>
    <x v="6"/>
    <n v="24.308599999999998"/>
    <n v="3206.174313"/>
    <n v="12.154400000000001"/>
    <n v="540"/>
  </r>
  <r>
    <x v="1"/>
    <x v="6"/>
    <x v="0"/>
    <x v="3"/>
    <x v="7"/>
    <n v="25.835699999999999"/>
    <n v="1472.9105"/>
    <n v="5.1670999999999996"/>
    <n v="689"/>
  </r>
  <r>
    <x v="1"/>
    <x v="6"/>
    <x v="1"/>
    <x v="0"/>
    <x v="2"/>
    <n v="27.990200000000002"/>
    <n v="1759.8600280000001"/>
    <n v="10.076499999999999"/>
    <n v="1629"/>
  </r>
  <r>
    <x v="1"/>
    <x v="6"/>
    <x v="0"/>
    <x v="3"/>
    <x v="6"/>
    <n v="28.877600000000001"/>
    <n v="3543.0202079999999"/>
    <n v="14.4389"/>
    <n v="676"/>
  </r>
  <r>
    <x v="1"/>
    <x v="6"/>
    <x v="0"/>
    <x v="6"/>
    <x v="6"/>
    <n v="31.148499999999999"/>
    <n v="5644.6854270000003"/>
    <n v="12.4594"/>
    <n v="754"/>
  </r>
  <r>
    <x v="2"/>
    <x v="6"/>
    <x v="1"/>
    <x v="6"/>
    <x v="6"/>
    <n v="36.377099999999999"/>
    <n v="6144.1652510000004"/>
    <n v="14.5509"/>
    <n v="2354"/>
  </r>
  <r>
    <x v="0"/>
    <x v="6"/>
    <x v="0"/>
    <x v="3"/>
    <x v="2"/>
    <n v="38.008899999999997"/>
    <n v="4003.4489410000001"/>
    <n v="13.3033"/>
    <n v="654"/>
  </r>
  <r>
    <x v="1"/>
    <x v="6"/>
    <x v="1"/>
    <x v="6"/>
    <x v="6"/>
    <n v="38.808399999999999"/>
    <n v="6837.9572600000001"/>
    <n v="15.523300000000001"/>
    <n v="2278"/>
  </r>
  <r>
    <x v="0"/>
    <x v="6"/>
    <x v="1"/>
    <x v="3"/>
    <x v="5"/>
    <n v="40.090299999999999"/>
    <n v="2873.741751"/>
    <n v="8.4189000000000007"/>
    <n v="7904"/>
  </r>
  <r>
    <x v="0"/>
    <x v="6"/>
    <x v="0"/>
    <x v="6"/>
    <x v="6"/>
    <n v="40.531799999999997"/>
    <n v="7236.9815360000002"/>
    <n v="16.212700000000002"/>
    <n v="627"/>
  </r>
  <r>
    <x v="0"/>
    <x v="6"/>
    <x v="1"/>
    <x v="6"/>
    <x v="6"/>
    <n v="40.710799999999999"/>
    <n v="7831.7069760000004"/>
    <n v="16.284300000000002"/>
    <n v="3981"/>
  </r>
  <r>
    <x v="1"/>
    <x v="6"/>
    <x v="1"/>
    <x v="3"/>
    <x v="7"/>
    <n v="44.102499999999999"/>
    <n v="2610.5358000000001"/>
    <n v="8.8203999999999994"/>
    <n v="3823"/>
  </r>
  <r>
    <x v="1"/>
    <x v="6"/>
    <x v="2"/>
    <x v="3"/>
    <x v="2"/>
    <n v="48.973199999999999"/>
    <n v="4884.3516989999998"/>
    <n v="17.140599999999999"/>
    <n v="9029"/>
  </r>
  <r>
    <x v="1"/>
    <x v="6"/>
    <x v="0"/>
    <x v="3"/>
    <x v="2"/>
    <n v="50.368699999999997"/>
    <n v="4814.7331130000002"/>
    <n v="17.629100000000001"/>
    <n v="782"/>
  </r>
  <r>
    <x v="2"/>
    <x v="6"/>
    <x v="2"/>
    <x v="3"/>
    <x v="5"/>
    <n v="50.706299999999999"/>
    <n v="3398.4730479999998"/>
    <n v="10.648300000000001"/>
    <n v="8349"/>
  </r>
  <r>
    <x v="1"/>
    <x v="6"/>
    <x v="2"/>
    <x v="3"/>
    <x v="5"/>
    <n v="54.075299999999999"/>
    <n v="3221.2626570000002"/>
    <n v="11.3558"/>
    <n v="7112"/>
  </r>
  <r>
    <x v="0"/>
    <x v="6"/>
    <x v="2"/>
    <x v="3"/>
    <x v="2"/>
    <n v="59.872500000000002"/>
    <n v="6284.66363"/>
    <n v="20.955400000000001"/>
    <n v="9650"/>
  </r>
  <r>
    <x v="2"/>
    <x v="6"/>
    <x v="2"/>
    <x v="3"/>
    <x v="2"/>
    <n v="63.533499999999997"/>
    <n v="5999.0034340000002"/>
    <n v="22.236699999999999"/>
    <n v="8630"/>
  </r>
  <r>
    <x v="2"/>
    <x v="6"/>
    <x v="1"/>
    <x v="3"/>
    <x v="2"/>
    <n v="67.732699999999994"/>
    <n v="5977.6977690000003"/>
    <n v="23.706399999999999"/>
    <n v="7935"/>
  </r>
  <r>
    <x v="2"/>
    <x v="6"/>
    <x v="1"/>
    <x v="3"/>
    <x v="5"/>
    <n v="86.102199999999996"/>
    <n v="5422.0549819999997"/>
    <n v="18.081499999999998"/>
    <n v="11371"/>
  </r>
  <r>
    <x v="2"/>
    <x v="6"/>
    <x v="0"/>
    <x v="3"/>
    <x v="2"/>
    <n v="87.891099999999994"/>
    <n v="7403.3548629999996"/>
    <n v="30.761800000000001"/>
    <n v="714"/>
  </r>
  <r>
    <x v="1"/>
    <x v="6"/>
    <x v="1"/>
    <x v="3"/>
    <x v="2"/>
    <n v="108.4761"/>
    <n v="10606.008457"/>
    <n v="37.9666"/>
    <n v="15057"/>
  </r>
  <r>
    <x v="1"/>
    <x v="6"/>
    <x v="1"/>
    <x v="3"/>
    <x v="5"/>
    <n v="126.3103"/>
    <n v="7576.2293680000012"/>
    <n v="26.525099999999998"/>
    <n v="12289"/>
  </r>
  <r>
    <x v="0"/>
    <x v="6"/>
    <x v="1"/>
    <x v="3"/>
    <x v="2"/>
    <n v="154.49189999999999"/>
    <n v="15221.22025"/>
    <n v="54.072299999999998"/>
    <n v="18868"/>
  </r>
  <r>
    <x v="2"/>
    <x v="7"/>
    <x v="1"/>
    <x v="1"/>
    <x v="1"/>
    <n v="5.0000000000000001E-4"/>
    <n v="0.23585100000000001"/>
    <n v="1E-4"/>
    <n v="0"/>
  </r>
  <r>
    <x v="1"/>
    <x v="7"/>
    <x v="1"/>
    <x v="0"/>
    <x v="0"/>
    <n v="5.9999999999999995E-4"/>
    <n v="3.5739E-2"/>
    <n v="1E-4"/>
    <n v="1"/>
  </r>
  <r>
    <x v="2"/>
    <x v="7"/>
    <x v="1"/>
    <x v="4"/>
    <x v="2"/>
    <n v="6.9999999999999999E-4"/>
    <n v="0.183668"/>
    <n v="2.0000000000000001E-4"/>
    <n v="1"/>
  </r>
  <r>
    <x v="0"/>
    <x v="7"/>
    <x v="1"/>
    <x v="3"/>
    <x v="3"/>
    <n v="6.9999999999999999E-4"/>
    <n v="4.6413999999999997E-2"/>
    <n v="2.0000000000000001E-4"/>
    <n v="1"/>
  </r>
  <r>
    <x v="1"/>
    <x v="7"/>
    <x v="0"/>
    <x v="8"/>
    <x v="6"/>
    <n v="1.2999999999999999E-3"/>
    <n v="0.14441499999999999"/>
    <n v="5.0000000000000001E-4"/>
    <n v="1"/>
  </r>
  <r>
    <x v="1"/>
    <x v="7"/>
    <x v="1"/>
    <x v="1"/>
    <x v="1"/>
    <n v="1.2999999999999999E-3"/>
    <n v="0.660408"/>
    <n v="2.9999999999999997E-4"/>
    <n v="0"/>
  </r>
  <r>
    <x v="1"/>
    <x v="7"/>
    <x v="2"/>
    <x v="5"/>
    <x v="0"/>
    <n v="1.6999999999999999E-3"/>
    <n v="0.69263300000000005"/>
    <n v="5.0000000000000001E-4"/>
    <n v="0"/>
  </r>
  <r>
    <x v="0"/>
    <x v="7"/>
    <x v="2"/>
    <x v="5"/>
    <x v="3"/>
    <n v="2.3999999999999998E-3"/>
    <n v="0.80237000000000003"/>
    <n v="6.9999999999999999E-4"/>
    <n v="6"/>
  </r>
  <r>
    <x v="0"/>
    <x v="7"/>
    <x v="0"/>
    <x v="5"/>
    <x v="0"/>
    <n v="2.7000000000000001E-3"/>
    <n v="0.85083900000000001"/>
    <n v="6.9999999999999999E-4"/>
    <n v="4"/>
  </r>
  <r>
    <x v="0"/>
    <x v="7"/>
    <x v="1"/>
    <x v="5"/>
    <x v="0"/>
    <n v="3.8999999999999998E-3"/>
    <n v="1.7209080000000001"/>
    <n v="1.1000000000000001E-3"/>
    <n v="5"/>
  </r>
  <r>
    <x v="0"/>
    <x v="7"/>
    <x v="2"/>
    <x v="5"/>
    <x v="0"/>
    <n v="4.1999999999999997E-3"/>
    <n v="1.3345419999999999"/>
    <n v="1.1999999999999999E-3"/>
    <n v="3"/>
  </r>
  <r>
    <x v="2"/>
    <x v="7"/>
    <x v="2"/>
    <x v="3"/>
    <x v="3"/>
    <n v="4.7000000000000002E-3"/>
    <n v="0.54729000000000005"/>
    <n v="1.5E-3"/>
    <n v="2"/>
  </r>
  <r>
    <x v="2"/>
    <x v="7"/>
    <x v="0"/>
    <x v="5"/>
    <x v="0"/>
    <n v="7.6E-3"/>
    <n v="2.4637349999999998"/>
    <n v="2.2000000000000001E-3"/>
    <n v="3"/>
  </r>
  <r>
    <x v="2"/>
    <x v="7"/>
    <x v="2"/>
    <x v="5"/>
    <x v="0"/>
    <n v="9.1000000000000004E-3"/>
    <n v="3.2979310000000002"/>
    <n v="2.5000000000000001E-3"/>
    <n v="4"/>
  </r>
  <r>
    <x v="1"/>
    <x v="7"/>
    <x v="2"/>
    <x v="6"/>
    <x v="5"/>
    <n v="1.09E-2"/>
    <n v="1.3807579999999999"/>
    <n v="2.2000000000000001E-3"/>
    <n v="6"/>
  </r>
  <r>
    <x v="2"/>
    <x v="7"/>
    <x v="0"/>
    <x v="3"/>
    <x v="4"/>
    <n v="1.0999999999999999E-2"/>
    <n v="2.3439860000000001"/>
    <n v="8.2000000000000007E-3"/>
    <n v="5"/>
  </r>
  <r>
    <x v="1"/>
    <x v="7"/>
    <x v="1"/>
    <x v="7"/>
    <x v="2"/>
    <n v="1.26E-2"/>
    <n v="5.401491"/>
    <n v="4.4000000000000003E-3"/>
    <n v="4"/>
  </r>
  <r>
    <x v="1"/>
    <x v="7"/>
    <x v="1"/>
    <x v="3"/>
    <x v="4"/>
    <n v="1.2999999999999999E-2"/>
    <n v="2.6866560000000002"/>
    <n v="9.7000000000000003E-3"/>
    <n v="4"/>
  </r>
  <r>
    <x v="2"/>
    <x v="7"/>
    <x v="1"/>
    <x v="4"/>
    <x v="1"/>
    <n v="1.6400000000000001E-2"/>
    <n v="2.9158759999999999"/>
    <n v="3.0999999999999999E-3"/>
    <n v="7"/>
  </r>
  <r>
    <x v="0"/>
    <x v="7"/>
    <x v="1"/>
    <x v="3"/>
    <x v="4"/>
    <n v="1.7299999999999999E-2"/>
    <n v="3.582185"/>
    <n v="1.2999999999999999E-2"/>
    <n v="5"/>
  </r>
  <r>
    <x v="0"/>
    <x v="7"/>
    <x v="1"/>
    <x v="7"/>
    <x v="2"/>
    <n v="2.0199999999999999E-2"/>
    <n v="9.1996350000000007"/>
    <n v="7.1999999999999998E-3"/>
    <n v="7"/>
  </r>
  <r>
    <x v="0"/>
    <x v="7"/>
    <x v="1"/>
    <x v="5"/>
    <x v="3"/>
    <n v="2.29E-2"/>
    <n v="7.5275290000000004"/>
    <n v="6.8999999999999999E-3"/>
    <n v="20"/>
  </r>
  <r>
    <x v="2"/>
    <x v="7"/>
    <x v="1"/>
    <x v="7"/>
    <x v="2"/>
    <n v="3.0800000000000001E-2"/>
    <n v="9.3602290000000004"/>
    <n v="1.09E-2"/>
    <n v="6"/>
  </r>
  <r>
    <x v="0"/>
    <x v="7"/>
    <x v="1"/>
    <x v="7"/>
    <x v="6"/>
    <n v="3.7499999999999999E-2"/>
    <n v="20.010375"/>
    <n v="1.8800000000000001E-2"/>
    <n v="35"/>
  </r>
  <r>
    <x v="0"/>
    <x v="7"/>
    <x v="0"/>
    <x v="0"/>
    <x v="0"/>
    <n v="4.1399999999999999E-2"/>
    <n v="2.1983779999999999"/>
    <n v="1.0699999999999999E-2"/>
    <n v="4"/>
  </r>
  <r>
    <x v="2"/>
    <x v="7"/>
    <x v="1"/>
    <x v="1"/>
    <x v="2"/>
    <n v="4.9099999999999998E-2"/>
    <n v="21.178290000000001"/>
    <n v="1.72E-2"/>
    <n v="0"/>
  </r>
  <r>
    <x v="1"/>
    <x v="7"/>
    <x v="0"/>
    <x v="5"/>
    <x v="0"/>
    <n v="5.0700000000000002E-2"/>
    <n v="14.072998999999999"/>
    <n v="1.4200000000000001E-2"/>
    <n v="19"/>
  </r>
  <r>
    <x v="2"/>
    <x v="7"/>
    <x v="1"/>
    <x v="7"/>
    <x v="6"/>
    <n v="5.3999999999999999E-2"/>
    <n v="26.511486000000001"/>
    <n v="2.7E-2"/>
    <n v="41"/>
  </r>
  <r>
    <x v="1"/>
    <x v="7"/>
    <x v="1"/>
    <x v="1"/>
    <x v="2"/>
    <n v="6.1499999999999999E-2"/>
    <n v="28.180940999999997"/>
    <n v="2.1499999999999998E-2"/>
    <n v="0"/>
  </r>
  <r>
    <x v="1"/>
    <x v="7"/>
    <x v="1"/>
    <x v="7"/>
    <x v="6"/>
    <n v="6.5199999999999994E-2"/>
    <n v="33.784533000000003"/>
    <n v="3.2599999999999997E-2"/>
    <n v="47"/>
  </r>
  <r>
    <x v="2"/>
    <x v="7"/>
    <x v="2"/>
    <x v="4"/>
    <x v="1"/>
    <n v="6.6500000000000004E-2"/>
    <n v="22.486045000000001"/>
    <n v="1.26E-2"/>
    <n v="0"/>
  </r>
  <r>
    <x v="1"/>
    <x v="7"/>
    <x v="0"/>
    <x v="6"/>
    <x v="5"/>
    <n v="7.5600000000000001E-2"/>
    <n v="10.129644000000001"/>
    <n v="1.5100000000000001E-2"/>
    <n v="11"/>
  </r>
  <r>
    <x v="2"/>
    <x v="7"/>
    <x v="0"/>
    <x v="8"/>
    <x v="6"/>
    <n v="8.0199999999999994E-2"/>
    <n v="9.5779779999999999"/>
    <n v="3.2099999999999997E-2"/>
    <n v="40"/>
  </r>
  <r>
    <x v="0"/>
    <x v="7"/>
    <x v="2"/>
    <x v="11"/>
    <x v="6"/>
    <n v="0.14849999999999999"/>
    <n v="13.757581"/>
    <n v="7.2700000000000001E-2"/>
    <n v="101"/>
  </r>
  <r>
    <x v="2"/>
    <x v="7"/>
    <x v="2"/>
    <x v="4"/>
    <x v="6"/>
    <n v="0.15840000000000001"/>
    <n v="50.113329999999998"/>
    <n v="6.3500000000000001E-2"/>
    <n v="0"/>
  </r>
  <r>
    <x v="1"/>
    <x v="7"/>
    <x v="0"/>
    <x v="10"/>
    <x v="5"/>
    <n v="0.17269999999999999"/>
    <n v="10.632906999999999"/>
    <n v="3.9699999999999999E-2"/>
    <n v="47"/>
  </r>
  <r>
    <x v="1"/>
    <x v="7"/>
    <x v="0"/>
    <x v="11"/>
    <x v="2"/>
    <n v="0.2014"/>
    <n v="14.455451999999999"/>
    <n v="7.7499999999999999E-2"/>
    <n v="32"/>
  </r>
  <r>
    <x v="1"/>
    <x v="7"/>
    <x v="0"/>
    <x v="10"/>
    <x v="6"/>
    <n v="0.2233"/>
    <n v="29.563621000000001"/>
    <n v="0.10050000000000001"/>
    <n v="54"/>
  </r>
  <r>
    <x v="2"/>
    <x v="7"/>
    <x v="0"/>
    <x v="8"/>
    <x v="1"/>
    <n v="0.2349"/>
    <n v="24.720427000000001"/>
    <n v="4.2299999999999997E-2"/>
    <n v="79"/>
  </r>
  <r>
    <x v="2"/>
    <x v="7"/>
    <x v="1"/>
    <x v="9"/>
    <x v="1"/>
    <n v="0.24660000000000001"/>
    <n v="41.636364"/>
    <n v="4.4400000000000002E-2"/>
    <n v="0"/>
  </r>
  <r>
    <x v="2"/>
    <x v="7"/>
    <x v="0"/>
    <x v="26"/>
    <x v="6"/>
    <n v="0.25180000000000002"/>
    <n v="52.956798999999997"/>
    <n v="0.1007"/>
    <n v="57"/>
  </r>
  <r>
    <x v="0"/>
    <x v="7"/>
    <x v="2"/>
    <x v="3"/>
    <x v="4"/>
    <n v="0.29330000000000001"/>
    <n v="47.363750000000003"/>
    <n v="0.21990000000000001"/>
    <n v="168"/>
  </r>
  <r>
    <x v="1"/>
    <x v="7"/>
    <x v="1"/>
    <x v="1"/>
    <x v="6"/>
    <n v="0.30449999999999999"/>
    <n v="177.71524500000004"/>
    <n v="0.12790000000000001"/>
    <n v="0"/>
  </r>
  <r>
    <x v="2"/>
    <x v="7"/>
    <x v="1"/>
    <x v="1"/>
    <x v="6"/>
    <n v="0.3095"/>
    <n v="161.393145"/>
    <n v="0.13"/>
    <n v="0"/>
  </r>
  <r>
    <x v="1"/>
    <x v="7"/>
    <x v="0"/>
    <x v="18"/>
    <x v="2"/>
    <n v="0.31929999999999997"/>
    <n v="48.341631999999997"/>
    <n v="0.1182"/>
    <n v="33"/>
  </r>
  <r>
    <x v="0"/>
    <x v="7"/>
    <x v="1"/>
    <x v="9"/>
    <x v="1"/>
    <n v="0.32879999999999998"/>
    <n v="83.087602000000004"/>
    <n v="5.9200000000000003E-2"/>
    <n v="0"/>
  </r>
  <r>
    <x v="0"/>
    <x v="7"/>
    <x v="1"/>
    <x v="9"/>
    <x v="2"/>
    <n v="0.3392"/>
    <n v="98.935481999999993"/>
    <n v="0.1187"/>
    <n v="0"/>
  </r>
  <r>
    <x v="2"/>
    <x v="7"/>
    <x v="2"/>
    <x v="3"/>
    <x v="4"/>
    <n v="0.36559999999999998"/>
    <n v="58.669398000000001"/>
    <n v="0.2742"/>
    <n v="307"/>
  </r>
  <r>
    <x v="0"/>
    <x v="7"/>
    <x v="1"/>
    <x v="11"/>
    <x v="6"/>
    <n v="0.36830000000000002"/>
    <n v="33.449024000000001"/>
    <n v="0.1804"/>
    <n v="120"/>
  </r>
  <r>
    <x v="0"/>
    <x v="7"/>
    <x v="0"/>
    <x v="12"/>
    <x v="6"/>
    <n v="0.39169999999999999"/>
    <n v="67.406085000000004"/>
    <n v="0.15670000000000001"/>
    <n v="147"/>
  </r>
  <r>
    <x v="1"/>
    <x v="7"/>
    <x v="2"/>
    <x v="3"/>
    <x v="4"/>
    <n v="0.4027"/>
    <n v="65.041677000000007"/>
    <n v="0.30199999999999999"/>
    <n v="245"/>
  </r>
  <r>
    <x v="1"/>
    <x v="7"/>
    <x v="0"/>
    <x v="11"/>
    <x v="6"/>
    <n v="0.40289999999999998"/>
    <n v="20.786090000000002"/>
    <n v="0.19750000000000001"/>
    <n v="48"/>
  </r>
  <r>
    <x v="2"/>
    <x v="7"/>
    <x v="1"/>
    <x v="3"/>
    <x v="4"/>
    <n v="0.43280000000000002"/>
    <n v="66.266283999999999"/>
    <n v="0.3246"/>
    <n v="117"/>
  </r>
  <r>
    <x v="0"/>
    <x v="7"/>
    <x v="0"/>
    <x v="6"/>
    <x v="5"/>
    <n v="0.46550000000000002"/>
    <n v="39.605674999999998"/>
    <n v="9.3200000000000005E-2"/>
    <n v="65"/>
  </r>
  <r>
    <x v="0"/>
    <x v="7"/>
    <x v="2"/>
    <x v="20"/>
    <x v="6"/>
    <n v="0.48020000000000002"/>
    <n v="56.659264"/>
    <n v="0.19209999999999999"/>
    <n v="0"/>
  </r>
  <r>
    <x v="1"/>
    <x v="7"/>
    <x v="2"/>
    <x v="5"/>
    <x v="6"/>
    <n v="0.51359999999999995"/>
    <n v="55.714799999999997"/>
    <n v="0.20549999999999999"/>
    <n v="0"/>
  </r>
  <r>
    <x v="0"/>
    <x v="7"/>
    <x v="2"/>
    <x v="17"/>
    <x v="3"/>
    <n v="0.51549999999999996"/>
    <n v="52.392999000000003"/>
    <n v="0.16500000000000001"/>
    <n v="424"/>
  </r>
  <r>
    <x v="2"/>
    <x v="7"/>
    <x v="2"/>
    <x v="14"/>
    <x v="2"/>
    <n v="0.51959999999999995"/>
    <n v="112.748627"/>
    <n v="0.18179999999999999"/>
    <n v="0"/>
  </r>
  <r>
    <x v="1"/>
    <x v="7"/>
    <x v="0"/>
    <x v="8"/>
    <x v="1"/>
    <n v="0.55679999999999996"/>
    <n v="37.274619000000001"/>
    <n v="0.1002"/>
    <n v="88"/>
  </r>
  <r>
    <x v="2"/>
    <x v="7"/>
    <x v="1"/>
    <x v="9"/>
    <x v="2"/>
    <n v="0.55979999999999996"/>
    <n v="128.825793"/>
    <n v="0.19589999999999999"/>
    <n v="0"/>
  </r>
  <r>
    <x v="0"/>
    <x v="7"/>
    <x v="2"/>
    <x v="6"/>
    <x v="5"/>
    <n v="0.64800000000000002"/>
    <n v="79.544736999999998"/>
    <n v="0.12959999999999999"/>
    <n v="163"/>
  </r>
  <r>
    <x v="1"/>
    <x v="7"/>
    <x v="1"/>
    <x v="7"/>
    <x v="1"/>
    <n v="0.65920000000000001"/>
    <n v="215.46899199999999"/>
    <n v="0.12529999999999999"/>
    <n v="105"/>
  </r>
  <r>
    <x v="0"/>
    <x v="7"/>
    <x v="2"/>
    <x v="5"/>
    <x v="6"/>
    <n v="0.68210000000000004"/>
    <n v="114.57960300000001"/>
    <n v="0.27279999999999999"/>
    <n v="254"/>
  </r>
  <r>
    <x v="2"/>
    <x v="7"/>
    <x v="0"/>
    <x v="12"/>
    <x v="6"/>
    <n v="0.69740000000000002"/>
    <n v="127.709397"/>
    <n v="0.27889999999999998"/>
    <n v="187"/>
  </r>
  <r>
    <x v="2"/>
    <x v="7"/>
    <x v="2"/>
    <x v="5"/>
    <x v="6"/>
    <n v="0.70140000000000002"/>
    <n v="85.608891"/>
    <n v="0.28050000000000003"/>
    <n v="397"/>
  </r>
  <r>
    <x v="2"/>
    <x v="7"/>
    <x v="0"/>
    <x v="5"/>
    <x v="6"/>
    <n v="0.73160000000000003"/>
    <n v="88.740459999999999"/>
    <n v="0.29270000000000002"/>
    <n v="116"/>
  </r>
  <r>
    <x v="1"/>
    <x v="7"/>
    <x v="2"/>
    <x v="10"/>
    <x v="6"/>
    <n v="0.78800000000000003"/>
    <n v="59.614590999999997"/>
    <n v="0.35460000000000003"/>
    <n v="397"/>
  </r>
  <r>
    <x v="1"/>
    <x v="7"/>
    <x v="1"/>
    <x v="10"/>
    <x v="5"/>
    <n v="0.84609999999999996"/>
    <n v="20.953447000000001"/>
    <n v="0.1946"/>
    <n v="105"/>
  </r>
  <r>
    <x v="0"/>
    <x v="7"/>
    <x v="2"/>
    <x v="18"/>
    <x v="2"/>
    <n v="0.93340000000000001"/>
    <n v="200.05150499999999"/>
    <n v="0.34539999999999998"/>
    <n v="0"/>
  </r>
  <r>
    <x v="0"/>
    <x v="7"/>
    <x v="0"/>
    <x v="27"/>
    <x v="2"/>
    <n v="0.97130000000000005"/>
    <n v="82.145392999999999"/>
    <n v="0.34"/>
    <n v="115"/>
  </r>
  <r>
    <x v="1"/>
    <x v="7"/>
    <x v="0"/>
    <x v="5"/>
    <x v="6"/>
    <n v="0.97809999999999997"/>
    <n v="127.683803"/>
    <n v="0.39129999999999998"/>
    <n v="170"/>
  </r>
  <r>
    <x v="0"/>
    <x v="7"/>
    <x v="1"/>
    <x v="7"/>
    <x v="1"/>
    <n v="1.0411999999999999"/>
    <n v="345.81836499999997"/>
    <n v="0.1978"/>
    <n v="106"/>
  </r>
  <r>
    <x v="0"/>
    <x v="7"/>
    <x v="2"/>
    <x v="0"/>
    <x v="0"/>
    <n v="1.0464"/>
    <n v="61.849902"/>
    <n v="0.27210000000000001"/>
    <n v="200"/>
  </r>
  <r>
    <x v="1"/>
    <x v="7"/>
    <x v="1"/>
    <x v="6"/>
    <x v="5"/>
    <n v="1.1187"/>
    <n v="129.45026300000001"/>
    <n v="0.2238"/>
    <n v="226"/>
  </r>
  <r>
    <x v="2"/>
    <x v="7"/>
    <x v="2"/>
    <x v="18"/>
    <x v="2"/>
    <n v="1.1263000000000001"/>
    <n v="178.45250200000001"/>
    <n v="0.41670000000000001"/>
    <n v="409"/>
  </r>
  <r>
    <x v="0"/>
    <x v="7"/>
    <x v="2"/>
    <x v="11"/>
    <x v="2"/>
    <n v="1.1354"/>
    <n v="81.085424000000003"/>
    <n v="0.43709999999999999"/>
    <n v="676"/>
  </r>
  <r>
    <x v="2"/>
    <x v="7"/>
    <x v="2"/>
    <x v="22"/>
    <x v="1"/>
    <n v="1.1651"/>
    <n v="103.196774"/>
    <n v="0.2097"/>
    <n v="256"/>
  </r>
  <r>
    <x v="0"/>
    <x v="7"/>
    <x v="0"/>
    <x v="31"/>
    <x v="2"/>
    <n v="1.1654"/>
    <n v="91.105464999999995"/>
    <n v="0.4078"/>
    <n v="85"/>
  </r>
  <r>
    <x v="2"/>
    <x v="7"/>
    <x v="1"/>
    <x v="4"/>
    <x v="6"/>
    <n v="1.1977"/>
    <n v="345.45659899999998"/>
    <n v="0.47920000000000001"/>
    <n v="201"/>
  </r>
  <r>
    <x v="2"/>
    <x v="7"/>
    <x v="2"/>
    <x v="10"/>
    <x v="6"/>
    <n v="1.2451000000000001"/>
    <n v="129.59633500000001"/>
    <n v="0.56040000000000001"/>
    <n v="250"/>
  </r>
  <r>
    <x v="2"/>
    <x v="7"/>
    <x v="1"/>
    <x v="7"/>
    <x v="1"/>
    <n v="1.2499"/>
    <n v="347.71969200000001"/>
    <n v="0.2374"/>
    <n v="91"/>
  </r>
  <r>
    <x v="1"/>
    <x v="7"/>
    <x v="1"/>
    <x v="18"/>
    <x v="2"/>
    <n v="1.3411999999999999"/>
    <n v="264.76622600000002"/>
    <n v="0.49619999999999997"/>
    <n v="0"/>
  </r>
  <r>
    <x v="1"/>
    <x v="7"/>
    <x v="2"/>
    <x v="20"/>
    <x v="6"/>
    <n v="1.4000999999999999"/>
    <n v="153.40021400000001"/>
    <n v="0.56000000000000005"/>
    <n v="410"/>
  </r>
  <r>
    <x v="2"/>
    <x v="7"/>
    <x v="1"/>
    <x v="22"/>
    <x v="1"/>
    <n v="1.4419999999999999"/>
    <n v="152.140199"/>
    <n v="0.2596"/>
    <n v="190"/>
  </r>
  <r>
    <x v="1"/>
    <x v="7"/>
    <x v="2"/>
    <x v="22"/>
    <x v="1"/>
    <n v="1.5806"/>
    <n v="140.02031199999999"/>
    <n v="0.28449999999999998"/>
    <n v="255"/>
  </r>
  <r>
    <x v="2"/>
    <x v="7"/>
    <x v="2"/>
    <x v="16"/>
    <x v="2"/>
    <n v="1.589"/>
    <n v="84.815140999999997"/>
    <n v="0.55620000000000003"/>
    <n v="243"/>
  </r>
  <r>
    <x v="0"/>
    <x v="7"/>
    <x v="1"/>
    <x v="6"/>
    <x v="5"/>
    <n v="1.6218999999999999"/>
    <n v="225.96517600000001"/>
    <n v="0.32440000000000002"/>
    <n v="262"/>
  </r>
  <r>
    <x v="0"/>
    <x v="7"/>
    <x v="2"/>
    <x v="27"/>
    <x v="2"/>
    <n v="1.9097999999999999"/>
    <n v="164.086365"/>
    <n v="0.66839999999999999"/>
    <n v="856"/>
  </r>
  <r>
    <x v="1"/>
    <x v="7"/>
    <x v="0"/>
    <x v="17"/>
    <x v="3"/>
    <n v="1.9601999999999999"/>
    <n v="137.10364100000001"/>
    <n v="0.62729999999999997"/>
    <n v="338"/>
  </r>
  <r>
    <x v="0"/>
    <x v="7"/>
    <x v="1"/>
    <x v="5"/>
    <x v="6"/>
    <n v="1.9689000000000001"/>
    <n v="514.08347100000003"/>
    <n v="0.78759999999999997"/>
    <n v="413"/>
  </r>
  <r>
    <x v="2"/>
    <x v="7"/>
    <x v="0"/>
    <x v="10"/>
    <x v="6"/>
    <n v="2.0055999999999998"/>
    <n v="152.672372"/>
    <n v="0.90249999999999997"/>
    <n v="106"/>
  </r>
  <r>
    <x v="0"/>
    <x v="7"/>
    <x v="0"/>
    <x v="35"/>
    <x v="2"/>
    <n v="2.0727000000000002"/>
    <n v="109.779905"/>
    <n v="0.72540000000000004"/>
    <n v="0"/>
  </r>
  <r>
    <x v="1"/>
    <x v="7"/>
    <x v="1"/>
    <x v="10"/>
    <x v="6"/>
    <n v="2.2252999999999998"/>
    <n v="170.72738099999998"/>
    <n v="1.0014000000000001"/>
    <n v="1025"/>
  </r>
  <r>
    <x v="0"/>
    <x v="7"/>
    <x v="0"/>
    <x v="5"/>
    <x v="6"/>
    <n v="2.3601000000000001"/>
    <n v="370.52380699999998"/>
    <n v="0.94399999999999995"/>
    <n v="168"/>
  </r>
  <r>
    <x v="1"/>
    <x v="7"/>
    <x v="2"/>
    <x v="3"/>
    <x v="6"/>
    <n v="2.3611"/>
    <n v="354.733746"/>
    <n v="1.1806000000000001"/>
    <n v="494"/>
  </r>
  <r>
    <x v="0"/>
    <x v="7"/>
    <x v="0"/>
    <x v="37"/>
    <x v="0"/>
    <n v="2.399"/>
    <n v="145.440369"/>
    <n v="0.59970000000000001"/>
    <n v="0"/>
  </r>
  <r>
    <x v="0"/>
    <x v="7"/>
    <x v="0"/>
    <x v="0"/>
    <x v="2"/>
    <n v="2.4137"/>
    <n v="161.85470100000001"/>
    <n v="0.86890000000000001"/>
    <n v="156"/>
  </r>
  <r>
    <x v="2"/>
    <x v="7"/>
    <x v="1"/>
    <x v="18"/>
    <x v="2"/>
    <n v="2.5182000000000002"/>
    <n v="415.78386399999999"/>
    <n v="0.93169999999999997"/>
    <n v="479"/>
  </r>
  <r>
    <x v="2"/>
    <x v="7"/>
    <x v="0"/>
    <x v="18"/>
    <x v="2"/>
    <n v="2.5219999999999998"/>
    <n v="373.79846400000002"/>
    <n v="0.93310000000000004"/>
    <n v="153"/>
  </r>
  <r>
    <x v="1"/>
    <x v="7"/>
    <x v="0"/>
    <x v="0"/>
    <x v="2"/>
    <n v="2.6053999999999999"/>
    <n v="220.18355199999999"/>
    <n v="0.93799999999999994"/>
    <n v="249"/>
  </r>
  <r>
    <x v="0"/>
    <x v="7"/>
    <x v="2"/>
    <x v="3"/>
    <x v="6"/>
    <n v="2.6274000000000002"/>
    <n v="400.43831899999998"/>
    <n v="1.3064"/>
    <n v="873"/>
  </r>
  <r>
    <x v="0"/>
    <x v="7"/>
    <x v="1"/>
    <x v="0"/>
    <x v="0"/>
    <n v="2.8089"/>
    <n v="160.881395"/>
    <n v="0.73029999999999995"/>
    <n v="350"/>
  </r>
  <r>
    <x v="2"/>
    <x v="7"/>
    <x v="0"/>
    <x v="22"/>
    <x v="1"/>
    <n v="2.8443000000000001"/>
    <n v="284.90218499999997"/>
    <n v="0.51200000000000001"/>
    <n v="97"/>
  </r>
  <r>
    <x v="1"/>
    <x v="7"/>
    <x v="2"/>
    <x v="10"/>
    <x v="5"/>
    <n v="2.9912999999999998"/>
    <n v="208.89328599999999"/>
    <n v="0.68799999999999994"/>
    <n v="1140"/>
  </r>
  <r>
    <x v="0"/>
    <x v="7"/>
    <x v="1"/>
    <x v="11"/>
    <x v="2"/>
    <n v="3.0958999999999999"/>
    <n v="202.80738400000001"/>
    <n v="1.1919"/>
    <n v="1758"/>
  </r>
  <r>
    <x v="1"/>
    <x v="7"/>
    <x v="0"/>
    <x v="22"/>
    <x v="1"/>
    <n v="3.1254"/>
    <n v="349.83677799999998"/>
    <n v="0.56259999999999999"/>
    <n v="127"/>
  </r>
  <r>
    <x v="2"/>
    <x v="7"/>
    <x v="2"/>
    <x v="10"/>
    <x v="5"/>
    <n v="3.2772999999999999"/>
    <n v="258.94276300000001"/>
    <n v="0.75380000000000003"/>
    <n v="1415"/>
  </r>
  <r>
    <x v="0"/>
    <x v="7"/>
    <x v="0"/>
    <x v="22"/>
    <x v="1"/>
    <n v="3.3197000000000001"/>
    <n v="345.17924099999999"/>
    <n v="0.59760000000000002"/>
    <n v="166"/>
  </r>
  <r>
    <x v="0"/>
    <x v="7"/>
    <x v="2"/>
    <x v="3"/>
    <x v="7"/>
    <n v="3.7602000000000002"/>
    <n v="312.31299999999999"/>
    <n v="0.75190000000000001"/>
    <n v="813"/>
  </r>
  <r>
    <x v="2"/>
    <x v="7"/>
    <x v="1"/>
    <x v="10"/>
    <x v="6"/>
    <n v="3.9685000000000001"/>
    <n v="436.58911699999999"/>
    <n v="1.7858000000000001"/>
    <n v="872"/>
  </r>
  <r>
    <x v="0"/>
    <x v="7"/>
    <x v="2"/>
    <x v="22"/>
    <x v="1"/>
    <n v="4.0218999999999996"/>
    <n v="357.342625"/>
    <n v="0.72389999999999999"/>
    <n v="1354"/>
  </r>
  <r>
    <x v="1"/>
    <x v="7"/>
    <x v="2"/>
    <x v="11"/>
    <x v="2"/>
    <n v="4.3242000000000003"/>
    <n v="270.11420900000002"/>
    <n v="1.6648000000000001"/>
    <n v="1760"/>
  </r>
  <r>
    <x v="1"/>
    <x v="7"/>
    <x v="2"/>
    <x v="6"/>
    <x v="6"/>
    <n v="4.3940999999999999"/>
    <n v="891.77874299999996"/>
    <n v="1.7577"/>
    <n v="710"/>
  </r>
  <r>
    <x v="0"/>
    <x v="7"/>
    <x v="0"/>
    <x v="3"/>
    <x v="7"/>
    <n v="4.9946999999999999"/>
    <n v="350.64789999999999"/>
    <n v="0.99890000000000001"/>
    <n v="295"/>
  </r>
  <r>
    <x v="0"/>
    <x v="7"/>
    <x v="1"/>
    <x v="22"/>
    <x v="1"/>
    <n v="5.577"/>
    <n v="506.79238900000001"/>
    <n v="1.0039"/>
    <n v="2265"/>
  </r>
  <r>
    <x v="0"/>
    <x v="7"/>
    <x v="1"/>
    <x v="35"/>
    <x v="2"/>
    <n v="5.6062000000000003"/>
    <n v="313.649181"/>
    <n v="1.9621999999999999"/>
    <n v="131"/>
  </r>
  <r>
    <x v="1"/>
    <x v="7"/>
    <x v="2"/>
    <x v="17"/>
    <x v="3"/>
    <n v="5.6128999999999998"/>
    <n v="317.75876499999998"/>
    <n v="1.7962"/>
    <n v="3735"/>
  </r>
  <r>
    <x v="2"/>
    <x v="7"/>
    <x v="1"/>
    <x v="10"/>
    <x v="5"/>
    <n v="5.6584000000000003"/>
    <n v="363.135918"/>
    <n v="1.3013999999999999"/>
    <n v="1584"/>
  </r>
  <r>
    <x v="1"/>
    <x v="7"/>
    <x v="1"/>
    <x v="17"/>
    <x v="3"/>
    <n v="5.7121000000000004"/>
    <n v="350.57270899999997"/>
    <n v="1.8279000000000001"/>
    <n v="3911"/>
  </r>
  <r>
    <x v="2"/>
    <x v="7"/>
    <x v="2"/>
    <x v="3"/>
    <x v="6"/>
    <n v="5.8792999999999997"/>
    <n v="836.63046199999997"/>
    <n v="2.9397000000000002"/>
    <n v="1318"/>
  </r>
  <r>
    <x v="2"/>
    <x v="7"/>
    <x v="0"/>
    <x v="10"/>
    <x v="5"/>
    <n v="6.5110000000000001"/>
    <n v="386.054146"/>
    <n v="1.4975000000000001"/>
    <n v="461"/>
  </r>
  <r>
    <x v="0"/>
    <x v="7"/>
    <x v="2"/>
    <x v="0"/>
    <x v="2"/>
    <n v="6.7550999999999997"/>
    <n v="479.08673099999999"/>
    <n v="2.4318"/>
    <n v="1405"/>
  </r>
  <r>
    <x v="1"/>
    <x v="7"/>
    <x v="1"/>
    <x v="3"/>
    <x v="6"/>
    <n v="7.1943000000000001"/>
    <n v="1017.649208"/>
    <n v="3.5971000000000002"/>
    <n v="688"/>
  </r>
  <r>
    <x v="1"/>
    <x v="7"/>
    <x v="2"/>
    <x v="16"/>
    <x v="2"/>
    <n v="7.9817"/>
    <n v="399.15529700000002"/>
    <n v="2.7936000000000001"/>
    <n v="2704"/>
  </r>
  <r>
    <x v="0"/>
    <x v="7"/>
    <x v="0"/>
    <x v="3"/>
    <x v="5"/>
    <n v="8.0892999999999997"/>
    <n v="594.58878300000003"/>
    <n v="1.6988000000000001"/>
    <n v="408"/>
  </r>
  <r>
    <x v="1"/>
    <x v="7"/>
    <x v="2"/>
    <x v="0"/>
    <x v="2"/>
    <n v="8.2988999999999997"/>
    <n v="520.89913799999999"/>
    <n v="2.9876999999999998"/>
    <n v="1386"/>
  </r>
  <r>
    <x v="2"/>
    <x v="7"/>
    <x v="2"/>
    <x v="6"/>
    <x v="6"/>
    <n v="8.3404000000000007"/>
    <n v="1734.232667"/>
    <n v="3.3361000000000001"/>
    <n v="1323"/>
  </r>
  <r>
    <x v="2"/>
    <x v="7"/>
    <x v="0"/>
    <x v="0"/>
    <x v="2"/>
    <n v="8.5170999999999992"/>
    <n v="418.47555899999998"/>
    <n v="3.0661999999999998"/>
    <n v="172"/>
  </r>
  <r>
    <x v="0"/>
    <x v="7"/>
    <x v="1"/>
    <x v="3"/>
    <x v="6"/>
    <n v="8.7719000000000005"/>
    <n v="1290.3116910000001"/>
    <n v="4.3630000000000004"/>
    <n v="2403"/>
  </r>
  <r>
    <x v="1"/>
    <x v="7"/>
    <x v="2"/>
    <x v="11"/>
    <x v="6"/>
    <n v="9.6874000000000002"/>
    <n v="621.28009199999997"/>
    <n v="4.7468000000000004"/>
    <n v="3253"/>
  </r>
  <r>
    <x v="0"/>
    <x v="7"/>
    <x v="2"/>
    <x v="6"/>
    <x v="6"/>
    <n v="9.7257999999999996"/>
    <n v="1693.249683"/>
    <n v="3.8904000000000001"/>
    <n v="1743"/>
  </r>
  <r>
    <x v="0"/>
    <x v="7"/>
    <x v="1"/>
    <x v="3"/>
    <x v="7"/>
    <n v="9.8409999999999993"/>
    <n v="794.33199999999999"/>
    <n v="1.9681999999999999"/>
    <n v="1201"/>
  </r>
  <r>
    <x v="2"/>
    <x v="7"/>
    <x v="1"/>
    <x v="3"/>
    <x v="6"/>
    <n v="9.9844000000000008"/>
    <n v="1220.2290290000001"/>
    <n v="4.9923000000000002"/>
    <n v="1230"/>
  </r>
  <r>
    <x v="1"/>
    <x v="7"/>
    <x v="0"/>
    <x v="3"/>
    <x v="5"/>
    <n v="10.2483"/>
    <n v="694.00995699999999"/>
    <n v="2.1522000000000001"/>
    <n v="524"/>
  </r>
  <r>
    <x v="1"/>
    <x v="7"/>
    <x v="1"/>
    <x v="16"/>
    <x v="2"/>
    <n v="11.230499999999999"/>
    <n v="549.42526699999996"/>
    <n v="3.9306000000000001"/>
    <n v="4277"/>
  </r>
  <r>
    <x v="0"/>
    <x v="7"/>
    <x v="1"/>
    <x v="27"/>
    <x v="2"/>
    <n v="12.331200000000001"/>
    <n v="1072.2411139999999"/>
    <n v="4.3159000000000001"/>
    <n v="3741"/>
  </r>
  <r>
    <x v="1"/>
    <x v="7"/>
    <x v="1"/>
    <x v="11"/>
    <x v="2"/>
    <n v="12.6958"/>
    <n v="809.17729599999996"/>
    <n v="4.8879000000000001"/>
    <n v="5067"/>
  </r>
  <r>
    <x v="0"/>
    <x v="7"/>
    <x v="1"/>
    <x v="0"/>
    <x v="2"/>
    <n v="13.5756"/>
    <n v="1101.436074"/>
    <n v="4.8872"/>
    <n v="1795"/>
  </r>
  <r>
    <x v="2"/>
    <x v="7"/>
    <x v="2"/>
    <x v="0"/>
    <x v="2"/>
    <n v="14.2728"/>
    <n v="797.20818899999995"/>
    <n v="5.1383000000000001"/>
    <n v="2058"/>
  </r>
  <r>
    <x v="2"/>
    <x v="7"/>
    <x v="0"/>
    <x v="3"/>
    <x v="5"/>
    <n v="14.498900000000001"/>
    <n v="839.67503699999997"/>
    <n v="3.0448"/>
    <n v="529"/>
  </r>
  <r>
    <x v="1"/>
    <x v="7"/>
    <x v="1"/>
    <x v="11"/>
    <x v="6"/>
    <n v="14.986800000000001"/>
    <n v="949.28049099999998"/>
    <n v="7.3434999999999997"/>
    <n v="4648"/>
  </r>
  <r>
    <x v="2"/>
    <x v="7"/>
    <x v="0"/>
    <x v="6"/>
    <x v="6"/>
    <n v="15.988799999999999"/>
    <n v="3144.0329969999998"/>
    <n v="6.3956"/>
    <n v="580"/>
  </r>
  <r>
    <x v="1"/>
    <x v="7"/>
    <x v="1"/>
    <x v="0"/>
    <x v="2"/>
    <n v="16.896799999999999"/>
    <n v="1229.762913"/>
    <n v="6.0829000000000004"/>
    <n v="1873"/>
  </r>
  <r>
    <x v="0"/>
    <x v="7"/>
    <x v="2"/>
    <x v="3"/>
    <x v="5"/>
    <n v="17.5685"/>
    <n v="1345.404076"/>
    <n v="3.6894"/>
    <n v="3957"/>
  </r>
  <r>
    <x v="1"/>
    <x v="7"/>
    <x v="0"/>
    <x v="3"/>
    <x v="7"/>
    <n v="19.4161"/>
    <n v="1174.4152999999999"/>
    <n v="3.8833000000000002"/>
    <n v="654"/>
  </r>
  <r>
    <x v="1"/>
    <x v="7"/>
    <x v="0"/>
    <x v="6"/>
    <x v="6"/>
    <n v="19.843800000000002"/>
    <n v="4048.5126"/>
    <n v="7.9375999999999998"/>
    <n v="737"/>
  </r>
  <r>
    <x v="1"/>
    <x v="7"/>
    <x v="2"/>
    <x v="3"/>
    <x v="7"/>
    <n v="22.102499999999999"/>
    <n v="1298.0841"/>
    <n v="4.4204999999999997"/>
    <n v="2197"/>
  </r>
  <r>
    <x v="0"/>
    <x v="7"/>
    <x v="0"/>
    <x v="3"/>
    <x v="6"/>
    <n v="26.051400000000001"/>
    <n v="3372.1738730000002"/>
    <n v="13.0236"/>
    <n v="490"/>
  </r>
  <r>
    <x v="2"/>
    <x v="7"/>
    <x v="0"/>
    <x v="3"/>
    <x v="6"/>
    <n v="27.0943"/>
    <n v="2912.2369319999998"/>
    <n v="13.5471"/>
    <n v="506"/>
  </r>
  <r>
    <x v="0"/>
    <x v="7"/>
    <x v="0"/>
    <x v="6"/>
    <x v="6"/>
    <n v="28.076799999999999"/>
    <n v="5767.1397370000004"/>
    <n v="11.2308"/>
    <n v="620"/>
  </r>
  <r>
    <x v="1"/>
    <x v="7"/>
    <x v="2"/>
    <x v="3"/>
    <x v="5"/>
    <n v="29.2669"/>
    <n v="2051.0537979999999"/>
    <n v="6.1459999999999999"/>
    <n v="6264"/>
  </r>
  <r>
    <x v="0"/>
    <x v="7"/>
    <x v="0"/>
    <x v="3"/>
    <x v="2"/>
    <n v="30.621600000000001"/>
    <n v="3368.8655979999999"/>
    <n v="10.717599999999999"/>
    <n v="636"/>
  </r>
  <r>
    <x v="1"/>
    <x v="7"/>
    <x v="1"/>
    <x v="6"/>
    <x v="6"/>
    <n v="30.881499999999999"/>
    <n v="6111.299986"/>
    <n v="12.3527"/>
    <n v="3561"/>
  </r>
  <r>
    <x v="2"/>
    <x v="7"/>
    <x v="1"/>
    <x v="0"/>
    <x v="2"/>
    <n v="31.6173"/>
    <n v="1907.5230429999999"/>
    <n v="11.382199999999999"/>
    <n v="1997"/>
  </r>
  <r>
    <x v="2"/>
    <x v="7"/>
    <x v="1"/>
    <x v="6"/>
    <x v="6"/>
    <n v="34.6937"/>
    <n v="6101.6734059999999"/>
    <n v="13.8775"/>
    <n v="2016"/>
  </r>
  <r>
    <x v="0"/>
    <x v="7"/>
    <x v="1"/>
    <x v="6"/>
    <x v="6"/>
    <n v="35.424799999999998"/>
    <n v="7079.5944049999998"/>
    <n v="14.1701"/>
    <n v="3846"/>
  </r>
  <r>
    <x v="1"/>
    <x v="7"/>
    <x v="0"/>
    <x v="3"/>
    <x v="6"/>
    <n v="36.1477"/>
    <n v="4297.3749180000004"/>
    <n v="18.073899999999998"/>
    <n v="679"/>
  </r>
  <r>
    <x v="0"/>
    <x v="7"/>
    <x v="1"/>
    <x v="3"/>
    <x v="5"/>
    <n v="43.929200000000002"/>
    <n v="3039.610091"/>
    <n v="9.2250999999999994"/>
    <n v="7021"/>
  </r>
  <r>
    <x v="1"/>
    <x v="7"/>
    <x v="1"/>
    <x v="3"/>
    <x v="7"/>
    <n v="49.067599999999999"/>
    <n v="2683.1192999999998"/>
    <n v="9.8135999999999992"/>
    <n v="4198"/>
  </r>
  <r>
    <x v="2"/>
    <x v="7"/>
    <x v="0"/>
    <x v="3"/>
    <x v="2"/>
    <n v="52.6967"/>
    <n v="4545.6473779999997"/>
    <n v="18.4438"/>
    <n v="697"/>
  </r>
  <r>
    <x v="1"/>
    <x v="7"/>
    <x v="0"/>
    <x v="3"/>
    <x v="2"/>
    <n v="57.8795"/>
    <n v="5266.2841939999998"/>
    <n v="20.2578"/>
    <n v="787"/>
  </r>
  <r>
    <x v="0"/>
    <x v="7"/>
    <x v="2"/>
    <x v="3"/>
    <x v="2"/>
    <n v="58.143999999999998"/>
    <n v="6175.5323969999999"/>
    <n v="20.3505"/>
    <n v="9622"/>
  </r>
  <r>
    <x v="1"/>
    <x v="7"/>
    <x v="2"/>
    <x v="3"/>
    <x v="2"/>
    <n v="61.106200000000001"/>
    <n v="5927.6942419999996"/>
    <n v="21.3872"/>
    <n v="9804"/>
  </r>
  <r>
    <x v="2"/>
    <x v="7"/>
    <x v="2"/>
    <x v="3"/>
    <x v="5"/>
    <n v="61.301000000000002"/>
    <n v="3827.9284269999998"/>
    <n v="12.8733"/>
    <n v="8388"/>
  </r>
  <r>
    <x v="1"/>
    <x v="7"/>
    <x v="1"/>
    <x v="3"/>
    <x v="5"/>
    <n v="61.698700000000002"/>
    <n v="4338.3775960000003"/>
    <n v="12.9567"/>
    <n v="10517"/>
  </r>
  <r>
    <x v="2"/>
    <x v="7"/>
    <x v="2"/>
    <x v="3"/>
    <x v="2"/>
    <n v="70.338800000000006"/>
    <n v="6359.1611489999996"/>
    <n v="24.618600000000001"/>
    <n v="9467"/>
  </r>
  <r>
    <x v="2"/>
    <x v="7"/>
    <x v="1"/>
    <x v="3"/>
    <x v="2"/>
    <n v="88.321100000000001"/>
    <n v="7205.2934690000002"/>
    <n v="30.912400000000002"/>
    <n v="7827"/>
  </r>
  <r>
    <x v="2"/>
    <x v="7"/>
    <x v="1"/>
    <x v="3"/>
    <x v="5"/>
    <n v="119.2838"/>
    <n v="6709.7453949999999"/>
    <n v="25.049600000000002"/>
    <n v="11510"/>
  </r>
  <r>
    <x v="0"/>
    <x v="7"/>
    <x v="1"/>
    <x v="3"/>
    <x v="2"/>
    <n v="136.4948"/>
    <n v="13934.444727"/>
    <n v="47.773200000000003"/>
    <n v="19290"/>
  </r>
  <r>
    <x v="1"/>
    <x v="7"/>
    <x v="1"/>
    <x v="3"/>
    <x v="2"/>
    <n v="142.70439999999999"/>
    <n v="13377.295862999999"/>
    <n v="49.946599999999997"/>
    <n v="17047"/>
  </r>
  <r>
    <x v="2"/>
    <x v="8"/>
    <x v="1"/>
    <x v="21"/>
    <x v="1"/>
    <n v="2.0000000000000001E-4"/>
    <n v="2.4798000000000001E-2"/>
    <n v="1E-4"/>
    <n v="2"/>
  </r>
  <r>
    <x v="2"/>
    <x v="8"/>
    <x v="1"/>
    <x v="4"/>
    <x v="2"/>
    <n v="6.9999999999999999E-4"/>
    <n v="0.25594099999999997"/>
    <n v="2.0000000000000001E-4"/>
    <n v="1"/>
  </r>
  <r>
    <x v="2"/>
    <x v="8"/>
    <x v="1"/>
    <x v="1"/>
    <x v="1"/>
    <n v="6.9999999999999999E-4"/>
    <n v="0.330204"/>
    <n v="1E-4"/>
    <n v="0"/>
  </r>
  <r>
    <x v="2"/>
    <x v="8"/>
    <x v="0"/>
    <x v="2"/>
    <x v="2"/>
    <n v="1.2999999999999999E-3"/>
    <n v="0.175645"/>
    <n v="5.0000000000000001E-4"/>
    <n v="0"/>
  </r>
  <r>
    <x v="0"/>
    <x v="8"/>
    <x v="1"/>
    <x v="5"/>
    <x v="0"/>
    <n v="1.2999999999999999E-3"/>
    <n v="0.68620099999999995"/>
    <n v="4.0000000000000002E-4"/>
    <n v="2"/>
  </r>
  <r>
    <x v="0"/>
    <x v="8"/>
    <x v="2"/>
    <x v="5"/>
    <x v="3"/>
    <n v="2E-3"/>
    <n v="0.67433299999999996"/>
    <n v="5.9999999999999995E-4"/>
    <n v="3"/>
  </r>
  <r>
    <x v="1"/>
    <x v="8"/>
    <x v="1"/>
    <x v="1"/>
    <x v="1"/>
    <n v="2.0999999999999999E-3"/>
    <n v="0.76722800000000002"/>
    <n v="4.0000000000000002E-4"/>
    <n v="3"/>
  </r>
  <r>
    <x v="2"/>
    <x v="8"/>
    <x v="2"/>
    <x v="5"/>
    <x v="0"/>
    <n v="2.2000000000000001E-3"/>
    <n v="0.85402199999999995"/>
    <n v="5.9999999999999995E-4"/>
    <n v="2"/>
  </r>
  <r>
    <x v="1"/>
    <x v="8"/>
    <x v="0"/>
    <x v="8"/>
    <x v="6"/>
    <n v="2.7000000000000001E-3"/>
    <n v="0.44929000000000002"/>
    <n v="1.1000000000000001E-3"/>
    <n v="2"/>
  </r>
  <r>
    <x v="2"/>
    <x v="8"/>
    <x v="0"/>
    <x v="5"/>
    <x v="0"/>
    <n v="4.3E-3"/>
    <n v="1.373928"/>
    <n v="1.2999999999999999E-3"/>
    <n v="3"/>
  </r>
  <r>
    <x v="0"/>
    <x v="8"/>
    <x v="2"/>
    <x v="5"/>
    <x v="0"/>
    <n v="4.4000000000000003E-3"/>
    <n v="1.132441"/>
    <n v="1.1999999999999999E-3"/>
    <n v="1"/>
  </r>
  <r>
    <x v="2"/>
    <x v="8"/>
    <x v="0"/>
    <x v="3"/>
    <x v="4"/>
    <n v="4.7000000000000002E-3"/>
    <n v="1.028076"/>
    <n v="3.5999999999999999E-3"/>
    <n v="5"/>
  </r>
  <r>
    <x v="0"/>
    <x v="8"/>
    <x v="0"/>
    <x v="5"/>
    <x v="0"/>
    <n v="5.4999999999999997E-3"/>
    <n v="1.1916530000000001"/>
    <n v="1.5E-3"/>
    <n v="2"/>
  </r>
  <r>
    <x v="2"/>
    <x v="8"/>
    <x v="2"/>
    <x v="3"/>
    <x v="3"/>
    <n v="8.6E-3"/>
    <n v="0.98517600000000005"/>
    <n v="2.7000000000000001E-3"/>
    <n v="1"/>
  </r>
  <r>
    <x v="0"/>
    <x v="8"/>
    <x v="1"/>
    <x v="5"/>
    <x v="3"/>
    <n v="1.03E-2"/>
    <n v="3.4660829999999998"/>
    <n v="3.0999999999999999E-3"/>
    <n v="12"/>
  </r>
  <r>
    <x v="1"/>
    <x v="8"/>
    <x v="1"/>
    <x v="7"/>
    <x v="2"/>
    <n v="1.15E-2"/>
    <n v="4.9720930000000001"/>
    <n v="4.1999999999999997E-3"/>
    <n v="5"/>
  </r>
  <r>
    <x v="1"/>
    <x v="8"/>
    <x v="1"/>
    <x v="3"/>
    <x v="4"/>
    <n v="1.26E-2"/>
    <n v="2.5999940000000001"/>
    <n v="9.4000000000000004E-3"/>
    <n v="3"/>
  </r>
  <r>
    <x v="0"/>
    <x v="8"/>
    <x v="1"/>
    <x v="7"/>
    <x v="2"/>
    <n v="1.41E-2"/>
    <n v="6.9241440000000001"/>
    <n v="5.0000000000000001E-3"/>
    <n v="6"/>
  </r>
  <r>
    <x v="2"/>
    <x v="8"/>
    <x v="1"/>
    <x v="4"/>
    <x v="1"/>
    <n v="1.6299999999999999E-2"/>
    <n v="2.0425580000000001"/>
    <n v="3.0999999999999999E-3"/>
    <n v="4"/>
  </r>
  <r>
    <x v="0"/>
    <x v="8"/>
    <x v="1"/>
    <x v="3"/>
    <x v="4"/>
    <n v="1.6799999999999999E-2"/>
    <n v="3.4666800000000002"/>
    <n v="1.26E-2"/>
    <n v="5"/>
  </r>
  <r>
    <x v="2"/>
    <x v="8"/>
    <x v="1"/>
    <x v="7"/>
    <x v="2"/>
    <n v="3.56E-2"/>
    <n v="9.5244020000000003"/>
    <n v="1.2500000000000001E-2"/>
    <n v="8"/>
  </r>
  <r>
    <x v="0"/>
    <x v="8"/>
    <x v="1"/>
    <x v="7"/>
    <x v="6"/>
    <n v="3.8100000000000002E-2"/>
    <n v="20.303315999999999"/>
    <n v="1.9E-2"/>
    <n v="28"/>
  </r>
  <r>
    <x v="1"/>
    <x v="8"/>
    <x v="0"/>
    <x v="5"/>
    <x v="0"/>
    <n v="4.9500000000000002E-2"/>
    <n v="12.375298000000001"/>
    <n v="1.3899999999999999E-2"/>
    <n v="20"/>
  </r>
  <r>
    <x v="0"/>
    <x v="8"/>
    <x v="0"/>
    <x v="0"/>
    <x v="0"/>
    <n v="5.3800000000000001E-2"/>
    <n v="3.2104729999999999"/>
    <n v="1.4E-2"/>
    <n v="4"/>
  </r>
  <r>
    <x v="1"/>
    <x v="8"/>
    <x v="1"/>
    <x v="7"/>
    <x v="6"/>
    <n v="5.6599999999999998E-2"/>
    <n v="29.526423000000001"/>
    <n v="2.8299999999999999E-2"/>
    <n v="47"/>
  </r>
  <r>
    <x v="2"/>
    <x v="8"/>
    <x v="1"/>
    <x v="1"/>
    <x v="2"/>
    <n v="6.1899999999999997E-2"/>
    <n v="28.234317000000001"/>
    <n v="2.1600000000000001E-2"/>
    <n v="0"/>
  </r>
  <r>
    <x v="2"/>
    <x v="8"/>
    <x v="2"/>
    <x v="4"/>
    <x v="1"/>
    <n v="6.2199999999999998E-2"/>
    <n v="20.959745999999999"/>
    <n v="1.18E-2"/>
    <n v="73"/>
  </r>
  <r>
    <x v="2"/>
    <x v="8"/>
    <x v="1"/>
    <x v="7"/>
    <x v="6"/>
    <n v="6.6000000000000003E-2"/>
    <n v="32.461528000000001"/>
    <n v="3.3000000000000002E-2"/>
    <n v="53"/>
  </r>
  <r>
    <x v="1"/>
    <x v="8"/>
    <x v="0"/>
    <x v="6"/>
    <x v="5"/>
    <n v="8.6300000000000002E-2"/>
    <n v="11.195581000000001"/>
    <n v="1.72E-2"/>
    <n v="11"/>
  </r>
  <r>
    <x v="1"/>
    <x v="8"/>
    <x v="1"/>
    <x v="1"/>
    <x v="2"/>
    <n v="0.1255"/>
    <n v="54.314748000000002"/>
    <n v="4.3900000000000002E-2"/>
    <n v="86"/>
  </r>
  <r>
    <x v="0"/>
    <x v="8"/>
    <x v="2"/>
    <x v="11"/>
    <x v="6"/>
    <n v="0.15820000000000001"/>
    <n v="14.157007999999999"/>
    <n v="7.7499999999999999E-2"/>
    <n v="110"/>
  </r>
  <r>
    <x v="0"/>
    <x v="8"/>
    <x v="1"/>
    <x v="11"/>
    <x v="6"/>
    <n v="0.16789999999999999"/>
    <n v="19.158144"/>
    <n v="8.2299999999999998E-2"/>
    <n v="78"/>
  </r>
  <r>
    <x v="2"/>
    <x v="8"/>
    <x v="2"/>
    <x v="4"/>
    <x v="6"/>
    <n v="0.17460000000000001"/>
    <n v="59.082552"/>
    <n v="6.9800000000000001E-2"/>
    <n v="74"/>
  </r>
  <r>
    <x v="1"/>
    <x v="8"/>
    <x v="0"/>
    <x v="13"/>
    <x v="6"/>
    <n v="0.1827"/>
    <n v="41.747625999999997"/>
    <n v="8.3099999999999993E-2"/>
    <n v="0"/>
  </r>
  <r>
    <x v="1"/>
    <x v="8"/>
    <x v="0"/>
    <x v="30"/>
    <x v="6"/>
    <n v="0.1928"/>
    <n v="34.859684999999999"/>
    <n v="9.64E-2"/>
    <n v="0"/>
  </r>
  <r>
    <x v="2"/>
    <x v="8"/>
    <x v="1"/>
    <x v="3"/>
    <x v="4"/>
    <n v="0.19900000000000001"/>
    <n v="33.195005000000002"/>
    <n v="0.14929999999999999"/>
    <n v="67"/>
  </r>
  <r>
    <x v="2"/>
    <x v="8"/>
    <x v="0"/>
    <x v="2"/>
    <x v="1"/>
    <n v="0.21640000000000001"/>
    <n v="35.386023000000002"/>
    <n v="4.1099999999999998E-2"/>
    <n v="0"/>
  </r>
  <r>
    <x v="0"/>
    <x v="8"/>
    <x v="1"/>
    <x v="9"/>
    <x v="1"/>
    <n v="0.2399"/>
    <n v="62.670107999999999"/>
    <n v="4.3200000000000002E-2"/>
    <n v="0"/>
  </r>
  <r>
    <x v="2"/>
    <x v="8"/>
    <x v="0"/>
    <x v="26"/>
    <x v="6"/>
    <n v="0.24199999999999999"/>
    <n v="51.531351000000001"/>
    <n v="9.6699999999999994E-2"/>
    <n v="47"/>
  </r>
  <r>
    <x v="0"/>
    <x v="8"/>
    <x v="0"/>
    <x v="18"/>
    <x v="2"/>
    <n v="0.2482"/>
    <n v="47.686528000000003"/>
    <n v="9.1800000000000007E-2"/>
    <n v="0"/>
  </r>
  <r>
    <x v="0"/>
    <x v="8"/>
    <x v="0"/>
    <x v="6"/>
    <x v="5"/>
    <n v="0.2591"/>
    <n v="21.931858999999999"/>
    <n v="5.1799999999999999E-2"/>
    <n v="32"/>
  </r>
  <r>
    <x v="1"/>
    <x v="8"/>
    <x v="2"/>
    <x v="0"/>
    <x v="0"/>
    <n v="0.27010000000000001"/>
    <n v="17.012744000000001"/>
    <n v="7.0199999999999999E-2"/>
    <n v="124"/>
  </r>
  <r>
    <x v="0"/>
    <x v="8"/>
    <x v="2"/>
    <x v="3"/>
    <x v="4"/>
    <n v="0.2838"/>
    <n v="45.835925000000003"/>
    <n v="0.21279999999999999"/>
    <n v="168"/>
  </r>
  <r>
    <x v="2"/>
    <x v="8"/>
    <x v="2"/>
    <x v="14"/>
    <x v="2"/>
    <n v="0.28739999999999999"/>
    <n v="65.509332999999998"/>
    <n v="0.10050000000000001"/>
    <n v="0"/>
  </r>
  <r>
    <x v="1"/>
    <x v="8"/>
    <x v="0"/>
    <x v="18"/>
    <x v="2"/>
    <n v="0.28839999999999999"/>
    <n v="45.792495000000002"/>
    <n v="0.1067"/>
    <n v="36"/>
  </r>
  <r>
    <x v="2"/>
    <x v="8"/>
    <x v="1"/>
    <x v="1"/>
    <x v="6"/>
    <n v="0.28860000000000002"/>
    <n v="156.94971000000001"/>
    <n v="0.12130000000000001"/>
    <n v="0"/>
  </r>
  <r>
    <x v="1"/>
    <x v="8"/>
    <x v="2"/>
    <x v="6"/>
    <x v="5"/>
    <n v="0.30830000000000002"/>
    <n v="41.966569"/>
    <n v="6.1699999999999998E-2"/>
    <n v="33"/>
  </r>
  <r>
    <x v="2"/>
    <x v="8"/>
    <x v="1"/>
    <x v="9"/>
    <x v="1"/>
    <n v="0.34150000000000003"/>
    <n v="57.675272"/>
    <n v="6.1499999999999999E-2"/>
    <n v="0"/>
  </r>
  <r>
    <x v="1"/>
    <x v="8"/>
    <x v="2"/>
    <x v="3"/>
    <x v="4"/>
    <n v="0.38969999999999999"/>
    <n v="62.943620000000003"/>
    <n v="0.2923"/>
    <n v="245"/>
  </r>
  <r>
    <x v="2"/>
    <x v="8"/>
    <x v="2"/>
    <x v="3"/>
    <x v="4"/>
    <n v="0.39810000000000001"/>
    <n v="68.190551999999997"/>
    <n v="0.29859999999999998"/>
    <n v="305"/>
  </r>
  <r>
    <x v="1"/>
    <x v="8"/>
    <x v="1"/>
    <x v="1"/>
    <x v="6"/>
    <n v="0.40360000000000001"/>
    <n v="228.47459499999999"/>
    <n v="0.16950000000000001"/>
    <n v="130"/>
  </r>
  <r>
    <x v="0"/>
    <x v="8"/>
    <x v="2"/>
    <x v="18"/>
    <x v="2"/>
    <n v="0.40610000000000002"/>
    <n v="90.136533999999997"/>
    <n v="0.1502"/>
    <n v="0"/>
  </r>
  <r>
    <x v="1"/>
    <x v="8"/>
    <x v="2"/>
    <x v="10"/>
    <x v="6"/>
    <n v="0.42749999999999999"/>
    <n v="35.983108999999999"/>
    <n v="0.19239999999999999"/>
    <n v="320"/>
  </r>
  <r>
    <x v="0"/>
    <x v="8"/>
    <x v="1"/>
    <x v="9"/>
    <x v="2"/>
    <n v="0.44269999999999998"/>
    <n v="128.904763"/>
    <n v="0.155"/>
    <n v="0"/>
  </r>
  <r>
    <x v="2"/>
    <x v="8"/>
    <x v="0"/>
    <x v="12"/>
    <x v="6"/>
    <n v="0.47449999999999998"/>
    <n v="93.170169000000001"/>
    <n v="0.1898"/>
    <n v="181"/>
  </r>
  <r>
    <x v="2"/>
    <x v="8"/>
    <x v="2"/>
    <x v="5"/>
    <x v="6"/>
    <n v="0.47610000000000002"/>
    <n v="55.913784999999997"/>
    <n v="0.19040000000000001"/>
    <n v="334"/>
  </r>
  <r>
    <x v="1"/>
    <x v="8"/>
    <x v="0"/>
    <x v="8"/>
    <x v="1"/>
    <n v="0.49880000000000002"/>
    <n v="33.539597999999998"/>
    <n v="8.9800000000000005E-2"/>
    <n v="81"/>
  </r>
  <r>
    <x v="2"/>
    <x v="8"/>
    <x v="0"/>
    <x v="10"/>
    <x v="6"/>
    <n v="0.54859999999999998"/>
    <n v="60.611303999999997"/>
    <n v="0.24690000000000001"/>
    <n v="91"/>
  </r>
  <r>
    <x v="0"/>
    <x v="8"/>
    <x v="2"/>
    <x v="17"/>
    <x v="3"/>
    <n v="0.60770000000000002"/>
    <n v="63.000511000000003"/>
    <n v="0.19450000000000001"/>
    <n v="426"/>
  </r>
  <r>
    <x v="2"/>
    <x v="8"/>
    <x v="2"/>
    <x v="18"/>
    <x v="2"/>
    <n v="0.62429999999999997"/>
    <n v="99.389678000000004"/>
    <n v="0.23100000000000001"/>
    <n v="234"/>
  </r>
  <r>
    <x v="0"/>
    <x v="8"/>
    <x v="2"/>
    <x v="5"/>
    <x v="6"/>
    <n v="0.62770000000000004"/>
    <n v="100.602947"/>
    <n v="0.25109999999999999"/>
    <n v="322"/>
  </r>
  <r>
    <x v="1"/>
    <x v="8"/>
    <x v="1"/>
    <x v="0"/>
    <x v="0"/>
    <n v="0.62960000000000005"/>
    <n v="39.270828999999999"/>
    <n v="0.16370000000000001"/>
    <n v="266"/>
  </r>
  <r>
    <x v="2"/>
    <x v="8"/>
    <x v="1"/>
    <x v="9"/>
    <x v="2"/>
    <n v="0.68510000000000004"/>
    <n v="159.26425599999999"/>
    <n v="0.23980000000000001"/>
    <n v="0"/>
  </r>
  <r>
    <x v="0"/>
    <x v="8"/>
    <x v="2"/>
    <x v="6"/>
    <x v="5"/>
    <n v="0.70309999999999995"/>
    <n v="83.168761000000003"/>
    <n v="0.1406"/>
    <n v="202"/>
  </r>
  <r>
    <x v="2"/>
    <x v="8"/>
    <x v="1"/>
    <x v="21"/>
    <x v="2"/>
    <n v="0.76290000000000002"/>
    <n v="151.89261300000001"/>
    <n v="0.26700000000000002"/>
    <n v="114"/>
  </r>
  <r>
    <x v="2"/>
    <x v="8"/>
    <x v="0"/>
    <x v="5"/>
    <x v="6"/>
    <n v="0.76380000000000003"/>
    <n v="92.426348000000004"/>
    <n v="0.30549999999999999"/>
    <n v="121"/>
  </r>
  <r>
    <x v="0"/>
    <x v="8"/>
    <x v="2"/>
    <x v="0"/>
    <x v="0"/>
    <n v="0.78269999999999995"/>
    <n v="48.973263000000003"/>
    <n v="0.20349999999999999"/>
    <n v="191"/>
  </r>
  <r>
    <x v="0"/>
    <x v="8"/>
    <x v="0"/>
    <x v="27"/>
    <x v="2"/>
    <n v="0.84909999999999997"/>
    <n v="78.136527999999998"/>
    <n v="0.29720000000000002"/>
    <n v="114"/>
  </r>
  <r>
    <x v="2"/>
    <x v="8"/>
    <x v="2"/>
    <x v="10"/>
    <x v="6"/>
    <n v="0.87"/>
    <n v="156.61625699999999"/>
    <n v="0.39150000000000001"/>
    <n v="319"/>
  </r>
  <r>
    <x v="1"/>
    <x v="8"/>
    <x v="1"/>
    <x v="6"/>
    <x v="5"/>
    <n v="0.96830000000000005"/>
    <n v="114.95761400000001"/>
    <n v="0.19370000000000001"/>
    <n v="253"/>
  </r>
  <r>
    <x v="0"/>
    <x v="8"/>
    <x v="0"/>
    <x v="31"/>
    <x v="2"/>
    <n v="0.97430000000000005"/>
    <n v="88.223206000000005"/>
    <n v="0.34100000000000003"/>
    <n v="81"/>
  </r>
  <r>
    <x v="1"/>
    <x v="8"/>
    <x v="0"/>
    <x v="17"/>
    <x v="3"/>
    <n v="1.0285"/>
    <n v="75.752228000000002"/>
    <n v="0.3291"/>
    <n v="283"/>
  </r>
  <r>
    <x v="2"/>
    <x v="8"/>
    <x v="1"/>
    <x v="4"/>
    <x v="6"/>
    <n v="1.0472999999999999"/>
    <n v="309.44093400000003"/>
    <n v="0.41889999999999999"/>
    <n v="170"/>
  </r>
  <r>
    <x v="0"/>
    <x v="8"/>
    <x v="0"/>
    <x v="35"/>
    <x v="2"/>
    <n v="1.0530999999999999"/>
    <n v="56.502913999999997"/>
    <n v="0.36859999999999998"/>
    <n v="0"/>
  </r>
  <r>
    <x v="0"/>
    <x v="8"/>
    <x v="1"/>
    <x v="18"/>
    <x v="2"/>
    <n v="1.0606"/>
    <n v="220.256091"/>
    <n v="0.39240000000000003"/>
    <n v="0"/>
  </r>
  <r>
    <x v="1"/>
    <x v="8"/>
    <x v="0"/>
    <x v="5"/>
    <x v="6"/>
    <n v="1.0822000000000001"/>
    <n v="139.409435"/>
    <n v="0.43290000000000001"/>
    <n v="172"/>
  </r>
  <r>
    <x v="0"/>
    <x v="8"/>
    <x v="1"/>
    <x v="6"/>
    <x v="5"/>
    <n v="1.0855999999999999"/>
    <n v="141.04062999999999"/>
    <n v="0.21709999999999999"/>
    <n v="251"/>
  </r>
  <r>
    <x v="2"/>
    <x v="8"/>
    <x v="1"/>
    <x v="7"/>
    <x v="1"/>
    <n v="1.0918000000000001"/>
    <n v="304.05243899999999"/>
    <n v="0.20730000000000001"/>
    <n v="86"/>
  </r>
  <r>
    <x v="0"/>
    <x v="8"/>
    <x v="2"/>
    <x v="11"/>
    <x v="2"/>
    <n v="1.1156999999999999"/>
    <n v="72.697706999999994"/>
    <n v="0.42949999999999999"/>
    <n v="487"/>
  </r>
  <r>
    <x v="0"/>
    <x v="8"/>
    <x v="0"/>
    <x v="37"/>
    <x v="0"/>
    <n v="1.1431"/>
    <n v="75.358834999999999"/>
    <n v="0.2858"/>
    <n v="0"/>
  </r>
  <r>
    <x v="2"/>
    <x v="8"/>
    <x v="2"/>
    <x v="22"/>
    <x v="1"/>
    <n v="1.1543000000000001"/>
    <n v="102.77844899999999"/>
    <n v="0.20780000000000001"/>
    <n v="259"/>
  </r>
  <r>
    <x v="0"/>
    <x v="8"/>
    <x v="1"/>
    <x v="7"/>
    <x v="1"/>
    <n v="1.1708000000000001"/>
    <n v="382.11987599999998"/>
    <n v="0.2225"/>
    <n v="101"/>
  </r>
  <r>
    <x v="1"/>
    <x v="8"/>
    <x v="1"/>
    <x v="7"/>
    <x v="1"/>
    <n v="1.3111999999999999"/>
    <n v="388.65413999999998"/>
    <n v="0.249"/>
    <n v="115"/>
  </r>
  <r>
    <x v="2"/>
    <x v="8"/>
    <x v="2"/>
    <x v="19"/>
    <x v="0"/>
    <n v="1.3202"/>
    <n v="62.586761000000003"/>
    <n v="0.36969999999999997"/>
    <n v="830"/>
  </r>
  <r>
    <x v="0"/>
    <x v="8"/>
    <x v="2"/>
    <x v="37"/>
    <x v="0"/>
    <n v="1.3413999999999999"/>
    <n v="127.422027"/>
    <n v="0.33539999999999998"/>
    <n v="825"/>
  </r>
  <r>
    <x v="1"/>
    <x v="8"/>
    <x v="2"/>
    <x v="23"/>
    <x v="2"/>
    <n v="1.7236"/>
    <n v="68.770531000000005"/>
    <n v="0.60329999999999995"/>
    <n v="188"/>
  </r>
  <r>
    <x v="0"/>
    <x v="8"/>
    <x v="1"/>
    <x v="5"/>
    <x v="6"/>
    <n v="1.7531000000000001"/>
    <n v="477.69954100000001"/>
    <n v="0.70130000000000003"/>
    <n v="375"/>
  </r>
  <r>
    <x v="2"/>
    <x v="8"/>
    <x v="1"/>
    <x v="10"/>
    <x v="6"/>
    <n v="1.8560000000000001"/>
    <n v="283.97569099999998"/>
    <n v="0.83520000000000005"/>
    <n v="847"/>
  </r>
  <r>
    <x v="0"/>
    <x v="8"/>
    <x v="2"/>
    <x v="27"/>
    <x v="2"/>
    <n v="1.9004000000000001"/>
    <n v="167.379323"/>
    <n v="0.66510000000000002"/>
    <n v="984"/>
  </r>
  <r>
    <x v="1"/>
    <x v="8"/>
    <x v="1"/>
    <x v="18"/>
    <x v="2"/>
    <n v="1.9244000000000001"/>
    <n v="381.29071900000002"/>
    <n v="0.71199999999999997"/>
    <n v="0"/>
  </r>
  <r>
    <x v="0"/>
    <x v="8"/>
    <x v="2"/>
    <x v="3"/>
    <x v="7"/>
    <n v="1.9584999999999999"/>
    <n v="150.93379999999999"/>
    <n v="0.39169999999999999"/>
    <n v="311"/>
  </r>
  <r>
    <x v="1"/>
    <x v="8"/>
    <x v="2"/>
    <x v="20"/>
    <x v="6"/>
    <n v="2.0364"/>
    <n v="183.71554599999999"/>
    <n v="0.81459999999999999"/>
    <n v="575"/>
  </r>
  <r>
    <x v="1"/>
    <x v="8"/>
    <x v="2"/>
    <x v="10"/>
    <x v="5"/>
    <n v="2.1857000000000002"/>
    <n v="149.31264300000001"/>
    <n v="0.50270000000000004"/>
    <n v="899"/>
  </r>
  <r>
    <x v="2"/>
    <x v="8"/>
    <x v="2"/>
    <x v="10"/>
    <x v="5"/>
    <n v="2.3517999999999999"/>
    <n v="180.63085599999999"/>
    <n v="0.54090000000000005"/>
    <n v="1360"/>
  </r>
  <r>
    <x v="1"/>
    <x v="8"/>
    <x v="2"/>
    <x v="11"/>
    <x v="2"/>
    <n v="2.4123000000000001"/>
    <n v="171.65500299999999"/>
    <n v="0.92869999999999997"/>
    <n v="1468"/>
  </r>
  <r>
    <x v="0"/>
    <x v="8"/>
    <x v="0"/>
    <x v="0"/>
    <x v="2"/>
    <n v="2.4312999999999998"/>
    <n v="168.27213399999999"/>
    <n v="0.87529999999999997"/>
    <n v="159"/>
  </r>
  <r>
    <x v="2"/>
    <x v="8"/>
    <x v="0"/>
    <x v="18"/>
    <x v="2"/>
    <n v="2.4628999999999999"/>
    <n v="369.87360899999999"/>
    <n v="0.9113"/>
    <n v="162"/>
  </r>
  <r>
    <x v="0"/>
    <x v="8"/>
    <x v="1"/>
    <x v="0"/>
    <x v="0"/>
    <n v="2.4691999999999998"/>
    <n v="153.16091499999999"/>
    <n v="0.64200000000000002"/>
    <n v="338"/>
  </r>
  <r>
    <x v="1"/>
    <x v="8"/>
    <x v="0"/>
    <x v="0"/>
    <x v="2"/>
    <n v="2.5158999999999998"/>
    <n v="210.14461399999999"/>
    <n v="0.90569999999999995"/>
    <n v="245"/>
  </r>
  <r>
    <x v="1"/>
    <x v="8"/>
    <x v="2"/>
    <x v="17"/>
    <x v="3"/>
    <n v="2.5920000000000001"/>
    <n v="240.02345399999999"/>
    <n v="0.82940000000000003"/>
    <n v="2551"/>
  </r>
  <r>
    <x v="1"/>
    <x v="8"/>
    <x v="1"/>
    <x v="17"/>
    <x v="3"/>
    <n v="2.6711"/>
    <n v="221.40583799999999"/>
    <n v="0.8548"/>
    <n v="2847"/>
  </r>
  <r>
    <x v="1"/>
    <x v="8"/>
    <x v="2"/>
    <x v="3"/>
    <x v="6"/>
    <n v="2.7738"/>
    <n v="417.71927199999999"/>
    <n v="1.387"/>
    <n v="654"/>
  </r>
  <r>
    <x v="2"/>
    <x v="8"/>
    <x v="0"/>
    <x v="22"/>
    <x v="1"/>
    <n v="2.7854999999999999"/>
    <n v="291.05724500000002"/>
    <n v="0.50149999999999995"/>
    <n v="98"/>
  </r>
  <r>
    <x v="0"/>
    <x v="8"/>
    <x v="0"/>
    <x v="3"/>
    <x v="7"/>
    <n v="2.8003999999999998"/>
    <n v="175.3501"/>
    <n v="0.56010000000000004"/>
    <n v="154"/>
  </r>
  <r>
    <x v="0"/>
    <x v="8"/>
    <x v="0"/>
    <x v="22"/>
    <x v="1"/>
    <n v="2.8967999999999998"/>
    <n v="309.26137699999998"/>
    <n v="0.52139999999999997"/>
    <n v="156"/>
  </r>
  <r>
    <x v="2"/>
    <x v="8"/>
    <x v="1"/>
    <x v="18"/>
    <x v="2"/>
    <n v="2.9929000000000001"/>
    <n v="496.05571300000003"/>
    <n v="1.1073999999999999"/>
    <n v="574"/>
  </r>
  <r>
    <x v="1"/>
    <x v="8"/>
    <x v="2"/>
    <x v="16"/>
    <x v="2"/>
    <n v="3.1998000000000002"/>
    <n v="224.59787800000001"/>
    <n v="1.1198999999999999"/>
    <n v="1723"/>
  </r>
  <r>
    <x v="1"/>
    <x v="8"/>
    <x v="0"/>
    <x v="22"/>
    <x v="1"/>
    <n v="3.2673999999999999"/>
    <n v="356.615048"/>
    <n v="0.58819999999999995"/>
    <n v="201"/>
  </r>
  <r>
    <x v="0"/>
    <x v="8"/>
    <x v="0"/>
    <x v="5"/>
    <x v="6"/>
    <n v="3.7585999999999999"/>
    <n v="578.31913099999997"/>
    <n v="1.5034000000000001"/>
    <n v="164"/>
  </r>
  <r>
    <x v="0"/>
    <x v="8"/>
    <x v="2"/>
    <x v="22"/>
    <x v="1"/>
    <n v="3.8073999999999999"/>
    <n v="297.966205"/>
    <n v="0.68530000000000002"/>
    <n v="1396"/>
  </r>
  <r>
    <x v="1"/>
    <x v="8"/>
    <x v="1"/>
    <x v="16"/>
    <x v="2"/>
    <n v="4.3609"/>
    <n v="277.61780099999999"/>
    <n v="1.5263"/>
    <n v="2679"/>
  </r>
  <r>
    <x v="0"/>
    <x v="8"/>
    <x v="0"/>
    <x v="3"/>
    <x v="5"/>
    <n v="4.4724000000000004"/>
    <n v="372.44873799999999"/>
    <n v="0.93920000000000003"/>
    <n v="337"/>
  </r>
  <r>
    <x v="1"/>
    <x v="8"/>
    <x v="2"/>
    <x v="22"/>
    <x v="1"/>
    <n v="4.5446"/>
    <n v="414.70506399999999"/>
    <n v="0.81799999999999995"/>
    <n v="2241"/>
  </r>
  <r>
    <x v="1"/>
    <x v="8"/>
    <x v="2"/>
    <x v="11"/>
    <x v="6"/>
    <n v="5.2130000000000001"/>
    <n v="342.31342599999999"/>
    <n v="2.5543999999999998"/>
    <n v="2666"/>
  </r>
  <r>
    <x v="1"/>
    <x v="8"/>
    <x v="2"/>
    <x v="6"/>
    <x v="6"/>
    <n v="5.4635999999999996"/>
    <n v="1037.09187"/>
    <n v="2.1854"/>
    <n v="810"/>
  </r>
  <r>
    <x v="2"/>
    <x v="8"/>
    <x v="0"/>
    <x v="0"/>
    <x v="2"/>
    <n v="5.6566000000000001"/>
    <n v="335.49988100000002"/>
    <n v="2.0364"/>
    <n v="174"/>
  </r>
  <r>
    <x v="2"/>
    <x v="8"/>
    <x v="1"/>
    <x v="10"/>
    <x v="5"/>
    <n v="5.6877000000000004"/>
    <n v="372.51325400000002"/>
    <n v="1.3082"/>
    <n v="1505"/>
  </r>
  <r>
    <x v="2"/>
    <x v="8"/>
    <x v="2"/>
    <x v="3"/>
    <x v="6"/>
    <n v="5.7031999999999998"/>
    <n v="825.61218299999996"/>
    <n v="2.8515999999999999"/>
    <n v="1288"/>
  </r>
  <r>
    <x v="0"/>
    <x v="8"/>
    <x v="1"/>
    <x v="11"/>
    <x v="2"/>
    <n v="6.0589000000000004"/>
    <n v="357.79105299999998"/>
    <n v="2.3325999999999998"/>
    <n v="1472"/>
  </r>
  <r>
    <x v="1"/>
    <x v="8"/>
    <x v="1"/>
    <x v="11"/>
    <x v="2"/>
    <n v="6.0693999999999999"/>
    <n v="471.93084700000003"/>
    <n v="2.3367"/>
    <n v="4266"/>
  </r>
  <r>
    <x v="0"/>
    <x v="8"/>
    <x v="2"/>
    <x v="3"/>
    <x v="6"/>
    <n v="6.1974999999999998"/>
    <n v="813.65182900000002"/>
    <n v="3.0510999999999999"/>
    <n v="1798"/>
  </r>
  <r>
    <x v="2"/>
    <x v="8"/>
    <x v="0"/>
    <x v="10"/>
    <x v="5"/>
    <n v="6.6517999999999997"/>
    <n v="372.04314399999998"/>
    <n v="1.5299"/>
    <n v="454"/>
  </r>
  <r>
    <x v="0"/>
    <x v="8"/>
    <x v="1"/>
    <x v="22"/>
    <x v="1"/>
    <n v="6.7737999999999996"/>
    <n v="517.05504299999996"/>
    <n v="1.2192000000000001"/>
    <n v="2145"/>
  </r>
  <r>
    <x v="1"/>
    <x v="8"/>
    <x v="1"/>
    <x v="11"/>
    <x v="6"/>
    <n v="7.0548999999999999"/>
    <n v="458.48649599999999"/>
    <n v="3.4569000000000001"/>
    <n v="3606"/>
  </r>
  <r>
    <x v="1"/>
    <x v="8"/>
    <x v="1"/>
    <x v="22"/>
    <x v="1"/>
    <n v="7.3345000000000002"/>
    <n v="676.65805699999999"/>
    <n v="1.3202"/>
    <n v="3594"/>
  </r>
  <r>
    <x v="0"/>
    <x v="8"/>
    <x v="1"/>
    <x v="3"/>
    <x v="7"/>
    <n v="7.5782999999999996"/>
    <n v="633.95069999999998"/>
    <n v="1.5157"/>
    <n v="1050"/>
  </r>
  <r>
    <x v="2"/>
    <x v="8"/>
    <x v="2"/>
    <x v="0"/>
    <x v="2"/>
    <n v="8.1877999999999993"/>
    <n v="600.12229000000002"/>
    <n v="2.9476"/>
    <n v="1787"/>
  </r>
  <r>
    <x v="2"/>
    <x v="8"/>
    <x v="1"/>
    <x v="3"/>
    <x v="6"/>
    <n v="9.1911000000000005"/>
    <n v="1138.4475239999999"/>
    <n v="4.5955000000000004"/>
    <n v="1076"/>
  </r>
  <r>
    <x v="2"/>
    <x v="8"/>
    <x v="2"/>
    <x v="6"/>
    <x v="6"/>
    <n v="9.4641000000000002"/>
    <n v="1951.666573"/>
    <n v="3.7856999999999998"/>
    <n v="1363"/>
  </r>
  <r>
    <x v="1"/>
    <x v="8"/>
    <x v="1"/>
    <x v="3"/>
    <x v="6"/>
    <n v="10.1737"/>
    <n v="1340.4343699999999"/>
    <n v="5.0869"/>
    <n v="701"/>
  </r>
  <r>
    <x v="0"/>
    <x v="8"/>
    <x v="2"/>
    <x v="6"/>
    <x v="6"/>
    <n v="11.0032"/>
    <n v="2009.1188569999999"/>
    <n v="4.4013"/>
    <n v="1621"/>
  </r>
  <r>
    <x v="2"/>
    <x v="8"/>
    <x v="0"/>
    <x v="3"/>
    <x v="5"/>
    <n v="11.6793"/>
    <n v="692.95661900000005"/>
    <n v="2.4527000000000001"/>
    <n v="532"/>
  </r>
  <r>
    <x v="0"/>
    <x v="8"/>
    <x v="1"/>
    <x v="27"/>
    <x v="2"/>
    <n v="11.807499999999999"/>
    <n v="1071.843543"/>
    <n v="4.1326000000000001"/>
    <n v="3759"/>
  </r>
  <r>
    <x v="1"/>
    <x v="8"/>
    <x v="0"/>
    <x v="3"/>
    <x v="5"/>
    <n v="12.618399999999999"/>
    <n v="808.53339800000003"/>
    <n v="2.6499000000000001"/>
    <n v="503"/>
  </r>
  <r>
    <x v="0"/>
    <x v="8"/>
    <x v="2"/>
    <x v="3"/>
    <x v="5"/>
    <n v="13.612"/>
    <n v="1019.348168"/>
    <n v="2.8586"/>
    <n v="3207"/>
  </r>
  <r>
    <x v="0"/>
    <x v="8"/>
    <x v="2"/>
    <x v="0"/>
    <x v="2"/>
    <n v="14.0677"/>
    <n v="770.71858399999996"/>
    <n v="5.0643000000000002"/>
    <n v="1386"/>
  </r>
  <r>
    <x v="1"/>
    <x v="8"/>
    <x v="2"/>
    <x v="0"/>
    <x v="2"/>
    <n v="14.327400000000001"/>
    <n v="736.02492900000004"/>
    <n v="5.1578999999999997"/>
    <n v="1442"/>
  </r>
  <r>
    <x v="1"/>
    <x v="8"/>
    <x v="0"/>
    <x v="3"/>
    <x v="7"/>
    <n v="17.616599999999998"/>
    <n v="1100.4579000000001"/>
    <n v="3.5234000000000001"/>
    <n v="563"/>
  </r>
  <r>
    <x v="2"/>
    <x v="8"/>
    <x v="0"/>
    <x v="3"/>
    <x v="6"/>
    <n v="17.698599999999999"/>
    <n v="2124.5435969999999"/>
    <n v="8.8491999999999997"/>
    <n v="508"/>
  </r>
  <r>
    <x v="1"/>
    <x v="8"/>
    <x v="2"/>
    <x v="3"/>
    <x v="7"/>
    <n v="19.039000000000001"/>
    <n v="1265.2026000000001"/>
    <n v="3.8079000000000001"/>
    <n v="2540"/>
  </r>
  <r>
    <x v="0"/>
    <x v="8"/>
    <x v="0"/>
    <x v="3"/>
    <x v="6"/>
    <n v="20.111599999999999"/>
    <n v="2658.1624259999999"/>
    <n v="10.045500000000001"/>
    <n v="459"/>
  </r>
  <r>
    <x v="0"/>
    <x v="8"/>
    <x v="1"/>
    <x v="3"/>
    <x v="6"/>
    <n v="20.623999999999999"/>
    <n v="2737.0403230000002"/>
    <n v="10.1936"/>
    <n v="4012"/>
  </r>
  <r>
    <x v="1"/>
    <x v="8"/>
    <x v="0"/>
    <x v="6"/>
    <x v="6"/>
    <n v="24.175999999999998"/>
    <n v="4509.2291679999998"/>
    <n v="9.6705000000000005"/>
    <n v="702"/>
  </r>
  <r>
    <x v="1"/>
    <x v="8"/>
    <x v="2"/>
    <x v="3"/>
    <x v="5"/>
    <n v="25.502300000000002"/>
    <n v="1767.3089180000002"/>
    <n v="5.3554000000000004"/>
    <n v="5795"/>
  </r>
  <r>
    <x v="0"/>
    <x v="8"/>
    <x v="1"/>
    <x v="0"/>
    <x v="2"/>
    <n v="26.1782"/>
    <n v="1815.597704"/>
    <n v="9.4240999999999993"/>
    <n v="1827"/>
  </r>
  <r>
    <x v="2"/>
    <x v="8"/>
    <x v="1"/>
    <x v="0"/>
    <x v="2"/>
    <n v="26.433"/>
    <n v="1826.3910060000001"/>
    <n v="9.5158000000000005"/>
    <n v="2081"/>
  </r>
  <r>
    <x v="2"/>
    <x v="8"/>
    <x v="1"/>
    <x v="6"/>
    <x v="6"/>
    <n v="27.315999999999999"/>
    <n v="5429.4975059999997"/>
    <n v="10.926399999999999"/>
    <n v="2225"/>
  </r>
  <r>
    <x v="2"/>
    <x v="8"/>
    <x v="0"/>
    <x v="6"/>
    <x v="6"/>
    <n v="28.8596"/>
    <n v="4467.3348070000002"/>
    <n v="11.543900000000001"/>
    <n v="646"/>
  </r>
  <r>
    <x v="1"/>
    <x v="8"/>
    <x v="1"/>
    <x v="3"/>
    <x v="7"/>
    <n v="29.4026"/>
    <n v="1831.2859000000001"/>
    <n v="5.8804999999999996"/>
    <n v="3746"/>
  </r>
  <r>
    <x v="0"/>
    <x v="8"/>
    <x v="1"/>
    <x v="6"/>
    <x v="6"/>
    <n v="31.026700000000002"/>
    <n v="6399.1824299999998"/>
    <n v="12.410600000000001"/>
    <n v="3549"/>
  </r>
  <r>
    <x v="0"/>
    <x v="8"/>
    <x v="1"/>
    <x v="3"/>
    <x v="5"/>
    <n v="33.580800000000004"/>
    <n v="2550.8101190000002"/>
    <n v="7.0519999999999996"/>
    <n v="5417"/>
  </r>
  <r>
    <x v="1"/>
    <x v="8"/>
    <x v="0"/>
    <x v="3"/>
    <x v="6"/>
    <n v="36.790300000000002"/>
    <n v="4342.2970800000003"/>
    <n v="18.395199999999999"/>
    <n v="672"/>
  </r>
  <r>
    <x v="0"/>
    <x v="8"/>
    <x v="0"/>
    <x v="3"/>
    <x v="2"/>
    <n v="36.849400000000003"/>
    <n v="3683.3465890000002"/>
    <n v="12.8973"/>
    <n v="561"/>
  </r>
  <r>
    <x v="1"/>
    <x v="8"/>
    <x v="1"/>
    <x v="6"/>
    <x v="6"/>
    <n v="37.5212"/>
    <n v="7067.4779660000004"/>
    <n v="15.0084"/>
    <n v="3877"/>
  </r>
  <r>
    <x v="0"/>
    <x v="8"/>
    <x v="0"/>
    <x v="6"/>
    <x v="6"/>
    <n v="38.967300000000002"/>
    <n v="7477.9733239999996"/>
    <n v="15.587"/>
    <n v="622"/>
  </r>
  <r>
    <x v="1"/>
    <x v="8"/>
    <x v="0"/>
    <x v="3"/>
    <x v="2"/>
    <n v="42.404499999999999"/>
    <n v="4132.6585139999997"/>
    <n v="14.841699999999999"/>
    <n v="793"/>
  </r>
  <r>
    <x v="1"/>
    <x v="8"/>
    <x v="1"/>
    <x v="0"/>
    <x v="2"/>
    <n v="43.505899999999997"/>
    <n v="2370.8854889999998"/>
    <n v="15.662100000000001"/>
    <n v="2108"/>
  </r>
  <r>
    <x v="2"/>
    <x v="8"/>
    <x v="2"/>
    <x v="3"/>
    <x v="5"/>
    <n v="53.578200000000002"/>
    <n v="3386.3273669999999"/>
    <n v="11.2514"/>
    <n v="7789"/>
  </r>
  <r>
    <x v="0"/>
    <x v="8"/>
    <x v="2"/>
    <x v="3"/>
    <x v="2"/>
    <n v="53.9114"/>
    <n v="5939.7496799999999"/>
    <n v="18.869"/>
    <n v="8071"/>
  </r>
  <r>
    <x v="1"/>
    <x v="8"/>
    <x v="2"/>
    <x v="3"/>
    <x v="2"/>
    <n v="68.099400000000003"/>
    <n v="6535.2924750000002"/>
    <n v="23.834800000000001"/>
    <n v="9782"/>
  </r>
  <r>
    <x v="2"/>
    <x v="8"/>
    <x v="2"/>
    <x v="3"/>
    <x v="2"/>
    <n v="68.321799999999996"/>
    <n v="6367.3161319999999"/>
    <n v="23.912500000000001"/>
    <n v="9323"/>
  </r>
  <r>
    <x v="1"/>
    <x v="8"/>
    <x v="1"/>
    <x v="3"/>
    <x v="5"/>
    <n v="79.053200000000004"/>
    <n v="5065.7111249999998"/>
    <n v="16.601199999999999"/>
    <n v="10947"/>
  </r>
  <r>
    <x v="2"/>
    <x v="8"/>
    <x v="0"/>
    <x v="3"/>
    <x v="2"/>
    <n v="83.769000000000005"/>
    <n v="6512.4255009999997"/>
    <n v="29.319199999999999"/>
    <n v="710"/>
  </r>
  <r>
    <x v="0"/>
    <x v="8"/>
    <x v="1"/>
    <x v="3"/>
    <x v="2"/>
    <n v="101.4127"/>
    <n v="12097.787420000001"/>
    <n v="35.494399999999999"/>
    <n v="16888"/>
  </r>
  <r>
    <x v="2"/>
    <x v="8"/>
    <x v="1"/>
    <x v="3"/>
    <x v="5"/>
    <n v="137.45570000000001"/>
    <n v="7628.5187299999998"/>
    <n v="28.8657"/>
    <n v="11267"/>
  </r>
  <r>
    <x v="2"/>
    <x v="8"/>
    <x v="1"/>
    <x v="3"/>
    <x v="2"/>
    <n v="150.47659999999999"/>
    <n v="11344.359734"/>
    <n v="52.666800000000002"/>
    <n v="11891"/>
  </r>
  <r>
    <x v="1"/>
    <x v="8"/>
    <x v="1"/>
    <x v="3"/>
    <x v="2"/>
    <n v="167.6062"/>
    <n v="14523.496622000001"/>
    <n v="58.662199999999999"/>
    <n v="17799"/>
  </r>
  <r>
    <x v="1"/>
    <x v="9"/>
    <x v="0"/>
    <x v="8"/>
    <x v="6"/>
    <n v="4.0000000000000002E-4"/>
    <n v="5.7619999999999998E-2"/>
    <n v="1E-4"/>
    <n v="0"/>
  </r>
  <r>
    <x v="2"/>
    <x v="9"/>
    <x v="0"/>
    <x v="2"/>
    <x v="2"/>
    <n v="1.2999999999999999E-3"/>
    <n v="0.18559100000000001"/>
    <n v="5.0000000000000001E-4"/>
    <n v="0"/>
  </r>
  <r>
    <x v="2"/>
    <x v="9"/>
    <x v="0"/>
    <x v="6"/>
    <x v="5"/>
    <n v="1.4E-3"/>
    <n v="0.155886"/>
    <n v="2.9999999999999997E-4"/>
    <n v="2"/>
  </r>
  <r>
    <x v="2"/>
    <x v="9"/>
    <x v="2"/>
    <x v="5"/>
    <x v="0"/>
    <n v="1.6000000000000001E-3"/>
    <n v="0.64330100000000001"/>
    <n v="5.0000000000000001E-4"/>
    <n v="2"/>
  </r>
  <r>
    <x v="0"/>
    <x v="9"/>
    <x v="0"/>
    <x v="5"/>
    <x v="0"/>
    <n v="2E-3"/>
    <n v="0.47594500000000001"/>
    <n v="5.0000000000000001E-4"/>
    <n v="1"/>
  </r>
  <r>
    <x v="0"/>
    <x v="9"/>
    <x v="2"/>
    <x v="5"/>
    <x v="3"/>
    <n v="2E-3"/>
    <n v="0.673736"/>
    <n v="5.9999999999999995E-4"/>
    <n v="3"/>
  </r>
  <r>
    <x v="1"/>
    <x v="9"/>
    <x v="1"/>
    <x v="1"/>
    <x v="1"/>
    <n v="2.5999999999999999E-3"/>
    <n v="1.2736730000000001"/>
    <n v="5.0000000000000001E-4"/>
    <n v="1"/>
  </r>
  <r>
    <x v="2"/>
    <x v="9"/>
    <x v="1"/>
    <x v="4"/>
    <x v="1"/>
    <n v="2.7000000000000001E-3"/>
    <n v="0.56320400000000004"/>
    <n v="5.0000000000000001E-4"/>
    <n v="4"/>
  </r>
  <r>
    <x v="2"/>
    <x v="9"/>
    <x v="1"/>
    <x v="4"/>
    <x v="2"/>
    <n v="3.3E-3"/>
    <n v="1.2797069999999999"/>
    <n v="1.1999999999999999E-3"/>
    <n v="2"/>
  </r>
  <r>
    <x v="1"/>
    <x v="9"/>
    <x v="2"/>
    <x v="5"/>
    <x v="0"/>
    <n v="3.7000000000000002E-3"/>
    <n v="1.48214"/>
    <n v="1.1000000000000001E-3"/>
    <n v="0"/>
  </r>
  <r>
    <x v="2"/>
    <x v="9"/>
    <x v="0"/>
    <x v="3"/>
    <x v="4"/>
    <n v="4.5999999999999999E-3"/>
    <n v="1.0102390000000001"/>
    <n v="3.5000000000000001E-3"/>
    <n v="4"/>
  </r>
  <r>
    <x v="0"/>
    <x v="9"/>
    <x v="2"/>
    <x v="5"/>
    <x v="0"/>
    <n v="8.0000000000000002E-3"/>
    <n v="2.6375890000000002"/>
    <n v="2.3E-3"/>
    <n v="2"/>
  </r>
  <r>
    <x v="2"/>
    <x v="9"/>
    <x v="0"/>
    <x v="5"/>
    <x v="0"/>
    <n v="8.5000000000000006E-3"/>
    <n v="2.76735"/>
    <n v="2.3999999999999998E-3"/>
    <n v="2"/>
  </r>
  <r>
    <x v="1"/>
    <x v="9"/>
    <x v="1"/>
    <x v="3"/>
    <x v="4"/>
    <n v="1.21E-2"/>
    <n v="1.881435"/>
    <n v="8.9999999999999993E-3"/>
    <n v="3"/>
  </r>
  <r>
    <x v="0"/>
    <x v="9"/>
    <x v="1"/>
    <x v="7"/>
    <x v="2"/>
    <n v="1.4500000000000001E-2"/>
    <n v="6.7097100000000003"/>
    <n v="5.1999999999999998E-3"/>
    <n v="5"/>
  </r>
  <r>
    <x v="0"/>
    <x v="9"/>
    <x v="1"/>
    <x v="5"/>
    <x v="3"/>
    <n v="1.7000000000000001E-2"/>
    <n v="5.180294"/>
    <n v="5.1000000000000004E-3"/>
    <n v="13"/>
  </r>
  <r>
    <x v="1"/>
    <x v="9"/>
    <x v="1"/>
    <x v="7"/>
    <x v="2"/>
    <n v="1.7600000000000001E-2"/>
    <n v="7.4601620000000004"/>
    <n v="6.1999999999999998E-3"/>
    <n v="4"/>
  </r>
  <r>
    <x v="2"/>
    <x v="9"/>
    <x v="1"/>
    <x v="7"/>
    <x v="2"/>
    <n v="1.9300000000000001E-2"/>
    <n v="5.6711580000000001"/>
    <n v="6.7000000000000002E-3"/>
    <n v="7"/>
  </r>
  <r>
    <x v="0"/>
    <x v="9"/>
    <x v="1"/>
    <x v="5"/>
    <x v="0"/>
    <n v="1.9800000000000002E-2"/>
    <n v="3.0197769999999999"/>
    <n v="5.5999999999999999E-3"/>
    <n v="2"/>
  </r>
  <r>
    <x v="0"/>
    <x v="9"/>
    <x v="1"/>
    <x v="3"/>
    <x v="4"/>
    <n v="2.4899999999999999E-2"/>
    <n v="5.1493950000000002"/>
    <n v="1.8700000000000001E-2"/>
    <n v="6"/>
  </r>
  <r>
    <x v="0"/>
    <x v="9"/>
    <x v="0"/>
    <x v="0"/>
    <x v="0"/>
    <n v="3.9300000000000002E-2"/>
    <n v="2.3331119999999999"/>
    <n v="1.0200000000000001E-2"/>
    <n v="4"/>
  </r>
  <r>
    <x v="1"/>
    <x v="9"/>
    <x v="1"/>
    <x v="7"/>
    <x v="6"/>
    <n v="4.6699999999999998E-2"/>
    <n v="23.810641"/>
    <n v="2.3300000000000001E-2"/>
    <n v="36"/>
  </r>
  <r>
    <x v="1"/>
    <x v="9"/>
    <x v="0"/>
    <x v="5"/>
    <x v="0"/>
    <n v="4.9500000000000002E-2"/>
    <n v="12.090182"/>
    <n v="1.3899999999999999E-2"/>
    <n v="15"/>
  </r>
  <r>
    <x v="0"/>
    <x v="9"/>
    <x v="1"/>
    <x v="7"/>
    <x v="6"/>
    <n v="5.2200000000000003E-2"/>
    <n v="27.388981000000001"/>
    <n v="2.6100000000000002E-2"/>
    <n v="39"/>
  </r>
  <r>
    <x v="2"/>
    <x v="9"/>
    <x v="1"/>
    <x v="7"/>
    <x v="6"/>
    <n v="5.7099999999999998E-2"/>
    <n v="27.713615000000001"/>
    <n v="2.86E-2"/>
    <n v="47"/>
  </r>
  <r>
    <x v="2"/>
    <x v="9"/>
    <x v="2"/>
    <x v="4"/>
    <x v="1"/>
    <n v="6.3399999999999998E-2"/>
    <n v="21.322638999999999"/>
    <n v="1.21E-2"/>
    <n v="0"/>
  </r>
  <r>
    <x v="2"/>
    <x v="9"/>
    <x v="1"/>
    <x v="1"/>
    <x v="2"/>
    <n v="6.7400000000000002E-2"/>
    <n v="31.004518000000001"/>
    <n v="2.35E-2"/>
    <n v="0"/>
  </r>
  <r>
    <x v="1"/>
    <x v="9"/>
    <x v="2"/>
    <x v="6"/>
    <x v="5"/>
    <n v="8.2699999999999996E-2"/>
    <n v="10.970205999999999"/>
    <n v="1.6500000000000001E-2"/>
    <n v="31"/>
  </r>
  <r>
    <x v="0"/>
    <x v="9"/>
    <x v="1"/>
    <x v="11"/>
    <x v="6"/>
    <n v="0.1046"/>
    <n v="13.200875"/>
    <n v="5.1299999999999998E-2"/>
    <n v="69"/>
  </r>
  <r>
    <x v="1"/>
    <x v="9"/>
    <x v="0"/>
    <x v="6"/>
    <x v="5"/>
    <n v="0.1159"/>
    <n v="13.984016"/>
    <n v="2.3199999999999998E-2"/>
    <n v="11"/>
  </r>
  <r>
    <x v="1"/>
    <x v="9"/>
    <x v="1"/>
    <x v="1"/>
    <x v="2"/>
    <n v="0.1336"/>
    <n v="58.314528000000003"/>
    <n v="4.6699999999999998E-2"/>
    <n v="89"/>
  </r>
  <r>
    <x v="2"/>
    <x v="9"/>
    <x v="1"/>
    <x v="3"/>
    <x v="4"/>
    <n v="0.1368"/>
    <n v="24.417541"/>
    <n v="0.1026"/>
    <n v="52"/>
  </r>
  <r>
    <x v="0"/>
    <x v="9"/>
    <x v="2"/>
    <x v="11"/>
    <x v="6"/>
    <n v="0.1517"/>
    <n v="13.152670000000001"/>
    <n v="7.4300000000000005E-2"/>
    <n v="103"/>
  </r>
  <r>
    <x v="1"/>
    <x v="9"/>
    <x v="0"/>
    <x v="30"/>
    <x v="6"/>
    <n v="0.17879999999999999"/>
    <n v="30.823634999999999"/>
    <n v="8.9399999999999993E-2"/>
    <n v="0"/>
  </r>
  <r>
    <x v="0"/>
    <x v="9"/>
    <x v="0"/>
    <x v="6"/>
    <x v="5"/>
    <n v="0.1794"/>
    <n v="17.551945"/>
    <n v="3.5900000000000001E-2"/>
    <n v="20"/>
  </r>
  <r>
    <x v="1"/>
    <x v="9"/>
    <x v="0"/>
    <x v="26"/>
    <x v="6"/>
    <n v="0.18029999999999999"/>
    <n v="33.354405"/>
    <n v="7.2099999999999997E-2"/>
    <n v="54"/>
  </r>
  <r>
    <x v="2"/>
    <x v="9"/>
    <x v="2"/>
    <x v="4"/>
    <x v="6"/>
    <n v="0.18809999999999999"/>
    <n v="65.471207000000007"/>
    <n v="7.5300000000000006E-2"/>
    <n v="0"/>
  </r>
  <r>
    <x v="1"/>
    <x v="9"/>
    <x v="2"/>
    <x v="10"/>
    <x v="6"/>
    <n v="0.20899999999999999"/>
    <n v="18.574318999999999"/>
    <n v="9.4E-2"/>
    <n v="193"/>
  </r>
  <r>
    <x v="0"/>
    <x v="9"/>
    <x v="1"/>
    <x v="9"/>
    <x v="1"/>
    <n v="0.21579999999999999"/>
    <n v="60.715271999999999"/>
    <n v="3.8899999999999997E-2"/>
    <n v="0"/>
  </r>
  <r>
    <x v="2"/>
    <x v="9"/>
    <x v="0"/>
    <x v="2"/>
    <x v="1"/>
    <n v="0.2288"/>
    <n v="36.775134999999999"/>
    <n v="4.3499999999999997E-2"/>
    <n v="0"/>
  </r>
  <r>
    <x v="1"/>
    <x v="9"/>
    <x v="0"/>
    <x v="18"/>
    <x v="2"/>
    <n v="0.25650000000000001"/>
    <n v="46.124091999999997"/>
    <n v="9.4899999999999998E-2"/>
    <n v="36"/>
  </r>
  <r>
    <x v="0"/>
    <x v="9"/>
    <x v="0"/>
    <x v="18"/>
    <x v="2"/>
    <n v="0.28249999999999997"/>
    <n v="51.100825999999998"/>
    <n v="0.1046"/>
    <n v="0"/>
  </r>
  <r>
    <x v="1"/>
    <x v="9"/>
    <x v="2"/>
    <x v="0"/>
    <x v="0"/>
    <n v="0.28820000000000001"/>
    <n v="18.151683999999999"/>
    <n v="7.4899999999999994E-2"/>
    <n v="113"/>
  </r>
  <r>
    <x v="0"/>
    <x v="9"/>
    <x v="2"/>
    <x v="3"/>
    <x v="4"/>
    <n v="0.29680000000000001"/>
    <n v="47.929870999999999"/>
    <n v="0.22259999999999999"/>
    <n v="170"/>
  </r>
  <r>
    <x v="2"/>
    <x v="9"/>
    <x v="0"/>
    <x v="26"/>
    <x v="6"/>
    <n v="0.3019"/>
    <n v="52.337632999999997"/>
    <n v="0.1207"/>
    <n v="57"/>
  </r>
  <r>
    <x v="2"/>
    <x v="9"/>
    <x v="2"/>
    <x v="14"/>
    <x v="2"/>
    <n v="0.31890000000000002"/>
    <n v="70.952596999999997"/>
    <n v="0.11169999999999999"/>
    <n v="0"/>
  </r>
  <r>
    <x v="2"/>
    <x v="9"/>
    <x v="1"/>
    <x v="1"/>
    <x v="6"/>
    <n v="0.33910000000000001"/>
    <n v="184.796269"/>
    <n v="0.1424"/>
    <n v="0"/>
  </r>
  <r>
    <x v="2"/>
    <x v="9"/>
    <x v="1"/>
    <x v="9"/>
    <x v="1"/>
    <n v="0.36109999999999998"/>
    <n v="62.499037999999999"/>
    <n v="6.5000000000000002E-2"/>
    <n v="0"/>
  </r>
  <r>
    <x v="2"/>
    <x v="9"/>
    <x v="2"/>
    <x v="3"/>
    <x v="4"/>
    <n v="0.37369999999999998"/>
    <n v="60.482140000000001"/>
    <n v="0.28029999999999999"/>
    <n v="252"/>
  </r>
  <r>
    <x v="1"/>
    <x v="9"/>
    <x v="2"/>
    <x v="3"/>
    <x v="4"/>
    <n v="0.4027"/>
    <n v="65.041677000000007"/>
    <n v="0.30199999999999999"/>
    <n v="245"/>
  </r>
  <r>
    <x v="1"/>
    <x v="9"/>
    <x v="0"/>
    <x v="8"/>
    <x v="1"/>
    <n v="0.40670000000000001"/>
    <n v="24.997520000000002"/>
    <n v="7.3200000000000001E-2"/>
    <n v="0"/>
  </r>
  <r>
    <x v="0"/>
    <x v="9"/>
    <x v="0"/>
    <x v="11"/>
    <x v="2"/>
    <n v="0.49120000000000003"/>
    <n v="47.016438999999998"/>
    <n v="0.18909999999999999"/>
    <n v="137"/>
  </r>
  <r>
    <x v="0"/>
    <x v="9"/>
    <x v="1"/>
    <x v="9"/>
    <x v="2"/>
    <n v="0.49220000000000003"/>
    <n v="143.892056"/>
    <n v="0.17219999999999999"/>
    <n v="0"/>
  </r>
  <r>
    <x v="2"/>
    <x v="9"/>
    <x v="2"/>
    <x v="5"/>
    <x v="6"/>
    <n v="0.51939999999999997"/>
    <n v="68.158990000000003"/>
    <n v="0.2077"/>
    <n v="270"/>
  </r>
  <r>
    <x v="1"/>
    <x v="9"/>
    <x v="1"/>
    <x v="1"/>
    <x v="6"/>
    <n v="0.52339999999999998"/>
    <n v="283.69342599999999"/>
    <n v="0.21990000000000001"/>
    <n v="89"/>
  </r>
  <r>
    <x v="1"/>
    <x v="9"/>
    <x v="2"/>
    <x v="5"/>
    <x v="6"/>
    <n v="0.55659999999999998"/>
    <n v="67.058508000000003"/>
    <n v="0.22259999999999999"/>
    <n v="0"/>
  </r>
  <r>
    <x v="0"/>
    <x v="9"/>
    <x v="0"/>
    <x v="3"/>
    <x v="7"/>
    <n v="0.5806"/>
    <n v="42.938899999999997"/>
    <n v="0.11609999999999999"/>
    <n v="46"/>
  </r>
  <r>
    <x v="0"/>
    <x v="9"/>
    <x v="2"/>
    <x v="11"/>
    <x v="2"/>
    <n v="0.5887"/>
    <n v="38.340356"/>
    <n v="0.2266"/>
    <n v="441"/>
  </r>
  <r>
    <x v="2"/>
    <x v="9"/>
    <x v="0"/>
    <x v="12"/>
    <x v="6"/>
    <n v="0.59019999999999995"/>
    <n v="116.50214699999999"/>
    <n v="0.2361"/>
    <n v="209"/>
  </r>
  <r>
    <x v="2"/>
    <x v="9"/>
    <x v="2"/>
    <x v="10"/>
    <x v="6"/>
    <n v="0.60580000000000001"/>
    <n v="109.80841700000001"/>
    <n v="0.27260000000000001"/>
    <n v="275"/>
  </r>
  <r>
    <x v="0"/>
    <x v="9"/>
    <x v="2"/>
    <x v="6"/>
    <x v="5"/>
    <n v="0.67889999999999995"/>
    <n v="87.049256999999997"/>
    <n v="0.1358"/>
    <n v="209"/>
  </r>
  <r>
    <x v="2"/>
    <x v="9"/>
    <x v="1"/>
    <x v="9"/>
    <x v="2"/>
    <n v="0.68810000000000004"/>
    <n v="160.841014"/>
    <n v="0.24079999999999999"/>
    <n v="0"/>
  </r>
  <r>
    <x v="1"/>
    <x v="9"/>
    <x v="1"/>
    <x v="0"/>
    <x v="0"/>
    <n v="0.71150000000000002"/>
    <n v="44.767403000000002"/>
    <n v="0.185"/>
    <n v="268"/>
  </r>
  <r>
    <x v="0"/>
    <x v="9"/>
    <x v="0"/>
    <x v="31"/>
    <x v="2"/>
    <n v="0.75260000000000005"/>
    <n v="68.122720999999999"/>
    <n v="0.26340000000000002"/>
    <n v="80"/>
  </r>
  <r>
    <x v="2"/>
    <x v="9"/>
    <x v="2"/>
    <x v="18"/>
    <x v="2"/>
    <n v="0.76800000000000002"/>
    <n v="129.93482800000001"/>
    <n v="0.28410000000000002"/>
    <n v="201"/>
  </r>
  <r>
    <x v="2"/>
    <x v="9"/>
    <x v="0"/>
    <x v="3"/>
    <x v="7"/>
    <n v="0.77529999999999999"/>
    <n v="41.856000000000002"/>
    <n v="0.155"/>
    <n v="13"/>
  </r>
  <r>
    <x v="0"/>
    <x v="9"/>
    <x v="2"/>
    <x v="18"/>
    <x v="2"/>
    <n v="0.81759999999999999"/>
    <n v="160.901353"/>
    <n v="0.30259999999999998"/>
    <n v="0"/>
  </r>
  <r>
    <x v="0"/>
    <x v="9"/>
    <x v="2"/>
    <x v="5"/>
    <x v="6"/>
    <n v="0.83360000000000001"/>
    <n v="142.36648600000001"/>
    <n v="0.33350000000000002"/>
    <n v="312"/>
  </r>
  <r>
    <x v="0"/>
    <x v="9"/>
    <x v="2"/>
    <x v="0"/>
    <x v="0"/>
    <n v="0.84799999999999998"/>
    <n v="53.446204000000002"/>
    <n v="0.2205"/>
    <n v="193"/>
  </r>
  <r>
    <x v="1"/>
    <x v="9"/>
    <x v="0"/>
    <x v="17"/>
    <x v="3"/>
    <n v="0.84899999999999998"/>
    <n v="89.076100999999994"/>
    <n v="0.2717"/>
    <n v="253"/>
  </r>
  <r>
    <x v="2"/>
    <x v="9"/>
    <x v="0"/>
    <x v="5"/>
    <x v="6"/>
    <n v="0.86599999999999999"/>
    <n v="105.254914"/>
    <n v="0.34639999999999999"/>
    <n v="118"/>
  </r>
  <r>
    <x v="2"/>
    <x v="9"/>
    <x v="1"/>
    <x v="21"/>
    <x v="2"/>
    <n v="0.86809999999999998"/>
    <n v="172.28099900000001"/>
    <n v="0.3039"/>
    <n v="121"/>
  </r>
  <r>
    <x v="0"/>
    <x v="9"/>
    <x v="2"/>
    <x v="38"/>
    <x v="2"/>
    <n v="0.98880000000000001"/>
    <n v="68.042955000000006"/>
    <n v="0.35599999999999998"/>
    <n v="341"/>
  </r>
  <r>
    <x v="2"/>
    <x v="9"/>
    <x v="0"/>
    <x v="10"/>
    <x v="6"/>
    <n v="0.99029999999999996"/>
    <n v="126.79139000000001"/>
    <n v="0.4456"/>
    <n v="273"/>
  </r>
  <r>
    <x v="1"/>
    <x v="9"/>
    <x v="1"/>
    <x v="6"/>
    <x v="5"/>
    <n v="1.0006999999999999"/>
    <n v="112.16592900000001"/>
    <n v="0.20019999999999999"/>
    <n v="225"/>
  </r>
  <r>
    <x v="2"/>
    <x v="9"/>
    <x v="1"/>
    <x v="4"/>
    <x v="6"/>
    <n v="1.0028999999999999"/>
    <n v="318.321438"/>
    <n v="0.40129999999999999"/>
    <n v="151"/>
  </r>
  <r>
    <x v="0"/>
    <x v="9"/>
    <x v="1"/>
    <x v="7"/>
    <x v="1"/>
    <n v="1.0773999999999999"/>
    <n v="357.692522"/>
    <n v="0.2046"/>
    <n v="103"/>
  </r>
  <r>
    <x v="0"/>
    <x v="9"/>
    <x v="0"/>
    <x v="27"/>
    <x v="2"/>
    <n v="1.0964"/>
    <n v="99.100650000000002"/>
    <n v="0.38379999999999997"/>
    <n v="113"/>
  </r>
  <r>
    <x v="2"/>
    <x v="9"/>
    <x v="2"/>
    <x v="22"/>
    <x v="1"/>
    <n v="1.1305000000000001"/>
    <n v="100.54479600000001"/>
    <n v="0.2034"/>
    <n v="177"/>
  </r>
  <r>
    <x v="2"/>
    <x v="9"/>
    <x v="2"/>
    <x v="3"/>
    <x v="7"/>
    <n v="1.2061999999999999"/>
    <n v="76.909300000000002"/>
    <n v="0.2412"/>
    <n v="367"/>
  </r>
  <r>
    <x v="1"/>
    <x v="9"/>
    <x v="1"/>
    <x v="7"/>
    <x v="1"/>
    <n v="1.2161999999999999"/>
    <n v="378.99533500000001"/>
    <n v="0.2311"/>
    <n v="107"/>
  </r>
  <r>
    <x v="0"/>
    <x v="9"/>
    <x v="1"/>
    <x v="6"/>
    <x v="5"/>
    <n v="1.2179"/>
    <n v="171.42359500000001"/>
    <n v="0.24360000000000001"/>
    <n v="317"/>
  </r>
  <r>
    <x v="0"/>
    <x v="9"/>
    <x v="1"/>
    <x v="18"/>
    <x v="2"/>
    <n v="1.2193000000000001"/>
    <n v="243.123197"/>
    <n v="0.4511"/>
    <n v="0"/>
  </r>
  <r>
    <x v="0"/>
    <x v="9"/>
    <x v="2"/>
    <x v="23"/>
    <x v="2"/>
    <n v="1.3273999999999999"/>
    <n v="51.798101000000003"/>
    <n v="0.46460000000000001"/>
    <n v="435"/>
  </r>
  <r>
    <x v="0"/>
    <x v="9"/>
    <x v="0"/>
    <x v="37"/>
    <x v="0"/>
    <n v="1.3633"/>
    <n v="66.180682000000004"/>
    <n v="0.34079999999999999"/>
    <n v="67"/>
  </r>
  <r>
    <x v="1"/>
    <x v="9"/>
    <x v="0"/>
    <x v="5"/>
    <x v="6"/>
    <n v="1.3658999999999999"/>
    <n v="170.32941199999999"/>
    <n v="0.5464"/>
    <n v="179"/>
  </r>
  <r>
    <x v="0"/>
    <x v="9"/>
    <x v="2"/>
    <x v="3"/>
    <x v="7"/>
    <n v="1.4260999999999999"/>
    <n v="96.634600000000006"/>
    <n v="0.28520000000000001"/>
    <n v="404"/>
  </r>
  <r>
    <x v="2"/>
    <x v="9"/>
    <x v="1"/>
    <x v="7"/>
    <x v="1"/>
    <n v="1.6569"/>
    <n v="472.904088"/>
    <n v="0.31480000000000002"/>
    <n v="94"/>
  </r>
  <r>
    <x v="1"/>
    <x v="9"/>
    <x v="2"/>
    <x v="3"/>
    <x v="6"/>
    <n v="1.7193000000000001"/>
    <n v="266.12443999999999"/>
    <n v="0.85960000000000003"/>
    <n v="540"/>
  </r>
  <r>
    <x v="1"/>
    <x v="9"/>
    <x v="2"/>
    <x v="17"/>
    <x v="3"/>
    <n v="1.7481"/>
    <n v="162.59215699999999"/>
    <n v="0.55940000000000001"/>
    <n v="1514"/>
  </r>
  <r>
    <x v="1"/>
    <x v="9"/>
    <x v="2"/>
    <x v="16"/>
    <x v="2"/>
    <n v="1.8761000000000001"/>
    <n v="140.60075599999999"/>
    <n v="0.65659999999999996"/>
    <n v="1215"/>
  </r>
  <r>
    <x v="1"/>
    <x v="9"/>
    <x v="0"/>
    <x v="0"/>
    <x v="2"/>
    <n v="2.0815000000000001"/>
    <n v="170.15814399999999"/>
    <n v="0.74939999999999996"/>
    <n v="209"/>
  </r>
  <r>
    <x v="1"/>
    <x v="9"/>
    <x v="1"/>
    <x v="18"/>
    <x v="2"/>
    <n v="2.1044"/>
    <n v="449.28334699999999"/>
    <n v="0.77859999999999996"/>
    <n v="0"/>
  </r>
  <r>
    <x v="1"/>
    <x v="9"/>
    <x v="2"/>
    <x v="10"/>
    <x v="5"/>
    <n v="2.1932999999999998"/>
    <n v="156.285721"/>
    <n v="0.50449999999999995"/>
    <n v="739"/>
  </r>
  <r>
    <x v="1"/>
    <x v="9"/>
    <x v="2"/>
    <x v="11"/>
    <x v="6"/>
    <n v="2.2058"/>
    <n v="155.75825599999999"/>
    <n v="1.0809"/>
    <n v="1367"/>
  </r>
  <r>
    <x v="0"/>
    <x v="9"/>
    <x v="0"/>
    <x v="0"/>
    <x v="2"/>
    <n v="2.3325"/>
    <n v="168.95727500000001"/>
    <n v="0.8397"/>
    <n v="157"/>
  </r>
  <r>
    <x v="0"/>
    <x v="9"/>
    <x v="0"/>
    <x v="22"/>
    <x v="1"/>
    <n v="2.3938000000000001"/>
    <n v="280.43919"/>
    <n v="0.43090000000000001"/>
    <n v="135"/>
  </r>
  <r>
    <x v="0"/>
    <x v="9"/>
    <x v="2"/>
    <x v="27"/>
    <x v="2"/>
    <n v="2.4011"/>
    <n v="208.76339300000001"/>
    <n v="0.84040000000000004"/>
    <n v="1064"/>
  </r>
  <r>
    <x v="1"/>
    <x v="9"/>
    <x v="2"/>
    <x v="11"/>
    <x v="2"/>
    <n v="2.415"/>
    <n v="163.86748800000001"/>
    <n v="0.92969999999999997"/>
    <n v="1028"/>
  </r>
  <r>
    <x v="2"/>
    <x v="9"/>
    <x v="1"/>
    <x v="18"/>
    <x v="2"/>
    <n v="2.4586000000000001"/>
    <n v="381.16135500000001"/>
    <n v="0.90969999999999995"/>
    <n v="584"/>
  </r>
  <r>
    <x v="2"/>
    <x v="9"/>
    <x v="1"/>
    <x v="3"/>
    <x v="7"/>
    <n v="2.4603999999999999"/>
    <n v="151.083"/>
    <n v="0.49209999999999998"/>
    <n v="271"/>
  </r>
  <r>
    <x v="2"/>
    <x v="9"/>
    <x v="2"/>
    <x v="10"/>
    <x v="5"/>
    <n v="2.4861"/>
    <n v="194.28221400000001"/>
    <n v="0.57179999999999997"/>
    <n v="1454"/>
  </r>
  <r>
    <x v="2"/>
    <x v="9"/>
    <x v="1"/>
    <x v="10"/>
    <x v="6"/>
    <n v="2.5769000000000002"/>
    <n v="433.62191999999999"/>
    <n v="1.1595"/>
    <n v="1206"/>
  </r>
  <r>
    <x v="1"/>
    <x v="9"/>
    <x v="2"/>
    <x v="20"/>
    <x v="6"/>
    <n v="2.6855000000000002"/>
    <n v="198.28060199999999"/>
    <n v="1.0742"/>
    <n v="686"/>
  </r>
  <r>
    <x v="1"/>
    <x v="9"/>
    <x v="1"/>
    <x v="16"/>
    <x v="2"/>
    <n v="2.6869000000000001"/>
    <n v="191.25912099999999"/>
    <n v="0.94040000000000001"/>
    <n v="1641"/>
  </r>
  <r>
    <x v="2"/>
    <x v="9"/>
    <x v="0"/>
    <x v="22"/>
    <x v="1"/>
    <n v="2.7048999999999999"/>
    <n v="285.144203"/>
    <n v="0.4869"/>
    <n v="101"/>
  </r>
  <r>
    <x v="2"/>
    <x v="9"/>
    <x v="0"/>
    <x v="18"/>
    <x v="2"/>
    <n v="2.7065000000000001"/>
    <n v="367.06660799999997"/>
    <n v="1.0014000000000001"/>
    <n v="167"/>
  </r>
  <r>
    <x v="0"/>
    <x v="9"/>
    <x v="1"/>
    <x v="0"/>
    <x v="0"/>
    <n v="2.7494999999999998"/>
    <n v="170.62845300000001"/>
    <n v="0.71489999999999998"/>
    <n v="340"/>
  </r>
  <r>
    <x v="1"/>
    <x v="9"/>
    <x v="1"/>
    <x v="17"/>
    <x v="3"/>
    <n v="2.7793999999999999"/>
    <n v="235.03743700000001"/>
    <n v="0.88939999999999997"/>
    <n v="2408"/>
  </r>
  <r>
    <x v="0"/>
    <x v="9"/>
    <x v="0"/>
    <x v="5"/>
    <x v="6"/>
    <n v="2.8843999999999999"/>
    <n v="443.89737100000002"/>
    <n v="1.1536999999999999"/>
    <n v="162"/>
  </r>
  <r>
    <x v="0"/>
    <x v="9"/>
    <x v="1"/>
    <x v="5"/>
    <x v="6"/>
    <n v="2.9449000000000001"/>
    <n v="724.66623500000003"/>
    <n v="1.1778999999999999"/>
    <n v="459"/>
  </r>
  <r>
    <x v="2"/>
    <x v="9"/>
    <x v="2"/>
    <x v="16"/>
    <x v="2"/>
    <n v="2.9653999999999998"/>
    <n v="165.08208300000001"/>
    <n v="1.0379"/>
    <n v="249"/>
  </r>
  <r>
    <x v="1"/>
    <x v="9"/>
    <x v="0"/>
    <x v="22"/>
    <x v="1"/>
    <n v="3.0682"/>
    <n v="342.04196899999999"/>
    <n v="0.55220000000000002"/>
    <n v="196"/>
  </r>
  <r>
    <x v="0"/>
    <x v="9"/>
    <x v="2"/>
    <x v="22"/>
    <x v="1"/>
    <n v="3.58"/>
    <n v="285.06291099999999"/>
    <n v="0.64439999999999997"/>
    <n v="1455"/>
  </r>
  <r>
    <x v="1"/>
    <x v="9"/>
    <x v="1"/>
    <x v="11"/>
    <x v="6"/>
    <n v="3.7985000000000002"/>
    <n v="275.08570500000002"/>
    <n v="1.8613"/>
    <n v="1927"/>
  </r>
  <r>
    <x v="0"/>
    <x v="9"/>
    <x v="1"/>
    <x v="11"/>
    <x v="2"/>
    <n v="4.2663000000000002"/>
    <n v="271.08267499999999"/>
    <n v="1.6425000000000001"/>
    <n v="1321"/>
  </r>
  <r>
    <x v="0"/>
    <x v="9"/>
    <x v="1"/>
    <x v="3"/>
    <x v="7"/>
    <n v="5.1253000000000002"/>
    <n v="461.78949999999998"/>
    <n v="1.0251999999999999"/>
    <n v="858"/>
  </r>
  <r>
    <x v="1"/>
    <x v="9"/>
    <x v="2"/>
    <x v="0"/>
    <x v="2"/>
    <n v="5.6143000000000001"/>
    <n v="434.429395"/>
    <n v="2.0211000000000001"/>
    <n v="1348"/>
  </r>
  <r>
    <x v="0"/>
    <x v="9"/>
    <x v="1"/>
    <x v="22"/>
    <x v="1"/>
    <n v="5.8049999999999997"/>
    <n v="475.92512499999998"/>
    <n v="1.0448999999999999"/>
    <n v="1957"/>
  </r>
  <r>
    <x v="1"/>
    <x v="9"/>
    <x v="1"/>
    <x v="3"/>
    <x v="6"/>
    <n v="7.1569000000000003"/>
    <n v="1051.793848"/>
    <n v="3.5785"/>
    <n v="680"/>
  </r>
  <r>
    <x v="2"/>
    <x v="9"/>
    <x v="1"/>
    <x v="10"/>
    <x v="5"/>
    <n v="7.1821999999999999"/>
    <n v="465.36933099999999"/>
    <n v="1.6518999999999999"/>
    <n v="1585"/>
  </r>
  <r>
    <x v="2"/>
    <x v="9"/>
    <x v="2"/>
    <x v="3"/>
    <x v="6"/>
    <n v="7.1943000000000001"/>
    <n v="1051.5509030000001"/>
    <n v="3.5971000000000002"/>
    <n v="1303"/>
  </r>
  <r>
    <x v="2"/>
    <x v="9"/>
    <x v="0"/>
    <x v="10"/>
    <x v="5"/>
    <n v="7.4771000000000001"/>
    <n v="414.76454100000001"/>
    <n v="1.7197"/>
    <n v="469"/>
  </r>
  <r>
    <x v="1"/>
    <x v="9"/>
    <x v="2"/>
    <x v="6"/>
    <x v="6"/>
    <n v="7.9870000000000001"/>
    <n v="1451.274377"/>
    <n v="3.1949000000000001"/>
    <n v="1257"/>
  </r>
  <r>
    <x v="0"/>
    <x v="9"/>
    <x v="0"/>
    <x v="3"/>
    <x v="5"/>
    <n v="8.1066000000000003"/>
    <n v="618.48177699999997"/>
    <n v="1.7023999999999999"/>
    <n v="392"/>
  </r>
  <r>
    <x v="1"/>
    <x v="9"/>
    <x v="1"/>
    <x v="11"/>
    <x v="2"/>
    <n v="8.6252999999999993"/>
    <n v="595.80271500000003"/>
    <n v="3.3207"/>
    <n v="2973"/>
  </r>
  <r>
    <x v="0"/>
    <x v="9"/>
    <x v="2"/>
    <x v="3"/>
    <x v="6"/>
    <n v="8.8827999999999996"/>
    <n v="1161.74794"/>
    <n v="4.3691000000000004"/>
    <n v="2423"/>
  </r>
  <r>
    <x v="2"/>
    <x v="9"/>
    <x v="0"/>
    <x v="0"/>
    <x v="2"/>
    <n v="9.4437999999999995"/>
    <n v="458.54192799999998"/>
    <n v="3.3997000000000002"/>
    <n v="171"/>
  </r>
  <r>
    <x v="2"/>
    <x v="9"/>
    <x v="2"/>
    <x v="6"/>
    <x v="6"/>
    <n v="9.9452999999999996"/>
    <n v="2087.8199810000001"/>
    <n v="3.9780000000000002"/>
    <n v="1419"/>
  </r>
  <r>
    <x v="0"/>
    <x v="9"/>
    <x v="2"/>
    <x v="0"/>
    <x v="2"/>
    <n v="10.3903"/>
    <n v="648.87627899999995"/>
    <n v="3.7404999999999999"/>
    <n v="1361"/>
  </r>
  <r>
    <x v="2"/>
    <x v="9"/>
    <x v="0"/>
    <x v="3"/>
    <x v="5"/>
    <n v="11.8332"/>
    <n v="714.14047900000003"/>
    <n v="2.4849999999999999"/>
    <n v="536"/>
  </r>
  <r>
    <x v="1"/>
    <x v="9"/>
    <x v="0"/>
    <x v="3"/>
    <x v="7"/>
    <n v="12.0022"/>
    <n v="833.89380000000006"/>
    <n v="2.4005000000000001"/>
    <n v="468"/>
  </r>
  <r>
    <x v="0"/>
    <x v="9"/>
    <x v="2"/>
    <x v="6"/>
    <x v="6"/>
    <n v="12.4224"/>
    <n v="2134.3948879999998"/>
    <n v="4.9690000000000003"/>
    <n v="1809"/>
  </r>
  <r>
    <x v="1"/>
    <x v="9"/>
    <x v="2"/>
    <x v="3"/>
    <x v="7"/>
    <n v="13.687900000000001"/>
    <n v="867.91150000000005"/>
    <n v="2.7376"/>
    <n v="1703"/>
  </r>
  <r>
    <x v="1"/>
    <x v="9"/>
    <x v="0"/>
    <x v="3"/>
    <x v="5"/>
    <n v="13.7742"/>
    <n v="838.31649200000004"/>
    <n v="2.8925000000000001"/>
    <n v="476"/>
  </r>
  <r>
    <x v="0"/>
    <x v="9"/>
    <x v="2"/>
    <x v="3"/>
    <x v="5"/>
    <n v="14.072900000000001"/>
    <n v="1104.7091399999999"/>
    <n v="2.9552999999999998"/>
    <n v="2918"/>
  </r>
  <r>
    <x v="1"/>
    <x v="9"/>
    <x v="2"/>
    <x v="22"/>
    <x v="1"/>
    <n v="14.5779"/>
    <n v="1306.824554"/>
    <n v="2.6240000000000001"/>
    <n v="3555"/>
  </r>
  <r>
    <x v="0"/>
    <x v="9"/>
    <x v="1"/>
    <x v="27"/>
    <x v="2"/>
    <n v="14.578099999999999"/>
    <n v="1298.6762679999999"/>
    <n v="5.1024000000000003"/>
    <n v="3925"/>
  </r>
  <r>
    <x v="1"/>
    <x v="9"/>
    <x v="1"/>
    <x v="0"/>
    <x v="2"/>
    <n v="14.6753"/>
    <n v="1156.3875579999999"/>
    <n v="5.2831000000000001"/>
    <n v="1877"/>
  </r>
  <r>
    <x v="2"/>
    <x v="9"/>
    <x v="1"/>
    <x v="3"/>
    <x v="6"/>
    <n v="14.815099999999999"/>
    <n v="1659.9578710000001"/>
    <n v="7.4076000000000004"/>
    <n v="1165"/>
  </r>
  <r>
    <x v="0"/>
    <x v="9"/>
    <x v="1"/>
    <x v="0"/>
    <x v="2"/>
    <n v="16.1191"/>
    <n v="1233.1125629999999"/>
    <n v="5.8029000000000002"/>
    <n v="1747"/>
  </r>
  <r>
    <x v="2"/>
    <x v="9"/>
    <x v="2"/>
    <x v="0"/>
    <x v="2"/>
    <n v="18.396799999999999"/>
    <n v="987.11645699999997"/>
    <n v="6.6227999999999998"/>
    <n v="1872"/>
  </r>
  <r>
    <x v="1"/>
    <x v="9"/>
    <x v="1"/>
    <x v="22"/>
    <x v="1"/>
    <n v="23.237400000000001"/>
    <n v="2101.853462"/>
    <n v="4.1826999999999996"/>
    <n v="5351"/>
  </r>
  <r>
    <x v="1"/>
    <x v="9"/>
    <x v="0"/>
    <x v="3"/>
    <x v="6"/>
    <n v="23.3262"/>
    <n v="2967.550514"/>
    <n v="11.6632"/>
    <n v="652"/>
  </r>
  <r>
    <x v="0"/>
    <x v="9"/>
    <x v="1"/>
    <x v="3"/>
    <x v="6"/>
    <n v="23.982099999999999"/>
    <n v="3245.0298010000001"/>
    <n v="11.837400000000001"/>
    <n v="4735"/>
  </r>
  <r>
    <x v="1"/>
    <x v="9"/>
    <x v="1"/>
    <x v="3"/>
    <x v="7"/>
    <n v="27.9039"/>
    <n v="1875.1750999999999"/>
    <n v="5.5807000000000002"/>
    <n v="2625"/>
  </r>
  <r>
    <x v="2"/>
    <x v="9"/>
    <x v="1"/>
    <x v="0"/>
    <x v="2"/>
    <n v="28.3202"/>
    <n v="1773.8757390000001"/>
    <n v="10.1952"/>
    <n v="2129"/>
  </r>
  <r>
    <x v="0"/>
    <x v="9"/>
    <x v="0"/>
    <x v="6"/>
    <x v="6"/>
    <n v="33.0304"/>
    <n v="6797.6770530000003"/>
    <n v="13.212199999999999"/>
    <n v="629"/>
  </r>
  <r>
    <x v="2"/>
    <x v="9"/>
    <x v="0"/>
    <x v="6"/>
    <x v="6"/>
    <n v="33.0503"/>
    <n v="5290.4256359999899"/>
    <n v="13.2201"/>
    <n v="649"/>
  </r>
  <r>
    <x v="0"/>
    <x v="9"/>
    <x v="0"/>
    <x v="3"/>
    <x v="6"/>
    <n v="34.969799999999999"/>
    <n v="4346.8723309999996"/>
    <n v="17.473700000000001"/>
    <n v="522"/>
  </r>
  <r>
    <x v="2"/>
    <x v="9"/>
    <x v="1"/>
    <x v="6"/>
    <x v="6"/>
    <n v="37.477699999999999"/>
    <n v="6614.2090939999998"/>
    <n v="14.991099999999999"/>
    <n v="1918"/>
  </r>
  <r>
    <x v="1"/>
    <x v="9"/>
    <x v="2"/>
    <x v="3"/>
    <x v="5"/>
    <n v="38.1815"/>
    <n v="2459.4233840000002"/>
    <n v="8.0181000000000004"/>
    <n v="6076"/>
  </r>
  <r>
    <x v="1"/>
    <x v="9"/>
    <x v="0"/>
    <x v="6"/>
    <x v="6"/>
    <n v="40.456800000000001"/>
    <n v="6789.8870189999998"/>
    <n v="16.182700000000001"/>
    <n v="721"/>
  </r>
  <r>
    <x v="0"/>
    <x v="9"/>
    <x v="1"/>
    <x v="3"/>
    <x v="5"/>
    <n v="41.805799999999998"/>
    <n v="2955.4400420000002"/>
    <n v="8.7791999999999994"/>
    <n v="4562"/>
  </r>
  <r>
    <x v="2"/>
    <x v="9"/>
    <x v="0"/>
    <x v="3"/>
    <x v="6"/>
    <n v="49.139600000000002"/>
    <n v="4853.0570250000001"/>
    <n v="24.569900000000001"/>
    <n v="513"/>
  </r>
  <r>
    <x v="0"/>
    <x v="9"/>
    <x v="1"/>
    <x v="6"/>
    <x v="6"/>
    <n v="51.350499999999997"/>
    <n v="9478.1592290000008"/>
    <n v="20.540199999999999"/>
    <n v="3575"/>
  </r>
  <r>
    <x v="0"/>
    <x v="9"/>
    <x v="2"/>
    <x v="3"/>
    <x v="2"/>
    <n v="53.130099999999999"/>
    <n v="5945.9333839999999"/>
    <n v="18.595500000000001"/>
    <n v="8665"/>
  </r>
  <r>
    <x v="1"/>
    <x v="9"/>
    <x v="1"/>
    <x v="6"/>
    <x v="6"/>
    <n v="55.961500000000001"/>
    <n v="9577.5189370000007"/>
    <n v="22.384599999999999"/>
    <n v="4222"/>
  </r>
  <r>
    <x v="2"/>
    <x v="9"/>
    <x v="0"/>
    <x v="3"/>
    <x v="2"/>
    <n v="60.083199999999998"/>
    <n v="5107.3935730000003"/>
    <n v="21.0291"/>
    <n v="776"/>
  </r>
  <r>
    <x v="2"/>
    <x v="9"/>
    <x v="2"/>
    <x v="3"/>
    <x v="5"/>
    <n v="63.945999999999998"/>
    <n v="3988.5210590000002"/>
    <n v="13.428599999999999"/>
    <n v="9001"/>
  </r>
  <r>
    <x v="0"/>
    <x v="9"/>
    <x v="0"/>
    <x v="3"/>
    <x v="2"/>
    <n v="65.06"/>
    <n v="5995.7105419999998"/>
    <n v="22.771000000000001"/>
    <n v="624"/>
  </r>
  <r>
    <x v="2"/>
    <x v="9"/>
    <x v="2"/>
    <x v="3"/>
    <x v="2"/>
    <n v="68.544200000000004"/>
    <n v="6497.5637919999999"/>
    <n v="23.990400000000001"/>
    <n v="9709"/>
  </r>
  <r>
    <x v="1"/>
    <x v="9"/>
    <x v="0"/>
    <x v="3"/>
    <x v="2"/>
    <n v="74.197199999999995"/>
    <n v="6333.9268499999998"/>
    <n v="25.968900000000001"/>
    <n v="789"/>
  </r>
  <r>
    <x v="1"/>
    <x v="9"/>
    <x v="2"/>
    <x v="3"/>
    <x v="2"/>
    <n v="85.807000000000002"/>
    <n v="7416.6545999999998"/>
    <n v="30.032499999999999"/>
    <n v="10542"/>
  </r>
  <r>
    <x v="2"/>
    <x v="9"/>
    <x v="1"/>
    <x v="3"/>
    <x v="2"/>
    <n v="124.66849999999999"/>
    <n v="10831.853884"/>
    <n v="43.634"/>
    <n v="14382"/>
  </r>
  <r>
    <x v="1"/>
    <x v="9"/>
    <x v="1"/>
    <x v="3"/>
    <x v="5"/>
    <n v="126.6332"/>
    <n v="7484.2811529999999"/>
    <n v="26.593"/>
    <n v="11784"/>
  </r>
  <r>
    <x v="2"/>
    <x v="9"/>
    <x v="1"/>
    <x v="3"/>
    <x v="5"/>
    <n v="131.0205"/>
    <n v="7190.9176500000003"/>
    <n v="27.514399999999998"/>
    <n v="11485"/>
  </r>
  <r>
    <x v="1"/>
    <x v="9"/>
    <x v="1"/>
    <x v="3"/>
    <x v="2"/>
    <n v="188.81450000000001"/>
    <n v="15760.805762"/>
    <n v="66.085099999999997"/>
    <n v="17949"/>
  </r>
  <r>
    <x v="0"/>
    <x v="9"/>
    <x v="1"/>
    <x v="3"/>
    <x v="2"/>
    <n v="195.5282"/>
    <n v="18673.789433000002"/>
    <n v="68.435000000000002"/>
    <n v="18126"/>
  </r>
  <r>
    <x v="2"/>
    <x v="10"/>
    <x v="1"/>
    <x v="4"/>
    <x v="1"/>
    <n v="6.9999999999999999E-4"/>
    <n v="0.24201700000000001"/>
    <n v="1E-4"/>
    <n v="2"/>
  </r>
  <r>
    <x v="1"/>
    <x v="10"/>
    <x v="0"/>
    <x v="2"/>
    <x v="2"/>
    <n v="6.9999999999999999E-4"/>
    <n v="6.9621000000000016E-2"/>
    <n v="2.9999999999999997E-4"/>
    <n v="2"/>
  </r>
  <r>
    <x v="0"/>
    <x v="10"/>
    <x v="2"/>
    <x v="5"/>
    <x v="3"/>
    <n v="6.9999999999999999E-4"/>
    <n v="0.22941900000000001"/>
    <n v="2.0000000000000001E-4"/>
    <n v="1"/>
  </r>
  <r>
    <x v="2"/>
    <x v="10"/>
    <x v="0"/>
    <x v="3"/>
    <x v="4"/>
    <n v="1.2999999999999999E-3"/>
    <n v="0.28458600000000001"/>
    <n v="1E-3"/>
    <n v="1"/>
  </r>
  <r>
    <x v="0"/>
    <x v="10"/>
    <x v="2"/>
    <x v="5"/>
    <x v="0"/>
    <n v="1.4E-3"/>
    <n v="0.84991099999999997"/>
    <n v="4.0000000000000002E-4"/>
    <n v="2"/>
  </r>
  <r>
    <x v="1"/>
    <x v="10"/>
    <x v="1"/>
    <x v="5"/>
    <x v="3"/>
    <n v="1.6000000000000001E-3"/>
    <n v="0.526536"/>
    <n v="5.0000000000000001E-4"/>
    <n v="0"/>
  </r>
  <r>
    <x v="2"/>
    <x v="10"/>
    <x v="1"/>
    <x v="4"/>
    <x v="2"/>
    <n v="1.8E-3"/>
    <n v="0.694689"/>
    <n v="5.9999999999999995E-4"/>
    <n v="1"/>
  </r>
  <r>
    <x v="2"/>
    <x v="10"/>
    <x v="0"/>
    <x v="2"/>
    <x v="2"/>
    <n v="2.3E-3"/>
    <n v="0.327685"/>
    <n v="8.9999999999999998E-4"/>
    <n v="0"/>
  </r>
  <r>
    <x v="2"/>
    <x v="10"/>
    <x v="1"/>
    <x v="1"/>
    <x v="1"/>
    <n v="2.5000000000000001E-3"/>
    <n v="1.2264630000000001"/>
    <n v="5.0000000000000001E-4"/>
    <n v="0"/>
  </r>
  <r>
    <x v="2"/>
    <x v="10"/>
    <x v="1"/>
    <x v="6"/>
    <x v="5"/>
    <n v="2.7000000000000001E-3"/>
    <n v="0.327685"/>
    <n v="5.0000000000000001E-4"/>
    <n v="2"/>
  </r>
  <r>
    <x v="0"/>
    <x v="10"/>
    <x v="0"/>
    <x v="5"/>
    <x v="0"/>
    <n v="2.7000000000000001E-3"/>
    <n v="0.74899300000000002"/>
    <n v="6.9999999999999999E-4"/>
    <n v="3"/>
  </r>
  <r>
    <x v="2"/>
    <x v="10"/>
    <x v="2"/>
    <x v="6"/>
    <x v="5"/>
    <n v="3.8E-3"/>
    <n v="0.441797"/>
    <n v="6.9999999999999999E-4"/>
    <n v="1"/>
  </r>
  <r>
    <x v="2"/>
    <x v="10"/>
    <x v="2"/>
    <x v="5"/>
    <x v="0"/>
    <n v="4.1999999999999997E-3"/>
    <n v="1.5446660000000001"/>
    <n v="1.1999999999999999E-3"/>
    <n v="4"/>
  </r>
  <r>
    <x v="0"/>
    <x v="10"/>
    <x v="1"/>
    <x v="5"/>
    <x v="0"/>
    <n v="6.0000000000000001E-3"/>
    <n v="1.1382099999999999"/>
    <n v="1.6999999999999999E-3"/>
    <n v="2"/>
  </r>
  <r>
    <x v="1"/>
    <x v="10"/>
    <x v="0"/>
    <x v="0"/>
    <x v="0"/>
    <n v="8.3999999999999995E-3"/>
    <n v="0.50492099999999995"/>
    <n v="2.2000000000000001E-3"/>
    <n v="2"/>
  </r>
  <r>
    <x v="2"/>
    <x v="10"/>
    <x v="0"/>
    <x v="5"/>
    <x v="0"/>
    <n v="9.2999999999999992E-3"/>
    <n v="2.947238"/>
    <n v="2.5999999999999999E-3"/>
    <n v="3"/>
  </r>
  <r>
    <x v="1"/>
    <x v="10"/>
    <x v="1"/>
    <x v="3"/>
    <x v="4"/>
    <n v="1.1599999999999999E-2"/>
    <n v="1.818643"/>
    <n v="8.6999999999999994E-3"/>
    <n v="3"/>
  </r>
  <r>
    <x v="0"/>
    <x v="10"/>
    <x v="1"/>
    <x v="5"/>
    <x v="3"/>
    <n v="1.3299999999999999E-2"/>
    <n v="3.815782"/>
    <n v="4.0000000000000001E-3"/>
    <n v="18"/>
  </r>
  <r>
    <x v="0"/>
    <x v="10"/>
    <x v="1"/>
    <x v="7"/>
    <x v="2"/>
    <n v="1.66E-2"/>
    <n v="7.83141"/>
    <n v="5.7999999999999996E-3"/>
    <n v="6"/>
  </r>
  <r>
    <x v="1"/>
    <x v="10"/>
    <x v="1"/>
    <x v="7"/>
    <x v="2"/>
    <n v="1.6799999999999999E-2"/>
    <n v="7.1706029999999998"/>
    <n v="6.0000000000000001E-3"/>
    <n v="5"/>
  </r>
  <r>
    <x v="0"/>
    <x v="10"/>
    <x v="1"/>
    <x v="3"/>
    <x v="4"/>
    <n v="2.41E-2"/>
    <n v="4.9832989999999997"/>
    <n v="1.7999999999999999E-2"/>
    <n v="6"/>
  </r>
  <r>
    <x v="1"/>
    <x v="10"/>
    <x v="2"/>
    <x v="6"/>
    <x v="5"/>
    <n v="2.6700000000000002E-2"/>
    <n v="3.1194350000000002"/>
    <n v="5.4000000000000003E-3"/>
    <n v="8"/>
  </r>
  <r>
    <x v="2"/>
    <x v="10"/>
    <x v="0"/>
    <x v="6"/>
    <x v="5"/>
    <n v="2.76E-2"/>
    <n v="3.023822"/>
    <n v="5.4999999999999997E-3"/>
    <n v="4"/>
  </r>
  <r>
    <x v="1"/>
    <x v="10"/>
    <x v="0"/>
    <x v="5"/>
    <x v="0"/>
    <n v="2.98E-2"/>
    <n v="8.8287189999999995"/>
    <n v="8.3999999999999995E-3"/>
    <n v="15"/>
  </r>
  <r>
    <x v="2"/>
    <x v="10"/>
    <x v="2"/>
    <x v="9"/>
    <x v="1"/>
    <n v="3.2500000000000001E-2"/>
    <n v="5.8138490000000003"/>
    <n v="5.7999999999999996E-3"/>
    <n v="0"/>
  </r>
  <r>
    <x v="2"/>
    <x v="10"/>
    <x v="1"/>
    <x v="7"/>
    <x v="2"/>
    <n v="3.3799999999999997E-2"/>
    <n v="7.7383160000000002"/>
    <n v="1.1900000000000001E-2"/>
    <n v="8"/>
  </r>
  <r>
    <x v="0"/>
    <x v="10"/>
    <x v="0"/>
    <x v="0"/>
    <x v="0"/>
    <n v="3.4700000000000002E-2"/>
    <n v="2.1055489999999999"/>
    <n v="8.9999999999999993E-3"/>
    <n v="5"/>
  </r>
  <r>
    <x v="1"/>
    <x v="10"/>
    <x v="1"/>
    <x v="7"/>
    <x v="6"/>
    <n v="4.6600000000000003E-2"/>
    <n v="24.183679000000001"/>
    <n v="2.3300000000000001E-2"/>
    <n v="39"/>
  </r>
  <r>
    <x v="0"/>
    <x v="10"/>
    <x v="1"/>
    <x v="7"/>
    <x v="6"/>
    <n v="5.4600000000000003E-2"/>
    <n v="29.143439000000001"/>
    <n v="2.7300000000000001E-2"/>
    <n v="42"/>
  </r>
  <r>
    <x v="2"/>
    <x v="10"/>
    <x v="1"/>
    <x v="1"/>
    <x v="2"/>
    <n v="7.1099999999999997E-2"/>
    <n v="30.765021000000001"/>
    <n v="2.4899999999999999E-2"/>
    <n v="0"/>
  </r>
  <r>
    <x v="2"/>
    <x v="10"/>
    <x v="1"/>
    <x v="7"/>
    <x v="6"/>
    <n v="7.1199999999999999E-2"/>
    <n v="35.070207000000003"/>
    <n v="3.56E-2"/>
    <n v="50"/>
  </r>
  <r>
    <x v="2"/>
    <x v="10"/>
    <x v="1"/>
    <x v="3"/>
    <x v="4"/>
    <n v="8.6699999999999999E-2"/>
    <n v="15.436583000000001"/>
    <n v="6.5000000000000002E-2"/>
    <n v="51"/>
  </r>
  <r>
    <x v="2"/>
    <x v="10"/>
    <x v="2"/>
    <x v="4"/>
    <x v="1"/>
    <n v="9.2499999999999999E-2"/>
    <n v="30.896571999999999"/>
    <n v="1.7600000000000001E-2"/>
    <n v="0"/>
  </r>
  <r>
    <x v="1"/>
    <x v="10"/>
    <x v="2"/>
    <x v="10"/>
    <x v="6"/>
    <n v="0.1111"/>
    <n v="9.8325270000000007"/>
    <n v="0.05"/>
    <n v="111"/>
  </r>
  <r>
    <x v="0"/>
    <x v="10"/>
    <x v="1"/>
    <x v="11"/>
    <x v="6"/>
    <n v="0.1152"/>
    <n v="16.475532999999999"/>
    <n v="5.6399999999999999E-2"/>
    <n v="74"/>
  </r>
  <r>
    <x v="1"/>
    <x v="10"/>
    <x v="0"/>
    <x v="6"/>
    <x v="5"/>
    <n v="0.12039999999999999"/>
    <n v="15.142913"/>
    <n v="2.41E-2"/>
    <n v="11"/>
  </r>
  <r>
    <x v="2"/>
    <x v="10"/>
    <x v="1"/>
    <x v="29"/>
    <x v="5"/>
    <n v="0.14299999999999999"/>
    <n v="65.889532000000003"/>
    <n v="2.86E-2"/>
    <n v="0"/>
  </r>
  <r>
    <x v="1"/>
    <x v="10"/>
    <x v="0"/>
    <x v="26"/>
    <x v="6"/>
    <n v="0.14430000000000001"/>
    <n v="26.838242999999999"/>
    <n v="5.7700000000000001E-2"/>
    <n v="53"/>
  </r>
  <r>
    <x v="1"/>
    <x v="10"/>
    <x v="0"/>
    <x v="2"/>
    <x v="1"/>
    <n v="0.15160000000000001"/>
    <n v="25.916124"/>
    <n v="2.8799999999999999E-2"/>
    <n v="64"/>
  </r>
  <r>
    <x v="1"/>
    <x v="10"/>
    <x v="0"/>
    <x v="13"/>
    <x v="6"/>
    <n v="0.15529999999999999"/>
    <n v="31.865635000000001"/>
    <n v="7.0699999999999999E-2"/>
    <n v="0"/>
  </r>
  <r>
    <x v="0"/>
    <x v="10"/>
    <x v="0"/>
    <x v="6"/>
    <x v="5"/>
    <n v="0.16009999999999999"/>
    <n v="16.871047999999998"/>
    <n v="3.2000000000000001E-2"/>
    <n v="15"/>
  </r>
  <r>
    <x v="2"/>
    <x v="10"/>
    <x v="2"/>
    <x v="9"/>
    <x v="2"/>
    <n v="0.2228"/>
    <n v="51.098505000000003"/>
    <n v="7.8E-2"/>
    <n v="0"/>
  </r>
  <r>
    <x v="2"/>
    <x v="10"/>
    <x v="0"/>
    <x v="2"/>
    <x v="1"/>
    <n v="0.22969999999999999"/>
    <n v="39.360475000000001"/>
    <n v="4.36E-2"/>
    <n v="0"/>
  </r>
  <r>
    <x v="0"/>
    <x v="10"/>
    <x v="1"/>
    <x v="9"/>
    <x v="1"/>
    <n v="0.2316"/>
    <n v="68.187832999999998"/>
    <n v="4.1599999999999998E-2"/>
    <n v="0"/>
  </r>
  <r>
    <x v="1"/>
    <x v="10"/>
    <x v="1"/>
    <x v="29"/>
    <x v="2"/>
    <n v="0.25569999999999998"/>
    <n v="129.39920799999999"/>
    <n v="8.9399999999999993E-2"/>
    <n v="0"/>
  </r>
  <r>
    <x v="1"/>
    <x v="10"/>
    <x v="2"/>
    <x v="3"/>
    <x v="4"/>
    <n v="0.27650000000000002"/>
    <n v="44.648980999999999"/>
    <n v="0.20730000000000001"/>
    <n v="163"/>
  </r>
  <r>
    <x v="1"/>
    <x v="10"/>
    <x v="1"/>
    <x v="29"/>
    <x v="5"/>
    <n v="0.2777"/>
    <n v="139.08552900000001"/>
    <n v="5.5599999999999997E-2"/>
    <n v="0"/>
  </r>
  <r>
    <x v="2"/>
    <x v="10"/>
    <x v="0"/>
    <x v="26"/>
    <x v="6"/>
    <n v="0.30549999999999999"/>
    <n v="50.607906999999997"/>
    <n v="0.1222"/>
    <n v="61"/>
  </r>
  <r>
    <x v="2"/>
    <x v="10"/>
    <x v="1"/>
    <x v="29"/>
    <x v="2"/>
    <n v="0.31309999999999999"/>
    <n v="155.94172499999999"/>
    <n v="0.1096"/>
    <n v="0"/>
  </r>
  <r>
    <x v="1"/>
    <x v="10"/>
    <x v="1"/>
    <x v="5"/>
    <x v="0"/>
    <n v="0.31330000000000002"/>
    <n v="119.615482"/>
    <n v="8.77E-2"/>
    <n v="0"/>
  </r>
  <r>
    <x v="2"/>
    <x v="10"/>
    <x v="2"/>
    <x v="4"/>
    <x v="6"/>
    <n v="0.31979999999999997"/>
    <n v="103.77124999999999"/>
    <n v="0.128"/>
    <n v="0"/>
  </r>
  <r>
    <x v="2"/>
    <x v="10"/>
    <x v="1"/>
    <x v="1"/>
    <x v="6"/>
    <n v="0.35859999999999997"/>
    <n v="194.894285"/>
    <n v="0.15060000000000001"/>
    <n v="0"/>
  </r>
  <r>
    <x v="1"/>
    <x v="10"/>
    <x v="0"/>
    <x v="18"/>
    <x v="2"/>
    <n v="0.37459999999999999"/>
    <n v="70.102818999999997"/>
    <n v="0.1386"/>
    <n v="33"/>
  </r>
  <r>
    <x v="2"/>
    <x v="10"/>
    <x v="1"/>
    <x v="9"/>
    <x v="1"/>
    <n v="0.38250000000000001"/>
    <n v="68.448018000000005"/>
    <n v="6.88E-2"/>
    <n v="80"/>
  </r>
  <r>
    <x v="2"/>
    <x v="10"/>
    <x v="2"/>
    <x v="3"/>
    <x v="4"/>
    <n v="0.3836"/>
    <n v="63.470421999999999"/>
    <n v="0.28770000000000001"/>
    <n v="292"/>
  </r>
  <r>
    <x v="0"/>
    <x v="10"/>
    <x v="0"/>
    <x v="18"/>
    <x v="2"/>
    <n v="0.38969999999999999"/>
    <n v="64.835729999999998"/>
    <n v="0.14419999999999999"/>
    <n v="22"/>
  </r>
  <r>
    <x v="0"/>
    <x v="10"/>
    <x v="2"/>
    <x v="5"/>
    <x v="6"/>
    <n v="0.434"/>
    <n v="106.645087"/>
    <n v="0.1736"/>
    <n v="174"/>
  </r>
  <r>
    <x v="2"/>
    <x v="10"/>
    <x v="0"/>
    <x v="12"/>
    <x v="6"/>
    <n v="0.45989999999999998"/>
    <n v="98.216325999999995"/>
    <n v="0.18390000000000001"/>
    <n v="194"/>
  </r>
  <r>
    <x v="0"/>
    <x v="10"/>
    <x v="1"/>
    <x v="9"/>
    <x v="2"/>
    <n v="0.49890000000000001"/>
    <n v="148.325346"/>
    <n v="0.17460000000000001"/>
    <n v="0"/>
  </r>
  <r>
    <x v="2"/>
    <x v="10"/>
    <x v="2"/>
    <x v="5"/>
    <x v="6"/>
    <n v="0.49969999999999998"/>
    <n v="65.708517000000001"/>
    <n v="0.19989999999999999"/>
    <n v="272"/>
  </r>
  <r>
    <x v="1"/>
    <x v="10"/>
    <x v="2"/>
    <x v="18"/>
    <x v="2"/>
    <n v="0.52100000000000002"/>
    <n v="103.76481800000001"/>
    <n v="0.1928"/>
    <n v="0"/>
  </r>
  <r>
    <x v="0"/>
    <x v="10"/>
    <x v="0"/>
    <x v="3"/>
    <x v="7"/>
    <n v="0.52729999999999999"/>
    <n v="37.752800000000001"/>
    <n v="0.10539999999999999"/>
    <n v="36"/>
  </r>
  <r>
    <x v="0"/>
    <x v="10"/>
    <x v="0"/>
    <x v="11"/>
    <x v="2"/>
    <n v="0.53910000000000002"/>
    <n v="49.349483999999997"/>
    <n v="0.20749999999999999"/>
    <n v="139"/>
  </r>
  <r>
    <x v="2"/>
    <x v="10"/>
    <x v="2"/>
    <x v="10"/>
    <x v="6"/>
    <n v="0.64219999999999999"/>
    <n v="111.463019"/>
    <n v="0.28899999999999998"/>
    <n v="362"/>
  </r>
  <r>
    <x v="0"/>
    <x v="10"/>
    <x v="2"/>
    <x v="18"/>
    <x v="2"/>
    <n v="0.65780000000000005"/>
    <n v="138.358881"/>
    <n v="0.24329999999999999"/>
    <n v="0"/>
  </r>
  <r>
    <x v="1"/>
    <x v="10"/>
    <x v="0"/>
    <x v="17"/>
    <x v="3"/>
    <n v="0.68340000000000001"/>
    <n v="69.379221000000001"/>
    <n v="0.21870000000000001"/>
    <n v="235"/>
  </r>
  <r>
    <x v="1"/>
    <x v="10"/>
    <x v="2"/>
    <x v="0"/>
    <x v="0"/>
    <n v="0.68600000000000005"/>
    <n v="42.920050000000003"/>
    <n v="0.1784"/>
    <n v="123"/>
  </r>
  <r>
    <x v="0"/>
    <x v="10"/>
    <x v="2"/>
    <x v="6"/>
    <x v="5"/>
    <n v="0.72570000000000001"/>
    <n v="88.458725000000001"/>
    <n v="0.14510000000000001"/>
    <n v="211"/>
  </r>
  <r>
    <x v="2"/>
    <x v="10"/>
    <x v="2"/>
    <x v="18"/>
    <x v="2"/>
    <n v="0.72909999999999997"/>
    <n v="122.897301"/>
    <n v="0.2697"/>
    <n v="195"/>
  </r>
  <r>
    <x v="2"/>
    <x v="10"/>
    <x v="0"/>
    <x v="5"/>
    <x v="6"/>
    <n v="0.91449999999999998"/>
    <n v="111.77260200000001"/>
    <n v="0.36580000000000001"/>
    <n v="123"/>
  </r>
  <r>
    <x v="0"/>
    <x v="10"/>
    <x v="2"/>
    <x v="0"/>
    <x v="0"/>
    <n v="0.94530000000000003"/>
    <n v="61.275691000000002"/>
    <n v="0.2457"/>
    <n v="143"/>
  </r>
  <r>
    <x v="2"/>
    <x v="10"/>
    <x v="1"/>
    <x v="4"/>
    <x v="6"/>
    <n v="0.9728"/>
    <n v="287.26506799999999"/>
    <n v="0.38919999999999999"/>
    <n v="150"/>
  </r>
  <r>
    <x v="0"/>
    <x v="10"/>
    <x v="1"/>
    <x v="18"/>
    <x v="2"/>
    <n v="0.98860000000000003"/>
    <n v="209.659188"/>
    <n v="0.36580000000000001"/>
    <n v="0"/>
  </r>
  <r>
    <x v="1"/>
    <x v="10"/>
    <x v="1"/>
    <x v="6"/>
    <x v="5"/>
    <n v="0.99129999999999996"/>
    <n v="116.18659599999999"/>
    <n v="0.1983"/>
    <n v="252"/>
  </r>
  <r>
    <x v="2"/>
    <x v="10"/>
    <x v="1"/>
    <x v="9"/>
    <x v="2"/>
    <n v="1.0277000000000001"/>
    <n v="215.00571099999999"/>
    <n v="0.35970000000000002"/>
    <n v="86"/>
  </r>
  <r>
    <x v="0"/>
    <x v="10"/>
    <x v="0"/>
    <x v="31"/>
    <x v="2"/>
    <n v="1.0639000000000001"/>
    <n v="88.332611"/>
    <n v="0.37240000000000001"/>
    <n v="76"/>
  </r>
  <r>
    <x v="0"/>
    <x v="10"/>
    <x v="2"/>
    <x v="37"/>
    <x v="0"/>
    <n v="1.0662"/>
    <n v="94.908581999999996"/>
    <n v="0.2666"/>
    <n v="624"/>
  </r>
  <r>
    <x v="1"/>
    <x v="10"/>
    <x v="1"/>
    <x v="7"/>
    <x v="1"/>
    <n v="1.0677000000000001"/>
    <n v="321.767696"/>
    <n v="0.20269999999999999"/>
    <n v="108"/>
  </r>
  <r>
    <x v="1"/>
    <x v="10"/>
    <x v="1"/>
    <x v="5"/>
    <x v="6"/>
    <n v="1.1007"/>
    <n v="150.34304"/>
    <n v="0.44030000000000002"/>
    <n v="0"/>
  </r>
  <r>
    <x v="2"/>
    <x v="10"/>
    <x v="0"/>
    <x v="10"/>
    <x v="6"/>
    <n v="1.1080000000000001"/>
    <n v="174.65104299999999"/>
    <n v="0.49869999999999998"/>
    <n v="314"/>
  </r>
  <r>
    <x v="0"/>
    <x v="10"/>
    <x v="2"/>
    <x v="3"/>
    <x v="7"/>
    <n v="1.1739999999999999"/>
    <n v="97.2256"/>
    <n v="0.23480000000000001"/>
    <n v="187"/>
  </r>
  <r>
    <x v="0"/>
    <x v="10"/>
    <x v="0"/>
    <x v="27"/>
    <x v="2"/>
    <n v="1.1889000000000001"/>
    <n v="106.11928"/>
    <n v="0.41610000000000003"/>
    <n v="114"/>
  </r>
  <r>
    <x v="1"/>
    <x v="10"/>
    <x v="0"/>
    <x v="5"/>
    <x v="6"/>
    <n v="1.2734000000000001"/>
    <n v="180.083167"/>
    <n v="0.50929999999999997"/>
    <n v="186"/>
  </r>
  <r>
    <x v="0"/>
    <x v="10"/>
    <x v="1"/>
    <x v="7"/>
    <x v="1"/>
    <n v="1.2791999999999999"/>
    <n v="430.25821300000001"/>
    <n v="0.24310000000000001"/>
    <n v="102"/>
  </r>
  <r>
    <x v="1"/>
    <x v="10"/>
    <x v="2"/>
    <x v="11"/>
    <x v="6"/>
    <n v="1.2911999999999999"/>
    <n v="91.374932000000001"/>
    <n v="0.63270000000000004"/>
    <n v="1002"/>
  </r>
  <r>
    <x v="0"/>
    <x v="10"/>
    <x v="1"/>
    <x v="6"/>
    <x v="5"/>
    <n v="1.3379000000000001"/>
    <n v="183.44634400000001"/>
    <n v="0.26750000000000002"/>
    <n v="343"/>
  </r>
  <r>
    <x v="0"/>
    <x v="10"/>
    <x v="2"/>
    <x v="38"/>
    <x v="2"/>
    <n v="1.3532"/>
    <n v="95.727793000000005"/>
    <n v="0.48720000000000002"/>
    <n v="382"/>
  </r>
  <r>
    <x v="0"/>
    <x v="10"/>
    <x v="0"/>
    <x v="37"/>
    <x v="0"/>
    <n v="1.3554999999999999"/>
    <n v="43.217829999999999"/>
    <n v="0.33889999999999998"/>
    <n v="0"/>
  </r>
  <r>
    <x v="1"/>
    <x v="10"/>
    <x v="1"/>
    <x v="0"/>
    <x v="0"/>
    <n v="1.5021"/>
    <n v="94.162771000000006"/>
    <n v="0.39050000000000001"/>
    <n v="299"/>
  </r>
  <r>
    <x v="2"/>
    <x v="10"/>
    <x v="2"/>
    <x v="16"/>
    <x v="2"/>
    <n v="1.5108999999999999"/>
    <n v="96.602635000000006"/>
    <n v="0.52880000000000005"/>
    <n v="245"/>
  </r>
  <r>
    <x v="0"/>
    <x v="10"/>
    <x v="2"/>
    <x v="23"/>
    <x v="2"/>
    <n v="1.5963000000000001"/>
    <n v="91.942843999999994"/>
    <n v="0.55869999999999997"/>
    <n v="782"/>
  </r>
  <r>
    <x v="1"/>
    <x v="10"/>
    <x v="2"/>
    <x v="16"/>
    <x v="2"/>
    <n v="1.6438999999999999"/>
    <n v="116.172805"/>
    <n v="0.57540000000000002"/>
    <n v="1077"/>
  </r>
  <r>
    <x v="1"/>
    <x v="10"/>
    <x v="1"/>
    <x v="11"/>
    <x v="6"/>
    <n v="1.7141"/>
    <n v="119.78602100000001"/>
    <n v="0.83989999999999998"/>
    <n v="1202"/>
  </r>
  <r>
    <x v="2"/>
    <x v="10"/>
    <x v="1"/>
    <x v="7"/>
    <x v="1"/>
    <n v="1.7462"/>
    <n v="471.87442099999998"/>
    <n v="0.33169999999999999"/>
    <n v="99"/>
  </r>
  <r>
    <x v="2"/>
    <x v="10"/>
    <x v="0"/>
    <x v="18"/>
    <x v="2"/>
    <n v="1.8088"/>
    <n v="249.37645599999999"/>
    <n v="0.6694"/>
    <n v="160"/>
  </r>
  <r>
    <x v="1"/>
    <x v="10"/>
    <x v="1"/>
    <x v="18"/>
    <x v="2"/>
    <n v="1.827"/>
    <n v="378.37265500000001"/>
    <n v="0.67600000000000005"/>
    <n v="0"/>
  </r>
  <r>
    <x v="0"/>
    <x v="10"/>
    <x v="0"/>
    <x v="5"/>
    <x v="6"/>
    <n v="1.9312"/>
    <n v="324.04318699999999"/>
    <n v="0.77249999999999996"/>
    <n v="163"/>
  </r>
  <r>
    <x v="1"/>
    <x v="10"/>
    <x v="2"/>
    <x v="17"/>
    <x v="3"/>
    <n v="1.9384999999999999"/>
    <n v="170.223986"/>
    <n v="0.62029999999999996"/>
    <n v="1671"/>
  </r>
  <r>
    <x v="1"/>
    <x v="10"/>
    <x v="2"/>
    <x v="3"/>
    <x v="6"/>
    <n v="1.9498"/>
    <n v="303.85544299999998"/>
    <n v="0.97489999999999999"/>
    <n v="545"/>
  </r>
  <r>
    <x v="1"/>
    <x v="10"/>
    <x v="0"/>
    <x v="0"/>
    <x v="2"/>
    <n v="1.9762999999999999"/>
    <n v="158.90520900000001"/>
    <n v="0.71150000000000002"/>
    <n v="188"/>
  </r>
  <r>
    <x v="0"/>
    <x v="10"/>
    <x v="0"/>
    <x v="0"/>
    <x v="2"/>
    <n v="1.9805999999999999"/>
    <n v="150.15154799999999"/>
    <n v="0.71299999999999997"/>
    <n v="158"/>
  </r>
  <r>
    <x v="1"/>
    <x v="10"/>
    <x v="2"/>
    <x v="10"/>
    <x v="5"/>
    <n v="2.0573000000000001"/>
    <n v="141.77735699999999"/>
    <n v="0.47320000000000001"/>
    <n v="673"/>
  </r>
  <r>
    <x v="1"/>
    <x v="10"/>
    <x v="2"/>
    <x v="20"/>
    <x v="6"/>
    <n v="2.0802999999999998"/>
    <n v="150.476249"/>
    <n v="0.83209999999999995"/>
    <n v="660"/>
  </r>
  <r>
    <x v="0"/>
    <x v="10"/>
    <x v="1"/>
    <x v="11"/>
    <x v="2"/>
    <n v="2.2503000000000002"/>
    <n v="177.459237"/>
    <n v="0.86639999999999995"/>
    <n v="1080"/>
  </r>
  <r>
    <x v="0"/>
    <x v="10"/>
    <x v="0"/>
    <x v="22"/>
    <x v="1"/>
    <n v="2.2650999999999999"/>
    <n v="272.690067"/>
    <n v="0.40770000000000001"/>
    <n v="134"/>
  </r>
  <r>
    <x v="2"/>
    <x v="10"/>
    <x v="2"/>
    <x v="10"/>
    <x v="5"/>
    <n v="2.4161000000000001"/>
    <n v="198.72034400000001"/>
    <n v="0.55569999999999997"/>
    <n v="1520"/>
  </r>
  <r>
    <x v="2"/>
    <x v="10"/>
    <x v="0"/>
    <x v="3"/>
    <x v="7"/>
    <n v="2.4714999999999998"/>
    <n v="173.91480000000001"/>
    <n v="0.49430000000000002"/>
    <n v="170"/>
  </r>
  <r>
    <x v="0"/>
    <x v="10"/>
    <x v="2"/>
    <x v="22"/>
    <x v="1"/>
    <n v="2.4805999999999999"/>
    <n v="168.139456"/>
    <n v="0.44650000000000001"/>
    <n v="1008"/>
  </r>
  <r>
    <x v="0"/>
    <x v="10"/>
    <x v="1"/>
    <x v="5"/>
    <x v="6"/>
    <n v="2.6168"/>
    <n v="672.52049199999999"/>
    <n v="1.0467"/>
    <n v="564"/>
  </r>
  <r>
    <x v="1"/>
    <x v="10"/>
    <x v="2"/>
    <x v="11"/>
    <x v="2"/>
    <n v="2.6768000000000001"/>
    <n v="167.30194399999999"/>
    <n v="1.0306"/>
    <n v="788"/>
  </r>
  <r>
    <x v="0"/>
    <x v="10"/>
    <x v="2"/>
    <x v="27"/>
    <x v="2"/>
    <n v="2.7107000000000001"/>
    <n v="224.93849299999999"/>
    <n v="0.94879999999999998"/>
    <n v="820"/>
  </r>
  <r>
    <x v="2"/>
    <x v="10"/>
    <x v="0"/>
    <x v="22"/>
    <x v="1"/>
    <n v="2.7119"/>
    <n v="283.88014399999997"/>
    <n v="0.48809999999999998"/>
    <n v="103"/>
  </r>
  <r>
    <x v="2"/>
    <x v="10"/>
    <x v="2"/>
    <x v="22"/>
    <x v="1"/>
    <n v="2.8003999999999998"/>
    <n v="304.455579"/>
    <n v="0.50409999999999999"/>
    <n v="257"/>
  </r>
  <r>
    <x v="0"/>
    <x v="10"/>
    <x v="1"/>
    <x v="0"/>
    <x v="0"/>
    <n v="2.8355000000000001"/>
    <n v="186.03771800000001"/>
    <n v="0.73729999999999996"/>
    <n v="357"/>
  </r>
  <r>
    <x v="1"/>
    <x v="10"/>
    <x v="0"/>
    <x v="22"/>
    <x v="1"/>
    <n v="2.9588000000000001"/>
    <n v="322.443487"/>
    <n v="0.53259999999999996"/>
    <n v="196"/>
  </r>
  <r>
    <x v="2"/>
    <x v="10"/>
    <x v="1"/>
    <x v="18"/>
    <x v="2"/>
    <n v="3.1013000000000002"/>
    <n v="405.38521600000001"/>
    <n v="1.1475"/>
    <n v="432"/>
  </r>
  <r>
    <x v="2"/>
    <x v="10"/>
    <x v="1"/>
    <x v="10"/>
    <x v="6"/>
    <n v="3.2635999999999998"/>
    <n v="537.94231600000001"/>
    <n v="1.4685999999999999"/>
    <n v="1914"/>
  </r>
  <r>
    <x v="1"/>
    <x v="10"/>
    <x v="1"/>
    <x v="17"/>
    <x v="3"/>
    <n v="3.8500999999999999"/>
    <n v="311.61318699999998"/>
    <n v="1.232"/>
    <n v="2984"/>
  </r>
  <r>
    <x v="0"/>
    <x v="10"/>
    <x v="1"/>
    <x v="3"/>
    <x v="7"/>
    <n v="4.2365000000000004"/>
    <n v="353.291"/>
    <n v="0.84730000000000005"/>
    <n v="778"/>
  </r>
  <r>
    <x v="2"/>
    <x v="10"/>
    <x v="0"/>
    <x v="10"/>
    <x v="5"/>
    <n v="4.8132000000000001"/>
    <n v="319.93897399999997"/>
    <n v="1.107"/>
    <n v="476"/>
  </r>
  <r>
    <x v="2"/>
    <x v="10"/>
    <x v="2"/>
    <x v="3"/>
    <x v="6"/>
    <n v="4.9462000000000002"/>
    <n v="718.49784799999998"/>
    <n v="2.4733000000000001"/>
    <n v="1295"/>
  </r>
  <r>
    <x v="2"/>
    <x v="10"/>
    <x v="0"/>
    <x v="0"/>
    <x v="2"/>
    <n v="4.9584999999999999"/>
    <n v="300.08249499999999"/>
    <n v="1.7850999999999999"/>
    <n v="175"/>
  </r>
  <r>
    <x v="2"/>
    <x v="10"/>
    <x v="1"/>
    <x v="10"/>
    <x v="5"/>
    <n v="5.5669000000000004"/>
    <n v="347.846203"/>
    <n v="1.2804"/>
    <n v="1415"/>
  </r>
  <r>
    <x v="0"/>
    <x v="10"/>
    <x v="0"/>
    <x v="3"/>
    <x v="5"/>
    <n v="6.0646000000000004"/>
    <n v="496.74595900000003"/>
    <n v="1.2735000000000001"/>
    <n v="408"/>
  </r>
  <r>
    <x v="0"/>
    <x v="10"/>
    <x v="1"/>
    <x v="22"/>
    <x v="1"/>
    <n v="6.0726000000000004"/>
    <n v="460.24659100000002"/>
    <n v="1.0931"/>
    <n v="2059"/>
  </r>
  <r>
    <x v="1"/>
    <x v="10"/>
    <x v="1"/>
    <x v="11"/>
    <x v="2"/>
    <n v="8.0768000000000004"/>
    <n v="479.585418"/>
    <n v="3.1095999999999999"/>
    <n v="2321"/>
  </r>
  <r>
    <x v="1"/>
    <x v="10"/>
    <x v="2"/>
    <x v="6"/>
    <x v="6"/>
    <n v="8.1548999999999996"/>
    <n v="1411.3826570000001"/>
    <n v="3.2618999999999998"/>
    <n v="1619"/>
  </r>
  <r>
    <x v="2"/>
    <x v="10"/>
    <x v="2"/>
    <x v="0"/>
    <x v="2"/>
    <n v="8.8801000000000005"/>
    <n v="646.05694500000004"/>
    <n v="3.1968000000000001"/>
    <n v="1860"/>
  </r>
  <r>
    <x v="1"/>
    <x v="10"/>
    <x v="0"/>
    <x v="3"/>
    <x v="5"/>
    <n v="9.3453999999999997"/>
    <n v="632.65947200000005"/>
    <n v="1.9624999999999999"/>
    <n v="445"/>
  </r>
  <r>
    <x v="2"/>
    <x v="10"/>
    <x v="2"/>
    <x v="6"/>
    <x v="6"/>
    <n v="9.3493999999999993"/>
    <n v="1891.763815"/>
    <n v="3.7399"/>
    <n v="1070"/>
  </r>
  <r>
    <x v="1"/>
    <x v="10"/>
    <x v="2"/>
    <x v="22"/>
    <x v="1"/>
    <n v="10.259"/>
    <n v="911.9591929999998"/>
    <n v="1.8466"/>
    <n v="3204"/>
  </r>
  <r>
    <x v="0"/>
    <x v="10"/>
    <x v="2"/>
    <x v="0"/>
    <x v="2"/>
    <n v="10.4442"/>
    <n v="688.06409299999996"/>
    <n v="3.76"/>
    <n v="1374"/>
  </r>
  <r>
    <x v="2"/>
    <x v="10"/>
    <x v="0"/>
    <x v="3"/>
    <x v="5"/>
    <n v="11.162000000000001"/>
    <n v="693.52320399999996"/>
    <n v="2.3441000000000001"/>
    <n v="539"/>
  </r>
  <r>
    <x v="1"/>
    <x v="10"/>
    <x v="2"/>
    <x v="3"/>
    <x v="7"/>
    <n v="11.472799999999999"/>
    <n v="749.05759999999998"/>
    <n v="2.2945000000000002"/>
    <n v="1710"/>
  </r>
  <r>
    <x v="2"/>
    <x v="10"/>
    <x v="1"/>
    <x v="3"/>
    <x v="6"/>
    <n v="11.558"/>
    <n v="1290.956385"/>
    <n v="5.7789999999999999"/>
    <n v="1071"/>
  </r>
  <r>
    <x v="1"/>
    <x v="10"/>
    <x v="2"/>
    <x v="0"/>
    <x v="2"/>
    <n v="12.0641"/>
    <n v="709.76295200000004"/>
    <n v="4.343"/>
    <n v="1420"/>
  </r>
  <r>
    <x v="1"/>
    <x v="10"/>
    <x v="1"/>
    <x v="3"/>
    <x v="6"/>
    <n v="13.1242"/>
    <n v="1613.783187"/>
    <n v="6.5621"/>
    <n v="721"/>
  </r>
  <r>
    <x v="1"/>
    <x v="10"/>
    <x v="0"/>
    <x v="3"/>
    <x v="7"/>
    <n v="13.213900000000001"/>
    <n v="894.75490000000002"/>
    <n v="2.6427999999999998"/>
    <n v="461"/>
  </r>
  <r>
    <x v="0"/>
    <x v="10"/>
    <x v="2"/>
    <x v="3"/>
    <x v="5"/>
    <n v="15.3058"/>
    <n v="1228.08464"/>
    <n v="3.2141999999999999"/>
    <n v="2865"/>
  </r>
  <r>
    <x v="0"/>
    <x v="10"/>
    <x v="1"/>
    <x v="27"/>
    <x v="2"/>
    <n v="16.013500000000001"/>
    <n v="1377.6806099999999"/>
    <n v="5.6047000000000002"/>
    <n v="4305"/>
  </r>
  <r>
    <x v="1"/>
    <x v="10"/>
    <x v="1"/>
    <x v="22"/>
    <x v="1"/>
    <n v="16.481999999999999"/>
    <n v="1502.999939"/>
    <n v="2.9668000000000001"/>
    <n v="4821"/>
  </r>
  <r>
    <x v="0"/>
    <x v="10"/>
    <x v="2"/>
    <x v="6"/>
    <x v="6"/>
    <n v="16.7315"/>
    <n v="2785.7551250000001"/>
    <n v="6.6925999999999997"/>
    <n v="2672"/>
  </r>
  <r>
    <x v="2"/>
    <x v="10"/>
    <x v="2"/>
    <x v="3"/>
    <x v="7"/>
    <n v="17.7682"/>
    <n v="1109.3931"/>
    <n v="3.5537000000000001"/>
    <n v="1713"/>
  </r>
  <r>
    <x v="1"/>
    <x v="10"/>
    <x v="1"/>
    <x v="3"/>
    <x v="7"/>
    <n v="17.948599999999999"/>
    <n v="1339.4530999999999"/>
    <n v="3.5895999999999999"/>
    <n v="2387"/>
  </r>
  <r>
    <x v="2"/>
    <x v="10"/>
    <x v="1"/>
    <x v="0"/>
    <x v="2"/>
    <n v="18.704899999999999"/>
    <n v="1373.5066429999999"/>
    <n v="6.7337999999999996"/>
    <n v="2071"/>
  </r>
  <r>
    <x v="2"/>
    <x v="10"/>
    <x v="1"/>
    <x v="3"/>
    <x v="7"/>
    <n v="18.8734"/>
    <n v="1317.4916000000001"/>
    <n v="3.7747000000000002"/>
    <n v="1607"/>
  </r>
  <r>
    <x v="0"/>
    <x v="10"/>
    <x v="1"/>
    <x v="0"/>
    <x v="2"/>
    <n v="21.208300000000001"/>
    <n v="1613.6895629999999"/>
    <n v="7.6349"/>
    <n v="1850"/>
  </r>
  <r>
    <x v="0"/>
    <x v="10"/>
    <x v="1"/>
    <x v="3"/>
    <x v="6"/>
    <n v="25.076799999999999"/>
    <n v="3373.0182810000001"/>
    <n v="12.3856"/>
    <n v="5795"/>
  </r>
  <r>
    <x v="1"/>
    <x v="10"/>
    <x v="2"/>
    <x v="3"/>
    <x v="5"/>
    <n v="26.677800000000001"/>
    <n v="1862.5270169999999"/>
    <n v="5.6022999999999996"/>
    <n v="5924"/>
  </r>
  <r>
    <x v="2"/>
    <x v="10"/>
    <x v="0"/>
    <x v="6"/>
    <x v="6"/>
    <n v="26.734500000000001"/>
    <n v="4384.7971470000002"/>
    <n v="10.694000000000001"/>
    <n v="645"/>
  </r>
  <r>
    <x v="0"/>
    <x v="10"/>
    <x v="0"/>
    <x v="3"/>
    <x v="6"/>
    <n v="27.436599999999999"/>
    <n v="3393.6358869999999"/>
    <n v="13.708600000000001"/>
    <n v="530"/>
  </r>
  <r>
    <x v="1"/>
    <x v="10"/>
    <x v="1"/>
    <x v="0"/>
    <x v="2"/>
    <n v="31.1936"/>
    <n v="1961.2954070000001"/>
    <n v="11.229699999999999"/>
    <n v="1922"/>
  </r>
  <r>
    <x v="0"/>
    <x v="10"/>
    <x v="1"/>
    <x v="3"/>
    <x v="5"/>
    <n v="32.9255"/>
    <n v="2573.4751900000001"/>
    <n v="6.9143999999999997"/>
    <n v="4883"/>
  </r>
  <r>
    <x v="0"/>
    <x v="10"/>
    <x v="2"/>
    <x v="3"/>
    <x v="2"/>
    <n v="33.4998"/>
    <n v="4286.6524319999999"/>
    <n v="11.7249"/>
    <n v="8472"/>
  </r>
  <r>
    <x v="2"/>
    <x v="10"/>
    <x v="0"/>
    <x v="3"/>
    <x v="6"/>
    <n v="33.7729"/>
    <n v="3444.5009960000002"/>
    <n v="16.886399999999998"/>
    <n v="551"/>
  </r>
  <r>
    <x v="2"/>
    <x v="10"/>
    <x v="1"/>
    <x v="6"/>
    <x v="6"/>
    <n v="41.174700000000001"/>
    <n v="7167.1561419999998"/>
    <n v="16.47"/>
    <n v="1973"/>
  </r>
  <r>
    <x v="1"/>
    <x v="10"/>
    <x v="0"/>
    <x v="3"/>
    <x v="6"/>
    <n v="48.857700000000001"/>
    <n v="5155.983123"/>
    <n v="24.428899999999999"/>
    <n v="670"/>
  </r>
  <r>
    <x v="1"/>
    <x v="10"/>
    <x v="1"/>
    <x v="6"/>
    <x v="6"/>
    <n v="49.348700000000001"/>
    <n v="8723.8077009999997"/>
    <n v="19.7395"/>
    <n v="4650"/>
  </r>
  <r>
    <x v="1"/>
    <x v="10"/>
    <x v="0"/>
    <x v="3"/>
    <x v="2"/>
    <n v="49.512900000000002"/>
    <n v="4733.2281039999998"/>
    <n v="17.329599999999999"/>
    <n v="780"/>
  </r>
  <r>
    <x v="0"/>
    <x v="10"/>
    <x v="0"/>
    <x v="3"/>
    <x v="2"/>
    <n v="49.632199999999997"/>
    <n v="4540.5662780000002"/>
    <n v="17.371300000000002"/>
    <n v="623"/>
  </r>
  <r>
    <x v="0"/>
    <x v="10"/>
    <x v="0"/>
    <x v="6"/>
    <x v="6"/>
    <n v="52.838799999999999"/>
    <n v="9408.4418470000001"/>
    <n v="21.1356"/>
    <n v="641"/>
  </r>
  <r>
    <x v="1"/>
    <x v="10"/>
    <x v="0"/>
    <x v="6"/>
    <x v="6"/>
    <n v="57.123100000000001"/>
    <n v="7939.3939970000001"/>
    <n v="22.849299999999999"/>
    <n v="766"/>
  </r>
  <r>
    <x v="2"/>
    <x v="10"/>
    <x v="2"/>
    <x v="3"/>
    <x v="5"/>
    <n v="57.410200000000003"/>
    <n v="3619.51712"/>
    <n v="12.056100000000001"/>
    <n v="8353"/>
  </r>
  <r>
    <x v="1"/>
    <x v="10"/>
    <x v="2"/>
    <x v="3"/>
    <x v="2"/>
    <n v="65.960099999999997"/>
    <n v="6276.6479559999998"/>
    <n v="23.085899999999999"/>
    <n v="10158"/>
  </r>
  <r>
    <x v="2"/>
    <x v="10"/>
    <x v="2"/>
    <x v="3"/>
    <x v="2"/>
    <n v="66.791200000000003"/>
    <n v="6207.0104730000003"/>
    <n v="23.376899999999999"/>
    <n v="9988"/>
  </r>
  <r>
    <x v="0"/>
    <x v="10"/>
    <x v="1"/>
    <x v="6"/>
    <x v="6"/>
    <n v="66.876199999999997"/>
    <n v="11510.502179999999"/>
    <n v="26.750499999999999"/>
    <n v="8509"/>
  </r>
  <r>
    <x v="2"/>
    <x v="10"/>
    <x v="1"/>
    <x v="3"/>
    <x v="5"/>
    <n v="79.371300000000005"/>
    <n v="5005.1553190000004"/>
    <n v="16.667999999999999"/>
    <n v="10435"/>
  </r>
  <r>
    <x v="1"/>
    <x v="10"/>
    <x v="1"/>
    <x v="3"/>
    <x v="5"/>
    <n v="91.028199999999998"/>
    <n v="5751.8504190000003"/>
    <n v="19.116"/>
    <n v="11309"/>
  </r>
  <r>
    <x v="2"/>
    <x v="10"/>
    <x v="0"/>
    <x v="3"/>
    <x v="2"/>
    <n v="101.5784"/>
    <n v="8077.5133800000003"/>
    <n v="35.552500000000002"/>
    <n v="794"/>
  </r>
  <r>
    <x v="0"/>
    <x v="10"/>
    <x v="1"/>
    <x v="3"/>
    <x v="2"/>
    <n v="109.5556"/>
    <n v="12847.27447"/>
    <n v="38.344499999999996"/>
    <n v="17478"/>
  </r>
  <r>
    <x v="1"/>
    <x v="10"/>
    <x v="1"/>
    <x v="3"/>
    <x v="2"/>
    <n v="148.52510000000001"/>
    <n v="13843.010251"/>
    <n v="51.983800000000002"/>
    <n v="17986"/>
  </r>
  <r>
    <x v="2"/>
    <x v="10"/>
    <x v="1"/>
    <x v="3"/>
    <x v="2"/>
    <n v="157.79230000000001"/>
    <n v="13396.308067"/>
    <n v="55.227200000000003"/>
    <n v="15696"/>
  </r>
  <r>
    <x v="0"/>
    <x v="10"/>
    <x v="2"/>
    <x v="3"/>
    <x v="6"/>
    <n v="8"/>
    <n v="1120.3620129999999"/>
    <n v="3.94"/>
    <n v="3215"/>
  </r>
  <r>
    <x v="2"/>
    <x v="11"/>
    <x v="1"/>
    <x v="1"/>
    <x v="1"/>
    <n v="2.0000000000000001E-4"/>
    <n v="9.4353999999999993E-2"/>
    <n v="1E-4"/>
    <n v="0"/>
  </r>
  <r>
    <x v="2"/>
    <x v="11"/>
    <x v="1"/>
    <x v="4"/>
    <x v="2"/>
    <n v="2.0000000000000001E-4"/>
    <n v="7.3136000000000007E-2"/>
    <n v="1E-4"/>
    <n v="1"/>
  </r>
  <r>
    <x v="2"/>
    <x v="11"/>
    <x v="0"/>
    <x v="10"/>
    <x v="4"/>
    <n v="6.9999999999999999E-4"/>
    <n v="0.125915"/>
    <n v="4.0000000000000002E-4"/>
    <n v="1"/>
  </r>
  <r>
    <x v="1"/>
    <x v="11"/>
    <x v="0"/>
    <x v="2"/>
    <x v="2"/>
    <n v="6.9999999999999999E-4"/>
    <n v="8.6132E-2"/>
    <n v="2.9999999999999997E-4"/>
    <n v="2"/>
  </r>
  <r>
    <x v="2"/>
    <x v="11"/>
    <x v="0"/>
    <x v="3"/>
    <x v="4"/>
    <n v="2.8999999999999998E-3"/>
    <n v="0.23366300000000001"/>
    <n v="2.2000000000000001E-3"/>
    <n v="2"/>
  </r>
  <r>
    <x v="2"/>
    <x v="11"/>
    <x v="2"/>
    <x v="5"/>
    <x v="0"/>
    <n v="2.8999999999999998E-3"/>
    <n v="1.1161300000000001"/>
    <n v="8.0000000000000004E-4"/>
    <n v="2"/>
  </r>
  <r>
    <x v="1"/>
    <x v="11"/>
    <x v="1"/>
    <x v="5"/>
    <x v="3"/>
    <n v="3.0999999999999999E-3"/>
    <n v="0.96084099999999995"/>
    <n v="8.9999999999999998E-4"/>
    <n v="0"/>
  </r>
  <r>
    <x v="1"/>
    <x v="11"/>
    <x v="1"/>
    <x v="1"/>
    <x v="1"/>
    <n v="3.3E-3"/>
    <n v="1.6510210000000003"/>
    <n v="5.9999999999999995E-4"/>
    <n v="0"/>
  </r>
  <r>
    <x v="2"/>
    <x v="11"/>
    <x v="1"/>
    <x v="6"/>
    <x v="5"/>
    <n v="4.0000000000000001E-3"/>
    <n v="0.49345"/>
    <n v="8.0000000000000004E-4"/>
    <n v="2"/>
  </r>
  <r>
    <x v="2"/>
    <x v="11"/>
    <x v="0"/>
    <x v="5"/>
    <x v="0"/>
    <n v="4.7999999999999996E-3"/>
    <n v="1.5882289999999999"/>
    <n v="1.4E-3"/>
    <n v="3"/>
  </r>
  <r>
    <x v="2"/>
    <x v="11"/>
    <x v="0"/>
    <x v="2"/>
    <x v="2"/>
    <n v="5.0000000000000001E-3"/>
    <n v="0.61836999999999998"/>
    <n v="2E-3"/>
    <n v="0"/>
  </r>
  <r>
    <x v="1"/>
    <x v="11"/>
    <x v="0"/>
    <x v="0"/>
    <x v="0"/>
    <n v="7.1000000000000004E-3"/>
    <n v="0.403671"/>
    <n v="1.9E-3"/>
    <n v="2"/>
  </r>
  <r>
    <x v="2"/>
    <x v="11"/>
    <x v="1"/>
    <x v="10"/>
    <x v="3"/>
    <n v="7.7999999999999996E-3"/>
    <n v="0.85269600000000001"/>
    <n v="2.3E-3"/>
    <n v="9"/>
  </r>
  <r>
    <x v="1"/>
    <x v="11"/>
    <x v="1"/>
    <x v="3"/>
    <x v="4"/>
    <n v="8.6999999999999994E-3"/>
    <n v="1.791126"/>
    <n v="6.4999999999999997E-3"/>
    <n v="3"/>
  </r>
  <r>
    <x v="2"/>
    <x v="11"/>
    <x v="2"/>
    <x v="6"/>
    <x v="5"/>
    <n v="1.21E-2"/>
    <n v="1.127402"/>
    <n v="2.5000000000000001E-3"/>
    <n v="2"/>
  </r>
  <r>
    <x v="0"/>
    <x v="11"/>
    <x v="1"/>
    <x v="7"/>
    <x v="2"/>
    <n v="1.2999999999999999E-2"/>
    <n v="6.659516"/>
    <n v="4.4999999999999997E-3"/>
    <n v="4"/>
  </r>
  <r>
    <x v="0"/>
    <x v="11"/>
    <x v="1"/>
    <x v="5"/>
    <x v="3"/>
    <n v="1.55E-2"/>
    <n v="4.6194110000000004"/>
    <n v="4.5999999999999999E-3"/>
    <n v="14"/>
  </r>
  <r>
    <x v="1"/>
    <x v="11"/>
    <x v="1"/>
    <x v="7"/>
    <x v="2"/>
    <n v="2.01E-2"/>
    <n v="8.7732209999999995"/>
    <n v="7.1999999999999998E-3"/>
    <n v="6"/>
  </r>
  <r>
    <x v="2"/>
    <x v="11"/>
    <x v="1"/>
    <x v="7"/>
    <x v="2"/>
    <n v="2.1499999999999998E-2"/>
    <n v="5.8394430000000002"/>
    <n v="7.4999999999999997E-3"/>
    <n v="8"/>
  </r>
  <r>
    <x v="0"/>
    <x v="11"/>
    <x v="1"/>
    <x v="3"/>
    <x v="4"/>
    <n v="2.4899999999999999E-2"/>
    <n v="5.1493950000000002"/>
    <n v="1.8700000000000001E-2"/>
    <n v="6"/>
  </r>
  <r>
    <x v="0"/>
    <x v="11"/>
    <x v="0"/>
    <x v="0"/>
    <x v="0"/>
    <n v="3.5499999999999997E-2"/>
    <n v="2.0761090000000002"/>
    <n v="9.1999999999999998E-3"/>
    <n v="5"/>
  </r>
  <r>
    <x v="2"/>
    <x v="11"/>
    <x v="2"/>
    <x v="9"/>
    <x v="1"/>
    <n v="3.7199999999999997E-2"/>
    <n v="6.7132240000000003"/>
    <n v="6.7000000000000002E-3"/>
    <n v="0"/>
  </r>
  <r>
    <x v="1"/>
    <x v="11"/>
    <x v="0"/>
    <x v="5"/>
    <x v="0"/>
    <n v="3.7400000000000003E-2"/>
    <n v="10.424574"/>
    <n v="1.0500000000000001E-2"/>
    <n v="13"/>
  </r>
  <r>
    <x v="1"/>
    <x v="11"/>
    <x v="1"/>
    <x v="5"/>
    <x v="0"/>
    <n v="3.9100000000000003E-2"/>
    <n v="14.953212000000001"/>
    <n v="1.09E-2"/>
    <n v="0"/>
  </r>
  <r>
    <x v="2"/>
    <x v="11"/>
    <x v="0"/>
    <x v="6"/>
    <x v="5"/>
    <n v="3.9899999999999998E-2"/>
    <n v="4.3746749999999999"/>
    <n v="8.0000000000000002E-3"/>
    <n v="5"/>
  </r>
  <r>
    <x v="1"/>
    <x v="11"/>
    <x v="1"/>
    <x v="7"/>
    <x v="6"/>
    <n v="5.5100000000000003E-2"/>
    <n v="28.912296000000001"/>
    <n v="2.76E-2"/>
    <n v="44"/>
  </r>
  <r>
    <x v="0"/>
    <x v="11"/>
    <x v="1"/>
    <x v="7"/>
    <x v="6"/>
    <n v="5.74E-2"/>
    <n v="30.069205"/>
    <n v="2.87E-2"/>
    <n v="43"/>
  </r>
  <r>
    <x v="1"/>
    <x v="11"/>
    <x v="2"/>
    <x v="6"/>
    <x v="5"/>
    <n v="6.4600000000000005E-2"/>
    <n v="9.8290120000000005"/>
    <n v="1.29E-2"/>
    <n v="19"/>
  </r>
  <r>
    <x v="2"/>
    <x v="11"/>
    <x v="1"/>
    <x v="3"/>
    <x v="4"/>
    <n v="7.5499999999999998E-2"/>
    <n v="12.065848000000001"/>
    <n v="5.6599999999999998E-2"/>
    <n v="45"/>
  </r>
  <r>
    <x v="2"/>
    <x v="11"/>
    <x v="1"/>
    <x v="29"/>
    <x v="5"/>
    <n v="7.6499999999999999E-2"/>
    <n v="35.958112"/>
    <n v="1.5299999999999999E-2"/>
    <n v="0"/>
  </r>
  <r>
    <x v="2"/>
    <x v="11"/>
    <x v="1"/>
    <x v="1"/>
    <x v="2"/>
    <n v="8.4000000000000005E-2"/>
    <n v="33.376418999999999"/>
    <n v="2.9399999999999999E-2"/>
    <n v="0"/>
  </r>
  <r>
    <x v="2"/>
    <x v="11"/>
    <x v="1"/>
    <x v="7"/>
    <x v="6"/>
    <n v="8.5599999999999996E-2"/>
    <n v="42.079687"/>
    <n v="4.2799999999999998E-2"/>
    <n v="56"/>
  </r>
  <r>
    <x v="1"/>
    <x v="11"/>
    <x v="2"/>
    <x v="10"/>
    <x v="6"/>
    <n v="8.8700000000000001E-2"/>
    <n v="7.7540969999999998"/>
    <n v="3.9800000000000002E-2"/>
    <n v="134"/>
  </r>
  <r>
    <x v="0"/>
    <x v="11"/>
    <x v="0"/>
    <x v="6"/>
    <x v="5"/>
    <n v="9.7199999999999995E-2"/>
    <n v="12.649938000000001"/>
    <n v="1.9400000000000001E-2"/>
    <n v="14"/>
  </r>
  <r>
    <x v="1"/>
    <x v="11"/>
    <x v="1"/>
    <x v="1"/>
    <x v="2"/>
    <n v="0.104"/>
    <n v="49.401865999999998"/>
    <n v="3.6400000000000002E-2"/>
    <n v="0"/>
  </r>
  <r>
    <x v="1"/>
    <x v="11"/>
    <x v="0"/>
    <x v="6"/>
    <x v="5"/>
    <n v="0.126"/>
    <n v="15.565614"/>
    <n v="2.52E-2"/>
    <n v="11"/>
  </r>
  <r>
    <x v="0"/>
    <x v="11"/>
    <x v="0"/>
    <x v="3"/>
    <x v="7"/>
    <n v="0.1749"/>
    <n v="14.3406"/>
    <n v="3.5000000000000003E-2"/>
    <n v="22"/>
  </r>
  <r>
    <x v="1"/>
    <x v="11"/>
    <x v="0"/>
    <x v="12"/>
    <x v="6"/>
    <n v="0.1827"/>
    <n v="36.021500000000003"/>
    <n v="7.3099999999999998E-2"/>
    <n v="118"/>
  </r>
  <r>
    <x v="0"/>
    <x v="11"/>
    <x v="2"/>
    <x v="36"/>
    <x v="6"/>
    <n v="0.19450000000000001"/>
    <n v="41.641204999999999"/>
    <n v="7.7799999999999994E-2"/>
    <n v="0"/>
  </r>
  <r>
    <x v="1"/>
    <x v="11"/>
    <x v="0"/>
    <x v="2"/>
    <x v="1"/>
    <n v="0.19489999999999999"/>
    <n v="33.214697999999999"/>
    <n v="3.6999999999999998E-2"/>
    <n v="74"/>
  </r>
  <r>
    <x v="2"/>
    <x v="11"/>
    <x v="2"/>
    <x v="9"/>
    <x v="2"/>
    <n v="0.1953"/>
    <n v="45.258333"/>
    <n v="6.8400000000000002E-2"/>
    <n v="0"/>
  </r>
  <r>
    <x v="2"/>
    <x v="11"/>
    <x v="0"/>
    <x v="26"/>
    <x v="6"/>
    <n v="0.2248"/>
    <n v="41.788139000000001"/>
    <n v="8.9899999999999994E-2"/>
    <n v="60"/>
  </r>
  <r>
    <x v="0"/>
    <x v="11"/>
    <x v="1"/>
    <x v="9"/>
    <x v="1"/>
    <n v="0.2321"/>
    <n v="71.738721999999996"/>
    <n v="4.1799999999999997E-2"/>
    <n v="0"/>
  </r>
  <r>
    <x v="1"/>
    <x v="11"/>
    <x v="1"/>
    <x v="1"/>
    <x v="6"/>
    <n v="0.2762"/>
    <n v="154.51408900000001"/>
    <n v="0.11600000000000001"/>
    <n v="0"/>
  </r>
  <r>
    <x v="2"/>
    <x v="11"/>
    <x v="2"/>
    <x v="3"/>
    <x v="4"/>
    <n v="0.27960000000000002"/>
    <n v="45.269075000000001"/>
    <n v="0.2097"/>
    <n v="178"/>
  </r>
  <r>
    <x v="2"/>
    <x v="11"/>
    <x v="1"/>
    <x v="29"/>
    <x v="2"/>
    <n v="0.28489999999999999"/>
    <n v="140.160417"/>
    <n v="9.9699999999999997E-2"/>
    <n v="0"/>
  </r>
  <r>
    <x v="1"/>
    <x v="11"/>
    <x v="2"/>
    <x v="3"/>
    <x v="4"/>
    <n v="0.28560000000000002"/>
    <n v="46.137219999999999"/>
    <n v="0.2142"/>
    <n v="163"/>
  </r>
  <r>
    <x v="2"/>
    <x v="11"/>
    <x v="0"/>
    <x v="2"/>
    <x v="1"/>
    <n v="0.29680000000000001"/>
    <n v="50.525289000000001"/>
    <n v="5.6399999999999999E-2"/>
    <n v="0"/>
  </r>
  <r>
    <x v="0"/>
    <x v="11"/>
    <x v="0"/>
    <x v="18"/>
    <x v="2"/>
    <n v="0.31440000000000001"/>
    <n v="53.442689999999999"/>
    <n v="0.1163"/>
    <n v="0"/>
  </r>
  <r>
    <x v="2"/>
    <x v="11"/>
    <x v="2"/>
    <x v="5"/>
    <x v="6"/>
    <n v="0.3372"/>
    <n v="35.861902000000001"/>
    <n v="0.13489999999999999"/>
    <n v="212"/>
  </r>
  <r>
    <x v="2"/>
    <x v="11"/>
    <x v="1"/>
    <x v="9"/>
    <x v="1"/>
    <n v="0.35270000000000001"/>
    <n v="63.560267000000003"/>
    <n v="6.3500000000000001E-2"/>
    <n v="81"/>
  </r>
  <r>
    <x v="1"/>
    <x v="11"/>
    <x v="0"/>
    <x v="13"/>
    <x v="6"/>
    <n v="0.38169999999999998"/>
    <n v="61.491981000000003"/>
    <n v="0.17369999999999999"/>
    <n v="0"/>
  </r>
  <r>
    <x v="2"/>
    <x v="11"/>
    <x v="0"/>
    <x v="12"/>
    <x v="6"/>
    <n v="0.40260000000000001"/>
    <n v="87.407708"/>
    <n v="0.16109999999999999"/>
    <n v="202"/>
  </r>
  <r>
    <x v="0"/>
    <x v="11"/>
    <x v="0"/>
    <x v="11"/>
    <x v="2"/>
    <n v="0.40260000000000001"/>
    <n v="44.385877999999998"/>
    <n v="0.155"/>
    <n v="131"/>
  </r>
  <r>
    <x v="0"/>
    <x v="11"/>
    <x v="1"/>
    <x v="9"/>
    <x v="2"/>
    <n v="0.41549999999999998"/>
    <n v="138.91658200000001"/>
    <n v="0.1454"/>
    <n v="0"/>
  </r>
  <r>
    <x v="2"/>
    <x v="11"/>
    <x v="1"/>
    <x v="1"/>
    <x v="6"/>
    <n v="0.4299"/>
    <n v="232.87771599999999"/>
    <n v="0.18049999999999999"/>
    <n v="0"/>
  </r>
  <r>
    <x v="0"/>
    <x v="11"/>
    <x v="2"/>
    <x v="5"/>
    <x v="6"/>
    <n v="0.45610000000000001"/>
    <n v="100.668722"/>
    <n v="0.18240000000000001"/>
    <n v="244"/>
  </r>
  <r>
    <x v="2"/>
    <x v="11"/>
    <x v="2"/>
    <x v="39"/>
    <x v="2"/>
    <n v="0.51149999999999995"/>
    <n v="35.519098999999997"/>
    <n v="0.1867"/>
    <n v="0"/>
  </r>
  <r>
    <x v="0"/>
    <x v="11"/>
    <x v="2"/>
    <x v="6"/>
    <x v="5"/>
    <n v="0.55920000000000003"/>
    <n v="70.359689000000003"/>
    <n v="0.1119"/>
    <n v="229"/>
  </r>
  <r>
    <x v="0"/>
    <x v="11"/>
    <x v="0"/>
    <x v="40"/>
    <x v="1"/>
    <n v="0.58179999999999998"/>
    <n v="34.264124000000002"/>
    <n v="6.9800000000000001E-2"/>
    <n v="75"/>
  </r>
  <r>
    <x v="1"/>
    <x v="11"/>
    <x v="1"/>
    <x v="11"/>
    <x v="6"/>
    <n v="0.58360000000000001"/>
    <n v="45.059480999999998"/>
    <n v="0.28599999999999998"/>
    <n v="483"/>
  </r>
  <r>
    <x v="1"/>
    <x v="11"/>
    <x v="0"/>
    <x v="17"/>
    <x v="3"/>
    <n v="0.58679999999999999"/>
    <n v="63.073779000000002"/>
    <n v="0.18779999999999999"/>
    <n v="234"/>
  </r>
  <r>
    <x v="2"/>
    <x v="11"/>
    <x v="1"/>
    <x v="4"/>
    <x v="6"/>
    <n v="0.62039999999999995"/>
    <n v="191.647874"/>
    <n v="0.24809999999999999"/>
    <n v="124"/>
  </r>
  <r>
    <x v="0"/>
    <x v="11"/>
    <x v="2"/>
    <x v="18"/>
    <x v="2"/>
    <n v="0.63490000000000002"/>
    <n v="140.682445"/>
    <n v="0.2349"/>
    <n v="0"/>
  </r>
  <r>
    <x v="1"/>
    <x v="11"/>
    <x v="2"/>
    <x v="18"/>
    <x v="2"/>
    <n v="0.66469999999999996"/>
    <n v="133.35575700000001"/>
    <n v="0.24590000000000001"/>
    <n v="0"/>
  </r>
  <r>
    <x v="2"/>
    <x v="11"/>
    <x v="2"/>
    <x v="10"/>
    <x v="6"/>
    <n v="0.66700000000000004"/>
    <n v="117.18423799999999"/>
    <n v="0.30020000000000002"/>
    <n v="439"/>
  </r>
  <r>
    <x v="2"/>
    <x v="11"/>
    <x v="2"/>
    <x v="16"/>
    <x v="2"/>
    <n v="0.68120000000000003"/>
    <n v="60.933020999999997"/>
    <n v="0.2384"/>
    <n v="223"/>
  </r>
  <r>
    <x v="1"/>
    <x v="11"/>
    <x v="2"/>
    <x v="11"/>
    <x v="6"/>
    <n v="0.69650000000000001"/>
    <n v="55.380153"/>
    <n v="0.34129999999999999"/>
    <n v="408"/>
  </r>
  <r>
    <x v="1"/>
    <x v="11"/>
    <x v="0"/>
    <x v="18"/>
    <x v="2"/>
    <n v="0.75990000000000002"/>
    <n v="127.89406"/>
    <n v="0.28120000000000001"/>
    <n v="35"/>
  </r>
  <r>
    <x v="2"/>
    <x v="11"/>
    <x v="1"/>
    <x v="9"/>
    <x v="2"/>
    <n v="0.76939999999999997"/>
    <n v="174.461142"/>
    <n v="0.26929999999999998"/>
    <n v="87"/>
  </r>
  <r>
    <x v="2"/>
    <x v="11"/>
    <x v="0"/>
    <x v="5"/>
    <x v="6"/>
    <n v="0.94569999999999999"/>
    <n v="117.209566"/>
    <n v="0.37830000000000003"/>
    <n v="119"/>
  </r>
  <r>
    <x v="0"/>
    <x v="11"/>
    <x v="2"/>
    <x v="37"/>
    <x v="0"/>
    <n v="0.98160000000000003"/>
    <n v="92.915289000000001"/>
    <n v="0.24540000000000001"/>
    <n v="547"/>
  </r>
  <r>
    <x v="0"/>
    <x v="11"/>
    <x v="0"/>
    <x v="31"/>
    <x v="2"/>
    <n v="0.9899"/>
    <n v="81.820758999999995"/>
    <n v="0.34639999999999999"/>
    <n v="69"/>
  </r>
  <r>
    <x v="2"/>
    <x v="11"/>
    <x v="2"/>
    <x v="18"/>
    <x v="2"/>
    <n v="1.0039"/>
    <n v="159.75604799999999"/>
    <n v="0.37140000000000001"/>
    <n v="460"/>
  </r>
  <r>
    <x v="1"/>
    <x v="11"/>
    <x v="2"/>
    <x v="0"/>
    <x v="0"/>
    <n v="1.0209999999999999"/>
    <n v="58.981037000000001"/>
    <n v="0.26540000000000002"/>
    <n v="151"/>
  </r>
  <r>
    <x v="0"/>
    <x v="11"/>
    <x v="0"/>
    <x v="27"/>
    <x v="2"/>
    <n v="1.1106"/>
    <n v="98.254187000000002"/>
    <n v="0.3886"/>
    <n v="109"/>
  </r>
  <r>
    <x v="0"/>
    <x v="11"/>
    <x v="2"/>
    <x v="0"/>
    <x v="0"/>
    <n v="1.1649"/>
    <n v="74.095637999999994"/>
    <n v="0.3029"/>
    <n v="120"/>
  </r>
  <r>
    <x v="2"/>
    <x v="11"/>
    <x v="0"/>
    <x v="18"/>
    <x v="2"/>
    <n v="1.1941999999999999"/>
    <n v="162.46889400000001"/>
    <n v="0.44190000000000002"/>
    <n v="133"/>
  </r>
  <r>
    <x v="0"/>
    <x v="11"/>
    <x v="1"/>
    <x v="18"/>
    <x v="2"/>
    <n v="1.2131000000000001"/>
    <n v="257.23418900000001"/>
    <n v="0.44879999999999998"/>
    <n v="0"/>
  </r>
  <r>
    <x v="2"/>
    <x v="11"/>
    <x v="1"/>
    <x v="7"/>
    <x v="1"/>
    <n v="1.2878000000000001"/>
    <n v="365.322427"/>
    <n v="0.24479999999999999"/>
    <n v="107"/>
  </r>
  <r>
    <x v="1"/>
    <x v="11"/>
    <x v="1"/>
    <x v="7"/>
    <x v="1"/>
    <n v="1.3044"/>
    <n v="385.36005399999999"/>
    <n v="0.24779999999999999"/>
    <n v="105"/>
  </r>
  <r>
    <x v="1"/>
    <x v="11"/>
    <x v="1"/>
    <x v="18"/>
    <x v="2"/>
    <n v="1.341"/>
    <n v="266.45908700000001"/>
    <n v="0.49619999999999997"/>
    <n v="0"/>
  </r>
  <r>
    <x v="0"/>
    <x v="11"/>
    <x v="1"/>
    <x v="7"/>
    <x v="1"/>
    <n v="1.3492"/>
    <n v="434.61664400000001"/>
    <n v="0.25629999999999997"/>
    <n v="108"/>
  </r>
  <r>
    <x v="1"/>
    <x v="11"/>
    <x v="0"/>
    <x v="5"/>
    <x v="6"/>
    <n v="1.381"/>
    <n v="191.52732900000001"/>
    <n v="0.5524"/>
    <n v="195"/>
  </r>
  <r>
    <x v="1"/>
    <x v="11"/>
    <x v="1"/>
    <x v="6"/>
    <x v="5"/>
    <n v="1.3880999999999999"/>
    <n v="160.19565700000001"/>
    <n v="0.27760000000000001"/>
    <n v="278"/>
  </r>
  <r>
    <x v="0"/>
    <x v="11"/>
    <x v="1"/>
    <x v="6"/>
    <x v="5"/>
    <n v="1.3947000000000001"/>
    <n v="182.29401100000001"/>
    <n v="0.27889999999999998"/>
    <n v="295"/>
  </r>
  <r>
    <x v="1"/>
    <x v="11"/>
    <x v="1"/>
    <x v="5"/>
    <x v="6"/>
    <n v="1.4449000000000001"/>
    <n v="173.67919499999999"/>
    <n v="0.57809999999999995"/>
    <n v="0"/>
  </r>
  <r>
    <x v="0"/>
    <x v="11"/>
    <x v="0"/>
    <x v="5"/>
    <x v="6"/>
    <n v="1.4713000000000001"/>
    <n v="268.38488000000001"/>
    <n v="0.58850000000000002"/>
    <n v="113"/>
  </r>
  <r>
    <x v="2"/>
    <x v="11"/>
    <x v="0"/>
    <x v="10"/>
    <x v="6"/>
    <n v="1.4948999999999999"/>
    <n v="208.69973899999999"/>
    <n v="0.67269999999999996"/>
    <n v="341"/>
  </r>
  <r>
    <x v="1"/>
    <x v="11"/>
    <x v="0"/>
    <x v="0"/>
    <x v="2"/>
    <n v="1.5797000000000001"/>
    <n v="129.878468"/>
    <n v="0.56869999999999998"/>
    <n v="175"/>
  </r>
  <r>
    <x v="2"/>
    <x v="11"/>
    <x v="2"/>
    <x v="22"/>
    <x v="1"/>
    <n v="1.5923"/>
    <n v="134.403459"/>
    <n v="0.28660000000000002"/>
    <n v="220"/>
  </r>
  <r>
    <x v="1"/>
    <x v="11"/>
    <x v="2"/>
    <x v="16"/>
    <x v="2"/>
    <n v="1.6841999999999999"/>
    <n v="108.666096"/>
    <n v="0.58950000000000002"/>
    <n v="956"/>
  </r>
  <r>
    <x v="0"/>
    <x v="11"/>
    <x v="2"/>
    <x v="22"/>
    <x v="1"/>
    <n v="1.9166000000000001"/>
    <n v="127.604833"/>
    <n v="0.34489999999999998"/>
    <n v="946"/>
  </r>
  <r>
    <x v="1"/>
    <x v="11"/>
    <x v="2"/>
    <x v="10"/>
    <x v="5"/>
    <n v="1.9184000000000001"/>
    <n v="134.078957"/>
    <n v="0.44130000000000003"/>
    <n v="623"/>
  </r>
  <r>
    <x v="1"/>
    <x v="11"/>
    <x v="2"/>
    <x v="17"/>
    <x v="3"/>
    <n v="1.9456"/>
    <n v="177.160661"/>
    <n v="0.62250000000000005"/>
    <n v="1542"/>
  </r>
  <r>
    <x v="1"/>
    <x v="11"/>
    <x v="1"/>
    <x v="0"/>
    <x v="0"/>
    <n v="2.0282"/>
    <n v="122.270841"/>
    <n v="0.52729999999999999"/>
    <n v="312"/>
  </r>
  <r>
    <x v="0"/>
    <x v="11"/>
    <x v="2"/>
    <x v="3"/>
    <x v="7"/>
    <n v="2.0994999999999999"/>
    <n v="123.60080000000001"/>
    <n v="0.42"/>
    <n v="200"/>
  </r>
  <r>
    <x v="2"/>
    <x v="11"/>
    <x v="1"/>
    <x v="18"/>
    <x v="2"/>
    <n v="2.1985000000000001"/>
    <n v="309.21940499999999"/>
    <n v="0.81340000000000001"/>
    <n v="511"/>
  </r>
  <r>
    <x v="1"/>
    <x v="11"/>
    <x v="2"/>
    <x v="3"/>
    <x v="6"/>
    <n v="2.2707000000000002"/>
    <n v="346.23589399999997"/>
    <n v="1.1352"/>
    <n v="606"/>
  </r>
  <r>
    <x v="1"/>
    <x v="11"/>
    <x v="2"/>
    <x v="11"/>
    <x v="2"/>
    <n v="2.3610000000000002"/>
    <n v="171.533862"/>
    <n v="0.90900000000000003"/>
    <n v="785"/>
  </r>
  <r>
    <x v="0"/>
    <x v="11"/>
    <x v="2"/>
    <x v="27"/>
    <x v="2"/>
    <n v="2.3782999999999999"/>
    <n v="211.17560700000001"/>
    <n v="0.83240000000000003"/>
    <n v="1073"/>
  </r>
  <r>
    <x v="0"/>
    <x v="11"/>
    <x v="0"/>
    <x v="22"/>
    <x v="1"/>
    <n v="2.4055"/>
    <n v="288.65046699999999"/>
    <n v="0.433"/>
    <n v="119"/>
  </r>
  <r>
    <x v="0"/>
    <x v="11"/>
    <x v="0"/>
    <x v="0"/>
    <x v="2"/>
    <n v="2.4146999999999998"/>
    <n v="179.24161100000001"/>
    <n v="0.86929999999999996"/>
    <n v="151"/>
  </r>
  <r>
    <x v="1"/>
    <x v="11"/>
    <x v="2"/>
    <x v="23"/>
    <x v="2"/>
    <n v="2.4750999999999999"/>
    <n v="121.583181"/>
    <n v="0.86629999999999996"/>
    <n v="429"/>
  </r>
  <r>
    <x v="0"/>
    <x v="11"/>
    <x v="1"/>
    <x v="3"/>
    <x v="7"/>
    <n v="2.5091999999999999"/>
    <n v="223.1901"/>
    <n v="0.50180000000000002"/>
    <n v="514"/>
  </r>
  <r>
    <x v="2"/>
    <x v="11"/>
    <x v="0"/>
    <x v="22"/>
    <x v="1"/>
    <n v="2.8290999999999999"/>
    <n v="306.53553399999998"/>
    <n v="0.50919999999999999"/>
    <n v="103"/>
  </r>
  <r>
    <x v="1"/>
    <x v="11"/>
    <x v="0"/>
    <x v="22"/>
    <x v="1"/>
    <n v="3.0142000000000002"/>
    <n v="325.02226300000001"/>
    <n v="0.54249999999999998"/>
    <n v="210"/>
  </r>
  <r>
    <x v="2"/>
    <x v="11"/>
    <x v="2"/>
    <x v="10"/>
    <x v="5"/>
    <n v="3.0648"/>
    <n v="238.161845"/>
    <n v="0.70489999999999997"/>
    <n v="1181"/>
  </r>
  <r>
    <x v="0"/>
    <x v="11"/>
    <x v="1"/>
    <x v="0"/>
    <x v="0"/>
    <n v="3.4786999999999999"/>
    <n v="220.70644100000001"/>
    <n v="0.90449999999999997"/>
    <n v="354"/>
  </r>
  <r>
    <x v="1"/>
    <x v="11"/>
    <x v="1"/>
    <x v="11"/>
    <x v="2"/>
    <n v="3.5261999999999998"/>
    <n v="303.53724"/>
    <n v="1.3575999999999999"/>
    <n v="1857"/>
  </r>
  <r>
    <x v="1"/>
    <x v="11"/>
    <x v="1"/>
    <x v="17"/>
    <x v="3"/>
    <n v="3.5655000000000001"/>
    <n v="309.04196999999999"/>
    <n v="1.141"/>
    <n v="2940"/>
  </r>
  <r>
    <x v="0"/>
    <x v="11"/>
    <x v="1"/>
    <x v="5"/>
    <x v="6"/>
    <n v="3.6888000000000001"/>
    <n v="790.26899400000002"/>
    <n v="1.4754"/>
    <n v="1083"/>
  </r>
  <r>
    <x v="2"/>
    <x v="11"/>
    <x v="0"/>
    <x v="0"/>
    <x v="2"/>
    <n v="4.4035000000000002"/>
    <n v="282.29456699999997"/>
    <n v="1.5852999999999999"/>
    <n v="225"/>
  </r>
  <r>
    <x v="0"/>
    <x v="11"/>
    <x v="2"/>
    <x v="23"/>
    <x v="2"/>
    <n v="4.9301000000000004"/>
    <n v="253.99308199999999"/>
    <n v="1.7255"/>
    <n v="686"/>
  </r>
  <r>
    <x v="2"/>
    <x v="11"/>
    <x v="2"/>
    <x v="3"/>
    <x v="6"/>
    <n v="5.0658000000000003"/>
    <n v="764.22907699999996"/>
    <n v="2.5329999999999999"/>
    <n v="869"/>
  </r>
  <r>
    <x v="2"/>
    <x v="11"/>
    <x v="1"/>
    <x v="10"/>
    <x v="5"/>
    <n v="5.1246999999999998"/>
    <n v="297.62850800000001"/>
    <n v="1.1787000000000001"/>
    <n v="1031"/>
  </r>
  <r>
    <x v="0"/>
    <x v="11"/>
    <x v="1"/>
    <x v="22"/>
    <x v="1"/>
    <n v="5.3833000000000002"/>
    <n v="408.10701399999999"/>
    <n v="0.96899999999999997"/>
    <n v="1679"/>
  </r>
  <r>
    <x v="0"/>
    <x v="11"/>
    <x v="0"/>
    <x v="3"/>
    <x v="5"/>
    <n v="5.7782999999999998"/>
    <n v="479.59158500000001"/>
    <n v="1.2135"/>
    <n v="389"/>
  </r>
  <r>
    <x v="2"/>
    <x v="11"/>
    <x v="1"/>
    <x v="10"/>
    <x v="6"/>
    <n v="6.2070999999999996"/>
    <n v="923.40991899999995"/>
    <n v="2.7930999999999999"/>
    <n v="2067"/>
  </r>
  <r>
    <x v="2"/>
    <x v="11"/>
    <x v="2"/>
    <x v="6"/>
    <x v="6"/>
    <n v="6.5758000000000001"/>
    <n v="1391.7110399999999"/>
    <n v="2.6303000000000001"/>
    <n v="939"/>
  </r>
  <r>
    <x v="1"/>
    <x v="11"/>
    <x v="2"/>
    <x v="6"/>
    <x v="6"/>
    <n v="7.1891999999999996"/>
    <n v="1308.7819750000001"/>
    <n v="2.8757000000000001"/>
    <n v="1638"/>
  </r>
  <r>
    <x v="0"/>
    <x v="11"/>
    <x v="1"/>
    <x v="23"/>
    <x v="2"/>
    <n v="7.3404999999999996"/>
    <n v="308.90372200000002"/>
    <n v="2.5691999999999999"/>
    <n v="840"/>
  </r>
  <r>
    <x v="2"/>
    <x v="11"/>
    <x v="2"/>
    <x v="0"/>
    <x v="2"/>
    <n v="7.5570000000000004"/>
    <n v="574.50500699999998"/>
    <n v="2.7206000000000001"/>
    <n v="1595"/>
  </r>
  <r>
    <x v="1"/>
    <x v="11"/>
    <x v="2"/>
    <x v="3"/>
    <x v="7"/>
    <n v="7.8182"/>
    <n v="549.34429999999998"/>
    <n v="1.5636000000000001"/>
    <n v="1053"/>
  </r>
  <r>
    <x v="1"/>
    <x v="11"/>
    <x v="0"/>
    <x v="3"/>
    <x v="5"/>
    <n v="8.2873000000000001"/>
    <n v="584.43964500000004"/>
    <n v="1.7403"/>
    <n v="484"/>
  </r>
  <r>
    <x v="0"/>
    <x v="11"/>
    <x v="2"/>
    <x v="3"/>
    <x v="6"/>
    <n v="8.8173999999999992"/>
    <n v="1180.5506829999999"/>
    <n v="4.3360000000000003"/>
    <n v="3076"/>
  </r>
  <r>
    <x v="1"/>
    <x v="11"/>
    <x v="1"/>
    <x v="3"/>
    <x v="6"/>
    <n v="9.2022999999999993"/>
    <n v="1260.9091940000001"/>
    <n v="4.6012000000000004"/>
    <n v="714"/>
  </r>
  <r>
    <x v="1"/>
    <x v="11"/>
    <x v="2"/>
    <x v="22"/>
    <x v="1"/>
    <n v="9.2164000000000001"/>
    <n v="785.23974499999997"/>
    <n v="1.6589"/>
    <n v="3027"/>
  </r>
  <r>
    <x v="2"/>
    <x v="11"/>
    <x v="1"/>
    <x v="3"/>
    <x v="6"/>
    <n v="9.7353000000000005"/>
    <n v="1248.6311000000001"/>
    <n v="4.8674999999999997"/>
    <n v="1006"/>
  </r>
  <r>
    <x v="0"/>
    <x v="11"/>
    <x v="2"/>
    <x v="0"/>
    <x v="2"/>
    <n v="9.7878000000000007"/>
    <n v="674.81985399999996"/>
    <n v="3.5236000000000001"/>
    <n v="1357"/>
  </r>
  <r>
    <x v="2"/>
    <x v="11"/>
    <x v="0"/>
    <x v="10"/>
    <x v="5"/>
    <n v="9.7942999999999998"/>
    <n v="542.25353700000005"/>
    <n v="2.2526999999999999"/>
    <n v="466"/>
  </r>
  <r>
    <x v="1"/>
    <x v="11"/>
    <x v="2"/>
    <x v="0"/>
    <x v="2"/>
    <n v="10.0487"/>
    <n v="606.25328000000002"/>
    <n v="3.6175000000000002"/>
    <n v="1359"/>
  </r>
  <r>
    <x v="1"/>
    <x v="11"/>
    <x v="0"/>
    <x v="3"/>
    <x v="7"/>
    <n v="10.590299999999999"/>
    <n v="748.85789999999997"/>
    <n v="2.1179999999999999"/>
    <n v="428"/>
  </r>
  <r>
    <x v="2"/>
    <x v="11"/>
    <x v="0"/>
    <x v="3"/>
    <x v="5"/>
    <n v="12.700200000000001"/>
    <n v="789.22792300000003"/>
    <n v="2.6669999999999998"/>
    <n v="543"/>
  </r>
  <r>
    <x v="0"/>
    <x v="11"/>
    <x v="2"/>
    <x v="6"/>
    <x v="6"/>
    <n v="13.1007"/>
    <n v="2332.3043750000002"/>
    <n v="5.2404000000000002"/>
    <n v="2389"/>
  </r>
  <r>
    <x v="0"/>
    <x v="11"/>
    <x v="1"/>
    <x v="27"/>
    <x v="2"/>
    <n v="13.8492"/>
    <n v="1260.041579"/>
    <n v="4.8472"/>
    <n v="3776"/>
  </r>
  <r>
    <x v="0"/>
    <x v="11"/>
    <x v="2"/>
    <x v="3"/>
    <x v="5"/>
    <n v="14.025399999999999"/>
    <n v="1104.6946849999999"/>
    <n v="2.9453"/>
    <n v="2688"/>
  </r>
  <r>
    <x v="1"/>
    <x v="11"/>
    <x v="1"/>
    <x v="22"/>
    <x v="1"/>
    <n v="17.0671"/>
    <n v="1470.9417510000001"/>
    <n v="3.0720999999999998"/>
    <n v="4837"/>
  </r>
  <r>
    <x v="2"/>
    <x v="11"/>
    <x v="1"/>
    <x v="0"/>
    <x v="2"/>
    <n v="18.111799999999999"/>
    <n v="1362.937588"/>
    <n v="6.5202999999999998"/>
    <n v="2078"/>
  </r>
  <r>
    <x v="1"/>
    <x v="11"/>
    <x v="1"/>
    <x v="0"/>
    <x v="2"/>
    <n v="19.925000000000001"/>
    <n v="1349.5445580000001"/>
    <n v="7.173"/>
    <n v="1769"/>
  </r>
  <r>
    <x v="2"/>
    <x v="11"/>
    <x v="2"/>
    <x v="3"/>
    <x v="7"/>
    <n v="20.2285"/>
    <n v="1371.2550000000001"/>
    <n v="4.0456000000000003"/>
    <n v="1889"/>
  </r>
  <r>
    <x v="0"/>
    <x v="11"/>
    <x v="1"/>
    <x v="3"/>
    <x v="6"/>
    <n v="22.1265"/>
    <n v="2942.5828320000001"/>
    <n v="10.9131"/>
    <n v="6072"/>
  </r>
  <r>
    <x v="0"/>
    <x v="11"/>
    <x v="1"/>
    <x v="0"/>
    <x v="2"/>
    <n v="24.732500000000002"/>
    <n v="1815.368418"/>
    <n v="8.9037000000000006"/>
    <n v="1841"/>
  </r>
  <r>
    <x v="2"/>
    <x v="11"/>
    <x v="1"/>
    <x v="6"/>
    <x v="6"/>
    <n v="24.9785"/>
    <n v="4973.5722139999998"/>
    <n v="9.9914000000000005"/>
    <n v="1907"/>
  </r>
  <r>
    <x v="1"/>
    <x v="11"/>
    <x v="1"/>
    <x v="3"/>
    <x v="7"/>
    <n v="25.2956"/>
    <n v="1721.9885999999999"/>
    <n v="5.0590999999999999"/>
    <n v="2407"/>
  </r>
  <r>
    <x v="0"/>
    <x v="11"/>
    <x v="0"/>
    <x v="3"/>
    <x v="2"/>
    <n v="26.398"/>
    <n v="3098.2747159999999"/>
    <n v="9.2393000000000001"/>
    <n v="596"/>
  </r>
  <r>
    <x v="1"/>
    <x v="11"/>
    <x v="2"/>
    <x v="3"/>
    <x v="5"/>
    <n v="26.8384"/>
    <n v="1831.4709789999999"/>
    <n v="5.6360999999999999"/>
    <n v="5837"/>
  </r>
  <r>
    <x v="0"/>
    <x v="11"/>
    <x v="1"/>
    <x v="3"/>
    <x v="5"/>
    <n v="27.536799999999999"/>
    <n v="2257.7323289999999"/>
    <n v="5.7827999999999999"/>
    <n v="4364"/>
  </r>
  <r>
    <x v="0"/>
    <x v="11"/>
    <x v="0"/>
    <x v="3"/>
    <x v="6"/>
    <n v="30.0701"/>
    <n v="3720.114364"/>
    <n v="15.0265"/>
    <n v="501"/>
  </r>
  <r>
    <x v="2"/>
    <x v="11"/>
    <x v="0"/>
    <x v="3"/>
    <x v="7"/>
    <n v="36.907899999999998"/>
    <n v="2267.3182999999999"/>
    <n v="7.3815999999999997"/>
    <n v="468"/>
  </r>
  <r>
    <x v="1"/>
    <x v="11"/>
    <x v="1"/>
    <x v="6"/>
    <x v="6"/>
    <n v="38.947800000000001"/>
    <n v="7508.4035649999996"/>
    <n v="15.5791"/>
    <n v="4678"/>
  </r>
  <r>
    <x v="1"/>
    <x v="11"/>
    <x v="0"/>
    <x v="3"/>
    <x v="6"/>
    <n v="40.069299999999998"/>
    <n v="4483.3081380000003"/>
    <n v="20.034600000000001"/>
    <n v="666"/>
  </r>
  <r>
    <x v="2"/>
    <x v="11"/>
    <x v="0"/>
    <x v="3"/>
    <x v="6"/>
    <n v="40.608600000000003"/>
    <n v="3857.8111789999998"/>
    <n v="20.304400000000001"/>
    <n v="568"/>
  </r>
  <r>
    <x v="2"/>
    <x v="11"/>
    <x v="1"/>
    <x v="3"/>
    <x v="7"/>
    <n v="40.661700000000003"/>
    <n v="2642.1648"/>
    <n v="8.1324000000000005"/>
    <n v="2079"/>
  </r>
  <r>
    <x v="2"/>
    <x v="11"/>
    <x v="0"/>
    <x v="6"/>
    <x v="6"/>
    <n v="40.667499999999997"/>
    <n v="5995.0734069999999"/>
    <n v="16.267099999999999"/>
    <n v="658"/>
  </r>
  <r>
    <x v="0"/>
    <x v="11"/>
    <x v="0"/>
    <x v="6"/>
    <x v="6"/>
    <n v="41.707599999999999"/>
    <n v="7988.0453440000001"/>
    <n v="16.6831"/>
    <n v="615"/>
  </r>
  <r>
    <x v="0"/>
    <x v="11"/>
    <x v="2"/>
    <x v="3"/>
    <x v="2"/>
    <n v="41.937199999999997"/>
    <n v="5315.2365040000004"/>
    <n v="14.678000000000001"/>
    <n v="7912"/>
  </r>
  <r>
    <x v="2"/>
    <x v="11"/>
    <x v="2"/>
    <x v="3"/>
    <x v="2"/>
    <n v="44.227600000000002"/>
    <n v="4566.001749"/>
    <n v="15.479699999999999"/>
    <n v="8900"/>
  </r>
  <r>
    <x v="1"/>
    <x v="11"/>
    <x v="0"/>
    <x v="6"/>
    <x v="6"/>
    <n v="48.531799999999997"/>
    <n v="7688.3169230000003"/>
    <n v="19.412700000000001"/>
    <n v="766"/>
  </r>
  <r>
    <x v="0"/>
    <x v="11"/>
    <x v="1"/>
    <x v="6"/>
    <x v="6"/>
    <n v="50.753999999999998"/>
    <n v="9074.1547040000005"/>
    <n v="20.301600000000001"/>
    <n v="8459"/>
  </r>
  <r>
    <x v="1"/>
    <x v="11"/>
    <x v="0"/>
    <x v="3"/>
    <x v="2"/>
    <n v="58.926900000000003"/>
    <n v="5261.8993069999997"/>
    <n v="20.624400000000001"/>
    <n v="782"/>
  </r>
  <r>
    <x v="1"/>
    <x v="11"/>
    <x v="2"/>
    <x v="3"/>
    <x v="2"/>
    <n v="69.709599999999995"/>
    <n v="6746.2301100000004"/>
    <n v="24.398399999999999"/>
    <n v="10270"/>
  </r>
  <r>
    <x v="2"/>
    <x v="11"/>
    <x v="0"/>
    <x v="3"/>
    <x v="2"/>
    <n v="69.803600000000003"/>
    <n v="5995.2528309999998"/>
    <n v="24.4312"/>
    <n v="795"/>
  </r>
  <r>
    <x v="2"/>
    <x v="11"/>
    <x v="2"/>
    <x v="3"/>
    <x v="5"/>
    <n v="74.862899999999996"/>
    <n v="4235.5771329999998"/>
    <n v="15.7212"/>
    <n v="8742"/>
  </r>
  <r>
    <x v="1"/>
    <x v="11"/>
    <x v="1"/>
    <x v="3"/>
    <x v="5"/>
    <n v="92.248500000000007"/>
    <n v="5816.404614"/>
    <n v="19.3721"/>
    <n v="12028"/>
  </r>
  <r>
    <x v="2"/>
    <x v="11"/>
    <x v="1"/>
    <x v="3"/>
    <x v="2"/>
    <n v="110.6414"/>
    <n v="10476.185686000001"/>
    <n v="38.724499999999999"/>
    <n v="15236"/>
  </r>
  <r>
    <x v="0"/>
    <x v="11"/>
    <x v="1"/>
    <x v="3"/>
    <x v="2"/>
    <n v="124.5474"/>
    <n v="14747.014971000001"/>
    <n v="43.5916"/>
    <n v="16029"/>
  </r>
  <r>
    <x v="2"/>
    <x v="11"/>
    <x v="1"/>
    <x v="3"/>
    <x v="5"/>
    <n v="124.8704"/>
    <n v="7039.5640400000002"/>
    <n v="26.222799999999999"/>
    <n v="11727"/>
  </r>
  <r>
    <x v="1"/>
    <x v="11"/>
    <x v="1"/>
    <x v="3"/>
    <x v="2"/>
    <n v="158.1712"/>
    <n v="14410.525471999999"/>
    <n v="55.359900000000003"/>
    <n v="17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EDC60-8478-424D-96BD-8DC6FECABA43}" name="Сводная таблица12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outline="1" outlineData="1" compactData="0" chartFormat="9" rowHeaderCaption="ГМ, СМ, ММ" colHeaderCaption="Бренд">
  <location ref="A229:E232" firstHeaderRow="0" firstDataRow="1" firstDataCol="1" rowPageCount="3" colPageCount="1"/>
  <pivotFields count="15">
    <pivotField axis="axisRow" compact="0" subtotalTop="0" showAll="0" insertBlankRow="1" sortType="ascending">
      <items count="4">
        <item x="2"/>
        <item x="1"/>
        <item x="0"/>
        <item t="default"/>
      </items>
    </pivotField>
    <pivotField compact="0" subtotalTop="0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compact="0" subtotalTop="0" multipleItemSelectionAllowed="1" showAll="0" insertBlankRow="1">
      <items count="4">
        <item h="1" x="0"/>
        <item h="1" x="2"/>
        <item x="1"/>
        <item t="default"/>
      </items>
    </pivotField>
    <pivotField axis="axisPage" compact="0" subtotalTop="0" showAll="0" insertBlankRow="1" sortType="descending">
      <items count="42">
        <item x="0"/>
        <item x="22"/>
        <item x="9"/>
        <item x="24"/>
        <item x="32"/>
        <item x="23"/>
        <item x="30"/>
        <item x="39"/>
        <item x="11"/>
        <item x="35"/>
        <item x="18"/>
        <item x="12"/>
        <item x="40"/>
        <item x="2"/>
        <item x="27"/>
        <item x="19"/>
        <item x="4"/>
        <item x="5"/>
        <item x="21"/>
        <item x="15"/>
        <item x="17"/>
        <item x="31"/>
        <item x="36"/>
        <item x="26"/>
        <item x="20"/>
        <item x="34"/>
        <item x="14"/>
        <item x="3"/>
        <item x="16"/>
        <item x="25"/>
        <item x="1"/>
        <item x="28"/>
        <item x="7"/>
        <item x="38"/>
        <item x="33"/>
        <item x="13"/>
        <item x="8"/>
        <item x="37"/>
        <item x="6"/>
        <item x="10"/>
        <item x="29"/>
        <item t="default"/>
      </items>
    </pivotField>
    <pivotField axis="axisPage" compact="0" subtotalTop="0" multipleItemSelectionAllowed="1" showAll="0" insertBlankRow="1">
      <items count="10">
        <item h="1" m="1" x="8"/>
        <item x="7"/>
        <item h="1" x="5"/>
        <item h="1" x="0"/>
        <item h="1" x="3"/>
        <item h="1" x="2"/>
        <item h="1" x="6"/>
        <item h="1" x="4"/>
        <item h="1" x="1"/>
        <item t="default"/>
      </items>
    </pivotField>
    <pivotField compact="0" subtotalTop="0" showAll="0" insertBlankRow="1"/>
    <pivotField dataField="1" compact="0" subtotalTop="0" showAll="0" insertBlankRow="1"/>
    <pivotField compact="0" subtotalTop="0" showAll="0" insertBlankRow="1"/>
    <pivotField dataField="1" compact="0" subtotalTop="0" showAll="0" insertBlankRow="1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dataField="1"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dataField="1" compact="0" subtotalTop="0" dragToRow="0" dragToCol="0" dragToPage="0" showAll="0" insertBlankRow="1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" item="27" hier="-1"/>
    <pageField fld="4" hier="-1"/>
    <pageField fld="2" hier="-1"/>
  </pageFields>
  <dataFields count="4">
    <dataField name="Сумма по полю Value (in 1000 rub)" fld="6" baseField="0" baseItem="0"/>
    <dataField name="Сумма по полю Sum of offtake (units)" fld="11" baseField="0" baseItem="0"/>
    <dataField name="Сумма по полю Цена" fld="14" baseField="0" baseItem="0"/>
    <dataField name="Сумма по полю Number of stor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22664-2B41-4E1C-97D0-8B7AA67B3E10}" name="Сводная таблица6" cacheId="0" dataOnRows="1" dataPosition="0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outline="1" outlineData="1" multipleFieldFilters="0" chartFormat="4" rowHeaderCaption="Канал продаж" colHeaderCaption="Год">
  <location ref="A55:B76" firstHeaderRow="1" firstDataRow="1" firstDataCol="1" rowPageCount="3" colPageCount="1"/>
  <pivotFields count="15">
    <pivotField axis="axisPage" multipleItemSelectionAllowed="1" showAll="0" sortType="ascending" defaultSubtotal="0">
      <items count="3">
        <item h="1" x="2"/>
        <item x="1"/>
        <item x="0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showAll="0" defaultSubtotal="0">
      <items count="3">
        <item x="0"/>
        <item x="2"/>
        <item x="1"/>
      </items>
    </pivotField>
    <pivotField axis="axisRow" multipleItemSelectionAllowed="1" showAll="0" sortType="descending" defaultSubtotal="0">
      <items count="41">
        <item x="29"/>
        <item x="10"/>
        <item x="6"/>
        <item x="37"/>
        <item x="8"/>
        <item x="13"/>
        <item x="33"/>
        <item x="38"/>
        <item x="7"/>
        <item x="28"/>
        <item x="1"/>
        <item x="25"/>
        <item x="16"/>
        <item x="3"/>
        <item x="14"/>
        <item x="34"/>
        <item x="20"/>
        <item x="26"/>
        <item x="36"/>
        <item x="31"/>
        <item x="17"/>
        <item x="15"/>
        <item x="21"/>
        <item x="5"/>
        <item x="4"/>
        <item x="19"/>
        <item x="27"/>
        <item x="2"/>
        <item x="40"/>
        <item x="12"/>
        <item x="18"/>
        <item x="35"/>
        <item x="11"/>
        <item x="39"/>
        <item x="30"/>
        <item x="23"/>
        <item x="32"/>
        <item x="24"/>
        <item x="9"/>
        <item x="2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 defaultSubtotal="0">
      <items count="9">
        <item h="1" x="1"/>
        <item m="1" x="8"/>
        <item h="1" x="7"/>
        <item h="1" x="5"/>
        <item h="1" x="0"/>
        <item h="1" x="3"/>
        <item x="2"/>
        <item x="6"/>
        <item h="1" x="4"/>
      </items>
    </pivotField>
    <pivotField showAll="0" defaultSubtotal="0"/>
    <pivotField dataField="1" showAll="0" defaultSubtotal="0"/>
    <pivotField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"/>
  </rowFields>
  <rowItems count="21">
    <i>
      <x v="13"/>
    </i>
    <i>
      <x v="2"/>
    </i>
    <i>
      <x v="40"/>
    </i>
    <i>
      <x v="32"/>
    </i>
    <i>
      <x v="26"/>
    </i>
    <i>
      <x v="23"/>
    </i>
    <i>
      <x v="30"/>
    </i>
    <i>
      <x v="10"/>
    </i>
    <i>
      <x v="12"/>
    </i>
    <i>
      <x v="1"/>
    </i>
    <i>
      <x v="38"/>
    </i>
    <i>
      <x v="8"/>
    </i>
    <i>
      <x v="22"/>
    </i>
    <i>
      <x v="24"/>
    </i>
    <i>
      <x v="31"/>
    </i>
    <i>
      <x v="19"/>
    </i>
    <i>
      <x v="35"/>
    </i>
    <i>
      <x/>
    </i>
    <i>
      <x v="18"/>
    </i>
    <i>
      <x v="6"/>
    </i>
    <i t="grand">
      <x/>
    </i>
  </rowItems>
  <colItems count="1">
    <i/>
  </colItems>
  <pageFields count="3">
    <pageField fld="0" hier="-1"/>
    <pageField fld="2" item="2" hier="-1"/>
    <pageField fld="4" hier="-1"/>
  </pageFields>
  <dataFields count="1">
    <dataField name="Сумма по полю Value (in 1000 rub)" fld="6" baseField="0" baseItem="0"/>
  </dataFields>
  <formats count="1">
    <format dxfId="24">
      <pivotArea dataOnly="0" fieldPosition="0">
        <references count="2">
          <reference field="2" count="1" selected="0">
            <x v="2"/>
          </reference>
          <reference field="3" count="5">
            <x v="2"/>
            <x v="13"/>
            <x v="26"/>
            <x v="32"/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0AE0A-7381-438F-A1B7-3A7F935E628E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outline="1" outlineData="1" multipleFieldFilters="0" chartFormat="10" rowHeaderCaption="Канал продаж" colHeaderCaption="Год">
  <location ref="A122:E128" firstHeaderRow="1" firstDataRow="3" firstDataCol="1"/>
  <pivotFields count="15">
    <pivotField axis="axisCol" multipleItemSelectionAllowed="1" showAll="0" sortType="ascending" defaultSubtotal="0">
      <items count="3">
        <item h="1" x="2"/>
        <item x="1"/>
        <item x="0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 sortType="descending" defaultSubtotal="0">
      <items count="3">
        <item x="0"/>
        <item x="2"/>
        <item x="1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0" count="1" selected="0">
              <x v="2"/>
            </reference>
          </references>
        </pivotArea>
      </autoSortScope>
    </pivotField>
    <pivotField multipleItemSelectionAllowed="1" showAll="0" defaultSubtotal="0">
      <items count="41">
        <item h="1" x="29"/>
        <item h="1" x="10"/>
        <item x="6"/>
        <item h="1" x="37"/>
        <item h="1" x="8"/>
        <item h="1" x="13"/>
        <item h="1" x="33"/>
        <item h="1" x="38"/>
        <item h="1" x="7"/>
        <item h="1" x="28"/>
        <item h="1" x="1"/>
        <item h="1" x="25"/>
        <item h="1" x="16"/>
        <item x="3"/>
        <item h="1" x="14"/>
        <item h="1" x="34"/>
        <item h="1" x="20"/>
        <item h="1" x="26"/>
        <item h="1" x="36"/>
        <item h="1" x="31"/>
        <item h="1" x="17"/>
        <item h="1" x="15"/>
        <item h="1" x="21"/>
        <item h="1" x="5"/>
        <item h="1" x="4"/>
        <item h="1" x="19"/>
        <item x="27"/>
        <item h="1" x="2"/>
        <item h="1" x="40"/>
        <item h="1" x="12"/>
        <item h="1" x="18"/>
        <item h="1" x="35"/>
        <item x="11"/>
        <item h="1" x="39"/>
        <item h="1" x="30"/>
        <item h="1" x="23"/>
        <item h="1" x="32"/>
        <item h="1" x="24"/>
        <item h="1" x="9"/>
        <item h="1" x="22"/>
        <item x="0"/>
      </items>
    </pivotField>
    <pivotField multipleItemSelectionAllowed="1" showAll="0" defaultSubtotal="0">
      <items count="9">
        <item h="1" x="1"/>
        <item m="1" x="8"/>
        <item h="1" x="7"/>
        <item h="1" x="5"/>
        <item h="1" x="0"/>
        <item h="1" x="3"/>
        <item x="2"/>
        <item x="6"/>
        <item h="1" x="4"/>
      </items>
    </pivotField>
    <pivotField showAll="0" defaultSubtotal="0"/>
    <pivotField dataField="1" showAll="0" defaultSubtotal="0"/>
    <pivotField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dataField="1" subtotalTop="0" dragToRow="0" dragToCol="0" dragToPage="0" showAll="0" defaultSubtotal="0"/>
    <pivotField subtotalTop="0" dragToRow="0" dragToCol="0" dragToPage="0" showAll="0" defaultSubtotal="0"/>
  </pivotFields>
  <rowFields count="1">
    <field x="2"/>
  </rowFields>
  <rowItems count="4">
    <i>
      <x v="2"/>
    </i>
    <i>
      <x/>
    </i>
    <i>
      <x v="1"/>
    </i>
    <i t="grand">
      <x/>
    </i>
  </rowItems>
  <colFields count="2">
    <field x="0"/>
    <field x="-2"/>
  </colFields>
  <colItems count="4">
    <i>
      <x v="1"/>
      <x/>
    </i>
    <i r="1" i="1">
      <x v="1"/>
    </i>
    <i>
      <x v="2"/>
      <x/>
    </i>
    <i r="1" i="1">
      <x v="1"/>
    </i>
  </colItems>
  <dataFields count="2">
    <dataField name="Сумма по полю Value (in 1000 rub)" fld="6" baseField="0" baseItem="0"/>
    <dataField name="Сумма по полю %" fld="1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B8E61-DF5B-4AB8-8640-ADBCCDBE2694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outline="1" outlineData="1" compactData="0" rowHeaderCaption="ГМ, СМ, ММ" colHeaderCaption="Бренд">
  <location ref="A55:D58" firstHeaderRow="0" firstDataRow="1" firstDataCol="1"/>
  <pivotFields count="15">
    <pivotField compact="0" subtotalTop="0" showAll="0" insertBlankRow="1" sortType="ascending"/>
    <pivotField compact="0" subtotalTop="0" showAll="0" insertBlankRow="1"/>
    <pivotField axis="axisRow" compact="0" subtotalTop="0" showAll="0" insertBlankRow="1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subtotalTop="0" multipleItemSelectionAllowed="1" showAll="0" insertBlankRow="1" sortType="descending"/>
    <pivotField compact="0" subtotalTop="0" multipleItemSelectionAllowed="1" showAll="0" insertBlankRow="1"/>
    <pivotField dataField="1" compact="0" subtotalTop="0" showAll="0" insertBlankRow="1"/>
    <pivotField compact="0" subtotalTop="0" showAll="0" insertBlankRow="1"/>
    <pivotField compact="0" subtotalTop="0" showAll="0" insertBlankRow="1"/>
    <pivotField dataField="1" compact="0" subtotalTop="0" showAll="0" insertBlankRow="1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dataField="1"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</pivotFields>
  <rowFields count="1">
    <field x="2"/>
  </rowFields>
  <rowItems count="3">
    <i>
      <x/>
    </i>
    <i>
      <x v="2"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(in 1000)" fld="5" baseField="2" baseItem="0"/>
    <dataField name="Sum of Number of stores" fld="8" baseField="2" baseItem="0"/>
    <dataField name="Sum of offtake (units )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15425-5AD3-4469-A8EC-F1B0CED62A70}" name="Сводная таблица8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rowHeaderCaption="Weight range" colHeaderCaption="Channel">
  <location ref="A159:D168" firstHeaderRow="1" firstDataRow="2" firstDataCol="1"/>
  <pivotFields count="15">
    <pivotField showAll="0" sortType="ascending" defaultSubtotal="0"/>
    <pivotField showAll="0" sortType="ascending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showAll="0" defaultSubtotal="0">
      <items count="3">
        <item x="2"/>
        <item x="1"/>
        <item x="0"/>
      </items>
    </pivotField>
    <pivotField multipleItemSelectionAllowed="1" showAll="0" defaultSubtotal="0">
      <items count="41">
        <item x="0"/>
        <item x="22"/>
        <item x="9"/>
        <item x="24"/>
        <item x="32"/>
        <item x="23"/>
        <item x="30"/>
        <item x="39"/>
        <item x="11"/>
        <item x="35"/>
        <item x="18"/>
        <item x="12"/>
        <item x="40"/>
        <item x="2"/>
        <item x="27"/>
        <item x="19"/>
        <item x="4"/>
        <item x="5"/>
        <item x="21"/>
        <item x="15"/>
        <item x="17"/>
        <item x="31"/>
        <item x="36"/>
        <item x="26"/>
        <item x="20"/>
        <item x="34"/>
        <item x="14"/>
        <item x="3"/>
        <item x="16"/>
        <item x="25"/>
        <item x="1"/>
        <item x="28"/>
        <item x="7"/>
        <item x="38"/>
        <item x="33"/>
        <item x="13"/>
        <item x="8"/>
        <item x="37"/>
        <item x="6"/>
        <item x="10"/>
        <item x="29"/>
      </items>
    </pivotField>
    <pivotField axis="axisRow" multipleItemSelectionAllowed="1" showAll="0" sortType="ascending" defaultSubtotal="0">
      <items count="9">
        <item x="1"/>
        <item m="1" x="8"/>
        <item x="7"/>
        <item x="5"/>
        <item x="0"/>
        <item x="3"/>
        <item x="2"/>
        <item x="6"/>
        <item x="4"/>
      </items>
    </pivotField>
    <pivotField showAll="0" defaultSubtotal="0"/>
    <pivotField dataField="1" showAll="0" defaultSubtotal="0"/>
    <pivotField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4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"/>
  </colFields>
  <colItems count="3">
    <i>
      <x/>
    </i>
    <i>
      <x v="1"/>
    </i>
    <i>
      <x v="2"/>
    </i>
  </colItems>
  <dataFields count="1">
    <dataField name="Сумма по полю Value (in 1000 rub)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A5FBE-3738-4BFD-8565-F8FEE583D0A5}" name="Сводная таблица7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rowHeaderCaption="Бренд" colHeaderCaption="Бренд">
  <location ref="A112:C153" firstHeaderRow="0" firstDataRow="1" firstDataCol="1"/>
  <pivotFields count="15">
    <pivotField showAll="0" sortType="ascending" defaultSubtotal="0"/>
    <pivotField showAll="0" sortType="ascending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>
      <items count="3">
        <item x="0"/>
        <item x="2"/>
        <item x="1"/>
      </items>
    </pivotField>
    <pivotField axis="axisRow" multipleItemSelectionAllowed="1" showAll="0" sortType="descending" defaultSubtotal="0">
      <items count="41">
        <item x="0"/>
        <item x="22"/>
        <item x="9"/>
        <item x="24"/>
        <item x="32"/>
        <item x="23"/>
        <item x="30"/>
        <item x="39"/>
        <item x="11"/>
        <item x="35"/>
        <item x="18"/>
        <item x="12"/>
        <item x="40"/>
        <item x="2"/>
        <item x="27"/>
        <item x="19"/>
        <item x="4"/>
        <item x="5"/>
        <item x="21"/>
        <item x="15"/>
        <item x="17"/>
        <item x="31"/>
        <item x="36"/>
        <item x="26"/>
        <item x="20"/>
        <item x="34"/>
        <item x="14"/>
        <item x="3"/>
        <item x="16"/>
        <item x="25"/>
        <item x="1"/>
        <item x="28"/>
        <item x="7"/>
        <item x="38"/>
        <item x="33"/>
        <item x="13"/>
        <item x="8"/>
        <item x="37"/>
        <item x="6"/>
        <item x="10"/>
        <item x="2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multipleItemSelectionAllowed="1" showAll="0" sortType="ascending" defaultSubtotal="0">
      <items count="9">
        <item x="1"/>
        <item m="1" x="8"/>
        <item x="7"/>
        <item x="5"/>
        <item x="0"/>
        <item x="3"/>
        <item x="2"/>
        <item x="6"/>
        <item x="4"/>
      </items>
    </pivotField>
    <pivotField showAll="0" defaultSubtotal="0"/>
    <pivotField dataField="1" showAll="0" defaultSubtotal="0"/>
    <pivotField showAll="0" defaultSubtotal="0"/>
    <pivotField dataField="1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"/>
  </rowFields>
  <rowItems count="41">
    <i>
      <x v="27"/>
    </i>
    <i>
      <x v="38"/>
    </i>
    <i>
      <x/>
    </i>
    <i>
      <x v="8"/>
    </i>
    <i>
      <x v="39"/>
    </i>
    <i>
      <x v="1"/>
    </i>
    <i>
      <x v="20"/>
    </i>
    <i>
      <x v="14"/>
    </i>
    <i>
      <x v="28"/>
    </i>
    <i>
      <x v="17"/>
    </i>
    <i>
      <x v="10"/>
    </i>
    <i>
      <x v="31"/>
    </i>
    <i>
      <x v="32"/>
    </i>
    <i>
      <x v="5"/>
    </i>
    <i>
      <x v="21"/>
    </i>
    <i>
      <x v="11"/>
    </i>
    <i>
      <x v="16"/>
    </i>
    <i>
      <x v="24"/>
    </i>
    <i>
      <x v="15"/>
    </i>
    <i>
      <x v="37"/>
    </i>
    <i>
      <x v="18"/>
    </i>
    <i>
      <x v="2"/>
    </i>
    <i>
      <x v="36"/>
    </i>
    <i>
      <x v="33"/>
    </i>
    <i>
      <x v="23"/>
    </i>
    <i>
      <x v="30"/>
    </i>
    <i>
      <x v="13"/>
    </i>
    <i>
      <x v="26"/>
    </i>
    <i>
      <x v="4"/>
    </i>
    <i>
      <x v="9"/>
    </i>
    <i>
      <x v="19"/>
    </i>
    <i>
      <x v="12"/>
    </i>
    <i>
      <x v="22"/>
    </i>
    <i>
      <x v="35"/>
    </i>
    <i>
      <x v="40"/>
    </i>
    <i>
      <x v="7"/>
    </i>
    <i>
      <x v="29"/>
    </i>
    <i>
      <x v="6"/>
    </i>
    <i>
      <x v="34"/>
    </i>
    <i>
      <x v="25"/>
    </i>
    <i>
      <x v="3"/>
    </i>
  </rowItems>
  <colFields count="1">
    <field x="-2"/>
  </colFields>
  <colItems count="2">
    <i>
      <x/>
    </i>
    <i i="1">
      <x v="1"/>
    </i>
  </colItems>
  <dataFields count="2">
    <dataField name="Сумма по полю Value (in 1000 rub)" fld="6" baseField="0" baseItem="0"/>
    <dataField name="Сумма по полю Number of stor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3D182-2983-4EB7-8B78-28A9D7B8C8E5}" name="Сводная таблица1" cacheId="0" dataOnRows="1" dataPosition="0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outline="1" outlineData="1" multipleFieldFilters="0" chartFormat="4" rowHeaderCaption="Канал продаж" colHeaderCaption="Год">
  <location ref="A6:D49" firstHeaderRow="1" firstDataRow="2" firstDataCol="1"/>
  <pivotFields count="15">
    <pivotField showAll="0" sortType="ascending" defaultSubtotal="0"/>
    <pivotField showAll="0" defaultSubtotal="0"/>
    <pivotField axis="axisCol" showAll="0" defaultSubtotal="0">
      <items count="3">
        <item x="0"/>
        <item x="2"/>
        <item x="1"/>
      </items>
    </pivotField>
    <pivotField axis="axisRow" multipleItemSelectionAllowed="1" showAll="0" defaultSubtotal="0">
      <items count="41">
        <item x="29"/>
        <item x="10"/>
        <item x="6"/>
        <item x="37"/>
        <item x="8"/>
        <item x="13"/>
        <item x="33"/>
        <item x="38"/>
        <item x="7"/>
        <item x="28"/>
        <item x="1"/>
        <item x="25"/>
        <item x="16"/>
        <item x="3"/>
        <item x="14"/>
        <item x="34"/>
        <item x="20"/>
        <item x="26"/>
        <item x="36"/>
        <item x="31"/>
        <item x="17"/>
        <item x="15"/>
        <item x="21"/>
        <item x="5"/>
        <item x="4"/>
        <item x="19"/>
        <item x="27"/>
        <item x="2"/>
        <item x="40"/>
        <item x="12"/>
        <item x="18"/>
        <item x="35"/>
        <item x="11"/>
        <item x="39"/>
        <item x="30"/>
        <item x="23"/>
        <item x="32"/>
        <item x="24"/>
        <item x="9"/>
        <item x="22"/>
        <item x="0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2"/>
  </colFields>
  <colItems count="3">
    <i>
      <x/>
    </i>
    <i>
      <x v="1"/>
    </i>
    <i>
      <x v="2"/>
    </i>
  </colItems>
  <dataFields count="1">
    <dataField name="Сумма по полю Value (in 1000 rub)" fld="6" showDataAs="percentOfRow" baseField="0" baseItem="0" numFmtId="1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BE128-E6A2-4673-AB35-310892439B26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rowHeaderCaption="ГМ, СМ, ММ" colHeaderCaption="Бренд">
  <location ref="A63:D66" firstHeaderRow="0" firstDataRow="1" firstDataCol="1"/>
  <pivotFields count="15">
    <pivotField showAll="0" sortType="ascending" defaultSubtotal="0"/>
    <pivotField showAll="0" sortType="ascending" defaultSubtotal="0"/>
    <pivotField axis="axisRow" showAll="0" sortType="descending" defaultSubtotal="0">
      <items count="3"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multipleItemSelectionAllowed="1" showAll="0" sortType="descending" defaultSubtotal="0"/>
    <pivotField multipleItemSelectionAllowe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2"/>
  </rowFields>
  <rowItems count="3">
    <i>
      <x/>
    </i>
    <i>
      <x v="2"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Value (in 1000 rub)" fld="6" baseField="0" baseItem="0"/>
    <dataField name="Сумма по полю Units (in 1000)" fld="5" baseField="0" baseItem="0"/>
    <dataField name="Сумма по полю цена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A3DFA-4CF8-43F6-9C00-E68E8390E953}" name="Сводная таблица6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rowHeaderCaption="Месяц" colHeaderCaption="Бренд">
  <location ref="A93:B105" firstHeaderRow="1" firstDataRow="1" firstDataCol="1"/>
  <pivotFields count="15">
    <pivotField showAll="0" sortType="ascending" defaultSubtotal="0"/>
    <pivotField axis="axisRow" showAll="0" sortType="ascending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>
      <items count="3">
        <item x="0"/>
        <item x="2"/>
        <item x="1"/>
      </items>
    </pivotField>
    <pivotField multipleItemSelectionAllowed="1" showAll="0" sortType="descending" defaultSubtotal="0"/>
    <pivotField multipleItemSelectionAllowed="1" showAll="0" sortType="ascending" defaultSubtotal="0">
      <items count="9">
        <item x="1"/>
        <item m="1" x="8"/>
        <item x="7"/>
        <item x="5"/>
        <item x="0"/>
        <item x="3"/>
        <item x="2"/>
        <item x="6"/>
        <item x="4"/>
      </items>
    </pivotField>
    <pivotField showAll="0" defaultSubtotal="0"/>
    <pivotField dataField="1" showAll="0" defaultSubtotal="0"/>
    <pivotField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Сумма по полю Value (in 1000 rub)" fld="6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AE185-0702-4C88-86F3-CC4A9CBFCBC7}" name="Сводная таблица5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rowHeaderCaption="ГМ, СМ, ММ" colHeaderCaption="Бренд">
  <location ref="A71:D79" firstHeaderRow="0" firstDataRow="1" firstDataCol="1"/>
  <pivotFields count="15">
    <pivotField showAll="0" sortType="ascending" defaultSubtotal="0"/>
    <pivotField showAll="0" sortType="ascending" defaultSubtotal="0"/>
    <pivotField showAll="0" defaultSubtotal="0">
      <items count="3">
        <item x="0"/>
        <item x="2"/>
        <item x="1"/>
      </items>
    </pivotField>
    <pivotField multipleItemSelectionAllowed="1" showAll="0" sortType="descending" defaultSubtotal="0"/>
    <pivotField axis="axisRow" multipleItemSelectionAllowed="1" showAll="0" sortType="ascending" defaultSubtotal="0">
      <items count="9">
        <item x="1"/>
        <item m="1" x="8"/>
        <item x="7"/>
        <item x="5"/>
        <item x="0"/>
        <item x="3"/>
        <item x="2"/>
        <item x="6"/>
        <item x="4"/>
      </items>
    </pivotField>
    <pivotField showAll="0" defaultSubtotal="0"/>
    <pivotField dataField="1" showAll="0" defaultSubtotal="0"/>
    <pivotField dataField="1"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dataField="1"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4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Value (in 1000 rub)" fld="6" baseField="0" baseItem="0"/>
    <dataField name="Сумма по полю Volume (in 1000 kg)" fld="7" baseField="0" baseItem="0"/>
    <dataField name="Сумма по полю Цена грамма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AB8AD-3759-47C3-BFFA-93428976D716}" name="Сводная таблица7" cacheId="0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outline="1" outlineData="1" compactData="0" rowHeaderCaption="ГМ, СМ, ММ" colHeaderCaption="Бренд">
  <location ref="A246:O265" firstHeaderRow="1" firstDataRow="2" firstDataCol="2" rowPageCount="3" colPageCount="1"/>
  <pivotFields count="15">
    <pivotField axis="axisPage" compact="0" subtotalTop="0" showAll="0" insertBlankRow="1" sortType="ascending">
      <items count="4">
        <item x="2"/>
        <item x="1"/>
        <item x="0"/>
        <item t="default"/>
      </items>
    </pivotField>
    <pivotField axis="axisCol" compact="0" subtotalTop="0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ubtotalTop="0" showAll="0" insertBlankRow="1">
      <items count="4">
        <item x="0"/>
        <item x="2"/>
        <item x="1"/>
        <item t="default"/>
      </items>
    </pivotField>
    <pivotField axis="axisPage" compact="0" subtotalTop="0" showAll="0" insertBlankRow="1" sortType="descending">
      <items count="42">
        <item x="0"/>
        <item x="22"/>
        <item x="9"/>
        <item x="24"/>
        <item x="32"/>
        <item x="23"/>
        <item x="30"/>
        <item x="39"/>
        <item x="11"/>
        <item x="35"/>
        <item x="18"/>
        <item x="12"/>
        <item x="40"/>
        <item x="2"/>
        <item x="27"/>
        <item x="19"/>
        <item x="4"/>
        <item x="5"/>
        <item x="21"/>
        <item x="15"/>
        <item x="17"/>
        <item x="31"/>
        <item x="36"/>
        <item x="26"/>
        <item x="20"/>
        <item x="34"/>
        <item x="14"/>
        <item x="3"/>
        <item x="16"/>
        <item x="25"/>
        <item x="1"/>
        <item x="28"/>
        <item x="7"/>
        <item x="38"/>
        <item x="33"/>
        <item x="13"/>
        <item x="8"/>
        <item x="37"/>
        <item x="6"/>
        <item x="10"/>
        <item x="29"/>
        <item t="default"/>
      </items>
    </pivotField>
    <pivotField axis="axisPage" compact="0" subtotalTop="0" multipleItemSelectionAllowed="1" showAll="0" insertBlankRow="1">
      <items count="10">
        <item h="1" m="1" x="8"/>
        <item h="1" x="7"/>
        <item h="1" x="5"/>
        <item h="1" x="0"/>
        <item h="1" x="3"/>
        <item h="1" x="2"/>
        <item x="6"/>
        <item h="1" x="4"/>
        <item h="1" x="1"/>
        <item t="default"/>
      </items>
    </pivotField>
    <pivotField dataField="1" compact="0" subtotalTop="0" showAll="0" insertBlankRow="1"/>
    <pivotField compact="0" subtotalTop="0" showAll="0" insertBlankRow="1"/>
    <pivotField compact="0" subtotalTop="0" showAll="0" insertBlankRow="1"/>
    <pivotField dataField="1" compact="0" subtotalTop="0" showAll="0" insertBlankRow="1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dataField="1"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</pivotFields>
  <rowFields count="2">
    <field x="2"/>
    <field x="-2"/>
  </rowFields>
  <rowItems count="18">
    <i>
      <x/>
    </i>
    <i r="1">
      <x/>
    </i>
    <i r="1" i="1">
      <x v="1"/>
    </i>
    <i r="1" i="2">
      <x v="2"/>
    </i>
    <i t="blank">
      <x/>
    </i>
    <i>
      <x v="1"/>
    </i>
    <i r="1">
      <x/>
    </i>
    <i r="1" i="1">
      <x v="1"/>
    </i>
    <i r="1" i="2">
      <x v="2"/>
    </i>
    <i t="blank">
      <x v="1"/>
    </i>
    <i>
      <x v="2"/>
    </i>
    <i r="1">
      <x/>
    </i>
    <i r="1" i="1">
      <x v="1"/>
    </i>
    <i r="1" i="2">
      <x v="2"/>
    </i>
    <i t="blank">
      <x v="2"/>
    </i>
    <i t="grand">
      <x/>
    </i>
    <i t="grand" i="1">
      <x/>
    </i>
    <i t="grand" i="2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3">
    <pageField fld="3" item="38" hier="-1"/>
    <pageField fld="0" hier="-1"/>
    <pageField fld="4" hier="-1"/>
  </pageFields>
  <dataFields count="3">
    <dataField name="Sum of Units (in 1000)" fld="5" baseField="2" baseItem="0"/>
    <dataField name="Sum of Number of stores" fld="8" baseField="2" baseItem="0"/>
    <dataField name="Sum of offtake (units )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E0708-7022-4BD9-9530-C70BAC6579F7}" name="Сводная таблица11" cacheId="0" dataOnRows="1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outline="1" outlineData="1" compactData="0" rowHeaderCaption="ГМ, СМ, ММ" colHeaderCaption="Бренд">
  <location ref="A182:N188" firstHeaderRow="1" firstDataRow="2" firstDataCol="2" rowPageCount="3" colPageCount="1"/>
  <pivotFields count="15">
    <pivotField axis="axisPage" compact="0" subtotalTop="0" showAll="0" insertBlankRow="1" sortType="ascending">
      <items count="4">
        <item x="2"/>
        <item x="1"/>
        <item x="0"/>
        <item t="default"/>
      </items>
    </pivotField>
    <pivotField axis="axisCol" compact="0" subtotalTop="0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ubtotalTop="0" showAll="0" insertBlankRow="1">
      <items count="4">
        <item x="0"/>
        <item h="1" x="2"/>
        <item h="1" x="1"/>
        <item t="default"/>
      </items>
    </pivotField>
    <pivotField axis="axisPage" compact="0" subtotalTop="0" showAll="0" insertBlankRow="1" sortType="descending">
      <items count="42">
        <item x="0"/>
        <item x="22"/>
        <item x="9"/>
        <item x="24"/>
        <item x="32"/>
        <item x="23"/>
        <item x="30"/>
        <item x="39"/>
        <item x="11"/>
        <item x="35"/>
        <item x="18"/>
        <item x="12"/>
        <item x="40"/>
        <item x="2"/>
        <item x="27"/>
        <item x="19"/>
        <item x="4"/>
        <item x="5"/>
        <item x="21"/>
        <item x="15"/>
        <item x="17"/>
        <item x="31"/>
        <item x="36"/>
        <item x="26"/>
        <item x="20"/>
        <item x="34"/>
        <item x="14"/>
        <item x="3"/>
        <item x="16"/>
        <item x="25"/>
        <item x="1"/>
        <item x="28"/>
        <item x="7"/>
        <item x="38"/>
        <item x="33"/>
        <item x="13"/>
        <item x="8"/>
        <item x="37"/>
        <item x="6"/>
        <item x="10"/>
        <item x="29"/>
        <item t="default"/>
      </items>
    </pivotField>
    <pivotField axis="axisPage" compact="0" subtotalTop="0" multipleItemSelectionAllowed="1" showAll="0" insertBlankRow="1">
      <items count="10">
        <item h="1" m="1" x="8"/>
        <item h="1" x="7"/>
        <item h="1" x="5"/>
        <item h="1" x="0"/>
        <item h="1" x="3"/>
        <item h="1" x="2"/>
        <item x="6"/>
        <item h="1" x="4"/>
        <item h="1" x="1"/>
        <item t="default"/>
      </items>
    </pivotField>
    <pivotField compact="0" subtotalTop="0" showAll="0" insertBlankRow="1"/>
    <pivotField dataField="1" compact="0" subtotalTop="0" showAll="0" insertBlankRow="1"/>
    <pivotField compact="0" subtotalTop="0" showAll="0" insertBlankRow="1"/>
    <pivotField compact="0" subtotalTop="0" showAll="0" insertBlankRow="1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dataField="1"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dataField="1" compact="0" subtotalTop="0" dragToRow="0" dragToCol="0" dragToPage="0" showAll="0" insertBlankRow="1" defaultSubtotal="0"/>
  </pivotFields>
  <rowFields count="2">
    <field x="2"/>
    <field x="-2"/>
  </rowFields>
  <rowItems count="5">
    <i>
      <x/>
    </i>
    <i r="1">
      <x/>
    </i>
    <i r="1" i="1">
      <x v="1"/>
    </i>
    <i r="1" i="2">
      <x v="2"/>
    </i>
    <i t="blank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3">
    <pageField fld="3" item="38" hier="-1"/>
    <pageField fld="0" item="2" hier="-1"/>
    <pageField fld="4" hier="-1"/>
  </pageFields>
  <dataFields count="3">
    <dataField name="Сумма по полю Sum of offtake (units)" fld="11" baseField="0" baseItem="0"/>
    <dataField name="Сумма по полю Value (in 1000 rub)" fld="6" baseField="0" baseItem="0"/>
    <dataField name="Сумма по полю Цена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5B731-B866-49E3-910E-7C2E3FA79534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>
  <location ref="A23:D36" firstHeaderRow="1" firstDataRow="2" firstDataCol="1" rowPageCount="1" colPageCount="1"/>
  <pivotFields count="15">
    <pivotField axis="axisCol" showAll="0" sortType="ascending" defaultSubtotal="0">
      <items count="3">
        <item x="2"/>
        <item x="1"/>
        <item x="0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/>
    <pivotField axis="axisPage" multipleItemSelectionAllowed="1" showAll="0" defaultSubtotal="0">
      <items count="41">
        <item x="29"/>
        <item x="10"/>
        <item x="6"/>
        <item x="37"/>
        <item x="8"/>
        <item x="13"/>
        <item x="33"/>
        <item x="38"/>
        <item x="7"/>
        <item x="28"/>
        <item x="1"/>
        <item x="25"/>
        <item x="16"/>
        <item h="1" x="3"/>
        <item x="14"/>
        <item x="34"/>
        <item x="20"/>
        <item x="26"/>
        <item x="36"/>
        <item x="31"/>
        <item x="17"/>
        <item x="15"/>
        <item x="21"/>
        <item x="5"/>
        <item x="4"/>
        <item x="19"/>
        <item x="27"/>
        <item x="2"/>
        <item x="40"/>
        <item x="12"/>
        <item x="18"/>
        <item x="35"/>
        <item x="11"/>
        <item x="39"/>
        <item x="30"/>
        <item x="23"/>
        <item x="32"/>
        <item x="24"/>
        <item x="9"/>
        <item x="22"/>
        <item x="0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3">
    <i>
      <x/>
    </i>
    <i>
      <x v="1"/>
    </i>
    <i>
      <x v="2"/>
    </i>
  </colItems>
  <pageFields count="1">
    <pageField fld="3" hier="-1"/>
  </pageFields>
  <dataFields count="1">
    <dataField name="Сумма по полю Value (in 1000 rub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F7C5D-9BB8-4D9A-8D43-7FCF382059FF}" name="Сводная таблица9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rowHeaderCaption="ГМ, СМ, ММ" colHeaderCaption="Бренд">
  <location ref="A273:D288" firstHeaderRow="1" firstDataRow="3" firstDataCol="1" rowPageCount="1" colPageCount="1"/>
  <pivotFields count="15">
    <pivotField axis="axisPage" showAll="0" sortType="ascending" defaultSubtotal="0">
      <items count="3">
        <item x="2"/>
        <item x="1"/>
        <item x="0"/>
      </items>
    </pivotField>
    <pivotField axis="axisRow" showAll="0" sortType="ascending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 sortType="ascending" defaultSubtotal="0">
      <items count="3">
        <item x="0"/>
        <item h="1" x="2"/>
        <item h="1" x="1"/>
      </items>
    </pivotField>
    <pivotField axis="axisCol" multipleItemSelectionAllowed="1" showAll="0" sortType="descending" defaultSubtotal="0">
      <items count="41">
        <item h="1" x="0"/>
        <item h="1" x="22"/>
        <item h="1" x="9"/>
        <item h="1" x="24"/>
        <item h="1" x="32"/>
        <item h="1" x="23"/>
        <item h="1" x="30"/>
        <item h="1" x="39"/>
        <item h="1" x="11"/>
        <item h="1" x="35"/>
        <item h="1" x="18"/>
        <item h="1" x="12"/>
        <item h="1" x="40"/>
        <item h="1" x="2"/>
        <item h="1" x="27"/>
        <item h="1" x="19"/>
        <item h="1" x="4"/>
        <item h="1" x="5"/>
        <item h="1" x="21"/>
        <item h="1" x="15"/>
        <item h="1" x="17"/>
        <item h="1" x="31"/>
        <item h="1" x="36"/>
        <item h="1" x="26"/>
        <item h="1" x="20"/>
        <item h="1" x="34"/>
        <item h="1" x="14"/>
        <item x="3"/>
        <item h="1" x="16"/>
        <item h="1" x="25"/>
        <item h="1" x="1"/>
        <item h="1" x="28"/>
        <item h="1" x="7"/>
        <item h="1" x="38"/>
        <item h="1" x="33"/>
        <item h="1" x="13"/>
        <item h="1" x="8"/>
        <item h="1" x="37"/>
        <item x="6"/>
        <item h="1" x="10"/>
        <item h="1" x="29"/>
      </items>
    </pivotField>
    <pivotField axis="axisCol" multipleItemSelectionAllowed="1" showAll="0" defaultSubtotal="0">
      <items count="9">
        <item h="1" m="1" x="8"/>
        <item h="1" x="7"/>
        <item h="1" x="5"/>
        <item h="1" x="0"/>
        <item h="1" x="3"/>
        <item x="2"/>
        <item x="6"/>
        <item h="1" x="4"/>
        <item h="1" x="1"/>
      </items>
    </pivotField>
    <pivotField showAll="0" defaultSubtotal="0"/>
    <pivotField showAll="0" defaultSubtotal="0"/>
    <pivotField showAll="0" defaultSubtotal="0"/>
    <pivotField showAll="0" defaultSubtotal="0"/>
    <pivotField dataField="1"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2">
    <field x="2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2">
    <field x="3"/>
    <field x="4"/>
  </colFields>
  <colItems count="3">
    <i>
      <x v="27"/>
      <x v="5"/>
    </i>
    <i r="1">
      <x v="6"/>
    </i>
    <i>
      <x v="38"/>
      <x v="6"/>
    </i>
  </colItems>
  <pageFields count="1">
    <pageField fld="0" item="2" hier="-1"/>
  </pageFields>
  <dataFields count="1">
    <dataField name="Сумма по полю Среднемесячная цена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F74E0-E47E-469E-A016-C2020A10FEB5}" name="Сводная таблица8" cacheId="0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outline="1" outlineData="1" compactData="0" rowHeaderCaption="ГМ, СМ, ММ" colHeaderCaption="Бренд">
  <location ref="A219:O238" firstHeaderRow="1" firstDataRow="2" firstDataCol="2" rowPageCount="3" colPageCount="1"/>
  <pivotFields count="15">
    <pivotField axis="axisPage" compact="0" subtotalTop="0" showAll="0" insertBlankRow="1" sortType="ascending">
      <items count="4">
        <item x="2"/>
        <item x="1"/>
        <item x="0"/>
        <item t="default"/>
      </items>
    </pivotField>
    <pivotField axis="axisCol" compact="0" subtotalTop="0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ubtotalTop="0" showAll="0" insertBlankRow="1">
      <items count="4">
        <item x="0"/>
        <item x="2"/>
        <item x="1"/>
        <item t="default"/>
      </items>
    </pivotField>
    <pivotField axis="axisPage" compact="0" subtotalTop="0" multipleItemSelectionAllowed="1" showAll="0" insertBlankRow="1" sortType="descending">
      <items count="42">
        <item h="1" x="0"/>
        <item h="1" x="22"/>
        <item h="1" x="9"/>
        <item h="1" x="24"/>
        <item h="1" x="32"/>
        <item h="1" x="23"/>
        <item h="1" x="30"/>
        <item h="1" x="39"/>
        <item h="1" x="11"/>
        <item h="1" x="35"/>
        <item h="1" x="18"/>
        <item h="1" x="12"/>
        <item h="1" x="40"/>
        <item h="1" x="2"/>
        <item h="1" x="27"/>
        <item h="1" x="19"/>
        <item h="1" x="4"/>
        <item h="1" x="5"/>
        <item h="1" x="21"/>
        <item h="1" x="15"/>
        <item h="1" x="17"/>
        <item h="1" x="31"/>
        <item h="1" x="36"/>
        <item h="1" x="26"/>
        <item h="1" x="20"/>
        <item h="1" x="34"/>
        <item h="1" x="14"/>
        <item x="3"/>
        <item h="1" x="16"/>
        <item h="1" x="25"/>
        <item h="1" x="1"/>
        <item h="1" x="28"/>
        <item h="1" x="7"/>
        <item h="1" x="38"/>
        <item h="1" x="33"/>
        <item h="1" x="13"/>
        <item h="1" x="8"/>
        <item h="1" x="37"/>
        <item h="1" x="6"/>
        <item h="1" x="10"/>
        <item h="1" x="29"/>
        <item t="default"/>
      </items>
    </pivotField>
    <pivotField axis="axisPage" compact="0" subtotalTop="0" multipleItemSelectionAllowed="1" showAll="0" insertBlankRow="1">
      <items count="10">
        <item h="1" m="1" x="8"/>
        <item h="1" x="7"/>
        <item h="1" x="5"/>
        <item h="1" x="0"/>
        <item h="1" x="3"/>
        <item x="2"/>
        <item h="1" x="6"/>
        <item h="1" x="4"/>
        <item h="1" x="1"/>
        <item t="default"/>
      </items>
    </pivotField>
    <pivotField dataField="1" compact="0" subtotalTop="0" showAll="0" insertBlankRow="1"/>
    <pivotField compact="0" subtotalTop="0" showAll="0" insertBlankRow="1"/>
    <pivotField compact="0" subtotalTop="0" showAll="0" insertBlankRow="1"/>
    <pivotField dataField="1" compact="0" subtotalTop="0" showAll="0" insertBlankRow="1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dataField="1"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</pivotFields>
  <rowFields count="2">
    <field x="2"/>
    <field x="-2"/>
  </rowFields>
  <rowItems count="18">
    <i>
      <x/>
    </i>
    <i r="1">
      <x/>
    </i>
    <i r="1" i="1">
      <x v="1"/>
    </i>
    <i r="1" i="2">
      <x v="2"/>
    </i>
    <i t="blank">
      <x/>
    </i>
    <i>
      <x v="1"/>
    </i>
    <i r="1">
      <x/>
    </i>
    <i r="1" i="1">
      <x v="1"/>
    </i>
    <i r="1" i="2">
      <x v="2"/>
    </i>
    <i t="blank">
      <x v="1"/>
    </i>
    <i>
      <x v="2"/>
    </i>
    <i r="1">
      <x/>
    </i>
    <i r="1" i="1">
      <x v="1"/>
    </i>
    <i r="1" i="2">
      <x v="2"/>
    </i>
    <i t="blank">
      <x v="2"/>
    </i>
    <i t="grand">
      <x/>
    </i>
    <i t="grand" i="1">
      <x/>
    </i>
    <i t="grand" i="2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3">
    <pageField fld="3" hier="-1"/>
    <pageField fld="0" hier="-1"/>
    <pageField fld="4" hier="-1"/>
  </pageFields>
  <dataFields count="3">
    <dataField name="Sum of Units (in 1000)" fld="5" baseField="2" baseItem="0"/>
    <dataField name="Sum of Number of stores" fld="8" baseField="2" baseItem="0"/>
    <dataField name="Sum of offtake (units )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0BD48-E593-4E1D-8881-594CB1974A90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>
  <location ref="A43:D85" firstHeaderRow="1" firstDataRow="2" firstDataCol="1"/>
  <pivotFields count="15">
    <pivotField axis="axisCol" showAll="0" sortType="descending" defaultSubtotal="0">
      <items count="3">
        <item x="0"/>
        <item x="1"/>
        <item x="2"/>
      </items>
    </pivotField>
    <pivotField showAll="0" defaultSubtotal="0"/>
    <pivotField showAll="0" defaultSubtotal="0"/>
    <pivotField axis="axisRow" multipleItemSelectionAllowed="1" showAll="0" sortType="descending" defaultSubtotal="0">
      <items count="41">
        <item x="29"/>
        <item x="10"/>
        <item x="6"/>
        <item x="37"/>
        <item x="8"/>
        <item x="13"/>
        <item x="33"/>
        <item x="38"/>
        <item x="7"/>
        <item x="28"/>
        <item x="1"/>
        <item x="25"/>
        <item x="16"/>
        <item x="3"/>
        <item x="14"/>
        <item x="34"/>
        <item x="20"/>
        <item x="26"/>
        <item x="36"/>
        <item x="31"/>
        <item x="17"/>
        <item x="15"/>
        <item x="21"/>
        <item x="5"/>
        <item x="4"/>
        <item x="19"/>
        <item x="27"/>
        <item x="2"/>
        <item x="40"/>
        <item x="12"/>
        <item x="18"/>
        <item x="35"/>
        <item x="11"/>
        <item x="39"/>
        <item x="30"/>
        <item x="23"/>
        <item x="32"/>
        <item x="24"/>
        <item x="9"/>
        <item x="22"/>
        <item x="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"/>
  </rowFields>
  <rowItems count="41">
    <i>
      <x v="13"/>
    </i>
    <i>
      <x v="2"/>
    </i>
    <i>
      <x v="40"/>
    </i>
    <i>
      <x v="39"/>
    </i>
    <i>
      <x v="23"/>
    </i>
    <i>
      <x v="26"/>
    </i>
    <i>
      <x v="8"/>
    </i>
    <i>
      <x v="32"/>
    </i>
    <i>
      <x v="30"/>
    </i>
    <i>
      <x v="20"/>
    </i>
    <i>
      <x v="19"/>
    </i>
    <i>
      <x v="10"/>
    </i>
    <i>
      <x v="38"/>
    </i>
    <i>
      <x v="35"/>
    </i>
    <i>
      <x v="31"/>
    </i>
    <i>
      <x v="3"/>
    </i>
    <i>
      <x v="1"/>
    </i>
    <i>
      <x v="29"/>
    </i>
    <i>
      <x v="18"/>
    </i>
    <i>
      <x v="16"/>
    </i>
    <i>
      <x v="17"/>
    </i>
    <i>
      <x v="7"/>
    </i>
    <i>
      <x v="27"/>
    </i>
    <i>
      <x v="28"/>
    </i>
    <i>
      <x v="5"/>
    </i>
    <i>
      <x v="37"/>
    </i>
    <i>
      <x v="36"/>
    </i>
    <i>
      <x v="34"/>
    </i>
    <i>
      <x v="11"/>
    </i>
    <i>
      <x v="15"/>
    </i>
    <i>
      <x/>
    </i>
    <i>
      <x v="33"/>
    </i>
    <i>
      <x v="21"/>
    </i>
    <i>
      <x v="14"/>
    </i>
    <i>
      <x v="22"/>
    </i>
    <i>
      <x v="12"/>
    </i>
    <i>
      <x v="6"/>
    </i>
    <i>
      <x v="4"/>
    </i>
    <i>
      <x v="9"/>
    </i>
    <i>
      <x v="24"/>
    </i>
    <i>
      <x v="25"/>
    </i>
  </rowItems>
  <colFields count="1">
    <field x="0"/>
  </colFields>
  <colItems count="3">
    <i>
      <x/>
    </i>
    <i>
      <x v="1"/>
    </i>
    <i>
      <x v="2"/>
    </i>
  </colItems>
  <dataFields count="1">
    <dataField name="Сумма по полю Value (in 1000 rub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5B697-629A-4051-953F-5DBDF5D4ED41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>
  <location ref="A4:D17" firstHeaderRow="1" firstDataRow="2" firstDataCol="1" rowPageCount="1" colPageCount="1"/>
  <pivotFields count="15">
    <pivotField axis="axisCol" showAll="0" sortType="ascending" defaultSubtotal="0">
      <items count="3">
        <item x="2"/>
        <item x="1"/>
        <item x="0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/>
    <pivotField axis="axisPage" showAll="0" defaultSubtotal="0">
      <items count="41">
        <item x="29"/>
        <item x="10"/>
        <item x="6"/>
        <item x="37"/>
        <item x="8"/>
        <item x="13"/>
        <item x="33"/>
        <item x="38"/>
        <item x="7"/>
        <item x="28"/>
        <item x="1"/>
        <item x="25"/>
        <item x="16"/>
        <item x="3"/>
        <item x="14"/>
        <item x="34"/>
        <item x="20"/>
        <item x="26"/>
        <item x="36"/>
        <item x="31"/>
        <item x="17"/>
        <item x="15"/>
        <item x="21"/>
        <item x="5"/>
        <item x="4"/>
        <item x="19"/>
        <item x="27"/>
        <item x="2"/>
        <item x="40"/>
        <item x="12"/>
        <item x="18"/>
        <item x="35"/>
        <item x="11"/>
        <item x="39"/>
        <item x="30"/>
        <item x="23"/>
        <item x="32"/>
        <item x="24"/>
        <item x="9"/>
        <item x="22"/>
        <item x="0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3">
    <i>
      <x/>
    </i>
    <i>
      <x v="1"/>
    </i>
    <i>
      <x v="2"/>
    </i>
  </colItems>
  <pageFields count="1">
    <pageField fld="3" item="13" hier="-1"/>
  </pageFields>
  <dataFields count="1">
    <dataField name="Сумма по полю Value (in 1000 rub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12FFF-775A-4EB9-906F-87D0F13202E9}" name="Сводная таблица5" cacheId="0" dataOnRows="1" dataPosition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Канал продаж" colHeaderCaption="Год">
  <location ref="A198:E209" firstHeaderRow="1" firstDataRow="2" firstDataCol="1"/>
  <pivotFields count="15">
    <pivotField axis="axisCol" showAll="0" sortType="ascending" defaultSubtotal="0">
      <items count="3">
        <item x="2"/>
        <item x="1"/>
        <item x="0"/>
      </items>
    </pivotField>
    <pivotField showAll="0" defaultSubtotal="0"/>
    <pivotField axis="axisRow" showAll="0" defaultSubtotal="0">
      <items count="3">
        <item x="0"/>
        <item x="2"/>
        <item x="1"/>
      </items>
    </pivotField>
    <pivotField multipleItemSelectionAllowe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2">
    <field x="-2"/>
    <field x="2"/>
  </rowFields>
  <rowItems count="10">
    <i>
      <x/>
    </i>
    <i r="1">
      <x/>
    </i>
    <i r="1">
      <x v="1"/>
    </i>
    <i r="1">
      <x v="2"/>
    </i>
    <i i="1">
      <x v="1"/>
    </i>
    <i r="1" i="1">
      <x/>
    </i>
    <i r="1" i="1">
      <x v="1"/>
    </i>
    <i r="1" i="1">
      <x v="2"/>
    </i>
    <i t="grand">
      <x/>
    </i>
    <i t="grand" i="1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2">
    <dataField name="Sum of Value (in 1000 rub)" fld="6" baseField="0" baseItem="0"/>
    <dataField name="Сумма по полю Value (in 1000 rub)" fld="6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5F343-916F-4E20-8CAE-C9504E011FD7}" name="Сводная таблица6" cacheId="0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outline="1" outlineData="1" multipleFieldFilters="0" rowHeaderCaption="Бренд" colHeaderCaption="Год">
  <location ref="A153:B166" firstHeaderRow="1" firstDataRow="2" firstDataCol="1" rowPageCount="2" colPageCount="1"/>
  <pivotFields count="15">
    <pivotField axis="axisCol" showAll="0" sortType="descending" defaultSubtotal="0">
      <items count="3">
        <item x="0"/>
        <item h="1" x="1"/>
        <item h="1" x="2"/>
      </items>
    </pivotField>
    <pivotField showAll="0" defaultSubtotal="0"/>
    <pivotField axis="axisPage" showAll="0" defaultSubtotal="0">
      <items count="3">
        <item x="0"/>
        <item x="2"/>
        <item x="1"/>
      </items>
    </pivotField>
    <pivotField axis="axisRow" multipleItemSelectionAllowed="1" showAll="0" sortType="descending" defaultSubtotal="0">
      <items count="41">
        <item x="29"/>
        <item x="10"/>
        <item x="6"/>
        <item x="37"/>
        <item x="8"/>
        <item x="13"/>
        <item x="33"/>
        <item x="38"/>
        <item x="7"/>
        <item x="28"/>
        <item x="1"/>
        <item x="25"/>
        <item x="16"/>
        <item x="3"/>
        <item x="14"/>
        <item x="34"/>
        <item x="20"/>
        <item x="26"/>
        <item x="36"/>
        <item x="31"/>
        <item x="17"/>
        <item x="15"/>
        <item x="21"/>
        <item x="5"/>
        <item x="4"/>
        <item x="19"/>
        <item x="27"/>
        <item x="2"/>
        <item x="40"/>
        <item x="12"/>
        <item x="18"/>
        <item x="35"/>
        <item x="11"/>
        <item x="39"/>
        <item x="30"/>
        <item x="23"/>
        <item x="32"/>
        <item x="24"/>
        <item x="9"/>
        <item x="22"/>
        <item x="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axis="axisPage" showAll="0" defaultSubtotal="0">
      <items count="9">
        <item m="1" x="8"/>
        <item x="7"/>
        <item x="5"/>
        <item x="0"/>
        <item x="3"/>
        <item x="2"/>
        <item x="6"/>
        <item x="4"/>
        <item x="1"/>
      </items>
    </pivotField>
    <pivotField showAll="0" defaultSubtotal="0"/>
    <pivotField showAll="0" defaultSubtotal="0"/>
    <pivotField showAll="0" defaultSubtotal="0"/>
    <pivotField showAll="0" defaultSubtotal="0"/>
    <pivotField subtotalTop="0" dragToRow="0" dragToCol="0" dragToPage="0" showAll="0" defaultSubtotal="0"/>
    <pivotField dataField="1"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"/>
  </rowFields>
  <rowItems count="12">
    <i>
      <x v="13"/>
    </i>
    <i>
      <x v="40"/>
    </i>
    <i>
      <x v="26"/>
    </i>
    <i>
      <x v="32"/>
    </i>
    <i>
      <x v="30"/>
    </i>
    <i>
      <x v="38"/>
    </i>
    <i>
      <x v="10"/>
    </i>
    <i>
      <x v="31"/>
    </i>
    <i>
      <x v="19"/>
    </i>
    <i>
      <x v="35"/>
    </i>
    <i>
      <x v="8"/>
    </i>
    <i t="grand">
      <x/>
    </i>
  </rowItems>
  <colFields count="1">
    <field x="0"/>
  </colFields>
  <colItems count="1">
    <i>
      <x/>
    </i>
  </colItems>
  <pageFields count="2">
    <pageField fld="4" item="5" hier="-1"/>
    <pageField fld="2" item="2" hier="-1"/>
  </pageFields>
  <dataFields count="1">
    <dataField name="Сумма по полю 2022 %" fld="10" showDataAs="percentOfTotal" baseField="0" baseItem="0" numFmtId="10"/>
  </dataFields>
  <formats count="1">
    <format dxfId="21">
      <pivotArea outline="0" collapsedLevelsAreSubtotals="1" fieldPosition="0">
        <references count="2">
          <reference field="4294967294" count="1" selected="0">
            <x v="0"/>
          </reference>
          <reference field="0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AB7FA-9ABC-4FF4-85C1-89641FB7E008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ренд" colHeaderCaption="Канал продаж">
  <location ref="A119:E146" firstHeaderRow="1" firstDataRow="2" firstDataCol="1" rowPageCount="1" colPageCount="1"/>
  <pivotFields count="15">
    <pivotField axis="axisPage" showAll="0" sortType="descending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3">
        <item x="0"/>
        <item x="2"/>
        <item x="1"/>
      </items>
    </pivotField>
    <pivotField axis="axisRow" multipleItemSelectionAllowed="1" showAll="0" sortType="descending" defaultSubtotal="0">
      <items count="41">
        <item x="29"/>
        <item x="10"/>
        <item x="6"/>
        <item x="37"/>
        <item x="8"/>
        <item x="13"/>
        <item x="33"/>
        <item x="38"/>
        <item x="7"/>
        <item x="28"/>
        <item x="1"/>
        <item x="25"/>
        <item x="16"/>
        <item x="3"/>
        <item x="14"/>
        <item x="34"/>
        <item x="20"/>
        <item x="26"/>
        <item x="36"/>
        <item x="31"/>
        <item x="17"/>
        <item x="15"/>
        <item x="21"/>
        <item x="5"/>
        <item x="4"/>
        <item x="19"/>
        <item x="27"/>
        <item x="2"/>
        <item x="40"/>
        <item x="12"/>
        <item x="18"/>
        <item x="35"/>
        <item x="11"/>
        <item x="39"/>
        <item x="30"/>
        <item x="23"/>
        <item x="32"/>
        <item x="24"/>
        <item x="9"/>
        <item x="22"/>
        <item x="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2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"/>
  </rowFields>
  <rowItems count="26">
    <i>
      <x v="13"/>
    </i>
    <i>
      <x v="2"/>
    </i>
    <i>
      <x v="40"/>
    </i>
    <i>
      <x v="26"/>
    </i>
    <i>
      <x v="23"/>
    </i>
    <i>
      <x v="39"/>
    </i>
    <i>
      <x v="8"/>
    </i>
    <i>
      <x v="32"/>
    </i>
    <i>
      <x v="30"/>
    </i>
    <i>
      <x v="10"/>
    </i>
    <i>
      <x v="38"/>
    </i>
    <i>
      <x v="20"/>
    </i>
    <i>
      <x v="31"/>
    </i>
    <i>
      <x v="19"/>
    </i>
    <i>
      <x v="35"/>
    </i>
    <i>
      <x v="18"/>
    </i>
    <i>
      <x v="3"/>
    </i>
    <i>
      <x v="27"/>
    </i>
    <i>
      <x v="16"/>
    </i>
    <i>
      <x v="17"/>
    </i>
    <i>
      <x v="28"/>
    </i>
    <i>
      <x v="5"/>
    </i>
    <i>
      <x v="1"/>
    </i>
    <i>
      <x v="29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item="0" hier="-1"/>
  </pageFields>
  <dataFields count="1">
    <dataField name="Сумма по полю Value (in 1000 rub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288A7-C572-409E-9AA3-28038C8F2D57}" name="Сводная таблица10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ренд" colHeaderCaption="Год">
  <location ref="A174:AB192" firstHeaderRow="1" firstDataRow="3" firstDataCol="1" rowPageCount="2" colPageCount="1"/>
  <pivotFields count="15">
    <pivotField axis="axisCol" subtotalTop="0" showAll="0" sortType="ascending">
      <items count="4">
        <item h="1" x="2"/>
        <item x="1"/>
        <item x="0"/>
        <item t="default"/>
      </items>
    </pivotField>
    <pivotField axis="axisCol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ubtotalTop="0" showAll="0">
      <items count="4">
        <item x="0"/>
        <item x="2"/>
        <item x="1"/>
        <item t="default"/>
      </items>
    </pivotField>
    <pivotField axis="axisRow" subtotalTop="0" multipleItemSelectionAllowed="1" showAll="0" sortType="descending">
      <items count="42">
        <item x="29"/>
        <item x="10"/>
        <item x="6"/>
        <item x="37"/>
        <item x="8"/>
        <item x="13"/>
        <item x="33"/>
        <item x="38"/>
        <item x="7"/>
        <item x="28"/>
        <item x="1"/>
        <item x="25"/>
        <item x="16"/>
        <item x="3"/>
        <item x="14"/>
        <item x="34"/>
        <item x="20"/>
        <item x="26"/>
        <item x="36"/>
        <item x="31"/>
        <item x="17"/>
        <item x="15"/>
        <item x="21"/>
        <item x="5"/>
        <item x="4"/>
        <item x="19"/>
        <item x="27"/>
        <item x="2"/>
        <item x="40"/>
        <item x="12"/>
        <item x="18"/>
        <item x="35"/>
        <item x="11"/>
        <item x="39"/>
        <item x="30"/>
        <item x="23"/>
        <item x="32"/>
        <item x="24"/>
        <item x="9"/>
        <item x="2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ubtotalTop="0" showAll="0">
      <items count="10">
        <item m="1" x="8"/>
        <item x="7"/>
        <item x="5"/>
        <item x="0"/>
        <item x="3"/>
        <item x="2"/>
        <item x="6"/>
        <item x="4"/>
        <item x="1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"/>
  </rowFields>
  <rowItems count="16">
    <i>
      <x v="13"/>
    </i>
    <i>
      <x v="40"/>
    </i>
    <i>
      <x v="26"/>
    </i>
    <i>
      <x v="32"/>
    </i>
    <i>
      <x v="30"/>
    </i>
    <i>
      <x v="12"/>
    </i>
    <i>
      <x v="38"/>
    </i>
    <i>
      <x v="10"/>
    </i>
    <i>
      <x v="22"/>
    </i>
    <i>
      <x v="31"/>
    </i>
    <i>
      <x v="19"/>
    </i>
    <i>
      <x v="35"/>
    </i>
    <i>
      <x/>
    </i>
    <i>
      <x v="8"/>
    </i>
    <i>
      <x v="24"/>
    </i>
    <i t="grand">
      <x/>
    </i>
  </rowItems>
  <colFields count="2">
    <field x="0"/>
    <field x="1"/>
  </colFields>
  <colItems count="27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colItems>
  <pageFields count="2">
    <pageField fld="4" item="5" hier="-1"/>
    <pageField fld="2" item="2" hier="-1"/>
  </pageFields>
  <dataFields count="1">
    <dataField name="Сумма по полю Value (in 1000 rub)" fld="6" showDataAs="percentOfCol" baseField="0" baseItem="0" numFmtId="10"/>
  </dataFields>
  <formats count="2">
    <format dxfId="23">
      <pivotArea collapsedLevelsAreSubtotals="1" fieldPosition="0">
        <references count="1">
          <reference field="3" count="5">
            <x v="13"/>
            <x v="26"/>
            <x v="30"/>
            <x v="32"/>
            <x v="40"/>
          </reference>
        </references>
      </pivotArea>
    </format>
    <format dxfId="22">
      <pivotArea dataOnly="0" labelOnly="1" fieldPosition="0">
        <references count="1">
          <reference field="3" count="5">
            <x v="13"/>
            <x v="26"/>
            <x v="30"/>
            <x v="32"/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5F9B5-4E3C-41FB-ABF5-33E2998E6A37}" name="Сводная таблица5" cacheId="0" dataOnRows="1" dataPosition="0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outline="1" outlineData="1" multipleFieldFilters="0" chartFormat="4" rowHeaderCaption="Канал продаж" colHeaderCaption="Год">
  <location ref="A84:F112" firstHeaderRow="1" firstDataRow="2" firstDataCol="1" rowPageCount="2" colPageCount="1"/>
  <pivotFields count="15">
    <pivotField axis="axisRow" showAll="0" sortType="ascending" defaultSubtotal="0">
      <items count="3">
        <item h="1" x="2"/>
        <item x="1"/>
        <item x="0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showAll="0" defaultSubtotal="0">
      <items count="3">
        <item x="0"/>
        <item x="2"/>
        <item x="1"/>
      </items>
    </pivotField>
    <pivotField axis="axisCol" multipleItemSelectionAllowed="1" showAll="0" defaultSubtotal="0">
      <items count="41">
        <item h="1" x="29"/>
        <item h="1" x="10"/>
        <item x="6"/>
        <item h="1" x="37"/>
        <item h="1" x="8"/>
        <item h="1" x="13"/>
        <item h="1" x="33"/>
        <item h="1" x="38"/>
        <item h="1" x="7"/>
        <item h="1" x="28"/>
        <item h="1" x="1"/>
        <item h="1" x="25"/>
        <item h="1" x="16"/>
        <item x="3"/>
        <item h="1" x="14"/>
        <item h="1" x="34"/>
        <item h="1" x="20"/>
        <item h="1" x="26"/>
        <item h="1" x="36"/>
        <item h="1" x="31"/>
        <item h="1" x="17"/>
        <item h="1" x="15"/>
        <item h="1" x="21"/>
        <item h="1" x="5"/>
        <item h="1" x="4"/>
        <item h="1" x="19"/>
        <item x="27"/>
        <item h="1" x="2"/>
        <item h="1" x="40"/>
        <item h="1" x="12"/>
        <item h="1" x="18"/>
        <item h="1" x="35"/>
        <item x="11"/>
        <item h="1" x="39"/>
        <item h="1" x="30"/>
        <item h="1" x="23"/>
        <item h="1" x="32"/>
        <item h="1" x="24"/>
        <item h="1" x="9"/>
        <item h="1" x="22"/>
        <item x="0"/>
      </items>
    </pivotField>
    <pivotField axis="axisPage" multipleItemSelectionAllowed="1" showAll="0" defaultSubtotal="0">
      <items count="9">
        <item h="1" x="1"/>
        <item m="1" x="8"/>
        <item h="1" x="7"/>
        <item h="1" x="5"/>
        <item h="1" x="0"/>
        <item h="1" x="3"/>
        <item x="2"/>
        <item x="6"/>
        <item h="1" x="4"/>
      </items>
    </pivotField>
    <pivotField showAll="0" defaultSubtotal="0"/>
    <pivotField dataField="1" showAll="0" defaultSubtotal="0"/>
    <pivotField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2">
    <field x="0"/>
    <field x="1"/>
  </rowFields>
  <rowItems count="27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5">
    <i>
      <x v="2"/>
    </i>
    <i>
      <x v="13"/>
    </i>
    <i>
      <x v="26"/>
    </i>
    <i>
      <x v="32"/>
    </i>
    <i>
      <x v="40"/>
    </i>
  </colItems>
  <pageFields count="2">
    <pageField fld="2" item="2" hier="-1"/>
    <pageField fld="4" hier="-1"/>
  </pageFields>
  <dataFields count="1">
    <dataField name="Сумма по полю Value (in 1000 rub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DCBE9-6D93-42CB-84EB-CE2511D7A3FE}" name="Сводная таблица10" cacheId="0" dataOnRows="1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outline="1" outlineData="1" compactData="0" rowHeaderCaption="ГМ, СМ, ММ" colHeaderCaption="Бренд">
  <location ref="A170:N176" firstHeaderRow="1" firstDataRow="2" firstDataCol="2" rowPageCount="3" colPageCount="1"/>
  <pivotFields count="15">
    <pivotField axis="axisPage" compact="0" subtotalTop="0" showAll="0" insertBlankRow="1" sortType="ascending">
      <items count="4">
        <item x="2"/>
        <item x="1"/>
        <item x="0"/>
        <item t="default"/>
      </items>
    </pivotField>
    <pivotField axis="axisCol" compact="0" subtotalTop="0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ubtotalTop="0" showAll="0" insertBlankRow="1">
      <items count="4">
        <item x="0"/>
        <item h="1" x="2"/>
        <item h="1" x="1"/>
        <item t="default"/>
      </items>
    </pivotField>
    <pivotField axis="axisPage" compact="0" subtotalTop="0" multipleItemSelectionAllowed="1" showAll="0" insertBlankRow="1" sortType="descending">
      <items count="42">
        <item h="1" x="0"/>
        <item h="1" x="22"/>
        <item h="1" x="9"/>
        <item h="1" x="24"/>
        <item h="1" x="32"/>
        <item h="1" x="23"/>
        <item h="1" x="30"/>
        <item h="1" x="39"/>
        <item h="1" x="11"/>
        <item h="1" x="35"/>
        <item h="1" x="18"/>
        <item h="1" x="12"/>
        <item h="1" x="40"/>
        <item h="1" x="2"/>
        <item h="1" x="27"/>
        <item h="1" x="19"/>
        <item h="1" x="4"/>
        <item h="1" x="5"/>
        <item h="1" x="21"/>
        <item h="1" x="15"/>
        <item h="1" x="17"/>
        <item h="1" x="31"/>
        <item h="1" x="36"/>
        <item h="1" x="26"/>
        <item h="1" x="20"/>
        <item h="1" x="34"/>
        <item h="1" x="14"/>
        <item x="3"/>
        <item h="1" x="16"/>
        <item h="1" x="25"/>
        <item h="1" x="1"/>
        <item h="1" x="28"/>
        <item h="1" x="7"/>
        <item h="1" x="38"/>
        <item h="1" x="33"/>
        <item h="1" x="13"/>
        <item h="1" x="8"/>
        <item h="1" x="37"/>
        <item h="1" x="6"/>
        <item h="1" x="10"/>
        <item h="1" x="29"/>
        <item t="default"/>
      </items>
    </pivotField>
    <pivotField axis="axisPage" compact="0" subtotalTop="0" multipleItemSelectionAllowed="1" showAll="0" insertBlankRow="1">
      <items count="10">
        <item h="1" m="1" x="8"/>
        <item h="1" x="7"/>
        <item h="1" x="5"/>
        <item h="1" x="0"/>
        <item h="1" x="3"/>
        <item x="2"/>
        <item h="1" x="6"/>
        <item h="1" x="4"/>
        <item h="1" x="1"/>
        <item t="default"/>
      </items>
    </pivotField>
    <pivotField compact="0" subtotalTop="0" showAll="0" insertBlankRow="1"/>
    <pivotField dataField="1" compact="0" subtotalTop="0" showAll="0" insertBlankRow="1"/>
    <pivotField compact="0" subtotalTop="0" showAll="0" insertBlankRow="1"/>
    <pivotField compact="0" subtotalTop="0" showAll="0" insertBlankRow="1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dataField="1"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dataField="1" compact="0" subtotalTop="0" dragToRow="0" dragToCol="0" dragToPage="0" showAll="0" insertBlankRow="1" defaultSubtotal="0"/>
  </pivotFields>
  <rowFields count="2">
    <field x="2"/>
    <field x="-2"/>
  </rowFields>
  <rowItems count="5">
    <i>
      <x/>
    </i>
    <i r="1">
      <x/>
    </i>
    <i r="1" i="1">
      <x v="1"/>
    </i>
    <i r="1" i="2">
      <x v="2"/>
    </i>
    <i t="blank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3">
    <pageField fld="3" hier="-1"/>
    <pageField fld="0" item="2" hier="-1"/>
    <pageField fld="4" hier="-1"/>
  </pageFields>
  <dataFields count="3">
    <dataField name="Сумма по полю Sum of offtake (units)" fld="11" baseField="0" baseItem="0"/>
    <dataField name="Сумма по полю Value (in 1000 rub)" fld="6" baseField="0" baseItem="0"/>
    <dataField name="Сумма по полю Цена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8578F-277C-4B80-A0AA-6AEC671418BF}" name="Сводная таблица3" cacheId="0" dataOnRows="1" dataPosition="0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outline="1" outlineData="1" multipleFieldFilters="0" chartFormat="4" rowHeaderCaption="Канал продаж" colHeaderCaption="Год">
  <location ref="A29:B44" firstHeaderRow="1" firstDataRow="1" firstDataCol="1" rowPageCount="3" colPageCount="1"/>
  <pivotFields count="15">
    <pivotField axis="axisPage" showAll="0" sortType="ascending" defaultSubtotal="0">
      <items count="3">
        <item x="2"/>
        <item x="1"/>
        <item x="0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showAll="0" defaultSubtotal="0">
      <items count="3">
        <item x="0"/>
        <item x="2"/>
        <item x="1"/>
      </items>
    </pivotField>
    <pivotField axis="axisRow" multipleItemSelectionAllowed="1" showAll="0" sortType="descending" defaultSubtotal="0">
      <items count="41">
        <item x="29"/>
        <item x="10"/>
        <item x="6"/>
        <item x="37"/>
        <item x="8"/>
        <item x="13"/>
        <item x="33"/>
        <item x="38"/>
        <item x="7"/>
        <item x="28"/>
        <item x="1"/>
        <item x="25"/>
        <item x="16"/>
        <item x="3"/>
        <item x="14"/>
        <item x="34"/>
        <item x="20"/>
        <item x="26"/>
        <item x="36"/>
        <item x="31"/>
        <item x="17"/>
        <item x="15"/>
        <item x="21"/>
        <item x="5"/>
        <item x="4"/>
        <item x="19"/>
        <item x="27"/>
        <item x="2"/>
        <item x="40"/>
        <item x="12"/>
        <item x="18"/>
        <item x="35"/>
        <item x="11"/>
        <item x="39"/>
        <item x="30"/>
        <item x="23"/>
        <item x="32"/>
        <item x="24"/>
        <item x="9"/>
        <item x="2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 defaultSubtotal="0">
      <items count="9">
        <item h="1" x="1"/>
        <item m="1" x="8"/>
        <item h="1" x="7"/>
        <item h="1" x="5"/>
        <item h="1" x="0"/>
        <item h="1" x="3"/>
        <item x="2"/>
        <item x="6"/>
        <item h="1" x="4"/>
      </items>
    </pivotField>
    <pivotField showAll="0" defaultSubtotal="0"/>
    <pivotField dataField="1" showAll="0" defaultSubtotal="0"/>
    <pivotField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"/>
  </rowFields>
  <rowItems count="15">
    <i>
      <x v="13"/>
    </i>
    <i>
      <x v="2"/>
    </i>
    <i>
      <x v="40"/>
    </i>
    <i>
      <x v="26"/>
    </i>
    <i>
      <x v="23"/>
    </i>
    <i>
      <x v="32"/>
    </i>
    <i>
      <x v="30"/>
    </i>
    <i>
      <x v="10"/>
    </i>
    <i>
      <x v="38"/>
    </i>
    <i>
      <x v="8"/>
    </i>
    <i>
      <x v="31"/>
    </i>
    <i>
      <x v="19"/>
    </i>
    <i>
      <x v="35"/>
    </i>
    <i>
      <x v="18"/>
    </i>
    <i t="grand">
      <x/>
    </i>
  </rowItems>
  <colItems count="1">
    <i/>
  </colItems>
  <pageFields count="3">
    <pageField fld="0" item="2" hier="-1"/>
    <pageField fld="2" item="2" hier="-1"/>
    <pageField fld="4" hier="-1"/>
  </pageFields>
  <dataFields count="1">
    <dataField name="Сумма по полю Value (in 1000 rub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DED12-C7E9-4E81-AAFE-E01259DCB001}" name="Сводная таблица1" cacheId="0" dataOnRows="1" dataPosition="0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outline="1" outlineData="1" multipleFieldFilters="0" chartFormat="4" rowHeaderCaption="Канал продаж" colHeaderCaption="Год">
  <location ref="A2:D16" firstHeaderRow="1" firstDataRow="2" firstDataCol="1"/>
  <pivotFields count="15">
    <pivotField axis="axisCol" showAll="0" sortType="ascending" defaultSubtotal="0">
      <items count="3">
        <item x="2"/>
        <item x="1"/>
        <item x="0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>
      <items count="3">
        <item x="0"/>
        <item x="2"/>
        <item x="1"/>
      </items>
    </pivotField>
    <pivotField multipleItemSelectionAllowed="1" showAll="0" defaultSubtotal="0">
      <items count="41">
        <item x="29"/>
        <item x="10"/>
        <item x="6"/>
        <item x="37"/>
        <item x="8"/>
        <item x="13"/>
        <item x="33"/>
        <item x="38"/>
        <item x="7"/>
        <item x="28"/>
        <item x="1"/>
        <item x="25"/>
        <item x="16"/>
        <item x="3"/>
        <item x="14"/>
        <item x="34"/>
        <item x="20"/>
        <item x="26"/>
        <item x="36"/>
        <item x="31"/>
        <item x="17"/>
        <item x="15"/>
        <item x="21"/>
        <item x="5"/>
        <item x="4"/>
        <item x="19"/>
        <item x="27"/>
        <item x="2"/>
        <item x="40"/>
        <item x="12"/>
        <item x="18"/>
        <item x="35"/>
        <item x="11"/>
        <item x="39"/>
        <item x="30"/>
        <item x="23"/>
        <item x="32"/>
        <item x="24"/>
        <item x="9"/>
        <item x="22"/>
        <item x="0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Сумма по полю Value (in 1000 rub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1AF34-4631-44EE-9254-70B34600F54A}" name="Сводная таблица9" cacheId="0" dataOnRows="1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outline="1" outlineData="1" compactData="0" rowHeaderCaption="ГМ, СМ, ММ" colHeaderCaption="Бренд">
  <location ref="A142:M144" firstHeaderRow="1" firstDataRow="2" firstDataCol="1" rowPageCount="3" colPageCount="1"/>
  <pivotFields count="15">
    <pivotField axis="axisPage" compact="0" subtotalTop="0" showAll="0" insertBlankRow="1" sortType="ascending">
      <items count="4">
        <item x="2"/>
        <item x="1"/>
        <item x="0"/>
        <item t="default"/>
      </items>
    </pivotField>
    <pivotField axis="axisCol" compact="0" subtotalTop="0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ubtotalTop="0" showAll="0" insertBlankRow="1">
      <items count="4">
        <item x="0"/>
        <item h="1" x="2"/>
        <item h="1" x="1"/>
        <item t="default"/>
      </items>
    </pivotField>
    <pivotField axis="axisPage" compact="0" subtotalTop="0" multipleItemSelectionAllowed="1" showAll="0" insertBlankRow="1" sortType="descending">
      <items count="42">
        <item h="1" x="0"/>
        <item h="1" x="22"/>
        <item h="1" x="9"/>
        <item h="1" x="24"/>
        <item h="1" x="32"/>
        <item h="1" x="23"/>
        <item h="1" x="30"/>
        <item h="1" x="39"/>
        <item h="1" x="11"/>
        <item h="1" x="35"/>
        <item h="1" x="18"/>
        <item h="1" x="12"/>
        <item h="1" x="40"/>
        <item h="1" x="2"/>
        <item h="1" x="27"/>
        <item h="1" x="19"/>
        <item h="1" x="4"/>
        <item h="1" x="5"/>
        <item h="1" x="21"/>
        <item h="1" x="15"/>
        <item h="1" x="17"/>
        <item h="1" x="31"/>
        <item h="1" x="36"/>
        <item h="1" x="26"/>
        <item h="1" x="20"/>
        <item h="1" x="34"/>
        <item h="1" x="14"/>
        <item x="3"/>
        <item h="1" x="16"/>
        <item h="1" x="25"/>
        <item h="1" x="1"/>
        <item h="1" x="28"/>
        <item h="1" x="7"/>
        <item h="1" x="38"/>
        <item h="1" x="33"/>
        <item h="1" x="13"/>
        <item h="1" x="8"/>
        <item h="1" x="37"/>
        <item h="1" x="6"/>
        <item h="1" x="10"/>
        <item h="1" x="29"/>
        <item t="default"/>
      </items>
    </pivotField>
    <pivotField axis="axisPage" compact="0" subtotalTop="0" multipleItemSelectionAllowed="1" showAll="0" insertBlankRow="1">
      <items count="10">
        <item h="1" m="1" x="8"/>
        <item h="1" x="7"/>
        <item h="1" x="5"/>
        <item h="1" x="0"/>
        <item h="1" x="3"/>
        <item x="2"/>
        <item h="1" x="6"/>
        <item h="1" x="4"/>
        <item h="1" x="1"/>
        <item t="default"/>
      </items>
    </pivotField>
    <pivotField compact="0" subtotalTop="0" showAll="0" insertBlankRow="1"/>
    <pivotField compact="0" subtotalTop="0" showAll="0" insertBlankRow="1"/>
    <pivotField compact="0" subtotalTop="0" showAll="0" insertBlankRow="1"/>
    <pivotField compact="0" subtotalTop="0" showAll="0" insertBlankRow="1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dataField="1"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</pivotFields>
  <rowFields count="1">
    <field x="2"/>
  </rowFields>
  <rowItems count="1">
    <i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3">
    <pageField fld="3" hier="-1"/>
    <pageField fld="0" item="2" hier="-1"/>
    <pageField fld="4" hier="-1"/>
  </pageFields>
  <dataFields count="1">
    <dataField name="Sum of offtake (units )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46660-A840-4572-AEBE-768D931ADDB9}" name="Сводная таблица7" cacheId="0" dataOnRows="1" dataPosition="0" applyNumberFormats="0" applyBorderFormats="0" applyFontFormats="0" applyPatternFormats="0" applyAlignmentFormats="0" applyWidthHeightFormats="1" dataCaption="Значения" updatedVersion="7" minRefreshableVersion="3" useAutoFormatting="1" rowGrandTotals="0" itemPrintTitles="1" createdVersion="7" indent="0" outline="1" outlineData="1" multipleFieldFilters="0" chartFormat="4" rowHeaderCaption="Канал продаж" colHeaderCaption="Год">
  <location ref="H84:X111" firstHeaderRow="1" firstDataRow="2" firstDataCol="1" rowPageCount="2" colPageCount="1"/>
  <pivotFields count="15">
    <pivotField axis="axisRow" subtotalTop="0" showAll="0" sortType="ascending" defaultSubtotal="0">
      <items count="3">
        <item h="1" x="2"/>
        <item x="1"/>
        <item x="0"/>
      </items>
    </pivotField>
    <pivotField axis="axisRow" subtotalTop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subtotalTop="0" showAll="0" defaultSubtotal="0">
      <items count="3">
        <item x="0"/>
        <item x="2"/>
        <item x="1"/>
      </items>
    </pivotField>
    <pivotField axis="axisCol" subtotalTop="0" multipleItemSelectionAllowed="1" showAll="0" defaultSubtotal="0">
      <items count="41">
        <item x="29"/>
        <item x="10"/>
        <item h="1" x="6"/>
        <item x="37"/>
        <item x="8"/>
        <item x="13"/>
        <item x="33"/>
        <item x="38"/>
        <item x="7"/>
        <item x="28"/>
        <item x="1"/>
        <item x="25"/>
        <item x="16"/>
        <item h="1" x="3"/>
        <item x="14"/>
        <item x="34"/>
        <item x="20"/>
        <item x="26"/>
        <item x="36"/>
        <item x="31"/>
        <item x="17"/>
        <item x="15"/>
        <item x="21"/>
        <item x="5"/>
        <item x="4"/>
        <item x="19"/>
        <item h="1" x="27"/>
        <item x="2"/>
        <item x="40"/>
        <item x="12"/>
        <item x="18"/>
        <item x="35"/>
        <item h="1" x="11"/>
        <item x="39"/>
        <item x="30"/>
        <item x="23"/>
        <item x="32"/>
        <item x="24"/>
        <item x="9"/>
        <item x="22"/>
        <item h="1" x="0"/>
      </items>
    </pivotField>
    <pivotField axis="axisPage" subtotalTop="0" multipleItemSelectionAllowed="1" showAll="0" defaultSubtotal="0">
      <items count="9">
        <item h="1" x="1"/>
        <item m="1" x="8"/>
        <item h="1" x="7"/>
        <item h="1" x="5"/>
        <item h="1" x="0"/>
        <item h="1" x="3"/>
        <item x="2"/>
        <item x="6"/>
        <item h="1" x="4"/>
      </items>
    </pivotField>
    <pivotField subtotalTop="0" showAll="0" defaultSubtotal="0"/>
    <pivotField dataField="1" subtotalTop="0" showAll="0" defaultSubtotal="0"/>
    <pivotField subtotalTop="0" showAll="0" defaultSubtotal="0"/>
    <pivotField subtotalTop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2">
    <field x="0"/>
    <field x="1"/>
  </rowFields>
  <rowItems count="26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3"/>
  </colFields>
  <colItems count="16">
    <i>
      <x/>
    </i>
    <i>
      <x v="1"/>
    </i>
    <i>
      <x v="6"/>
    </i>
    <i>
      <x v="8"/>
    </i>
    <i>
      <x v="10"/>
    </i>
    <i>
      <x v="12"/>
    </i>
    <i>
      <x v="18"/>
    </i>
    <i>
      <x v="19"/>
    </i>
    <i>
      <x v="22"/>
    </i>
    <i>
      <x v="23"/>
    </i>
    <i>
      <x v="24"/>
    </i>
    <i>
      <x v="30"/>
    </i>
    <i>
      <x v="31"/>
    </i>
    <i>
      <x v="35"/>
    </i>
    <i>
      <x v="38"/>
    </i>
    <i t="grand">
      <x/>
    </i>
  </colItems>
  <pageFields count="2">
    <pageField fld="2" item="2" hier="-1"/>
    <pageField fld="4" hier="-1"/>
  </pageFields>
  <dataFields count="1">
    <dataField name="Сумма по полю Value (in 1000 rub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7EA52-D8BF-4C0D-BBDF-C151BD66B42D}" name="Сводная таблица8" cacheId="0" dataOnRows="1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outline="1" outlineData="1" compactData="0" chartFormat="3" rowHeaderCaption="ГМ, СМ, ММ" colHeaderCaption="Бренд">
  <location ref="A154:M156" firstHeaderRow="1" firstDataRow="2" firstDataCol="1" rowPageCount="3" colPageCount="1"/>
  <pivotFields count="15">
    <pivotField axis="axisPage" compact="0" subtotalTop="0" showAll="0" insertBlankRow="1" sortType="ascending">
      <items count="4">
        <item x="2"/>
        <item x="1"/>
        <item x="0"/>
        <item t="default"/>
      </items>
    </pivotField>
    <pivotField axis="axisCol" compact="0" subtotalTop="0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ubtotalTop="0" showAll="0" insertBlankRow="1">
      <items count="4">
        <item x="0"/>
        <item h="1" x="2"/>
        <item h="1" x="1"/>
        <item t="default"/>
      </items>
    </pivotField>
    <pivotField axis="axisPage" compact="0" subtotalTop="0" showAll="0" insertBlankRow="1" sortType="descending">
      <items count="42">
        <item x="0"/>
        <item x="22"/>
        <item x="9"/>
        <item x="24"/>
        <item x="32"/>
        <item x="23"/>
        <item x="30"/>
        <item x="39"/>
        <item x="11"/>
        <item x="35"/>
        <item x="18"/>
        <item x="12"/>
        <item x="40"/>
        <item x="2"/>
        <item x="27"/>
        <item x="19"/>
        <item x="4"/>
        <item x="5"/>
        <item x="21"/>
        <item x="15"/>
        <item x="17"/>
        <item x="31"/>
        <item x="36"/>
        <item x="26"/>
        <item x="20"/>
        <item x="34"/>
        <item x="14"/>
        <item x="3"/>
        <item x="16"/>
        <item x="25"/>
        <item x="1"/>
        <item x="28"/>
        <item x="7"/>
        <item x="38"/>
        <item x="33"/>
        <item x="13"/>
        <item x="8"/>
        <item x="37"/>
        <item x="6"/>
        <item x="10"/>
        <item x="29"/>
        <item t="default"/>
      </items>
    </pivotField>
    <pivotField axis="axisPage" compact="0" subtotalTop="0" multipleItemSelectionAllowed="1" showAll="0" insertBlankRow="1">
      <items count="10">
        <item h="1" m="1" x="8"/>
        <item h="1" x="7"/>
        <item h="1" x="5"/>
        <item h="1" x="0"/>
        <item h="1" x="3"/>
        <item h="1" x="2"/>
        <item x="6"/>
        <item h="1" x="4"/>
        <item h="1" x="1"/>
        <item t="default"/>
      </items>
    </pivotField>
    <pivotField compact="0" subtotalTop="0" showAll="0" insertBlankRow="1"/>
    <pivotField compact="0" subtotalTop="0" showAll="0" insertBlankRow="1"/>
    <pivotField compact="0" subtotalTop="0" showAll="0" insertBlankRow="1"/>
    <pivotField compact="0" subtotalTop="0" showAll="0" insertBlankRow="1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dataField="1"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</pivotFields>
  <rowFields count="1">
    <field x="2"/>
  </rowFields>
  <rowItems count="1">
    <i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3">
    <pageField fld="3" item="38" hier="-1"/>
    <pageField fld="0" item="2" hier="-1"/>
    <pageField fld="4" hier="-1"/>
  </pageFields>
  <dataFields count="1">
    <dataField name="Sum of offtake (units )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01F24AF-B97C-400D-BC0D-1FB9D12B87DB}" autoFormatId="16" applyNumberFormats="0" applyBorderFormats="0" applyFontFormats="0" applyPatternFormats="0" applyAlignmentFormats="0" applyWidthHeightFormats="0">
  <queryTableRefresh nextId="10">
    <queryTableFields count="9">
      <queryTableField id="1" name="Year" tableColumnId="10"/>
      <queryTableField id="2" name="Month" tableColumnId="2"/>
      <queryTableField id="3" name="Channel" tableColumnId="3"/>
      <queryTableField id="4" name="Brand" tableColumnId="4"/>
      <queryTableField id="5" name="Weight range" tableColumnId="5"/>
      <queryTableField id="6" name="Units (in 1000)" tableColumnId="6"/>
      <queryTableField id="7" name="Value (in 1000 rub)" tableColumnId="7"/>
      <queryTableField id="8" name="Volume (in 1000 kg)" tableColumnId="8"/>
      <queryTableField id="9" name="Number of stores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3FB21A0-07B9-46BB-B313-4B2E29657B3C}" autoFormatId="16" applyNumberFormats="0" applyBorderFormats="0" applyFontFormats="0" applyPatternFormats="0" applyAlignmentFormats="0" applyWidthHeightFormats="0">
  <queryTableRefresh nextId="10">
    <queryTableFields count="9">
      <queryTableField id="1" name="Year" tableColumnId="10"/>
      <queryTableField id="2" name="Month" tableColumnId="2"/>
      <queryTableField id="3" name="Channel" tableColumnId="3"/>
      <queryTableField id="4" name="Brand" tableColumnId="4"/>
      <queryTableField id="5" name="Weight range" tableColumnId="5"/>
      <queryTableField id="6" name="Units (in 1000)" tableColumnId="6"/>
      <queryTableField id="7" name="Value (in 1000 rub)" tableColumnId="7"/>
      <queryTableField id="8" name="Volume (in 1000 kg)" tableColumnId="8"/>
      <queryTableField id="9" name="Number of stores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9E994E8-B66A-4397-8764-E38899E20194}" autoFormatId="16" applyNumberFormats="0" applyBorderFormats="0" applyFontFormats="0" applyPatternFormats="0" applyAlignmentFormats="0" applyWidthHeightFormats="0">
  <queryTableRefresh nextId="10">
    <queryTableFields count="9">
      <queryTableField id="1" name="Year" tableColumnId="10"/>
      <queryTableField id="2" name="Month" tableColumnId="2"/>
      <queryTableField id="3" name="Channel" tableColumnId="3"/>
      <queryTableField id="4" name="Brand" tableColumnId="4"/>
      <queryTableField id="5" name="Weight range" tableColumnId="5"/>
      <queryTableField id="6" name="Units (in 1000)" tableColumnId="6"/>
      <queryTableField id="7" name="Value (in 1000 rub)" tableColumnId="7"/>
      <queryTableField id="8" name="Volume (in 1000 kg)" tableColumnId="8"/>
      <queryTableField id="9" name="Number of stores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520DC7-DE92-459F-B069-62FDE2DEBD27}" autoFormatId="16" applyNumberFormats="0" applyBorderFormats="0" applyFontFormats="0" applyPatternFormats="0" applyAlignmentFormats="0" applyWidthHeightFormats="0">
  <queryTableRefresh nextId="10">
    <queryTableFields count="9">
      <queryTableField id="1" name="Year" tableColumnId="10"/>
      <queryTableField id="2" name="Month" tableColumnId="2"/>
      <queryTableField id="3" name="Channel" tableColumnId="3"/>
      <queryTableField id="4" name="Brand" tableColumnId="4"/>
      <queryTableField id="5" name="Weight range" tableColumnId="5"/>
      <queryTableField id="6" name="Units (in 1000)" tableColumnId="6"/>
      <queryTableField id="7" name="Value (in 1000 rub)" tableColumnId="7"/>
      <queryTableField id="8" name="Volume (in 1000 kg)" tableColumnId="8"/>
      <queryTableField id="9" name="Number of stores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A854B3-94FD-48FD-BE9C-8029D2C88DDF}" autoFormatId="16" applyNumberFormats="0" applyBorderFormats="0" applyFontFormats="0" applyPatternFormats="0" applyAlignmentFormats="0" applyWidthHeightFormats="0">
  <queryTableRefresh nextId="10">
    <queryTableFields count="9">
      <queryTableField id="1" name="Year" tableColumnId="10"/>
      <queryTableField id="2" name="Month" tableColumnId="2"/>
      <queryTableField id="3" name="Channel" tableColumnId="3"/>
      <queryTableField id="4" name="Brand" tableColumnId="4"/>
      <queryTableField id="5" name="Weight range" tableColumnId="5"/>
      <queryTableField id="6" name="Units (in 1000)" tableColumnId="6"/>
      <queryTableField id="7" name="Value (in 1000 rub)" tableColumnId="7"/>
      <queryTableField id="8" name="Volume (in 1000 kg)" tableColumnId="8"/>
      <queryTableField id="9" name="Number of stores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Brand" xr10:uid="{BACCBC7F-6F16-4A2E-8792-8CFEB3F69A45}" sourceName="Brand">
  <extLst>
    <x:ext xmlns:x15="http://schemas.microsoft.com/office/spreadsheetml/2010/11/main" uri="{2F2917AC-EB37-4324-AD4E-5DD8C200BD13}">
      <x15:tableSlicerCache tableId="5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Value__in_1000_rub" xr10:uid="{1467196E-7BFF-4CEE-888B-0DDCB55367D4}" sourceName="Value (in 1000 rub)">
  <extLst>
    <x:ext xmlns:x15="http://schemas.microsoft.com/office/spreadsheetml/2010/11/main" uri="{2F2917AC-EB37-4324-AD4E-5DD8C200BD13}">
      <x15:tableSlicerCache tableId="5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Brand1" xr10:uid="{734DF2A5-6DC6-4D41-B9C6-10747472F5FF}" sourceName="Brand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Value__in_1000_rub1" xr10:uid="{45693028-84AA-4FF6-8C4C-E60BEED807FB}" sourceName="Value (in 1000 rub)">
  <extLst>
    <x:ext xmlns:x15="http://schemas.microsoft.com/office/spreadsheetml/2010/11/main" uri="{2F2917AC-EB37-4324-AD4E-5DD8C200BD13}">
      <x15:tableSlicerCache tableId="2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and 1" xr10:uid="{1FC67CDF-C20F-4198-82AD-2B3F5C669849}" cache="Срез_Brand1" caption="Brand" rowHeight="234950"/>
  <slicer name="Value (in 1000 rub) 1" xr10:uid="{5CCAC936-C409-4AC9-BCD3-78D6462098A4}" cache="Срез_Value__in_1000_rub1" caption="Value (in 1000 rub)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and" xr10:uid="{7F632448-3450-46F2-9925-308EC4A22474}" cache="Срез_Brand" caption="Brand" rowHeight="234950"/>
  <slicer name="Value (in 1000 rub)" xr10:uid="{FC37B34B-6568-491F-A43E-BF7F6E6B3159}" cache="Срез_Value__in_1000_rub" caption="Value (in 1000 rub)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DC4C2-DC45-48F8-8E6D-FCDBCE4CD7FF}" name="Union3" displayName="Union3" ref="A1:I2009" tableType="queryTable" totalsRowShown="0">
  <autoFilter ref="A1:I2009" xr:uid="{69F6C76E-9B92-4F4B-BEC7-07B191EC37E9}"/>
  <sortState xmlns:xlrd2="http://schemas.microsoft.com/office/spreadsheetml/2017/richdata2" ref="A2:I2009">
    <sortCondition ref="B1:B2009"/>
  </sortState>
  <tableColumns count="9">
    <tableColumn id="10" xr3:uid="{B5AB176D-51FB-4AD6-B2CF-30CDFE17CA08}" uniqueName="10" name="Year" queryTableFieldId="1"/>
    <tableColumn id="2" xr3:uid="{BE415FEF-60AF-498D-801F-807ECD61134E}" uniqueName="2" name="Month" queryTableFieldId="2"/>
    <tableColumn id="3" xr3:uid="{A5598831-6E1B-489C-B1BF-B17FDFE3B33B}" uniqueName="3" name="Channel" queryTableFieldId="3" dataDxfId="20"/>
    <tableColumn id="4" xr3:uid="{238D3E19-3941-47AB-96AD-37273E72F308}" uniqueName="4" name="Brand" queryTableFieldId="4" dataDxfId="19"/>
    <tableColumn id="5" xr3:uid="{4D1DE8E8-833D-4AB5-AF83-4404DB949346}" uniqueName="5" name="Weight range" queryTableFieldId="5" dataDxfId="18"/>
    <tableColumn id="6" xr3:uid="{D3B9ABF3-E68B-4BD4-B1D1-16187737B70C}" uniqueName="6" name="Units (in 1000)" queryTableFieldId="6"/>
    <tableColumn id="7" xr3:uid="{9EFF3AAC-7882-497A-90BF-60552CA02FFA}" uniqueName="7" name="Value (in 1000 rub)" queryTableFieldId="7"/>
    <tableColumn id="8" xr3:uid="{BC8A3CAD-279B-4D01-84E2-32D6868CA706}" uniqueName="8" name="Volume (in 1000 kg)" queryTableFieldId="8"/>
    <tableColumn id="9" xr3:uid="{80C787BB-DCB0-41B3-A9EC-D7D44B6DB4A0}" uniqueName="9" name="Number of stores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F6C76E-9B92-4F4B-BEC7-07B191EC37E9}" name="Union" displayName="Union" ref="A1:I2025" tableType="queryTable" totalsRowShown="0">
  <autoFilter ref="A1:I2025" xr:uid="{69F6C76E-9B92-4F4B-BEC7-07B191EC37E9}">
    <filterColumn colId="3">
      <filters>
        <filter val="Green"/>
      </filters>
    </filterColumn>
  </autoFilter>
  <tableColumns count="9">
    <tableColumn id="10" xr3:uid="{0572497D-82E9-4721-91D7-D87C64CF722A}" uniqueName="10" name="Year" queryTableFieldId="1"/>
    <tableColumn id="2" xr3:uid="{F9CCCB47-37EE-4A0B-AAB2-5591E4029C8F}" uniqueName="2" name="Month" queryTableFieldId="2"/>
    <tableColumn id="3" xr3:uid="{D390AA64-8A79-49AF-92B0-9087073E510E}" uniqueName="3" name="Channel" queryTableFieldId="3" dataDxfId="17"/>
    <tableColumn id="4" xr3:uid="{E841F020-0EF6-43AD-B575-8B1281A43898}" uniqueName="4" name="Brand" queryTableFieldId="4" dataDxfId="16"/>
    <tableColumn id="5" xr3:uid="{E16A5815-F1D0-461A-A714-353FB2137F8B}" uniqueName="5" name="Weight range" queryTableFieldId="5" dataDxfId="15"/>
    <tableColumn id="6" xr3:uid="{ED1BCF65-D5FF-4D4D-9498-C7182C41A2C6}" uniqueName="6" name="Units (in 1000)" queryTableFieldId="6"/>
    <tableColumn id="7" xr3:uid="{F40A6E34-3806-4E5B-9A9A-79323CAB0793}" uniqueName="7" name="Value (in 1000 rub)" queryTableFieldId="7"/>
    <tableColumn id="8" xr3:uid="{74DD353C-9CF3-48B3-B0A9-1C264C73A375}" uniqueName="8" name="Volume (in 1000 kg)" queryTableFieldId="8"/>
    <tableColumn id="9" xr3:uid="{7F105D69-AD85-45C6-9C34-8BF495E759EC}" uniqueName="9" name="Number of stores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60039-5378-4FA8-AC0B-03316A916C58}" name="Копия_2020" displayName="Копия_2020" ref="A1:I669" tableType="queryTable" totalsRowShown="0">
  <autoFilter ref="A1:I669" xr:uid="{63B60039-5378-4FA8-AC0B-03316A916C58}"/>
  <tableColumns count="9">
    <tableColumn id="10" xr3:uid="{FBAC2F3B-F673-4AA9-8614-DBF1C8F686D2}" uniqueName="10" name="Year" queryTableFieldId="1"/>
    <tableColumn id="2" xr3:uid="{76FC2B2F-9BA1-4306-A8CA-B6E461973079}" uniqueName="2" name="Month" queryTableFieldId="2"/>
    <tableColumn id="3" xr3:uid="{3B01D0D5-4106-4119-BA04-B960584E19C8}" uniqueName="3" name="Channel" queryTableFieldId="3" dataDxfId="14"/>
    <tableColumn id="4" xr3:uid="{F272200B-6DCA-4BD8-8C79-B2CD0FA270D8}" uniqueName="4" name="Brand" queryTableFieldId="4" dataDxfId="13"/>
    <tableColumn id="5" xr3:uid="{A6402C3D-98D2-451D-A464-D97AF158D1F0}" uniqueName="5" name="Weight range" queryTableFieldId="5" dataDxfId="12"/>
    <tableColumn id="6" xr3:uid="{1379B424-7B3F-4F5F-B057-BB2065CE5F76}" uniqueName="6" name="Units (in 1000)" queryTableFieldId="6" dataDxfId="11"/>
    <tableColumn id="7" xr3:uid="{F68D0A93-931A-47B4-B243-36490F9A1833}" uniqueName="7" name="Value (in 1000 rub)" queryTableFieldId="7" dataDxfId="10"/>
    <tableColumn id="8" xr3:uid="{554DB0F4-1910-46DE-8792-1A114A06CA72}" uniqueName="8" name="Volume (in 1000 kg)" queryTableFieldId="8" dataDxfId="9"/>
    <tableColumn id="9" xr3:uid="{04D6B966-E1A4-47A2-90AF-C02BBCAA296F}" uniqueName="9" name="Number of stores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5DDBD6-6DAB-4067-A073-903240C0D36A}" name="_2021" displayName="_2021" ref="A1:I676" tableType="queryTable" totalsRowShown="0">
  <autoFilter ref="A1:I676" xr:uid="{B35DDBD6-6DAB-4067-A073-903240C0D36A}"/>
  <tableColumns count="9">
    <tableColumn id="10" xr3:uid="{04A228C8-C8AC-41B7-A81B-E34C597CBB6F}" uniqueName="10" name="Year" queryTableFieldId="1"/>
    <tableColumn id="2" xr3:uid="{3A510A75-0C31-4319-AAAF-B7A8FD52ACEA}" uniqueName="2" name="Month" queryTableFieldId="2"/>
    <tableColumn id="3" xr3:uid="{438AD09B-2948-407D-95A7-4947FAEA98CD}" uniqueName="3" name="Channel" queryTableFieldId="3" dataDxfId="8"/>
    <tableColumn id="4" xr3:uid="{CFC025EB-4BD8-4DC5-A6B1-8C08D76A09D6}" uniqueName="4" name="Brand" queryTableFieldId="4" dataDxfId="7"/>
    <tableColumn id="5" xr3:uid="{32124963-08EF-4D35-A2B5-C94F8564ED4B}" uniqueName="5" name="Weight range" queryTableFieldId="5" dataDxfId="6"/>
    <tableColumn id="6" xr3:uid="{DFAB0935-066C-44F6-9581-54591A763441}" uniqueName="6" name="Units (in 1000)" queryTableFieldId="6"/>
    <tableColumn id="7" xr3:uid="{CBD0A5F1-10E0-4143-BB53-F38C94508D4B}" uniqueName="7" name="Value (in 1000 rub)" queryTableFieldId="7"/>
    <tableColumn id="8" xr3:uid="{1BB0A899-5DB4-4E66-8A35-D1775562C00E}" uniqueName="8" name="Volume (in 1000 kg)" queryTableFieldId="8"/>
    <tableColumn id="9" xr3:uid="{A8B65A4F-BD3C-47F8-8430-EC61DC21D2F8}" uniqueName="9" name="Number of stores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D47460-005A-4F2D-A64A-55DD49060E9E}" name="_2022" displayName="_2022" ref="A1:I682" tableType="queryTable" totalsRowShown="0">
  <autoFilter ref="A1:I682" xr:uid="{7CD47460-005A-4F2D-A64A-55DD49060E9E}"/>
  <tableColumns count="9">
    <tableColumn id="10" xr3:uid="{4AFF0C60-BD64-4456-8210-67753ACE5E11}" uniqueName="10" name="Year" queryTableFieldId="1"/>
    <tableColumn id="2" xr3:uid="{DB6F475E-C578-44D9-B3EE-718424BCC83F}" uniqueName="2" name="Month" queryTableFieldId="2"/>
    <tableColumn id="3" xr3:uid="{496C3DD9-A47E-4FC2-90EF-8C43B89782BA}" uniqueName="3" name="Channel" queryTableFieldId="3" dataDxfId="5"/>
    <tableColumn id="4" xr3:uid="{084B076C-CF8C-477C-9513-2131348A9DAE}" uniqueName="4" name="Brand" queryTableFieldId="4" dataDxfId="4"/>
    <tableColumn id="5" xr3:uid="{5456B706-1674-44DE-B440-858FB0FB8FC8}" uniqueName="5" name="Weight range" queryTableFieldId="5" dataDxfId="3"/>
    <tableColumn id="6" xr3:uid="{D2D71A05-1699-4FBD-8DC7-ACE75829E2DE}" uniqueName="6" name="Units (in 1000)" queryTableFieldId="6" dataDxfId="2"/>
    <tableColumn id="7" xr3:uid="{26A09FAF-A78C-4763-8D37-5B3A702AF936}" uniqueName="7" name="Value (in 1000 rub)" queryTableFieldId="7" dataDxfId="1"/>
    <tableColumn id="8" xr3:uid="{40FDD925-2781-4606-A957-BC3CB4741AAC}" uniqueName="8" name="Volume (in 1000 kg)" queryTableFieldId="8" dataDxfId="0"/>
    <tableColumn id="9" xr3:uid="{6EB217E1-26C1-48B9-87F2-3D8C1DBB1745}" uniqueName="9" name="Number of store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Синий и зеленый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5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14.xml"/><Relationship Id="rId7" Type="http://schemas.openxmlformats.org/officeDocument/2006/relationships/pivotTable" Target="../pivotTables/pivotTable18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5" Type="http://schemas.openxmlformats.org/officeDocument/2006/relationships/pivotTable" Target="../pivotTables/pivotTable16.xml"/><Relationship Id="rId4" Type="http://schemas.openxmlformats.org/officeDocument/2006/relationships/pivotTable" Target="../pivotTables/pivotTable15.xml"/><Relationship Id="rId9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12" Type="http://schemas.openxmlformats.org/officeDocument/2006/relationships/drawing" Target="../drawings/drawing10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11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23.xml"/><Relationship Id="rId10" Type="http://schemas.openxmlformats.org/officeDocument/2006/relationships/pivotTable" Target="../pivotTables/pivotTable28.xml"/><Relationship Id="rId4" Type="http://schemas.openxmlformats.org/officeDocument/2006/relationships/pivotTable" Target="../pivotTables/pivotTable22.xml"/><Relationship Id="rId9" Type="http://schemas.openxmlformats.org/officeDocument/2006/relationships/pivotTable" Target="../pivotTables/pivotTable2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EDA6-E229-47B2-A116-1B7BBBEF563A}">
  <dimension ref="A1"/>
  <sheetViews>
    <sheetView tabSelected="1" topLeftCell="A73" zoomScale="55" zoomScaleNormal="55" workbookViewId="0">
      <selection activeCell="X118" sqref="X1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14936-9580-4FF8-B992-B10694E6ADCF}">
  <dimension ref="A1:X245"/>
  <sheetViews>
    <sheetView topLeftCell="A165" zoomScale="55" zoomScaleNormal="55" workbookViewId="0">
      <selection activeCell="E231" sqref="E231"/>
    </sheetView>
  </sheetViews>
  <sheetFormatPr defaultRowHeight="14.4" x14ac:dyDescent="0.3"/>
  <cols>
    <col min="1" max="1" width="12.21875" bestFit="1" customWidth="1"/>
    <col min="2" max="2" width="31.77734375" bestFit="1" customWidth="1"/>
    <col min="3" max="3" width="34.44140625" bestFit="1" customWidth="1"/>
    <col min="4" max="4" width="20" bestFit="1" customWidth="1"/>
    <col min="5" max="5" width="30.44140625" bestFit="1" customWidth="1"/>
    <col min="6" max="14" width="12.44140625" bestFit="1" customWidth="1"/>
    <col min="15" max="17" width="11" bestFit="1" customWidth="1"/>
    <col min="18" max="18" width="12" bestFit="1" customWidth="1"/>
    <col min="19" max="23" width="11" bestFit="1" customWidth="1"/>
    <col min="24" max="24" width="12" bestFit="1" customWidth="1"/>
    <col min="25" max="25" width="12.6640625" bestFit="1" customWidth="1"/>
    <col min="26" max="26" width="12.77734375" bestFit="1" customWidth="1"/>
    <col min="27" max="27" width="12" bestFit="1" customWidth="1"/>
    <col min="28" max="28" width="12.6640625" bestFit="1" customWidth="1"/>
    <col min="29" max="29" width="12.77734375" bestFit="1" customWidth="1"/>
    <col min="30" max="30" width="12" bestFit="1" customWidth="1"/>
    <col min="31" max="31" width="12.6640625" bestFit="1" customWidth="1"/>
    <col min="32" max="32" width="12.77734375" bestFit="1" customWidth="1"/>
    <col min="33" max="33" width="12" bestFit="1" customWidth="1"/>
    <col min="34" max="34" width="12.6640625" bestFit="1" customWidth="1"/>
    <col min="35" max="35" width="12.77734375" bestFit="1" customWidth="1"/>
    <col min="36" max="36" width="12" bestFit="1" customWidth="1"/>
    <col min="37" max="37" width="12.6640625" bestFit="1" customWidth="1"/>
    <col min="38" max="38" width="12.77734375" bestFit="1" customWidth="1"/>
    <col min="39" max="39" width="12" bestFit="1" customWidth="1"/>
    <col min="40" max="40" width="12.6640625" bestFit="1" customWidth="1"/>
    <col min="41" max="41" width="12.77734375" bestFit="1" customWidth="1"/>
    <col min="42" max="42" width="12" bestFit="1" customWidth="1"/>
    <col min="43" max="43" width="12.6640625" bestFit="1" customWidth="1"/>
    <col min="44" max="44" width="12.77734375" bestFit="1" customWidth="1"/>
    <col min="45" max="45" width="12" bestFit="1" customWidth="1"/>
    <col min="46" max="46" width="12.6640625" bestFit="1" customWidth="1"/>
    <col min="47" max="47" width="12.77734375" bestFit="1" customWidth="1"/>
    <col min="48" max="48" width="12" bestFit="1" customWidth="1"/>
    <col min="49" max="49" width="12.6640625" bestFit="1" customWidth="1"/>
    <col min="50" max="50" width="12.77734375" bestFit="1" customWidth="1"/>
    <col min="51" max="51" width="12" bestFit="1" customWidth="1"/>
    <col min="52" max="52" width="12.6640625" bestFit="1" customWidth="1"/>
    <col min="53" max="53" width="12.77734375" bestFit="1" customWidth="1"/>
    <col min="54" max="54" width="12" bestFit="1" customWidth="1"/>
    <col min="55" max="55" width="12.6640625" bestFit="1" customWidth="1"/>
    <col min="56" max="56" width="12.77734375" bestFit="1" customWidth="1"/>
    <col min="57" max="57" width="12" bestFit="1" customWidth="1"/>
    <col min="58" max="58" width="12.6640625" bestFit="1" customWidth="1"/>
    <col min="59" max="59" width="12.77734375" bestFit="1" customWidth="1"/>
    <col min="60" max="60" width="11.5546875" bestFit="1" customWidth="1"/>
    <col min="61" max="61" width="12.6640625" bestFit="1" customWidth="1"/>
    <col min="62" max="62" width="12.77734375" bestFit="1" customWidth="1"/>
    <col min="63" max="63" width="12" bestFit="1" customWidth="1"/>
    <col min="64" max="64" width="12.6640625" bestFit="1" customWidth="1"/>
    <col min="65" max="65" width="12.77734375" bestFit="1" customWidth="1"/>
    <col min="66" max="66" width="12" bestFit="1" customWidth="1"/>
    <col min="67" max="67" width="12.6640625" bestFit="1" customWidth="1"/>
    <col min="68" max="68" width="12.77734375" bestFit="1" customWidth="1"/>
    <col min="69" max="69" width="11.5546875" bestFit="1" customWidth="1"/>
    <col min="70" max="70" width="12.6640625" bestFit="1" customWidth="1"/>
    <col min="71" max="71" width="12.77734375" bestFit="1" customWidth="1"/>
    <col min="72" max="72" width="12" bestFit="1" customWidth="1"/>
    <col min="73" max="73" width="12.6640625" bestFit="1" customWidth="1"/>
    <col min="74" max="74" width="12.77734375" bestFit="1" customWidth="1"/>
    <col min="75" max="75" width="12" bestFit="1" customWidth="1"/>
    <col min="76" max="76" width="12.6640625" bestFit="1" customWidth="1"/>
    <col min="77" max="77" width="12.77734375" bestFit="1" customWidth="1"/>
    <col min="78" max="78" width="11.5546875" bestFit="1" customWidth="1"/>
    <col min="79" max="79" width="12.6640625" bestFit="1" customWidth="1"/>
    <col min="80" max="80" width="12.77734375" bestFit="1" customWidth="1"/>
    <col min="81" max="81" width="12" bestFit="1" customWidth="1"/>
    <col min="82" max="82" width="12.6640625" bestFit="1" customWidth="1"/>
    <col min="83" max="83" width="12.77734375" bestFit="1" customWidth="1"/>
    <col min="84" max="84" width="12" bestFit="1" customWidth="1"/>
    <col min="85" max="85" width="12.6640625" bestFit="1" customWidth="1"/>
    <col min="86" max="86" width="12.77734375" bestFit="1" customWidth="1"/>
    <col min="87" max="87" width="12" bestFit="1" customWidth="1"/>
    <col min="88" max="88" width="12.6640625" bestFit="1" customWidth="1"/>
    <col min="89" max="89" width="12.77734375" bestFit="1" customWidth="1"/>
    <col min="90" max="90" width="12" bestFit="1" customWidth="1"/>
    <col min="91" max="91" width="12.6640625" bestFit="1" customWidth="1"/>
    <col min="92" max="92" width="12.77734375" bestFit="1" customWidth="1"/>
    <col min="93" max="93" width="12" bestFit="1" customWidth="1"/>
    <col min="94" max="94" width="12.6640625" bestFit="1" customWidth="1"/>
    <col min="95" max="95" width="12.77734375" bestFit="1" customWidth="1"/>
    <col min="96" max="96" width="12" bestFit="1" customWidth="1"/>
    <col min="97" max="97" width="12.6640625" bestFit="1" customWidth="1"/>
    <col min="98" max="98" width="12.77734375" bestFit="1" customWidth="1"/>
    <col min="99" max="99" width="11.5546875" bestFit="1" customWidth="1"/>
    <col min="100" max="100" width="12.6640625" bestFit="1" customWidth="1"/>
    <col min="101" max="101" width="12.77734375" bestFit="1" customWidth="1"/>
    <col min="102" max="102" width="12" bestFit="1" customWidth="1"/>
    <col min="103" max="103" width="12.6640625" bestFit="1" customWidth="1"/>
    <col min="104" max="104" width="12.77734375" bestFit="1" customWidth="1"/>
    <col min="105" max="105" width="12" bestFit="1" customWidth="1"/>
    <col min="106" max="106" width="12.6640625" bestFit="1" customWidth="1"/>
    <col min="107" max="107" width="12.77734375" bestFit="1" customWidth="1"/>
    <col min="108" max="108" width="12" bestFit="1" customWidth="1"/>
    <col min="109" max="109" width="12.6640625" bestFit="1" customWidth="1"/>
  </cols>
  <sheetData>
    <row r="1" spans="1:4" ht="48.6" customHeight="1" x14ac:dyDescent="0.3">
      <c r="A1" s="36" t="s">
        <v>142</v>
      </c>
    </row>
    <row r="2" spans="1:4" x14ac:dyDescent="0.3">
      <c r="A2" s="3" t="s">
        <v>70</v>
      </c>
      <c r="B2" s="3" t="s">
        <v>72</v>
      </c>
    </row>
    <row r="3" spans="1:4" x14ac:dyDescent="0.3">
      <c r="A3" s="3" t="s">
        <v>103</v>
      </c>
      <c r="B3">
        <v>2020</v>
      </c>
      <c r="C3">
        <v>2021</v>
      </c>
      <c r="D3">
        <v>2022</v>
      </c>
    </row>
    <row r="4" spans="1:4" x14ac:dyDescent="0.3">
      <c r="A4" s="4">
        <v>1</v>
      </c>
      <c r="B4" s="1">
        <v>76736.703168999986</v>
      </c>
      <c r="C4" s="1">
        <v>69190.69283900001</v>
      </c>
      <c r="D4" s="1">
        <v>77745.386758999986</v>
      </c>
    </row>
    <row r="5" spans="1:4" x14ac:dyDescent="0.3">
      <c r="A5" s="4">
        <v>2</v>
      </c>
      <c r="B5" s="1">
        <v>66754.411026999995</v>
      </c>
      <c r="C5" s="1">
        <v>59878.986010000001</v>
      </c>
      <c r="D5" s="1">
        <v>69359.301929999987</v>
      </c>
    </row>
    <row r="6" spans="1:4" x14ac:dyDescent="0.3">
      <c r="A6" s="4">
        <v>3</v>
      </c>
      <c r="B6" s="1">
        <v>68140.291770999989</v>
      </c>
      <c r="C6" s="1">
        <v>68476.051980000004</v>
      </c>
      <c r="D6" s="1">
        <v>97898.929908000006</v>
      </c>
    </row>
    <row r="7" spans="1:4" x14ac:dyDescent="0.3">
      <c r="A7" s="4">
        <v>4</v>
      </c>
      <c r="B7" s="1">
        <v>62152.61089399999</v>
      </c>
      <c r="C7" s="1">
        <v>61190.150160999998</v>
      </c>
      <c r="D7" s="1">
        <v>76312.470275999993</v>
      </c>
    </row>
    <row r="8" spans="1:4" x14ac:dyDescent="0.3">
      <c r="A8" s="4">
        <v>5</v>
      </c>
      <c r="B8" s="1">
        <v>56780.285266000006</v>
      </c>
      <c r="C8" s="1">
        <v>65412.255943000004</v>
      </c>
      <c r="D8" s="1">
        <v>68963.913113000002</v>
      </c>
    </row>
    <row r="9" spans="1:4" x14ac:dyDescent="0.3">
      <c r="A9" s="4">
        <v>6</v>
      </c>
      <c r="B9" s="1">
        <v>53331.761811999997</v>
      </c>
      <c r="C9" s="1">
        <v>59387.810073999994</v>
      </c>
      <c r="D9" s="1">
        <v>56583.197765999998</v>
      </c>
    </row>
    <row r="10" spans="1:4" x14ac:dyDescent="0.3">
      <c r="A10" s="4">
        <v>7</v>
      </c>
      <c r="B10" s="1">
        <v>52147.320354999996</v>
      </c>
      <c r="C10" s="1">
        <v>67089.521093999996</v>
      </c>
      <c r="D10" s="1">
        <v>62134.867870000002</v>
      </c>
    </row>
    <row r="11" spans="1:4" x14ac:dyDescent="0.3">
      <c r="A11" s="4">
        <v>8</v>
      </c>
      <c r="B11" s="1">
        <v>53673.440490000001</v>
      </c>
      <c r="C11" s="1">
        <v>62303.908473999996</v>
      </c>
      <c r="D11" s="1">
        <v>57345.907239000007</v>
      </c>
    </row>
    <row r="12" spans="1:4" x14ac:dyDescent="0.3">
      <c r="A12" s="4">
        <v>9</v>
      </c>
      <c r="B12" s="1">
        <v>59271.082093999998</v>
      </c>
      <c r="C12" s="1">
        <v>65116.915503000004</v>
      </c>
      <c r="D12" s="1">
        <v>57412.958545000009</v>
      </c>
    </row>
    <row r="13" spans="1:4" x14ac:dyDescent="0.3">
      <c r="A13" s="4">
        <v>10</v>
      </c>
      <c r="B13" s="1">
        <v>64614.677414999998</v>
      </c>
      <c r="C13" s="1">
        <v>75724.564211999997</v>
      </c>
      <c r="D13" s="1">
        <v>71325.112869999997</v>
      </c>
    </row>
    <row r="14" spans="1:4" x14ac:dyDescent="0.3">
      <c r="A14" s="4">
        <v>11</v>
      </c>
      <c r="B14" s="1">
        <v>66150.410669000004</v>
      </c>
      <c r="C14" s="1">
        <v>70662.722645000002</v>
      </c>
      <c r="D14" s="1">
        <v>66521.686812000014</v>
      </c>
    </row>
    <row r="15" spans="1:4" x14ac:dyDescent="0.3">
      <c r="A15" s="4">
        <v>12</v>
      </c>
      <c r="B15" s="1">
        <v>65067.566494999992</v>
      </c>
      <c r="C15" s="1">
        <v>68524.721248999995</v>
      </c>
      <c r="D15" s="1">
        <v>63387.249442</v>
      </c>
    </row>
    <row r="16" spans="1:4" x14ac:dyDescent="0.3">
      <c r="A16" s="4" t="s">
        <v>69</v>
      </c>
      <c r="B16" s="1">
        <v>744820.56145700009</v>
      </c>
      <c r="C16" s="1">
        <v>792958.30018399982</v>
      </c>
      <c r="D16" s="1">
        <v>824990.98252999992</v>
      </c>
    </row>
    <row r="23" spans="1:2" ht="237.6" x14ac:dyDescent="0.3">
      <c r="A23" s="36" t="s">
        <v>141</v>
      </c>
    </row>
    <row r="25" spans="1:2" x14ac:dyDescent="0.3">
      <c r="A25" s="3" t="s">
        <v>0</v>
      </c>
      <c r="B25" s="4">
        <v>2022</v>
      </c>
    </row>
    <row r="26" spans="1:2" x14ac:dyDescent="0.3">
      <c r="A26" s="3" t="s">
        <v>2</v>
      </c>
      <c r="B26" t="s">
        <v>32</v>
      </c>
    </row>
    <row r="27" spans="1:2" x14ac:dyDescent="0.3">
      <c r="A27" s="3" t="s">
        <v>4</v>
      </c>
      <c r="B27" t="s">
        <v>74</v>
      </c>
    </row>
    <row r="29" spans="1:2" x14ac:dyDescent="0.3">
      <c r="A29" s="3" t="s">
        <v>103</v>
      </c>
      <c r="B29" t="s">
        <v>70</v>
      </c>
    </row>
    <row r="30" spans="1:2" x14ac:dyDescent="0.3">
      <c r="A30" s="4" t="s">
        <v>10</v>
      </c>
      <c r="B30" s="1">
        <v>198838.58177699993</v>
      </c>
    </row>
    <row r="31" spans="1:2" x14ac:dyDescent="0.3">
      <c r="A31" s="4" t="s">
        <v>15</v>
      </c>
      <c r="B31" s="1">
        <v>103766.71511800001</v>
      </c>
    </row>
    <row r="32" spans="1:2" x14ac:dyDescent="0.3">
      <c r="A32" s="4" t="s">
        <v>20</v>
      </c>
      <c r="B32" s="1">
        <v>19343.022073</v>
      </c>
    </row>
    <row r="33" spans="1:2" x14ac:dyDescent="0.3">
      <c r="A33" s="4" t="s">
        <v>56</v>
      </c>
      <c r="B33" s="1">
        <v>10974.992969000001</v>
      </c>
    </row>
    <row r="34" spans="1:2" x14ac:dyDescent="0.3">
      <c r="A34" s="4" t="s">
        <v>21</v>
      </c>
      <c r="B34" s="1">
        <v>8606.1963190000006</v>
      </c>
    </row>
    <row r="35" spans="1:2" x14ac:dyDescent="0.3">
      <c r="A35" s="4" t="s">
        <v>51</v>
      </c>
      <c r="B35" s="1">
        <v>3822.2369799999988</v>
      </c>
    </row>
    <row r="36" spans="1:2" x14ac:dyDescent="0.3">
      <c r="A36" s="4" t="s">
        <v>19</v>
      </c>
      <c r="B36" s="1">
        <v>2245.1163419999998</v>
      </c>
    </row>
    <row r="37" spans="1:2" x14ac:dyDescent="0.3">
      <c r="A37" s="4" t="s">
        <v>34</v>
      </c>
      <c r="B37" s="1">
        <v>1456.9284279999999</v>
      </c>
    </row>
    <row r="38" spans="1:2" x14ac:dyDescent="0.3">
      <c r="A38" s="4" t="s">
        <v>35</v>
      </c>
      <c r="B38" s="1">
        <v>804.840283</v>
      </c>
    </row>
    <row r="39" spans="1:2" x14ac:dyDescent="0.3">
      <c r="A39" s="4" t="s">
        <v>33</v>
      </c>
      <c r="B39" s="1">
        <v>564.91728400000011</v>
      </c>
    </row>
    <row r="40" spans="1:2" x14ac:dyDescent="0.3">
      <c r="A40" s="4" t="s">
        <v>58</v>
      </c>
      <c r="B40" s="1">
        <v>538.268012</v>
      </c>
    </row>
    <row r="41" spans="1:2" x14ac:dyDescent="0.3">
      <c r="A41" s="4" t="s">
        <v>57</v>
      </c>
      <c r="B41" s="1">
        <v>344.14095400000002</v>
      </c>
    </row>
    <row r="42" spans="1:2" x14ac:dyDescent="0.3">
      <c r="A42" s="4" t="s">
        <v>55</v>
      </c>
      <c r="B42" s="1">
        <v>308.90372200000002</v>
      </c>
    </row>
    <row r="43" spans="1:2" x14ac:dyDescent="0.3">
      <c r="A43" s="4" t="s">
        <v>59</v>
      </c>
      <c r="B43" s="1">
        <v>198.984905</v>
      </c>
    </row>
    <row r="44" spans="1:2" x14ac:dyDescent="0.3">
      <c r="A44" s="4" t="s">
        <v>69</v>
      </c>
      <c r="B44" s="1">
        <v>351813.84516600007</v>
      </c>
    </row>
    <row r="47" spans="1:2" ht="166.8" customHeight="1" x14ac:dyDescent="0.3">
      <c r="A47" s="36" t="s">
        <v>140</v>
      </c>
    </row>
    <row r="49" spans="1:2" x14ac:dyDescent="0.3">
      <c r="A49" s="34"/>
    </row>
    <row r="51" spans="1:2" x14ac:dyDescent="0.3">
      <c r="A51" s="3" t="s">
        <v>0</v>
      </c>
      <c r="B51" t="s">
        <v>74</v>
      </c>
    </row>
    <row r="52" spans="1:2" x14ac:dyDescent="0.3">
      <c r="A52" s="3" t="s">
        <v>2</v>
      </c>
      <c r="B52" t="s">
        <v>32</v>
      </c>
    </row>
    <row r="53" spans="1:2" x14ac:dyDescent="0.3">
      <c r="A53" s="3" t="s">
        <v>4</v>
      </c>
      <c r="B53" t="s">
        <v>74</v>
      </c>
    </row>
    <row r="55" spans="1:2" x14ac:dyDescent="0.3">
      <c r="A55" s="3" t="s">
        <v>103</v>
      </c>
      <c r="B55" t="s">
        <v>70</v>
      </c>
    </row>
    <row r="56" spans="1:2" x14ac:dyDescent="0.3">
      <c r="A56" s="35" t="s">
        <v>10</v>
      </c>
      <c r="B56" s="24">
        <v>363473.93595400004</v>
      </c>
    </row>
    <row r="57" spans="1:2" x14ac:dyDescent="0.3">
      <c r="A57" s="35" t="s">
        <v>15</v>
      </c>
      <c r="B57" s="24">
        <v>185718.61743899999</v>
      </c>
    </row>
    <row r="58" spans="1:2" x14ac:dyDescent="0.3">
      <c r="A58" s="35" t="s">
        <v>20</v>
      </c>
      <c r="B58" s="24">
        <v>39355.481005000009</v>
      </c>
    </row>
    <row r="59" spans="1:2" x14ac:dyDescent="0.3">
      <c r="A59" s="35" t="s">
        <v>51</v>
      </c>
      <c r="B59" s="24">
        <v>15007.815563</v>
      </c>
    </row>
    <row r="60" spans="1:2" x14ac:dyDescent="0.3">
      <c r="A60" s="35" t="s">
        <v>56</v>
      </c>
      <c r="B60" s="24">
        <v>10974.992969000001</v>
      </c>
    </row>
    <row r="61" spans="1:2" x14ac:dyDescent="0.3">
      <c r="A61" s="4" t="s">
        <v>21</v>
      </c>
      <c r="B61" s="1">
        <v>8930.2185539999991</v>
      </c>
    </row>
    <row r="62" spans="1:2" x14ac:dyDescent="0.3">
      <c r="A62" s="4" t="s">
        <v>19</v>
      </c>
      <c r="B62" s="1">
        <v>6181.5360170000013</v>
      </c>
    </row>
    <row r="63" spans="1:2" x14ac:dyDescent="0.3">
      <c r="A63" s="4" t="s">
        <v>34</v>
      </c>
      <c r="B63" s="1">
        <v>3905.1760550000004</v>
      </c>
    </row>
    <row r="64" spans="1:2" x14ac:dyDescent="0.3">
      <c r="A64" s="4" t="s">
        <v>45</v>
      </c>
      <c r="B64" s="1">
        <v>3768.2593980000001</v>
      </c>
    </row>
    <row r="65" spans="1:2" x14ac:dyDescent="0.3">
      <c r="A65" s="4" t="s">
        <v>16</v>
      </c>
      <c r="B65" s="1">
        <v>3336.2131760000002</v>
      </c>
    </row>
    <row r="66" spans="1:2" x14ac:dyDescent="0.3">
      <c r="A66" s="4" t="s">
        <v>35</v>
      </c>
      <c r="B66" s="1">
        <v>1450.920302</v>
      </c>
    </row>
    <row r="67" spans="1:2" x14ac:dyDescent="0.3">
      <c r="A67" s="4" t="s">
        <v>33</v>
      </c>
      <c r="B67" s="1">
        <v>1024.6763920000001</v>
      </c>
    </row>
    <row r="68" spans="1:2" x14ac:dyDescent="0.3">
      <c r="A68" s="4" t="s">
        <v>37</v>
      </c>
      <c r="B68" s="1">
        <v>846.202405</v>
      </c>
    </row>
    <row r="69" spans="1:2" x14ac:dyDescent="0.3">
      <c r="A69" s="4" t="s">
        <v>29</v>
      </c>
      <c r="B69" s="1">
        <v>605.20292599999993</v>
      </c>
    </row>
    <row r="70" spans="1:2" x14ac:dyDescent="0.3">
      <c r="A70" s="4" t="s">
        <v>58</v>
      </c>
      <c r="B70" s="1">
        <v>538.268012</v>
      </c>
    </row>
    <row r="71" spans="1:2" x14ac:dyDescent="0.3">
      <c r="A71" s="4" t="s">
        <v>57</v>
      </c>
      <c r="B71" s="1">
        <v>344.14095400000002</v>
      </c>
    </row>
    <row r="72" spans="1:2" x14ac:dyDescent="0.3">
      <c r="A72" s="4" t="s">
        <v>55</v>
      </c>
      <c r="B72" s="1">
        <v>308.90372200000002</v>
      </c>
    </row>
    <row r="73" spans="1:2" x14ac:dyDescent="0.3">
      <c r="A73" s="4" t="s">
        <v>47</v>
      </c>
      <c r="B73" s="1">
        <v>254.08438599999999</v>
      </c>
    </row>
    <row r="74" spans="1:2" x14ac:dyDescent="0.3">
      <c r="A74" s="4" t="s">
        <v>59</v>
      </c>
      <c r="B74" s="1">
        <v>198.984905</v>
      </c>
    </row>
    <row r="75" spans="1:2" x14ac:dyDescent="0.3">
      <c r="A75" s="4" t="s">
        <v>53</v>
      </c>
      <c r="B75" s="1">
        <v>87.983642000000003</v>
      </c>
    </row>
    <row r="76" spans="1:2" x14ac:dyDescent="0.3">
      <c r="A76" s="4" t="s">
        <v>69</v>
      </c>
      <c r="B76" s="1">
        <v>646311.61377599998</v>
      </c>
    </row>
    <row r="81" spans="1:24" x14ac:dyDescent="0.3">
      <c r="A81" s="3" t="s">
        <v>2</v>
      </c>
      <c r="B81" t="s">
        <v>32</v>
      </c>
      <c r="H81" s="3" t="s">
        <v>2</v>
      </c>
      <c r="I81" t="s">
        <v>32</v>
      </c>
    </row>
    <row r="82" spans="1:24" x14ac:dyDescent="0.3">
      <c r="A82" s="3" t="s">
        <v>4</v>
      </c>
      <c r="B82" t="s">
        <v>74</v>
      </c>
      <c r="H82" s="3" t="s">
        <v>4</v>
      </c>
      <c r="I82" t="s">
        <v>74</v>
      </c>
    </row>
    <row r="84" spans="1:24" x14ac:dyDescent="0.3">
      <c r="A84" s="3" t="s">
        <v>70</v>
      </c>
      <c r="B84" s="3" t="s">
        <v>72</v>
      </c>
      <c r="H84" s="3" t="s">
        <v>70</v>
      </c>
      <c r="I84" s="3" t="s">
        <v>72</v>
      </c>
    </row>
    <row r="85" spans="1:24" x14ac:dyDescent="0.3">
      <c r="A85" s="3" t="s">
        <v>103</v>
      </c>
      <c r="B85" t="s">
        <v>15</v>
      </c>
      <c r="C85" t="s">
        <v>10</v>
      </c>
      <c r="D85" t="s">
        <v>56</v>
      </c>
      <c r="E85" t="s">
        <v>51</v>
      </c>
      <c r="F85" t="s">
        <v>20</v>
      </c>
      <c r="H85" s="3" t="s">
        <v>103</v>
      </c>
      <c r="I85" t="s">
        <v>47</v>
      </c>
      <c r="J85" t="s">
        <v>16</v>
      </c>
      <c r="K85" t="s">
        <v>53</v>
      </c>
      <c r="L85" t="s">
        <v>33</v>
      </c>
      <c r="M85" t="s">
        <v>34</v>
      </c>
      <c r="N85" t="s">
        <v>45</v>
      </c>
      <c r="O85" t="s">
        <v>59</v>
      </c>
      <c r="P85" t="s">
        <v>57</v>
      </c>
      <c r="Q85" t="s">
        <v>37</v>
      </c>
      <c r="R85" t="s">
        <v>21</v>
      </c>
      <c r="S85" t="s">
        <v>29</v>
      </c>
      <c r="T85" t="s">
        <v>19</v>
      </c>
      <c r="U85" t="s">
        <v>58</v>
      </c>
      <c r="V85" t="s">
        <v>55</v>
      </c>
      <c r="W85" t="s">
        <v>35</v>
      </c>
      <c r="X85" t="s">
        <v>69</v>
      </c>
    </row>
    <row r="86" spans="1:24" x14ac:dyDescent="0.3">
      <c r="A86" s="4">
        <v>2021</v>
      </c>
      <c r="B86" s="1"/>
      <c r="C86" s="1"/>
      <c r="D86" s="1"/>
      <c r="E86" s="1"/>
      <c r="F86" s="1"/>
      <c r="H86" s="4">
        <v>2021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">
      <c r="A87" s="21">
        <v>1</v>
      </c>
      <c r="B87" s="1">
        <v>8107.0834329999998</v>
      </c>
      <c r="C87" s="1">
        <v>14223.727620999998</v>
      </c>
      <c r="D87" s="1"/>
      <c r="E87" s="1"/>
      <c r="F87" s="1">
        <v>2073.7657469999999</v>
      </c>
      <c r="H87" s="21">
        <v>1</v>
      </c>
      <c r="I87" s="1"/>
      <c r="J87" s="1">
        <v>807.00975100000005</v>
      </c>
      <c r="K87" s="1"/>
      <c r="L87" s="1">
        <v>45.850446999999996</v>
      </c>
      <c r="M87" s="1">
        <v>194.48822600000003</v>
      </c>
      <c r="N87" s="1"/>
      <c r="O87" s="1"/>
      <c r="P87" s="1"/>
      <c r="Q87" s="1">
        <v>233.90612300000001</v>
      </c>
      <c r="R87" s="1"/>
      <c r="S87" s="1">
        <v>221.53957700000001</v>
      </c>
      <c r="T87" s="1">
        <v>341.34502600000002</v>
      </c>
      <c r="U87" s="1"/>
      <c r="V87" s="1"/>
      <c r="W87" s="1">
        <v>246.98121499999999</v>
      </c>
      <c r="X87" s="1">
        <v>2091.1203649999998</v>
      </c>
    </row>
    <row r="88" spans="1:24" x14ac:dyDescent="0.3">
      <c r="A88" s="21">
        <v>2</v>
      </c>
      <c r="B88" s="1">
        <v>4419.9431420000001</v>
      </c>
      <c r="C88" s="1">
        <v>11474.869900000002</v>
      </c>
      <c r="D88" s="1"/>
      <c r="E88" s="1"/>
      <c r="F88" s="1">
        <v>1418.480059</v>
      </c>
      <c r="H88" s="21">
        <v>2</v>
      </c>
      <c r="I88" s="1"/>
      <c r="J88" s="1">
        <v>503.77652399999999</v>
      </c>
      <c r="K88" s="1"/>
      <c r="L88" s="1">
        <v>43.267890999999999</v>
      </c>
      <c r="M88" s="1">
        <v>247.59779500000002</v>
      </c>
      <c r="N88" s="1"/>
      <c r="O88" s="1"/>
      <c r="P88" s="1"/>
      <c r="Q88" s="1">
        <v>201.00233399999999</v>
      </c>
      <c r="R88" s="1"/>
      <c r="S88" s="1">
        <v>184.811387</v>
      </c>
      <c r="T88" s="1">
        <v>229.58150900000001</v>
      </c>
      <c r="U88" s="1"/>
      <c r="V88" s="1"/>
      <c r="W88" s="1">
        <v>187.833551</v>
      </c>
      <c r="X88" s="1">
        <v>1597.870991</v>
      </c>
    </row>
    <row r="89" spans="1:24" x14ac:dyDescent="0.3">
      <c r="A89" s="21">
        <v>3</v>
      </c>
      <c r="B89" s="1">
        <v>6994.5482540000003</v>
      </c>
      <c r="C89" s="1">
        <v>13512.745102000001</v>
      </c>
      <c r="D89" s="1"/>
      <c r="E89" s="1"/>
      <c r="F89" s="1">
        <v>1774.121005</v>
      </c>
      <c r="H89" s="21">
        <v>3</v>
      </c>
      <c r="I89" s="1"/>
      <c r="J89" s="1">
        <v>395.922213</v>
      </c>
      <c r="K89" s="1"/>
      <c r="L89" s="1">
        <v>53.894565999999998</v>
      </c>
      <c r="M89" s="1">
        <v>283.81582700000001</v>
      </c>
      <c r="N89" s="1"/>
      <c r="O89" s="1"/>
      <c r="P89" s="1"/>
      <c r="Q89" s="1">
        <v>197.96796900000001</v>
      </c>
      <c r="R89" s="1"/>
      <c r="S89" s="1">
        <v>198.85196199999999</v>
      </c>
      <c r="T89" s="1">
        <v>481.704229</v>
      </c>
      <c r="U89" s="1"/>
      <c r="V89" s="1"/>
      <c r="W89" s="1">
        <v>211.265253</v>
      </c>
      <c r="X89" s="1">
        <v>1823.4220190000001</v>
      </c>
    </row>
    <row r="90" spans="1:24" x14ac:dyDescent="0.3">
      <c r="A90" s="21">
        <v>4</v>
      </c>
      <c r="B90" s="1">
        <v>4574.9370220000001</v>
      </c>
      <c r="C90" s="1">
        <v>14437.111089</v>
      </c>
      <c r="D90" s="1"/>
      <c r="E90" s="1"/>
      <c r="F90" s="1">
        <v>2209.3593999999998</v>
      </c>
      <c r="H90" s="21">
        <v>4</v>
      </c>
      <c r="I90" s="1">
        <v>124.68517799999999</v>
      </c>
      <c r="J90" s="1">
        <v>374.99953299999999</v>
      </c>
      <c r="K90" s="1"/>
      <c r="L90" s="1">
        <v>47.616243999999995</v>
      </c>
      <c r="M90" s="1">
        <v>229.68235999999999</v>
      </c>
      <c r="N90" s="1"/>
      <c r="O90" s="1"/>
      <c r="P90" s="1"/>
      <c r="Q90" s="1">
        <v>213.32597899999999</v>
      </c>
      <c r="R90" s="1"/>
      <c r="S90" s="1"/>
      <c r="T90" s="1">
        <v>283.17352</v>
      </c>
      <c r="U90" s="1"/>
      <c r="V90" s="1"/>
      <c r="W90" s="1"/>
      <c r="X90" s="1">
        <v>1273.482814</v>
      </c>
    </row>
    <row r="91" spans="1:24" x14ac:dyDescent="0.3">
      <c r="A91" s="21">
        <v>5</v>
      </c>
      <c r="B91" s="1">
        <v>7424.9488259999998</v>
      </c>
      <c r="C91" s="1">
        <v>10703.262615</v>
      </c>
      <c r="D91" s="1"/>
      <c r="E91" s="1">
        <v>2334.2090829999997</v>
      </c>
      <c r="F91" s="1">
        <v>1515.2832040000001</v>
      </c>
      <c r="H91" s="21">
        <v>5</v>
      </c>
      <c r="I91" s="1"/>
      <c r="J91" s="1">
        <v>432.96244000000002</v>
      </c>
      <c r="K91" s="1"/>
      <c r="L91" s="1">
        <v>29.367819000000001</v>
      </c>
      <c r="M91" s="1">
        <v>261.79438799999997</v>
      </c>
      <c r="N91" s="1">
        <v>829.92592400000001</v>
      </c>
      <c r="O91" s="1"/>
      <c r="P91" s="1"/>
      <c r="Q91" s="1"/>
      <c r="R91" s="1"/>
      <c r="S91" s="1"/>
      <c r="T91" s="1">
        <v>316.39511399999998</v>
      </c>
      <c r="U91" s="1"/>
      <c r="V91" s="1"/>
      <c r="W91" s="1"/>
      <c r="X91" s="1">
        <v>1870.4456849999999</v>
      </c>
    </row>
    <row r="92" spans="1:24" x14ac:dyDescent="0.3">
      <c r="A92" s="21">
        <v>6</v>
      </c>
      <c r="B92" s="1">
        <v>4603.9762289999999</v>
      </c>
      <c r="C92" s="1">
        <v>10508.9257</v>
      </c>
      <c r="D92" s="1"/>
      <c r="E92" s="1">
        <v>2213.24613</v>
      </c>
      <c r="F92" s="1">
        <v>1193.7135639999999</v>
      </c>
      <c r="H92" s="21">
        <v>6</v>
      </c>
      <c r="I92" s="1"/>
      <c r="J92" s="1">
        <v>304.73167799999999</v>
      </c>
      <c r="K92" s="1">
        <v>87.983642000000003</v>
      </c>
      <c r="L92" s="1">
        <v>33.273578000000001</v>
      </c>
      <c r="M92" s="1"/>
      <c r="N92" s="1">
        <v>960.91475300000002</v>
      </c>
      <c r="O92" s="1"/>
      <c r="P92" s="1"/>
      <c r="Q92" s="1"/>
      <c r="R92" s="1"/>
      <c r="S92" s="1"/>
      <c r="T92" s="1">
        <v>318.983902</v>
      </c>
      <c r="U92" s="1"/>
      <c r="V92" s="1"/>
      <c r="W92" s="1"/>
      <c r="X92" s="1">
        <v>1705.887553</v>
      </c>
    </row>
    <row r="93" spans="1:24" x14ac:dyDescent="0.3">
      <c r="A93" s="21">
        <v>7</v>
      </c>
      <c r="B93" s="1">
        <v>6837.9572600000001</v>
      </c>
      <c r="C93" s="1">
        <v>11575.008373000001</v>
      </c>
      <c r="D93" s="1"/>
      <c r="E93" s="1">
        <v>2130.3916600000002</v>
      </c>
      <c r="F93" s="1">
        <v>1759.8600280000001</v>
      </c>
      <c r="H93" s="21">
        <v>7</v>
      </c>
      <c r="I93" s="1"/>
      <c r="J93" s="1">
        <v>346.08365600000002</v>
      </c>
      <c r="K93" s="1"/>
      <c r="L93" s="1">
        <v>32.493420999999998</v>
      </c>
      <c r="M93" s="1">
        <v>196.259593</v>
      </c>
      <c r="N93" s="1">
        <v>959.11653200000001</v>
      </c>
      <c r="O93" s="1"/>
      <c r="P93" s="1"/>
      <c r="Q93" s="1"/>
      <c r="R93" s="1"/>
      <c r="S93" s="1"/>
      <c r="T93" s="1">
        <v>225.06434100000001</v>
      </c>
      <c r="U93" s="1"/>
      <c r="V93" s="1"/>
      <c r="W93" s="1"/>
      <c r="X93" s="1">
        <v>1759.0175430000002</v>
      </c>
    </row>
    <row r="94" spans="1:24" x14ac:dyDescent="0.3">
      <c r="A94" s="21">
        <v>8</v>
      </c>
      <c r="B94" s="1">
        <v>6111.299986</v>
      </c>
      <c r="C94" s="1">
        <v>14394.945071</v>
      </c>
      <c r="D94" s="1"/>
      <c r="E94" s="1">
        <v>1758.4577869999998</v>
      </c>
      <c r="F94" s="1">
        <v>1229.762913</v>
      </c>
      <c r="H94" s="21">
        <v>8</v>
      </c>
      <c r="I94" s="1"/>
      <c r="J94" s="1">
        <v>170.72738099999998</v>
      </c>
      <c r="K94" s="1"/>
      <c r="L94" s="1">
        <v>39.186024000000003</v>
      </c>
      <c r="M94" s="1">
        <v>205.89618600000003</v>
      </c>
      <c r="N94" s="1">
        <v>549.42526699999996</v>
      </c>
      <c r="O94" s="1"/>
      <c r="P94" s="1"/>
      <c r="Q94" s="1"/>
      <c r="R94" s="1"/>
      <c r="S94" s="1"/>
      <c r="T94" s="1">
        <v>264.76622600000002</v>
      </c>
      <c r="U94" s="1"/>
      <c r="V94" s="1"/>
      <c r="W94" s="1"/>
      <c r="X94" s="1">
        <v>1230.001084</v>
      </c>
    </row>
    <row r="95" spans="1:24" x14ac:dyDescent="0.3">
      <c r="A95" s="21">
        <v>9</v>
      </c>
      <c r="B95" s="1">
        <v>7067.4779660000004</v>
      </c>
      <c r="C95" s="1">
        <v>15863.930992000001</v>
      </c>
      <c r="D95" s="1"/>
      <c r="E95" s="1">
        <v>930.41734300000007</v>
      </c>
      <c r="F95" s="1">
        <v>2370.8854889999998</v>
      </c>
      <c r="H95" s="21">
        <v>9</v>
      </c>
      <c r="I95" s="1"/>
      <c r="J95" s="1"/>
      <c r="K95" s="1"/>
      <c r="L95" s="1">
        <v>34.498516000000002</v>
      </c>
      <c r="M95" s="1">
        <v>282.78934299999997</v>
      </c>
      <c r="N95" s="1">
        <v>277.61780099999999</v>
      </c>
      <c r="O95" s="1"/>
      <c r="P95" s="1"/>
      <c r="Q95" s="1"/>
      <c r="R95" s="1"/>
      <c r="S95" s="1"/>
      <c r="T95" s="1">
        <v>381.29071900000002</v>
      </c>
      <c r="U95" s="1"/>
      <c r="V95" s="1"/>
      <c r="W95" s="1"/>
      <c r="X95" s="1">
        <v>976.19637899999998</v>
      </c>
    </row>
    <row r="96" spans="1:24" x14ac:dyDescent="0.3">
      <c r="A96" s="21">
        <v>10</v>
      </c>
      <c r="B96" s="1">
        <v>9577.5189370000007</v>
      </c>
      <c r="C96" s="1">
        <v>16812.599610000001</v>
      </c>
      <c r="D96" s="1"/>
      <c r="E96" s="1">
        <v>870.88842</v>
      </c>
      <c r="F96" s="1">
        <v>1156.3875579999999</v>
      </c>
      <c r="H96" s="21">
        <v>10</v>
      </c>
      <c r="I96" s="1"/>
      <c r="J96" s="1"/>
      <c r="K96" s="1"/>
      <c r="L96" s="1">
        <v>31.270803000000001</v>
      </c>
      <c r="M96" s="1">
        <v>342.00795399999998</v>
      </c>
      <c r="N96" s="1">
        <v>191.25912099999999</v>
      </c>
      <c r="O96" s="1"/>
      <c r="P96" s="1"/>
      <c r="Q96" s="1"/>
      <c r="R96" s="1"/>
      <c r="S96" s="1"/>
      <c r="T96" s="1">
        <v>449.28334699999999</v>
      </c>
      <c r="U96" s="1"/>
      <c r="V96" s="1"/>
      <c r="W96" s="1"/>
      <c r="X96" s="1">
        <v>1013.8212249999999</v>
      </c>
    </row>
    <row r="97" spans="1:24" x14ac:dyDescent="0.3">
      <c r="A97" s="21">
        <v>11</v>
      </c>
      <c r="B97" s="1">
        <v>8723.8077009999997</v>
      </c>
      <c r="C97" s="1">
        <v>15456.793438000001</v>
      </c>
      <c r="D97" s="1"/>
      <c r="E97" s="1">
        <v>599.37143900000001</v>
      </c>
      <c r="F97" s="1">
        <v>1961.2954070000001</v>
      </c>
      <c r="H97" s="21">
        <v>11</v>
      </c>
      <c r="I97" s="1">
        <v>129.39920799999999</v>
      </c>
      <c r="J97" s="1"/>
      <c r="K97" s="1"/>
      <c r="L97" s="1">
        <v>31.354282000000001</v>
      </c>
      <c r="M97" s="1"/>
      <c r="N97" s="1"/>
      <c r="O97" s="1"/>
      <c r="P97" s="1"/>
      <c r="Q97" s="1"/>
      <c r="R97" s="1">
        <v>150.34304</v>
      </c>
      <c r="S97" s="1"/>
      <c r="T97" s="1">
        <v>378.37265500000001</v>
      </c>
      <c r="U97" s="1"/>
      <c r="V97" s="1"/>
      <c r="W97" s="1"/>
      <c r="X97" s="1">
        <v>689.46918500000004</v>
      </c>
    </row>
    <row r="98" spans="1:24" x14ac:dyDescent="0.3">
      <c r="A98" s="21">
        <v>12</v>
      </c>
      <c r="B98" s="1">
        <v>7508.4035649999996</v>
      </c>
      <c r="C98" s="1">
        <v>15671.434665999999</v>
      </c>
      <c r="D98" s="1"/>
      <c r="E98" s="1">
        <v>348.596721</v>
      </c>
      <c r="F98" s="1">
        <v>1349.5445580000001</v>
      </c>
      <c r="H98" s="21">
        <v>12</v>
      </c>
      <c r="I98" s="1"/>
      <c r="J98" s="1"/>
      <c r="K98" s="1"/>
      <c r="L98" s="1">
        <v>37.685517000000004</v>
      </c>
      <c r="M98" s="1">
        <v>203.915955</v>
      </c>
      <c r="N98" s="1"/>
      <c r="O98" s="1"/>
      <c r="P98" s="1"/>
      <c r="Q98" s="1"/>
      <c r="R98" s="1">
        <v>173.67919499999999</v>
      </c>
      <c r="S98" s="1"/>
      <c r="T98" s="1">
        <v>266.45908700000001</v>
      </c>
      <c r="U98" s="1"/>
      <c r="V98" s="1"/>
      <c r="W98" s="1"/>
      <c r="X98" s="1">
        <v>681.73975399999995</v>
      </c>
    </row>
    <row r="99" spans="1:24" x14ac:dyDescent="0.3">
      <c r="A99" s="4">
        <v>2022</v>
      </c>
      <c r="B99" s="1"/>
      <c r="C99" s="1"/>
      <c r="D99" s="1"/>
      <c r="E99" s="1"/>
      <c r="F99" s="1"/>
      <c r="H99" s="4">
        <v>2022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3">
      <c r="A100" s="21">
        <v>1</v>
      </c>
      <c r="B100" s="1">
        <v>9934.4125370000002</v>
      </c>
      <c r="C100" s="1">
        <v>15891.317448999998</v>
      </c>
      <c r="D100" s="1"/>
      <c r="E100" s="1">
        <v>438.40610199999998</v>
      </c>
      <c r="F100" s="1">
        <v>1335.5663770000001</v>
      </c>
      <c r="H100" s="21">
        <v>1</v>
      </c>
      <c r="I100" s="1"/>
      <c r="J100" s="1"/>
      <c r="K100" s="1"/>
      <c r="L100" s="1">
        <v>37.072252999999996</v>
      </c>
      <c r="M100" s="1"/>
      <c r="N100" s="1"/>
      <c r="O100" s="1"/>
      <c r="P100" s="1"/>
      <c r="Q100" s="1"/>
      <c r="R100" s="1">
        <v>261.31347099999999</v>
      </c>
      <c r="S100" s="1"/>
      <c r="T100" s="1">
        <v>282.59374000000003</v>
      </c>
      <c r="U100" s="1"/>
      <c r="V100" s="1"/>
      <c r="W100" s="1">
        <v>145.86605399999999</v>
      </c>
      <c r="X100" s="1">
        <v>726.84551799999997</v>
      </c>
    </row>
    <row r="101" spans="1:24" x14ac:dyDescent="0.3">
      <c r="A101" s="21">
        <v>2</v>
      </c>
      <c r="B101" s="1">
        <v>6283.9692070000001</v>
      </c>
      <c r="C101" s="1">
        <v>13757.474961</v>
      </c>
      <c r="D101" s="1">
        <v>410.97030899999999</v>
      </c>
      <c r="E101" s="1">
        <v>371.034761</v>
      </c>
      <c r="F101" s="1">
        <v>1788.1330680000001</v>
      </c>
      <c r="H101" s="21">
        <v>2</v>
      </c>
      <c r="I101" s="1"/>
      <c r="J101" s="1"/>
      <c r="K101" s="1"/>
      <c r="L101" s="1">
        <v>52.654840999999998</v>
      </c>
      <c r="M101" s="1"/>
      <c r="N101" s="1"/>
      <c r="O101" s="1"/>
      <c r="P101" s="1"/>
      <c r="Q101" s="1"/>
      <c r="R101" s="1">
        <v>756.53332899999998</v>
      </c>
      <c r="S101" s="1"/>
      <c r="T101" s="1">
        <v>256.50886700000001</v>
      </c>
      <c r="U101" s="1"/>
      <c r="V101" s="1"/>
      <c r="W101" s="1"/>
      <c r="X101" s="1">
        <v>1065.6970369999999</v>
      </c>
    </row>
    <row r="102" spans="1:24" x14ac:dyDescent="0.3">
      <c r="A102" s="21">
        <v>3</v>
      </c>
      <c r="B102" s="1">
        <v>14237.19253</v>
      </c>
      <c r="C102" s="1">
        <v>20110.388949</v>
      </c>
      <c r="D102" s="1">
        <v>982.05882899999995</v>
      </c>
      <c r="E102" s="1">
        <v>420.92656199999999</v>
      </c>
      <c r="F102" s="1">
        <v>2284.9223910000001</v>
      </c>
      <c r="H102" s="21">
        <v>3</v>
      </c>
      <c r="I102" s="1"/>
      <c r="J102" s="1"/>
      <c r="K102" s="1"/>
      <c r="L102" s="1">
        <v>111.02811700000001</v>
      </c>
      <c r="M102" s="1">
        <v>491.77618699999999</v>
      </c>
      <c r="N102" s="1"/>
      <c r="O102" s="1"/>
      <c r="P102" s="1"/>
      <c r="Q102" s="1"/>
      <c r="R102" s="1">
        <v>1072.6836410000001</v>
      </c>
      <c r="S102" s="1"/>
      <c r="T102" s="1"/>
      <c r="U102" s="1"/>
      <c r="V102" s="1"/>
      <c r="W102" s="1"/>
      <c r="X102" s="1">
        <v>1675.4879450000001</v>
      </c>
    </row>
    <row r="103" spans="1:24" x14ac:dyDescent="0.3">
      <c r="A103" s="21">
        <v>4</v>
      </c>
      <c r="B103" s="1">
        <v>8986.1269680000005</v>
      </c>
      <c r="C103" s="1">
        <v>17638.772079999999</v>
      </c>
      <c r="D103" s="1">
        <v>955.543497</v>
      </c>
      <c r="E103" s="1">
        <v>405.15188499999999</v>
      </c>
      <c r="F103" s="1">
        <v>2037.907029</v>
      </c>
      <c r="H103" s="21">
        <v>4</v>
      </c>
      <c r="I103" s="1"/>
      <c r="J103" s="1"/>
      <c r="K103" s="1"/>
      <c r="L103" s="1">
        <v>82.647330000000011</v>
      </c>
      <c r="M103" s="1">
        <v>472.78307899999999</v>
      </c>
      <c r="N103" s="1"/>
      <c r="O103" s="1"/>
      <c r="P103" s="1"/>
      <c r="Q103" s="1"/>
      <c r="R103" s="1">
        <v>1098.9411749999999</v>
      </c>
      <c r="S103" s="1"/>
      <c r="T103" s="1">
        <v>528.57777799999997</v>
      </c>
      <c r="U103" s="1"/>
      <c r="V103" s="1"/>
      <c r="W103" s="1"/>
      <c r="X103" s="1">
        <v>2182.9493619999998</v>
      </c>
    </row>
    <row r="104" spans="1:24" x14ac:dyDescent="0.3">
      <c r="A104" s="21">
        <v>5</v>
      </c>
      <c r="B104" s="1">
        <v>6818.8296170000003</v>
      </c>
      <c r="C104" s="1">
        <v>15921.319095999999</v>
      </c>
      <c r="D104" s="1">
        <v>934.25620000000004</v>
      </c>
      <c r="E104" s="1">
        <v>339.50118700000002</v>
      </c>
      <c r="F104" s="1">
        <v>1670.173912</v>
      </c>
      <c r="H104" s="21">
        <v>5</v>
      </c>
      <c r="I104" s="1"/>
      <c r="J104" s="1"/>
      <c r="K104" s="1"/>
      <c r="L104" s="1">
        <v>59.791032000000001</v>
      </c>
      <c r="M104" s="1">
        <v>294.90220199999999</v>
      </c>
      <c r="N104" s="1"/>
      <c r="O104" s="1"/>
      <c r="P104" s="1">
        <v>344.14095400000002</v>
      </c>
      <c r="Q104" s="1"/>
      <c r="R104" s="1">
        <v>1070.0705849999999</v>
      </c>
      <c r="S104" s="1"/>
      <c r="T104" s="1"/>
      <c r="U104" s="1"/>
      <c r="V104" s="1"/>
      <c r="W104" s="1"/>
      <c r="X104" s="1">
        <v>1768.904773</v>
      </c>
    </row>
    <row r="105" spans="1:24" x14ac:dyDescent="0.3">
      <c r="A105" s="21">
        <v>6</v>
      </c>
      <c r="B105" s="1">
        <v>6132.8843349999997</v>
      </c>
      <c r="C105" s="1">
        <v>13155.031958000001</v>
      </c>
      <c r="D105" s="1">
        <v>763.41112499999997</v>
      </c>
      <c r="E105" s="1">
        <v>410.21925999999996</v>
      </c>
      <c r="F105" s="1">
        <v>998.02327500000001</v>
      </c>
      <c r="H105" s="21">
        <v>6</v>
      </c>
      <c r="I105" s="1"/>
      <c r="J105" s="1"/>
      <c r="K105" s="1"/>
      <c r="L105" s="1">
        <v>31.412699</v>
      </c>
      <c r="M105" s="1">
        <v>197.46696</v>
      </c>
      <c r="N105" s="1"/>
      <c r="O105" s="1"/>
      <c r="P105" s="1"/>
      <c r="Q105" s="1"/>
      <c r="R105" s="1">
        <v>570.03286200000002</v>
      </c>
      <c r="S105" s="1"/>
      <c r="T105" s="1">
        <v>247.16329200000001</v>
      </c>
      <c r="U105" s="1"/>
      <c r="V105" s="1"/>
      <c r="W105" s="1"/>
      <c r="X105" s="1">
        <v>1046.0758129999999</v>
      </c>
    </row>
    <row r="106" spans="1:24" x14ac:dyDescent="0.3">
      <c r="A106" s="21">
        <v>7</v>
      </c>
      <c r="B106" s="1">
        <v>7831.7069760000004</v>
      </c>
      <c r="C106" s="1">
        <v>16475.983335000001</v>
      </c>
      <c r="D106" s="1">
        <v>848.26989500000002</v>
      </c>
      <c r="E106" s="1">
        <v>345.57329800000002</v>
      </c>
      <c r="F106" s="1">
        <v>1649.0916990000001</v>
      </c>
      <c r="H106" s="21">
        <v>7</v>
      </c>
      <c r="I106" s="1"/>
      <c r="J106" s="1"/>
      <c r="K106" s="1"/>
      <c r="L106" s="1">
        <v>26.071281000000003</v>
      </c>
      <c r="M106" s="1"/>
      <c r="N106" s="1"/>
      <c r="O106" s="1">
        <v>198.984905</v>
      </c>
      <c r="P106" s="1"/>
      <c r="Q106" s="1"/>
      <c r="R106" s="1">
        <v>597.38252299999999</v>
      </c>
      <c r="S106" s="1"/>
      <c r="T106" s="1"/>
      <c r="U106" s="1">
        <v>224.618831</v>
      </c>
      <c r="V106" s="1"/>
      <c r="W106" s="1"/>
      <c r="X106" s="1">
        <v>1047.05754</v>
      </c>
    </row>
    <row r="107" spans="1:24" x14ac:dyDescent="0.3">
      <c r="A107" s="21">
        <v>8</v>
      </c>
      <c r="B107" s="1">
        <v>7079.5944049999998</v>
      </c>
      <c r="C107" s="1">
        <v>15224.756418000001</v>
      </c>
      <c r="D107" s="1">
        <v>1072.2411139999999</v>
      </c>
      <c r="E107" s="1">
        <v>236.25640800000002</v>
      </c>
      <c r="F107" s="1">
        <v>1101.436074</v>
      </c>
      <c r="H107" s="21">
        <v>8</v>
      </c>
      <c r="I107" s="1"/>
      <c r="J107" s="1"/>
      <c r="K107" s="1"/>
      <c r="L107" s="1">
        <v>29.21001</v>
      </c>
      <c r="M107" s="1"/>
      <c r="N107" s="1"/>
      <c r="O107" s="1"/>
      <c r="P107" s="1"/>
      <c r="Q107" s="1"/>
      <c r="R107" s="1">
        <v>514.08347100000003</v>
      </c>
      <c r="S107" s="1"/>
      <c r="T107" s="1"/>
      <c r="U107" s="1">
        <v>313.649181</v>
      </c>
      <c r="V107" s="1"/>
      <c r="W107" s="1">
        <v>98.935481999999993</v>
      </c>
      <c r="X107" s="1">
        <v>955.87814400000002</v>
      </c>
    </row>
    <row r="108" spans="1:24" x14ac:dyDescent="0.3">
      <c r="A108" s="21">
        <v>9</v>
      </c>
      <c r="B108" s="1">
        <v>6399.1824299999998</v>
      </c>
      <c r="C108" s="1">
        <v>14834.827743000002</v>
      </c>
      <c r="D108" s="1">
        <v>1071.843543</v>
      </c>
      <c r="E108" s="1">
        <v>376.94919699999997</v>
      </c>
      <c r="F108" s="1">
        <v>1815.597704</v>
      </c>
      <c r="H108" s="21">
        <v>9</v>
      </c>
      <c r="I108" s="1"/>
      <c r="J108" s="1"/>
      <c r="K108" s="1"/>
      <c r="L108" s="1">
        <v>27.227460000000001</v>
      </c>
      <c r="M108" s="1"/>
      <c r="N108" s="1"/>
      <c r="O108" s="1"/>
      <c r="P108" s="1"/>
      <c r="Q108" s="1"/>
      <c r="R108" s="1">
        <v>477.69954100000001</v>
      </c>
      <c r="S108" s="1"/>
      <c r="T108" s="1">
        <v>220.256091</v>
      </c>
      <c r="U108" s="1"/>
      <c r="V108" s="1"/>
      <c r="W108" s="1">
        <v>128.904763</v>
      </c>
      <c r="X108" s="1">
        <v>854.08785499999999</v>
      </c>
    </row>
    <row r="109" spans="1:24" x14ac:dyDescent="0.3">
      <c r="A109" s="21">
        <v>10</v>
      </c>
      <c r="B109" s="1">
        <v>9478.1592290000008</v>
      </c>
      <c r="C109" s="1">
        <v>21918.819234000002</v>
      </c>
      <c r="D109" s="1">
        <v>1298.6762679999999</v>
      </c>
      <c r="E109" s="1">
        <v>284.28354999999999</v>
      </c>
      <c r="F109" s="1">
        <v>1233.1125629999999</v>
      </c>
      <c r="H109" s="21">
        <v>10</v>
      </c>
      <c r="I109" s="1"/>
      <c r="J109" s="1"/>
      <c r="K109" s="1"/>
      <c r="L109" s="1">
        <v>34.098691000000002</v>
      </c>
      <c r="M109" s="1"/>
      <c r="N109" s="1"/>
      <c r="O109" s="1"/>
      <c r="P109" s="1"/>
      <c r="Q109" s="1"/>
      <c r="R109" s="1">
        <v>724.66623500000003</v>
      </c>
      <c r="S109" s="1"/>
      <c r="T109" s="1">
        <v>243.123197</v>
      </c>
      <c r="U109" s="1"/>
      <c r="V109" s="1"/>
      <c r="W109" s="1">
        <v>143.892056</v>
      </c>
      <c r="X109" s="1">
        <v>1145.7801790000001</v>
      </c>
    </row>
    <row r="110" spans="1:24" x14ac:dyDescent="0.3">
      <c r="A110" s="21">
        <v>11</v>
      </c>
      <c r="B110" s="1">
        <v>11510.502179999999</v>
      </c>
      <c r="C110" s="1">
        <v>16220.292751000001</v>
      </c>
      <c r="D110" s="1">
        <v>1377.6806099999999</v>
      </c>
      <c r="E110" s="1">
        <v>193.93477000000001</v>
      </c>
      <c r="F110" s="1">
        <v>1613.6895629999999</v>
      </c>
      <c r="H110" s="21">
        <v>11</v>
      </c>
      <c r="I110" s="1"/>
      <c r="J110" s="1"/>
      <c r="K110" s="1"/>
      <c r="L110" s="1">
        <v>36.974848999999999</v>
      </c>
      <c r="M110" s="1"/>
      <c r="N110" s="1"/>
      <c r="O110" s="1"/>
      <c r="P110" s="1"/>
      <c r="Q110" s="1"/>
      <c r="R110" s="1">
        <v>672.52049199999999</v>
      </c>
      <c r="S110" s="1"/>
      <c r="T110" s="1">
        <v>209.659188</v>
      </c>
      <c r="U110" s="1"/>
      <c r="V110" s="1"/>
      <c r="W110" s="1">
        <v>148.325346</v>
      </c>
      <c r="X110" s="1">
        <v>1067.479875</v>
      </c>
    </row>
    <row r="111" spans="1:24" x14ac:dyDescent="0.3">
      <c r="A111" s="21">
        <v>12</v>
      </c>
      <c r="B111" s="1">
        <v>9074.1547040000005</v>
      </c>
      <c r="C111" s="1">
        <v>17689.597803000001</v>
      </c>
      <c r="D111" s="1">
        <v>1260.041579</v>
      </c>
      <c r="E111" s="1"/>
      <c r="F111" s="1">
        <v>1815.368418</v>
      </c>
      <c r="H111" s="21">
        <v>12</v>
      </c>
      <c r="I111" s="1"/>
      <c r="J111" s="1"/>
      <c r="K111" s="1"/>
      <c r="L111" s="1">
        <v>36.728721</v>
      </c>
      <c r="M111" s="1"/>
      <c r="N111" s="1"/>
      <c r="O111" s="1"/>
      <c r="P111" s="1"/>
      <c r="Q111" s="1"/>
      <c r="R111" s="1">
        <v>790.26899400000002</v>
      </c>
      <c r="S111" s="1"/>
      <c r="T111" s="1">
        <v>257.23418900000001</v>
      </c>
      <c r="U111" s="1"/>
      <c r="V111" s="1">
        <v>308.90372200000002</v>
      </c>
      <c r="W111" s="1">
        <v>138.91658200000001</v>
      </c>
      <c r="X111" s="1">
        <v>1532.0522080000001</v>
      </c>
    </row>
    <row r="112" spans="1:24" x14ac:dyDescent="0.3">
      <c r="A112" s="4" t="s">
        <v>69</v>
      </c>
      <c r="B112" s="1">
        <v>185718.61743899999</v>
      </c>
      <c r="C112" s="1">
        <v>363473.93595399999</v>
      </c>
      <c r="D112" s="1">
        <v>10974.992969000001</v>
      </c>
      <c r="E112" s="1">
        <v>15007.815562999998</v>
      </c>
      <c r="F112" s="1">
        <v>39355.481005000001</v>
      </c>
    </row>
    <row r="116" spans="1:7" ht="158.4" x14ac:dyDescent="0.3">
      <c r="A116" s="37" t="s">
        <v>143</v>
      </c>
    </row>
    <row r="122" spans="1:7" x14ac:dyDescent="0.3">
      <c r="B122" s="3" t="s">
        <v>72</v>
      </c>
    </row>
    <row r="123" spans="1:7" x14ac:dyDescent="0.3">
      <c r="B123">
        <v>2021</v>
      </c>
      <c r="D123">
        <v>2022</v>
      </c>
    </row>
    <row r="124" spans="1:7" x14ac:dyDescent="0.3">
      <c r="A124" s="3" t="s">
        <v>103</v>
      </c>
      <c r="B124" t="s">
        <v>70</v>
      </c>
      <c r="C124" t="s">
        <v>137</v>
      </c>
      <c r="D124" t="s">
        <v>70</v>
      </c>
      <c r="E124" t="s">
        <v>137</v>
      </c>
      <c r="F124" t="s">
        <v>65</v>
      </c>
      <c r="G124" t="s">
        <v>66</v>
      </c>
    </row>
    <row r="125" spans="1:7" x14ac:dyDescent="0.3">
      <c r="A125" s="4" t="s">
        <v>32</v>
      </c>
      <c r="B125" s="1">
        <v>413444.29033599986</v>
      </c>
      <c r="C125" s="23">
        <v>0.5213947445156486</v>
      </c>
      <c r="D125" s="1">
        <v>444037.41329000023</v>
      </c>
      <c r="E125" s="23">
        <v>0.5382330506550157</v>
      </c>
      <c r="F125">
        <f>GETPIVOTDATA("Сумма по полю Value (in 1000 rub)",$A$122,"Year",2022,"Channel","Supermarkets")-GETPIVOTDATA("Сумма по полю Value (in 1000 rub)",$A$122,"Year",2021,"Channel","Supermarkets")</f>
        <v>30593.12295400037</v>
      </c>
      <c r="G125" s="23">
        <f>F125/GETPIVOTDATA("Сумма по полю Value (in 1000 rub)",$A$122,"Year",2021,"Channel","Supermarkets")</f>
        <v>7.3995756306461033E-2</v>
      </c>
    </row>
    <row r="126" spans="1:7" x14ac:dyDescent="0.3">
      <c r="A126" s="4" t="s">
        <v>9</v>
      </c>
      <c r="B126" s="1">
        <v>216284.90285899999</v>
      </c>
      <c r="C126" s="23">
        <v>0.2727569694507424</v>
      </c>
      <c r="D126" s="1">
        <v>220552.82088800007</v>
      </c>
      <c r="E126" s="23">
        <v>0.26733967468545039</v>
      </c>
      <c r="F126">
        <f>GETPIVOTDATA("Сумма по полю Value (in 1000 rub)",$A$122,"Year",2022,"Channel","Hypermarkets")-GETPIVOTDATA("Сумма по полю Value (in 1000 rub)",$A$122,"Year",2021,"Channel","Hypermarkets")</f>
        <v>4267.9180290000804</v>
      </c>
      <c r="G126" s="23">
        <f>F126/GETPIVOTDATA("Сумма по полю Value (in 1000 rub)",$A$122,"Year",2021,"Channel","Hypermarkets")</f>
        <v>1.9732852236026908E-2</v>
      </c>
    </row>
    <row r="127" spans="1:7" x14ac:dyDescent="0.3">
      <c r="A127" s="4" t="s">
        <v>26</v>
      </c>
      <c r="B127" s="1">
        <v>163229.10698900002</v>
      </c>
      <c r="C127" s="23">
        <v>0.20584828603360841</v>
      </c>
      <c r="D127" s="1">
        <v>160400.748352</v>
      </c>
      <c r="E127" s="23">
        <v>0.19442727465953524</v>
      </c>
      <c r="F127">
        <f>GETPIVOTDATA("Сумма по полю Value (in 1000 rub)",$A$122,"Year",2022,"Channel","Minimarkets")-GETPIVOTDATA("Сумма по полю Value (in 1000 rub)",$A$122,"Year",2021,"Channel","Minimarkets")</f>
        <v>-2828.3586370000266</v>
      </c>
      <c r="G127" s="23">
        <f>F127/GETPIVOTDATA("Сумма по полю Value (in 1000 rub)",$A$122,"Year",2021,"Channel","Minimarkets")</f>
        <v>-1.73275385081328E-2</v>
      </c>
    </row>
    <row r="128" spans="1:7" x14ac:dyDescent="0.3">
      <c r="A128" s="4" t="s">
        <v>69</v>
      </c>
      <c r="B128" s="1">
        <v>792958.30018399982</v>
      </c>
      <c r="C128" s="23">
        <v>1</v>
      </c>
      <c r="D128" s="1">
        <v>824990.98253000039</v>
      </c>
      <c r="E128" s="23">
        <v>1</v>
      </c>
    </row>
    <row r="135" spans="1:13" ht="96.6" customHeight="1" x14ac:dyDescent="0.3">
      <c r="A135" s="37" t="s">
        <v>144</v>
      </c>
    </row>
    <row r="138" spans="1:13" x14ac:dyDescent="0.3">
      <c r="A138" s="3" t="s">
        <v>3</v>
      </c>
      <c r="B138" t="s">
        <v>10</v>
      </c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1:13" x14ac:dyDescent="0.3">
      <c r="A139" s="3" t="s">
        <v>0</v>
      </c>
      <c r="B139" s="4">
        <v>2022</v>
      </c>
    </row>
    <row r="140" spans="1:13" x14ac:dyDescent="0.3">
      <c r="A140" s="3" t="s">
        <v>4</v>
      </c>
      <c r="B140" t="s">
        <v>12</v>
      </c>
    </row>
    <row r="142" spans="1:13" x14ac:dyDescent="0.3">
      <c r="A142" s="3" t="s">
        <v>111</v>
      </c>
      <c r="B142" s="3" t="s">
        <v>1</v>
      </c>
    </row>
    <row r="143" spans="1:13" x14ac:dyDescent="0.3">
      <c r="A143" s="3" t="s">
        <v>2</v>
      </c>
      <c r="B143">
        <v>1</v>
      </c>
      <c r="C143">
        <v>2</v>
      </c>
      <c r="D143">
        <v>3</v>
      </c>
      <c r="E143">
        <v>4</v>
      </c>
      <c r="F143">
        <v>5</v>
      </c>
      <c r="G143">
        <v>6</v>
      </c>
      <c r="H143">
        <v>7</v>
      </c>
      <c r="I143">
        <v>8</v>
      </c>
      <c r="J143">
        <v>9</v>
      </c>
      <c r="K143">
        <v>10</v>
      </c>
      <c r="L143">
        <v>11</v>
      </c>
      <c r="M143">
        <v>12</v>
      </c>
    </row>
    <row r="144" spans="1:13" x14ac:dyDescent="0.3">
      <c r="A144" t="s">
        <v>9</v>
      </c>
      <c r="B144" s="1">
        <v>76.839445910290237</v>
      </c>
      <c r="C144" s="1">
        <v>63.321102150537634</v>
      </c>
      <c r="D144" s="1">
        <v>103.86774647887323</v>
      </c>
      <c r="E144" s="1">
        <v>79.89057437407952</v>
      </c>
      <c r="F144" s="1">
        <v>63.113737075332345</v>
      </c>
      <c r="G144" s="1">
        <v>83.502496328928046</v>
      </c>
      <c r="H144" s="1">
        <v>58.117584097859321</v>
      </c>
      <c r="I144" s="1">
        <v>48.147169811320758</v>
      </c>
      <c r="J144" s="1">
        <v>65.685204991087346</v>
      </c>
      <c r="K144" s="1">
        <v>104.26282051282051</v>
      </c>
      <c r="L144" s="1">
        <v>79.666452648475115</v>
      </c>
      <c r="M144" s="1">
        <v>44.291946308724832</v>
      </c>
    </row>
    <row r="150" spans="1:13" x14ac:dyDescent="0.3">
      <c r="A150" s="3" t="s">
        <v>3</v>
      </c>
      <c r="B150" t="s">
        <v>15</v>
      </c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1:13" x14ac:dyDescent="0.3">
      <c r="A151" s="3" t="s">
        <v>0</v>
      </c>
      <c r="B151" s="4">
        <v>2022</v>
      </c>
    </row>
    <row r="152" spans="1:13" x14ac:dyDescent="0.3">
      <c r="A152" s="3" t="s">
        <v>4</v>
      </c>
      <c r="B152" t="s">
        <v>13</v>
      </c>
    </row>
    <row r="154" spans="1:13" x14ac:dyDescent="0.3">
      <c r="A154" s="3" t="s">
        <v>111</v>
      </c>
      <c r="B154" s="3" t="s">
        <v>1</v>
      </c>
    </row>
    <row r="155" spans="1:13" x14ac:dyDescent="0.3">
      <c r="A155" s="3" t="s">
        <v>2</v>
      </c>
      <c r="B155">
        <v>1</v>
      </c>
      <c r="C155">
        <v>2</v>
      </c>
      <c r="D155">
        <v>3</v>
      </c>
      <c r="E155">
        <v>4</v>
      </c>
      <c r="F155">
        <v>5</v>
      </c>
      <c r="G155">
        <v>6</v>
      </c>
      <c r="H155">
        <v>7</v>
      </c>
      <c r="I155">
        <v>8</v>
      </c>
      <c r="J155">
        <v>9</v>
      </c>
      <c r="K155">
        <v>10</v>
      </c>
      <c r="L155">
        <v>11</v>
      </c>
      <c r="M155">
        <v>12</v>
      </c>
    </row>
    <row r="156" spans="1:13" x14ac:dyDescent="0.3">
      <c r="A156" t="s">
        <v>9</v>
      </c>
      <c r="B156" s="1">
        <v>61.715247252747247</v>
      </c>
      <c r="C156" s="1">
        <v>51.656772334293954</v>
      </c>
      <c r="D156" s="1">
        <v>66.973333333333329</v>
      </c>
      <c r="E156" s="1">
        <v>46.028909952606632</v>
      </c>
      <c r="F156" s="1">
        <v>52.668412942989221</v>
      </c>
      <c r="G156" s="1">
        <v>42.811949685534593</v>
      </c>
      <c r="H156" s="1">
        <v>64.644019138755979</v>
      </c>
      <c r="I156" s="1">
        <v>45.285161290322577</v>
      </c>
      <c r="J156" s="1">
        <v>62.648392282958206</v>
      </c>
      <c r="K156" s="1">
        <v>52.512559618441976</v>
      </c>
      <c r="L156" s="1">
        <v>82.431825273010915</v>
      </c>
      <c r="M156" s="1">
        <v>67.817235772357719</v>
      </c>
    </row>
    <row r="163" spans="1:14" ht="115.8" customHeight="1" x14ac:dyDescent="0.3">
      <c r="A163" s="37" t="s">
        <v>145</v>
      </c>
    </row>
    <row r="166" spans="1:14" x14ac:dyDescent="0.3">
      <c r="A166" s="3" t="s">
        <v>3</v>
      </c>
      <c r="B166" t="s">
        <v>10</v>
      </c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</row>
    <row r="167" spans="1:14" x14ac:dyDescent="0.3">
      <c r="A167" s="3" t="s">
        <v>0</v>
      </c>
      <c r="B167" s="4">
        <v>2022</v>
      </c>
    </row>
    <row r="168" spans="1:14" x14ac:dyDescent="0.3">
      <c r="A168" s="3" t="s">
        <v>4</v>
      </c>
      <c r="B168" t="s">
        <v>12</v>
      </c>
    </row>
    <row r="170" spans="1:14" x14ac:dyDescent="0.3">
      <c r="C170" s="3" t="s">
        <v>1</v>
      </c>
    </row>
    <row r="171" spans="1:14" x14ac:dyDescent="0.3">
      <c r="A171" s="3" t="s">
        <v>2</v>
      </c>
      <c r="B171" s="3" t="s">
        <v>110</v>
      </c>
      <c r="C171">
        <v>1</v>
      </c>
      <c r="D171">
        <v>2</v>
      </c>
      <c r="E171">
        <v>3</v>
      </c>
      <c r="F171">
        <v>4</v>
      </c>
      <c r="G171">
        <v>5</v>
      </c>
      <c r="H171">
        <v>6</v>
      </c>
      <c r="I171">
        <v>7</v>
      </c>
      <c r="J171">
        <v>8</v>
      </c>
      <c r="K171">
        <v>9</v>
      </c>
      <c r="L171">
        <v>10</v>
      </c>
      <c r="M171">
        <v>11</v>
      </c>
      <c r="N171">
        <v>12</v>
      </c>
    </row>
    <row r="172" spans="1:14" x14ac:dyDescent="0.3">
      <c r="A172" t="s">
        <v>9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3">
      <c r="B173" t="s">
        <v>139</v>
      </c>
      <c r="C173" s="1">
        <v>76.839445910290237</v>
      </c>
      <c r="D173" s="1">
        <v>63.321102150537634</v>
      </c>
      <c r="E173" s="1">
        <v>103.86774647887323</v>
      </c>
      <c r="F173" s="1">
        <v>79.89057437407952</v>
      </c>
      <c r="G173" s="1">
        <v>63.113737075332345</v>
      </c>
      <c r="H173" s="1">
        <v>83.502496328928046</v>
      </c>
      <c r="I173" s="1">
        <v>58.117584097859321</v>
      </c>
      <c r="J173" s="1">
        <v>48.147169811320758</v>
      </c>
      <c r="K173" s="1">
        <v>65.685204991087346</v>
      </c>
      <c r="L173" s="1">
        <v>104.26282051282051</v>
      </c>
      <c r="M173" s="1">
        <v>79.666452648475115</v>
      </c>
      <c r="N173" s="1">
        <v>44.291946308724832</v>
      </c>
    </row>
    <row r="174" spans="1:14" x14ac:dyDescent="0.3">
      <c r="B174" t="s">
        <v>70</v>
      </c>
      <c r="C174" s="1">
        <v>5622.5804420000004</v>
      </c>
      <c r="D174" s="1">
        <v>4702.004113</v>
      </c>
      <c r="E174" s="1">
        <v>7356.7611919999999</v>
      </c>
      <c r="F174" s="1">
        <v>5684.181431</v>
      </c>
      <c r="G174" s="1">
        <v>4568.3092669999996</v>
      </c>
      <c r="H174" s="1">
        <v>5681.495903</v>
      </c>
      <c r="I174" s="1">
        <v>4003.4489410000001</v>
      </c>
      <c r="J174" s="1">
        <v>3368.8655979999999</v>
      </c>
      <c r="K174" s="1">
        <v>3683.3465890000002</v>
      </c>
      <c r="L174" s="1">
        <v>5995.7105419999998</v>
      </c>
      <c r="M174" s="1">
        <v>4540.5662780000002</v>
      </c>
      <c r="N174" s="1">
        <v>3098.2747159999999</v>
      </c>
    </row>
    <row r="175" spans="1:14" x14ac:dyDescent="0.3">
      <c r="B175" t="s">
        <v>138</v>
      </c>
      <c r="C175" s="1">
        <v>96.534432416562652</v>
      </c>
      <c r="D175" s="1">
        <v>99.807138326799105</v>
      </c>
      <c r="E175" s="1">
        <v>99.757969465503933</v>
      </c>
      <c r="F175" s="1">
        <v>104.78584350464645</v>
      </c>
      <c r="G175" s="1">
        <v>106.91605661392997</v>
      </c>
      <c r="H175" s="1">
        <v>99.911649005015363</v>
      </c>
      <c r="I175" s="1">
        <v>105.32925028085529</v>
      </c>
      <c r="J175" s="1">
        <v>110.01598864853567</v>
      </c>
      <c r="K175" s="1">
        <v>99.956758834607882</v>
      </c>
      <c r="L175" s="1">
        <v>92.156632984936977</v>
      </c>
      <c r="M175" s="1">
        <v>91.484283952756485</v>
      </c>
      <c r="N175" s="1">
        <v>117.36778225623154</v>
      </c>
    </row>
    <row r="176" spans="1:14" x14ac:dyDescent="0.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8" spans="1:14" x14ac:dyDescent="0.3">
      <c r="A178" s="3" t="s">
        <v>3</v>
      </c>
      <c r="B178" t="s">
        <v>15</v>
      </c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spans="1:14" x14ac:dyDescent="0.3">
      <c r="A179" s="3" t="s">
        <v>0</v>
      </c>
      <c r="B179" s="4">
        <v>2022</v>
      </c>
    </row>
    <row r="180" spans="1:14" x14ac:dyDescent="0.3">
      <c r="A180" s="3" t="s">
        <v>4</v>
      </c>
      <c r="B180" t="s">
        <v>13</v>
      </c>
    </row>
    <row r="182" spans="1:14" x14ac:dyDescent="0.3">
      <c r="C182" s="3" t="s">
        <v>1</v>
      </c>
    </row>
    <row r="183" spans="1:14" x14ac:dyDescent="0.3">
      <c r="A183" s="3" t="s">
        <v>2</v>
      </c>
      <c r="B183" s="3" t="s">
        <v>110</v>
      </c>
      <c r="C183">
        <v>1</v>
      </c>
      <c r="D183">
        <v>2</v>
      </c>
      <c r="E183">
        <v>3</v>
      </c>
      <c r="F183">
        <v>4</v>
      </c>
      <c r="G183">
        <v>5</v>
      </c>
      <c r="H183">
        <v>6</v>
      </c>
      <c r="I183">
        <v>7</v>
      </c>
      <c r="J183">
        <v>8</v>
      </c>
      <c r="K183">
        <v>9</v>
      </c>
      <c r="L183">
        <v>10</v>
      </c>
      <c r="M183">
        <v>11</v>
      </c>
      <c r="N183">
        <v>12</v>
      </c>
    </row>
    <row r="184" spans="1:14" x14ac:dyDescent="0.3">
      <c r="A184" t="s">
        <v>9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3">
      <c r="B185" t="s">
        <v>139</v>
      </c>
      <c r="C185" s="1">
        <v>61.715247252747247</v>
      </c>
      <c r="D185" s="1">
        <v>51.656772334293954</v>
      </c>
      <c r="E185" s="1">
        <v>66.973333333333329</v>
      </c>
      <c r="F185" s="1">
        <v>46.028909952606632</v>
      </c>
      <c r="G185" s="1">
        <v>52.668412942989221</v>
      </c>
      <c r="H185" s="1">
        <v>42.811949685534593</v>
      </c>
      <c r="I185" s="1">
        <v>64.644019138755979</v>
      </c>
      <c r="J185" s="1">
        <v>45.285161290322577</v>
      </c>
      <c r="K185" s="1">
        <v>62.648392282958206</v>
      </c>
      <c r="L185" s="1">
        <v>52.512559618441976</v>
      </c>
      <c r="M185" s="1">
        <v>82.431825273010915</v>
      </c>
      <c r="N185" s="1">
        <v>67.817235772357719</v>
      </c>
    </row>
    <row r="186" spans="1:14" x14ac:dyDescent="0.3">
      <c r="B186" t="s">
        <v>70</v>
      </c>
      <c r="C186" s="1">
        <v>7611.5632079999996</v>
      </c>
      <c r="D186" s="1">
        <v>5962.643043</v>
      </c>
      <c r="E186" s="1">
        <v>9020.8903109999992</v>
      </c>
      <c r="F186" s="1">
        <v>6304.3134330000003</v>
      </c>
      <c r="G186" s="1">
        <v>6829.4346759999999</v>
      </c>
      <c r="H186" s="1">
        <v>5610.0487949999997</v>
      </c>
      <c r="I186" s="1">
        <v>7236.9815360000002</v>
      </c>
      <c r="J186" s="1">
        <v>5767.1397370000004</v>
      </c>
      <c r="K186" s="1">
        <v>7477.9733239999996</v>
      </c>
      <c r="L186" s="1">
        <v>6797.6770530000003</v>
      </c>
      <c r="M186" s="1">
        <v>9408.4418470000001</v>
      </c>
      <c r="N186" s="1">
        <v>7988.0453440000001</v>
      </c>
    </row>
    <row r="187" spans="1:14" x14ac:dyDescent="0.3">
      <c r="B187" t="s">
        <v>138</v>
      </c>
      <c r="C187" s="1">
        <v>169.41427657599706</v>
      </c>
      <c r="D187" s="1">
        <v>166.32290955598077</v>
      </c>
      <c r="E187" s="1">
        <v>199.54631607936821</v>
      </c>
      <c r="F187" s="1">
        <v>216.37316450613156</v>
      </c>
      <c r="G187" s="1">
        <v>199.79739732840281</v>
      </c>
      <c r="H187" s="1">
        <v>206.03666741343596</v>
      </c>
      <c r="I187" s="1">
        <v>178.55070675370945</v>
      </c>
      <c r="J187" s="1">
        <v>205.40587734357194</v>
      </c>
      <c r="K187" s="1">
        <v>191.90380970711337</v>
      </c>
      <c r="L187" s="1">
        <v>205.8006276944875</v>
      </c>
      <c r="M187" s="1">
        <v>178.0593398601028</v>
      </c>
      <c r="N187" s="1">
        <v>191.52493416068054</v>
      </c>
    </row>
    <row r="188" spans="1:14" x14ac:dyDescent="0.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222" spans="1:1" ht="179.4" customHeight="1" x14ac:dyDescent="0.3">
      <c r="A222" s="37" t="s">
        <v>146</v>
      </c>
    </row>
    <row r="225" spans="1:13" x14ac:dyDescent="0.3">
      <c r="A225" s="3" t="s">
        <v>3</v>
      </c>
      <c r="B225" t="s">
        <v>10</v>
      </c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</row>
    <row r="226" spans="1:13" x14ac:dyDescent="0.3">
      <c r="A226" s="3" t="s">
        <v>4</v>
      </c>
      <c r="B226" t="s">
        <v>46</v>
      </c>
    </row>
    <row r="227" spans="1:13" x14ac:dyDescent="0.3">
      <c r="A227" s="3" t="s">
        <v>2</v>
      </c>
      <c r="B227" t="s">
        <v>32</v>
      </c>
    </row>
    <row r="229" spans="1:13" x14ac:dyDescent="0.3">
      <c r="A229" s="3" t="s">
        <v>0</v>
      </c>
      <c r="B229" t="s">
        <v>70</v>
      </c>
      <c r="C229" t="s">
        <v>139</v>
      </c>
      <c r="D229" t="s">
        <v>138</v>
      </c>
      <c r="E229" t="s">
        <v>131</v>
      </c>
    </row>
    <row r="230" spans="1:13" x14ac:dyDescent="0.3">
      <c r="A230">
        <v>2020</v>
      </c>
      <c r="B230" s="1">
        <v>4110.7393999999995</v>
      </c>
      <c r="C230" s="1">
        <v>15.667298458428101</v>
      </c>
      <c r="D230" s="1">
        <v>66.307060996362637</v>
      </c>
      <c r="E230" s="1">
        <v>3957</v>
      </c>
    </row>
    <row r="231" spans="1:13" x14ac:dyDescent="0.3">
      <c r="A231">
        <v>2021</v>
      </c>
      <c r="B231" s="1">
        <v>23616.038199999999</v>
      </c>
      <c r="C231" s="1">
        <v>12.031110050890584</v>
      </c>
      <c r="D231" s="1">
        <v>62.433661566004801</v>
      </c>
      <c r="E231" s="1">
        <v>31440</v>
      </c>
    </row>
    <row r="232" spans="1:13" x14ac:dyDescent="0.3">
      <c r="A232">
        <v>2022</v>
      </c>
      <c r="B232" s="1">
        <v>10592.193899999998</v>
      </c>
      <c r="C232" s="1">
        <v>9.8440247299408927</v>
      </c>
      <c r="D232" s="1">
        <v>73.10295305126084</v>
      </c>
      <c r="E232" s="1">
        <v>14719</v>
      </c>
    </row>
    <row r="237" spans="1:13" x14ac:dyDescent="0.3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</row>
    <row r="238" spans="1:13" x14ac:dyDescent="0.3">
      <c r="B238" s="4"/>
    </row>
    <row r="243" spans="3:14" x14ac:dyDescent="0.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3:14" x14ac:dyDescent="0.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3:14" x14ac:dyDescent="0.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</sheetData>
  <pageMargins left="0.7" right="0.7" top="0.75" bottom="0.75" header="0.3" footer="0.3"/>
  <pageSetup paperSize="9" orientation="portrait" r:id="rId12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C7FC-C511-4CD3-809E-17532D18B167}">
  <dimension ref="A1:M168"/>
  <sheetViews>
    <sheetView topLeftCell="A46" workbookViewId="0">
      <selection activeCell="D66" sqref="D66"/>
    </sheetView>
  </sheetViews>
  <sheetFormatPr defaultRowHeight="14.4" x14ac:dyDescent="0.3"/>
  <cols>
    <col min="1" max="1" width="14.33203125" bestFit="1" customWidth="1"/>
    <col min="2" max="2" width="31.77734375" bestFit="1" customWidth="1"/>
    <col min="3" max="3" width="27.88671875" bestFit="1" customWidth="1"/>
    <col min="4" max="4" width="19.77734375" bestFit="1" customWidth="1"/>
    <col min="5" max="5" width="31.77734375" bestFit="1" customWidth="1"/>
    <col min="6" max="6" width="32.6640625" bestFit="1" customWidth="1"/>
    <col min="7" max="7" width="31.77734375" bestFit="1" customWidth="1"/>
    <col min="8" max="13" width="12" bestFit="1" customWidth="1"/>
    <col min="14" max="37" width="22.33203125" bestFit="1" customWidth="1"/>
    <col min="38" max="38" width="24.21875" bestFit="1" customWidth="1"/>
    <col min="39" max="39" width="26.77734375" bestFit="1" customWidth="1"/>
    <col min="40" max="40" width="24.5546875" bestFit="1" customWidth="1"/>
  </cols>
  <sheetData>
    <row r="1" spans="1:9" x14ac:dyDescent="0.3">
      <c r="A1" s="17" t="s">
        <v>118</v>
      </c>
      <c r="B1" s="17"/>
      <c r="C1" s="17"/>
      <c r="D1" s="17"/>
    </row>
    <row r="3" spans="1:9" x14ac:dyDescent="0.3">
      <c r="A3" t="s">
        <v>119</v>
      </c>
    </row>
    <row r="4" spans="1:9" x14ac:dyDescent="0.3">
      <c r="A4" t="s">
        <v>120</v>
      </c>
    </row>
    <row r="6" spans="1:9" x14ac:dyDescent="0.3">
      <c r="A6" s="3" t="s">
        <v>70</v>
      </c>
      <c r="B6" s="3" t="s">
        <v>72</v>
      </c>
    </row>
    <row r="7" spans="1:9" x14ac:dyDescent="0.3">
      <c r="A7" s="3" t="s">
        <v>103</v>
      </c>
      <c r="B7" t="s">
        <v>9</v>
      </c>
      <c r="C7" t="s">
        <v>26</v>
      </c>
      <c r="D7" t="s">
        <v>32</v>
      </c>
    </row>
    <row r="8" spans="1:9" x14ac:dyDescent="0.3">
      <c r="A8" s="4" t="s">
        <v>47</v>
      </c>
      <c r="B8" s="23">
        <v>0</v>
      </c>
      <c r="C8" s="23">
        <v>0</v>
      </c>
      <c r="D8" s="23">
        <v>1</v>
      </c>
    </row>
    <row r="9" spans="1:9" x14ac:dyDescent="0.3">
      <c r="A9" s="4" t="s">
        <v>16</v>
      </c>
      <c r="B9" s="23">
        <v>0.29762933530188795</v>
      </c>
      <c r="C9" s="23">
        <v>0.23912803919750486</v>
      </c>
      <c r="D9" s="23">
        <v>0.46324262550060719</v>
      </c>
    </row>
    <row r="10" spans="1:9" x14ac:dyDescent="0.3">
      <c r="A10" s="4" t="s">
        <v>15</v>
      </c>
      <c r="B10" s="23">
        <v>0.378166309767618</v>
      </c>
      <c r="C10" s="23">
        <v>0.12336974288522103</v>
      </c>
      <c r="D10" s="23">
        <v>0.49846394734716104</v>
      </c>
    </row>
    <row r="11" spans="1:9" x14ac:dyDescent="0.3">
      <c r="A11" s="4" t="s">
        <v>60</v>
      </c>
      <c r="B11" s="23">
        <v>0.51158259038875553</v>
      </c>
      <c r="C11" s="23">
        <v>0.48841740961124452</v>
      </c>
      <c r="D11" s="23">
        <v>0</v>
      </c>
      <c r="G11" s="22"/>
      <c r="I11" s="22"/>
    </row>
    <row r="12" spans="1:9" x14ac:dyDescent="0.3">
      <c r="A12" s="4" t="s">
        <v>25</v>
      </c>
      <c r="B12" s="23">
        <v>1</v>
      </c>
      <c r="C12" s="23">
        <v>0</v>
      </c>
      <c r="D12" s="23">
        <v>0</v>
      </c>
    </row>
    <row r="13" spans="1:9" x14ac:dyDescent="0.3">
      <c r="A13" s="4" t="s">
        <v>54</v>
      </c>
      <c r="B13" s="23">
        <v>1</v>
      </c>
      <c r="C13" s="23">
        <v>0</v>
      </c>
      <c r="D13" s="23">
        <v>0</v>
      </c>
    </row>
    <row r="14" spans="1:9" x14ac:dyDescent="0.3">
      <c r="A14" s="4" t="s">
        <v>53</v>
      </c>
      <c r="B14" s="23">
        <v>0</v>
      </c>
      <c r="C14" s="23">
        <v>0</v>
      </c>
      <c r="D14" s="23">
        <v>1</v>
      </c>
    </row>
    <row r="15" spans="1:9" x14ac:dyDescent="0.3">
      <c r="A15" s="4" t="s">
        <v>61</v>
      </c>
      <c r="B15" s="23">
        <v>0</v>
      </c>
      <c r="C15" s="23">
        <v>1</v>
      </c>
      <c r="D15" s="23">
        <v>0</v>
      </c>
    </row>
    <row r="16" spans="1:9" x14ac:dyDescent="0.3">
      <c r="A16" s="4" t="s">
        <v>33</v>
      </c>
      <c r="B16" s="23">
        <v>3.3176753532823348E-3</v>
      </c>
      <c r="C16" s="23">
        <v>0</v>
      </c>
      <c r="D16" s="23">
        <v>0.99668232464671758</v>
      </c>
    </row>
    <row r="17" spans="1:4" x14ac:dyDescent="0.3">
      <c r="A17" s="4" t="s">
        <v>39</v>
      </c>
      <c r="B17" s="23">
        <v>0</v>
      </c>
      <c r="C17" s="23">
        <v>0.29676962680492036</v>
      </c>
      <c r="D17" s="23">
        <v>0.70323037319507964</v>
      </c>
    </row>
    <row r="18" spans="1:4" x14ac:dyDescent="0.3">
      <c r="A18" s="4" t="s">
        <v>34</v>
      </c>
      <c r="B18" s="23">
        <v>0</v>
      </c>
      <c r="C18" s="23">
        <v>0</v>
      </c>
      <c r="D18" s="23">
        <v>1</v>
      </c>
    </row>
    <row r="19" spans="1:4" x14ac:dyDescent="0.3">
      <c r="A19" s="4" t="s">
        <v>38</v>
      </c>
      <c r="B19" s="23">
        <v>0</v>
      </c>
      <c r="C19" s="23">
        <v>0</v>
      </c>
      <c r="D19" s="23">
        <v>1</v>
      </c>
    </row>
    <row r="20" spans="1:4" x14ac:dyDescent="0.3">
      <c r="A20" s="4" t="s">
        <v>45</v>
      </c>
      <c r="B20" s="23">
        <v>2.9169437003065898E-2</v>
      </c>
      <c r="C20" s="23">
        <v>0.45524555234602176</v>
      </c>
      <c r="D20" s="23">
        <v>0.51558501065091233</v>
      </c>
    </row>
    <row r="21" spans="1:4" x14ac:dyDescent="0.3">
      <c r="A21" s="4" t="s">
        <v>10</v>
      </c>
      <c r="B21" s="23">
        <v>0.25716408301835558</v>
      </c>
      <c r="C21" s="23">
        <v>0.23981129254799402</v>
      </c>
      <c r="D21" s="23">
        <v>0.50302462443365048</v>
      </c>
    </row>
    <row r="22" spans="1:4" x14ac:dyDescent="0.3">
      <c r="A22" s="4" t="s">
        <v>28</v>
      </c>
      <c r="B22" s="23">
        <v>0</v>
      </c>
      <c r="C22" s="23">
        <v>1</v>
      </c>
      <c r="D22" s="23">
        <v>0</v>
      </c>
    </row>
    <row r="23" spans="1:4" x14ac:dyDescent="0.3">
      <c r="A23" s="4" t="s">
        <v>44</v>
      </c>
      <c r="B23" s="23">
        <v>0</v>
      </c>
      <c r="C23" s="23">
        <v>1</v>
      </c>
      <c r="D23" s="23">
        <v>0</v>
      </c>
    </row>
    <row r="24" spans="1:4" x14ac:dyDescent="0.3">
      <c r="A24" s="4" t="s">
        <v>52</v>
      </c>
      <c r="B24" s="23">
        <v>0</v>
      </c>
      <c r="C24" s="23">
        <v>1</v>
      </c>
      <c r="D24" s="23">
        <v>0</v>
      </c>
    </row>
    <row r="25" spans="1:4" x14ac:dyDescent="0.3">
      <c r="A25" s="4" t="s">
        <v>42</v>
      </c>
      <c r="B25" s="23">
        <v>1</v>
      </c>
      <c r="C25" s="23">
        <v>0</v>
      </c>
      <c r="D25" s="23">
        <v>0</v>
      </c>
    </row>
    <row r="26" spans="1:4" x14ac:dyDescent="0.3">
      <c r="A26" s="4" t="s">
        <v>59</v>
      </c>
      <c r="B26" s="23">
        <v>0</v>
      </c>
      <c r="C26" s="23">
        <v>0.17305356014773293</v>
      </c>
      <c r="D26" s="23">
        <v>0.82694643985226712</v>
      </c>
    </row>
    <row r="27" spans="1:4" x14ac:dyDescent="0.3">
      <c r="A27" s="4" t="s">
        <v>57</v>
      </c>
      <c r="B27" s="23">
        <v>0.45748127667001415</v>
      </c>
      <c r="C27" s="23">
        <v>0.37106444947540662</v>
      </c>
      <c r="D27" s="23">
        <v>0.17145427385457929</v>
      </c>
    </row>
    <row r="28" spans="1:4" x14ac:dyDescent="0.3">
      <c r="A28" s="4" t="s">
        <v>50</v>
      </c>
      <c r="B28" s="23">
        <v>0.11673568558405946</v>
      </c>
      <c r="C28" s="23">
        <v>0.38390929322576539</v>
      </c>
      <c r="D28" s="23">
        <v>0.49935502119017516</v>
      </c>
    </row>
    <row r="29" spans="1:4" x14ac:dyDescent="0.3">
      <c r="A29" s="4" t="s">
        <v>31</v>
      </c>
      <c r="B29" s="23">
        <v>0</v>
      </c>
      <c r="C29" s="23">
        <v>1</v>
      </c>
      <c r="D29" s="23">
        <v>0</v>
      </c>
    </row>
    <row r="30" spans="1:4" x14ac:dyDescent="0.3">
      <c r="A30" s="4" t="s">
        <v>37</v>
      </c>
      <c r="B30" s="23">
        <v>0</v>
      </c>
      <c r="C30" s="23">
        <v>3.7882106256125439E-2</v>
      </c>
      <c r="D30" s="23">
        <v>0.96211789374387457</v>
      </c>
    </row>
    <row r="31" spans="1:4" x14ac:dyDescent="0.3">
      <c r="A31" s="4" t="s">
        <v>21</v>
      </c>
      <c r="B31" s="23">
        <v>0.40553478434570811</v>
      </c>
      <c r="C31" s="23">
        <v>0.13354152038528333</v>
      </c>
      <c r="D31" s="23">
        <v>0.4609236952690085</v>
      </c>
    </row>
    <row r="32" spans="1:4" x14ac:dyDescent="0.3">
      <c r="A32" s="4" t="s">
        <v>29</v>
      </c>
      <c r="B32" s="23">
        <v>0</v>
      </c>
      <c r="C32" s="23">
        <v>0.13523247277375039</v>
      </c>
      <c r="D32" s="23">
        <v>0.86476752722624961</v>
      </c>
    </row>
    <row r="33" spans="1:4" x14ac:dyDescent="0.3">
      <c r="A33" s="4" t="s">
        <v>30</v>
      </c>
      <c r="B33" s="23">
        <v>0</v>
      </c>
      <c r="C33" s="23">
        <v>1</v>
      </c>
      <c r="D33" s="23">
        <v>0</v>
      </c>
    </row>
    <row r="34" spans="1:4" x14ac:dyDescent="0.3">
      <c r="A34" s="4" t="s">
        <v>56</v>
      </c>
      <c r="B34" s="23">
        <v>6.1206530260160825E-2</v>
      </c>
      <c r="C34" s="23">
        <v>0.12161245432688055</v>
      </c>
      <c r="D34" s="23">
        <v>0.81718101541295862</v>
      </c>
    </row>
    <row r="35" spans="1:4" x14ac:dyDescent="0.3">
      <c r="A35" s="4" t="s">
        <v>24</v>
      </c>
      <c r="B35" s="23">
        <v>1</v>
      </c>
      <c r="C35" s="23">
        <v>0</v>
      </c>
      <c r="D35" s="23">
        <v>0</v>
      </c>
    </row>
    <row r="36" spans="1:4" x14ac:dyDescent="0.3">
      <c r="A36" s="4" t="s">
        <v>63</v>
      </c>
      <c r="B36" s="23">
        <v>1</v>
      </c>
      <c r="C36" s="23">
        <v>0</v>
      </c>
      <c r="D36" s="23">
        <v>0</v>
      </c>
    </row>
    <row r="37" spans="1:4" x14ac:dyDescent="0.3">
      <c r="A37" s="4" t="s">
        <v>23</v>
      </c>
      <c r="B37" s="23">
        <v>0.95455346891244419</v>
      </c>
      <c r="C37" s="23">
        <v>4.5446531087555794E-2</v>
      </c>
      <c r="D37" s="23">
        <v>0</v>
      </c>
    </row>
    <row r="38" spans="1:4" x14ac:dyDescent="0.3">
      <c r="A38" s="4" t="s">
        <v>19</v>
      </c>
      <c r="B38" s="23">
        <v>0.23841180532064035</v>
      </c>
      <c r="C38" s="23">
        <v>0.16805632919437044</v>
      </c>
      <c r="D38" s="23">
        <v>0.59353186548498926</v>
      </c>
    </row>
    <row r="39" spans="1:4" x14ac:dyDescent="0.3">
      <c r="A39" s="4" t="s">
        <v>58</v>
      </c>
      <c r="B39" s="23">
        <v>0.27372143449882186</v>
      </c>
      <c r="C39" s="23">
        <v>0</v>
      </c>
      <c r="D39" s="23">
        <v>0.7262785655011782</v>
      </c>
    </row>
    <row r="40" spans="1:4" x14ac:dyDescent="0.3">
      <c r="A40" s="4" t="s">
        <v>51</v>
      </c>
      <c r="B40" s="23">
        <v>1.4767068035427267E-2</v>
      </c>
      <c r="C40" s="23">
        <v>0.29394245260780494</v>
      </c>
      <c r="D40" s="23">
        <v>0.69129047935676768</v>
      </c>
    </row>
    <row r="41" spans="1:4" x14ac:dyDescent="0.3">
      <c r="A41" s="4" t="s">
        <v>48</v>
      </c>
      <c r="B41" s="23">
        <v>0</v>
      </c>
      <c r="C41" s="23">
        <v>1</v>
      </c>
      <c r="D41" s="23">
        <v>0</v>
      </c>
    </row>
    <row r="42" spans="1:4" x14ac:dyDescent="0.3">
      <c r="A42" s="4" t="s">
        <v>41</v>
      </c>
      <c r="B42" s="23">
        <v>0.52939689146088331</v>
      </c>
      <c r="C42" s="23">
        <v>0.47060310853911663</v>
      </c>
      <c r="D42" s="23">
        <v>0</v>
      </c>
    </row>
    <row r="43" spans="1:4" x14ac:dyDescent="0.3">
      <c r="A43" s="4" t="s">
        <v>55</v>
      </c>
      <c r="B43" s="23">
        <v>0</v>
      </c>
      <c r="C43" s="23">
        <v>0.77687617319490809</v>
      </c>
      <c r="D43" s="23">
        <v>0.22312382680509188</v>
      </c>
    </row>
    <row r="44" spans="1:4" x14ac:dyDescent="0.3">
      <c r="A44" s="4" t="s">
        <v>43</v>
      </c>
      <c r="B44" s="23">
        <v>0</v>
      </c>
      <c r="C44" s="23">
        <v>1</v>
      </c>
      <c r="D44" s="23">
        <v>0</v>
      </c>
    </row>
    <row r="45" spans="1:4" x14ac:dyDescent="0.3">
      <c r="A45" s="4" t="s">
        <v>36</v>
      </c>
      <c r="B45" s="23">
        <v>0</v>
      </c>
      <c r="C45" s="23">
        <v>1</v>
      </c>
      <c r="D45" s="23">
        <v>0</v>
      </c>
    </row>
    <row r="46" spans="1:4" x14ac:dyDescent="0.3">
      <c r="A46" s="4" t="s">
        <v>35</v>
      </c>
      <c r="B46" s="23">
        <v>0</v>
      </c>
      <c r="C46" s="23">
        <v>7.1440037792426594E-2</v>
      </c>
      <c r="D46" s="23">
        <v>0.92855996220757342</v>
      </c>
    </row>
    <row r="47" spans="1:4" x14ac:dyDescent="0.3">
      <c r="A47" s="4" t="s">
        <v>17</v>
      </c>
      <c r="B47" s="23">
        <v>0.30474334466315045</v>
      </c>
      <c r="C47" s="23">
        <v>0.29672714489659396</v>
      </c>
      <c r="D47" s="23">
        <v>0.39852951044025575</v>
      </c>
    </row>
    <row r="48" spans="1:4" x14ac:dyDescent="0.3">
      <c r="A48" s="4" t="s">
        <v>20</v>
      </c>
      <c r="B48" s="23">
        <v>7.9514002659290428E-2</v>
      </c>
      <c r="C48" s="23">
        <v>0.29932054963043253</v>
      </c>
      <c r="D48" s="23">
        <v>0.62116544771027715</v>
      </c>
    </row>
    <row r="49" spans="1:13" x14ac:dyDescent="0.3">
      <c r="A49" s="4" t="s">
        <v>69</v>
      </c>
      <c r="B49" s="23">
        <v>0.27102401075915161</v>
      </c>
      <c r="C49" s="23">
        <v>0.21443754845820309</v>
      </c>
      <c r="D49" s="23">
        <v>0.5145384407826451</v>
      </c>
    </row>
    <row r="53" spans="1:13" x14ac:dyDescent="0.3">
      <c r="A53" s="17" t="s">
        <v>121</v>
      </c>
      <c r="B53" s="17"/>
      <c r="C53" s="17"/>
    </row>
    <row r="55" spans="1:13" x14ac:dyDescent="0.3">
      <c r="A55" s="3" t="s">
        <v>2</v>
      </c>
      <c r="B55" t="s">
        <v>107</v>
      </c>
      <c r="C55" t="s">
        <v>108</v>
      </c>
      <c r="D55" t="s">
        <v>111</v>
      </c>
      <c r="E55" s="19"/>
      <c r="H55" s="19"/>
      <c r="I55" s="19"/>
      <c r="J55" s="19"/>
      <c r="K55" s="19"/>
      <c r="L55" s="19"/>
      <c r="M55" s="19"/>
    </row>
    <row r="56" spans="1:13" x14ac:dyDescent="0.3">
      <c r="A56" t="s">
        <v>9</v>
      </c>
      <c r="B56" s="1">
        <v>5827.4142999999985</v>
      </c>
      <c r="C56" s="1">
        <v>142867</v>
      </c>
      <c r="D56" s="1">
        <v>40.789085653089927</v>
      </c>
    </row>
    <row r="57" spans="1:13" x14ac:dyDescent="0.3">
      <c r="A57" t="s">
        <v>32</v>
      </c>
      <c r="B57" s="1">
        <v>12924.496600000019</v>
      </c>
      <c r="C57" s="1">
        <v>1561321</v>
      </c>
      <c r="D57" s="1">
        <v>8.2779240143442756</v>
      </c>
    </row>
    <row r="58" spans="1:13" x14ac:dyDescent="0.3">
      <c r="A58" t="s">
        <v>26</v>
      </c>
      <c r="B58" s="1">
        <v>5645.8713000000025</v>
      </c>
      <c r="C58" s="1">
        <v>985247</v>
      </c>
      <c r="D58" s="1">
        <v>5.7304120692577625</v>
      </c>
    </row>
    <row r="61" spans="1:13" x14ac:dyDescent="0.3">
      <c r="A61" s="17" t="s">
        <v>122</v>
      </c>
      <c r="B61" s="17"/>
      <c r="C61" s="17"/>
    </row>
    <row r="63" spans="1:13" x14ac:dyDescent="0.3">
      <c r="A63" s="3" t="s">
        <v>100</v>
      </c>
      <c r="B63" t="s">
        <v>70</v>
      </c>
      <c r="C63" t="s">
        <v>125</v>
      </c>
      <c r="D63" t="s">
        <v>124</v>
      </c>
    </row>
    <row r="64" spans="1:13" x14ac:dyDescent="0.3">
      <c r="A64" s="4" t="s">
        <v>9</v>
      </c>
      <c r="B64" s="1">
        <v>640367.35966800037</v>
      </c>
      <c r="C64" s="1">
        <v>5827.4142999999985</v>
      </c>
      <c r="D64" s="1">
        <v>109.8887648451562</v>
      </c>
    </row>
    <row r="65" spans="1:4" x14ac:dyDescent="0.3">
      <c r="A65" s="4" t="s">
        <v>32</v>
      </c>
      <c r="B65" s="1">
        <v>1215735.9115479998</v>
      </c>
      <c r="C65" s="1">
        <v>12924.496600000019</v>
      </c>
      <c r="D65" s="1">
        <v>94.064469137467071</v>
      </c>
    </row>
    <row r="66" spans="1:4" x14ac:dyDescent="0.3">
      <c r="A66" s="4" t="s">
        <v>26</v>
      </c>
      <c r="B66" s="1">
        <v>506666.57295500027</v>
      </c>
      <c r="C66" s="1">
        <v>5645.8713000000025</v>
      </c>
      <c r="D66" s="1">
        <v>89.741077334688811</v>
      </c>
    </row>
    <row r="69" spans="1:4" x14ac:dyDescent="0.3">
      <c r="A69" s="17" t="s">
        <v>123</v>
      </c>
      <c r="B69" s="17"/>
      <c r="C69" s="17"/>
      <c r="D69" s="17"/>
    </row>
    <row r="71" spans="1:4" x14ac:dyDescent="0.3">
      <c r="A71" s="3" t="s">
        <v>100</v>
      </c>
      <c r="B71" t="s">
        <v>70</v>
      </c>
      <c r="C71" t="s">
        <v>127</v>
      </c>
      <c r="D71" t="s">
        <v>128</v>
      </c>
    </row>
    <row r="72" spans="1:4" x14ac:dyDescent="0.3">
      <c r="A72" s="4" t="s">
        <v>126</v>
      </c>
      <c r="B72" s="1">
        <v>53158.768953000028</v>
      </c>
      <c r="C72" s="1">
        <v>80.660800000000009</v>
      </c>
      <c r="D72" s="1">
        <v>659.04093379931794</v>
      </c>
    </row>
    <row r="73" spans="1:4" x14ac:dyDescent="0.3">
      <c r="A73" s="4" t="s">
        <v>46</v>
      </c>
      <c r="B73" s="1">
        <v>79564.678799999994</v>
      </c>
      <c r="C73" s="1">
        <v>240.33759999999998</v>
      </c>
      <c r="D73" s="1">
        <v>331.05381263689077</v>
      </c>
    </row>
    <row r="74" spans="1:4" x14ac:dyDescent="0.3">
      <c r="A74" s="4" t="s">
        <v>11</v>
      </c>
      <c r="B74" s="1">
        <v>379571.80973700015</v>
      </c>
      <c r="C74" s="1">
        <v>1317.2389999999998</v>
      </c>
      <c r="D74" s="1">
        <v>288.15712997944962</v>
      </c>
    </row>
    <row r="75" spans="1:4" x14ac:dyDescent="0.3">
      <c r="A75" s="4" t="s">
        <v>22</v>
      </c>
      <c r="B75" s="1">
        <v>4400.0726719999993</v>
      </c>
      <c r="C75" s="1">
        <v>16.881199999999996</v>
      </c>
      <c r="D75" s="1">
        <v>260.64928275241101</v>
      </c>
    </row>
    <row r="76" spans="1:4" x14ac:dyDescent="0.3">
      <c r="A76" s="4" t="s">
        <v>27</v>
      </c>
      <c r="B76" s="1">
        <v>8637.8588580000014</v>
      </c>
      <c r="C76" s="1">
        <v>35.253999999999998</v>
      </c>
      <c r="D76" s="1">
        <v>245.01783791910142</v>
      </c>
    </row>
    <row r="77" spans="1:4" x14ac:dyDescent="0.3">
      <c r="A77" s="4" t="s">
        <v>12</v>
      </c>
      <c r="B77" s="1">
        <v>1018330.277875</v>
      </c>
      <c r="C77" s="1">
        <v>3934.4867000000022</v>
      </c>
      <c r="D77" s="1">
        <v>258.82163431255202</v>
      </c>
    </row>
    <row r="78" spans="1:4" x14ac:dyDescent="0.3">
      <c r="A78" s="4" t="s">
        <v>13</v>
      </c>
      <c r="B78" s="1">
        <v>815987.58328500006</v>
      </c>
      <c r="C78" s="1">
        <v>2267.8575999999989</v>
      </c>
      <c r="D78" s="1">
        <v>359.80547600740033</v>
      </c>
    </row>
    <row r="79" spans="1:4" x14ac:dyDescent="0.3">
      <c r="A79" s="4" t="s">
        <v>14</v>
      </c>
      <c r="B79" s="1">
        <v>3118.7939910000005</v>
      </c>
      <c r="C79" s="1">
        <v>14.922000000000006</v>
      </c>
      <c r="D79" s="1">
        <v>209.00643285082424</v>
      </c>
    </row>
    <row r="82" spans="1:13" x14ac:dyDescent="0.3">
      <c r="E82" s="19"/>
      <c r="F82" s="19"/>
      <c r="G82" s="19"/>
      <c r="H82" s="19"/>
      <c r="I82" s="19"/>
      <c r="J82" s="19"/>
      <c r="K82" s="19"/>
      <c r="L82" s="19"/>
      <c r="M82" s="19"/>
    </row>
    <row r="88" spans="1:13" ht="21" x14ac:dyDescent="0.4">
      <c r="A88" s="33" t="s">
        <v>129</v>
      </c>
      <c r="B88" s="32"/>
    </row>
    <row r="91" spans="1:13" x14ac:dyDescent="0.3">
      <c r="A91" s="17" t="s">
        <v>130</v>
      </c>
      <c r="B91" s="17"/>
      <c r="C91" s="17"/>
      <c r="D91" s="17"/>
      <c r="E91" s="17"/>
      <c r="F91" s="17"/>
      <c r="G91" s="17"/>
    </row>
    <row r="93" spans="1:13" x14ac:dyDescent="0.3">
      <c r="A93" s="3" t="s">
        <v>73</v>
      </c>
      <c r="B93" t="s">
        <v>70</v>
      </c>
    </row>
    <row r="94" spans="1:13" x14ac:dyDescent="0.3">
      <c r="A94" s="4">
        <v>1</v>
      </c>
      <c r="B94" s="23">
        <v>9.4665497496002504E-2</v>
      </c>
    </row>
    <row r="95" spans="1:13" x14ac:dyDescent="0.3">
      <c r="A95" s="4">
        <v>2</v>
      </c>
      <c r="B95" s="23">
        <v>8.2950398004493719E-2</v>
      </c>
    </row>
    <row r="96" spans="1:13" x14ac:dyDescent="0.3">
      <c r="A96" s="4">
        <v>3</v>
      </c>
      <c r="B96" s="23">
        <v>9.9254387488292101E-2</v>
      </c>
    </row>
    <row r="97" spans="1:9" x14ac:dyDescent="0.3">
      <c r="A97" s="4">
        <v>4</v>
      </c>
      <c r="B97" s="23">
        <v>8.4500499201627027E-2</v>
      </c>
    </row>
    <row r="98" spans="1:9" x14ac:dyDescent="0.3">
      <c r="A98" s="4">
        <v>5</v>
      </c>
      <c r="B98" s="23">
        <v>8.090354411522005E-2</v>
      </c>
    </row>
    <row r="99" spans="1:9" x14ac:dyDescent="0.3">
      <c r="A99" s="4">
        <v>6</v>
      </c>
      <c r="B99" s="23">
        <v>7.1654363656990669E-2</v>
      </c>
    </row>
    <row r="100" spans="1:9" x14ac:dyDescent="0.3">
      <c r="A100" s="4">
        <v>7</v>
      </c>
      <c r="B100" s="23">
        <v>7.6762326117563923E-2</v>
      </c>
    </row>
    <row r="101" spans="1:9" x14ac:dyDescent="0.3">
      <c r="A101" s="4">
        <v>8</v>
      </c>
      <c r="B101" s="23">
        <v>7.3355962549882678E-2</v>
      </c>
    </row>
    <row r="102" spans="1:9" x14ac:dyDescent="0.3">
      <c r="A102" s="4">
        <v>9</v>
      </c>
      <c r="B102" s="23">
        <v>7.694399714407503E-2</v>
      </c>
    </row>
    <row r="103" spans="1:9" x14ac:dyDescent="0.3">
      <c r="A103" s="4">
        <v>10</v>
      </c>
      <c r="B103" s="23">
        <v>8.9583145399955127E-2</v>
      </c>
    </row>
    <row r="104" spans="1:9" x14ac:dyDescent="0.3">
      <c r="A104" s="4">
        <v>11</v>
      </c>
      <c r="B104" s="23">
        <v>8.6057819227560853E-2</v>
      </c>
    </row>
    <row r="105" spans="1:9" x14ac:dyDescent="0.3">
      <c r="A105" s="4">
        <v>12</v>
      </c>
      <c r="B105" s="23">
        <v>8.3368059598336444E-2</v>
      </c>
    </row>
    <row r="109" spans="1:9" x14ac:dyDescent="0.3">
      <c r="A109" s="17" t="s">
        <v>135</v>
      </c>
      <c r="B109" s="17"/>
      <c r="C109" s="17"/>
      <c r="D109" s="17"/>
      <c r="E109" s="17"/>
      <c r="F109" s="17"/>
      <c r="G109" s="17"/>
    </row>
    <row r="112" spans="1:9" x14ac:dyDescent="0.3">
      <c r="A112" s="3" t="s">
        <v>75</v>
      </c>
      <c r="B112" t="s">
        <v>70</v>
      </c>
      <c r="C112" t="s">
        <v>131</v>
      </c>
      <c r="E112" s="2" t="s">
        <v>133</v>
      </c>
      <c r="F112" s="2" t="s">
        <v>132</v>
      </c>
      <c r="H112" s="2" t="s">
        <v>133</v>
      </c>
      <c r="I112" s="2" t="s">
        <v>134</v>
      </c>
    </row>
    <row r="113" spans="1:9" x14ac:dyDescent="0.3">
      <c r="A113" s="4" t="s">
        <v>10</v>
      </c>
      <c r="B113" s="1">
        <v>1519805.8723779975</v>
      </c>
      <c r="C113" s="1">
        <v>1757405</v>
      </c>
      <c r="E113" s="4" t="s">
        <v>10</v>
      </c>
      <c r="F113" s="1">
        <v>1519805.8723779975</v>
      </c>
      <c r="H113" s="4" t="s">
        <v>10</v>
      </c>
      <c r="I113" s="1">
        <v>1757405</v>
      </c>
    </row>
    <row r="114" spans="1:9" x14ac:dyDescent="0.3">
      <c r="A114" s="4" t="s">
        <v>15</v>
      </c>
      <c r="B114" s="1">
        <v>522226.96501800005</v>
      </c>
      <c r="C114" s="1">
        <v>206640</v>
      </c>
      <c r="E114" s="4" t="s">
        <v>15</v>
      </c>
      <c r="F114" s="1">
        <v>522226.96501800005</v>
      </c>
      <c r="H114" s="4" t="s">
        <v>15</v>
      </c>
      <c r="I114" s="1">
        <v>206640</v>
      </c>
    </row>
    <row r="115" spans="1:9" x14ac:dyDescent="0.3">
      <c r="A115" s="4" t="s">
        <v>20</v>
      </c>
      <c r="B115" s="1">
        <v>100098.72574400002</v>
      </c>
      <c r="C115" s="1">
        <v>161917</v>
      </c>
      <c r="E115" s="4" t="s">
        <v>20</v>
      </c>
      <c r="F115" s="1">
        <v>100098.72574400002</v>
      </c>
      <c r="H115" s="4" t="s">
        <v>20</v>
      </c>
      <c r="I115" s="1">
        <v>161917</v>
      </c>
    </row>
    <row r="116" spans="1:9" x14ac:dyDescent="0.3">
      <c r="A116" s="4" t="s">
        <v>51</v>
      </c>
      <c r="B116" s="1">
        <v>21709.854266999999</v>
      </c>
      <c r="C116" s="1">
        <v>113534</v>
      </c>
      <c r="E116" s="4" t="s">
        <v>16</v>
      </c>
      <c r="F116" s="1">
        <v>37513.527564999989</v>
      </c>
      <c r="H116" s="4" t="s">
        <v>51</v>
      </c>
      <c r="I116" s="1">
        <v>113534</v>
      </c>
    </row>
    <row r="117" spans="1:9" x14ac:dyDescent="0.3">
      <c r="A117" s="4" t="s">
        <v>16</v>
      </c>
      <c r="B117" s="1">
        <v>37513.527564999989</v>
      </c>
      <c r="C117" s="1">
        <v>107577</v>
      </c>
      <c r="E117" s="4" t="s">
        <v>17</v>
      </c>
      <c r="F117" s="1">
        <v>35571.822223000003</v>
      </c>
      <c r="H117" s="4" t="s">
        <v>16</v>
      </c>
      <c r="I117" s="1">
        <v>107577</v>
      </c>
    </row>
    <row r="118" spans="1:9" x14ac:dyDescent="0.3">
      <c r="A118" s="4" t="s">
        <v>17</v>
      </c>
      <c r="B118" s="1">
        <v>35571.822223000003</v>
      </c>
      <c r="C118" s="1">
        <v>92461</v>
      </c>
    </row>
    <row r="119" spans="1:9" x14ac:dyDescent="0.3">
      <c r="A119" s="4" t="s">
        <v>50</v>
      </c>
      <c r="B119" s="1">
        <v>8322.1478259999985</v>
      </c>
      <c r="C119" s="1">
        <v>76464</v>
      </c>
    </row>
    <row r="120" spans="1:9" x14ac:dyDescent="0.3">
      <c r="A120" s="4" t="s">
        <v>56</v>
      </c>
      <c r="B120" s="1">
        <v>13430.308293999997</v>
      </c>
      <c r="C120" s="1">
        <v>47364</v>
      </c>
    </row>
    <row r="121" spans="1:9" x14ac:dyDescent="0.3">
      <c r="A121" s="4" t="s">
        <v>45</v>
      </c>
      <c r="B121" s="1">
        <v>7308.7062660000001</v>
      </c>
      <c r="C121" s="1">
        <v>43201</v>
      </c>
    </row>
    <row r="122" spans="1:9" x14ac:dyDescent="0.3">
      <c r="A122" s="4" t="s">
        <v>21</v>
      </c>
      <c r="B122" s="1">
        <v>19960.715269000008</v>
      </c>
      <c r="C122" s="1">
        <v>18058</v>
      </c>
    </row>
    <row r="123" spans="1:9" x14ac:dyDescent="0.3">
      <c r="A123" s="4" t="s">
        <v>19</v>
      </c>
      <c r="B123" s="1">
        <v>24808.309077000005</v>
      </c>
      <c r="C123" s="1">
        <v>17835</v>
      </c>
    </row>
    <row r="124" spans="1:9" x14ac:dyDescent="0.3">
      <c r="A124" s="4" t="s">
        <v>39</v>
      </c>
      <c r="B124" s="1">
        <v>2904.4837649999995</v>
      </c>
      <c r="C124" s="1">
        <v>12233</v>
      </c>
    </row>
    <row r="125" spans="1:9" x14ac:dyDescent="0.3">
      <c r="A125" s="4" t="s">
        <v>33</v>
      </c>
      <c r="B125" s="1">
        <v>16849.084990999996</v>
      </c>
      <c r="C125" s="1">
        <v>5700</v>
      </c>
    </row>
    <row r="126" spans="1:9" x14ac:dyDescent="0.3">
      <c r="A126" s="4" t="s">
        <v>55</v>
      </c>
      <c r="B126" s="1">
        <v>1384.4497309999999</v>
      </c>
      <c r="C126" s="1">
        <v>5048</v>
      </c>
    </row>
    <row r="127" spans="1:9" x14ac:dyDescent="0.3">
      <c r="A127" s="4" t="s">
        <v>57</v>
      </c>
      <c r="B127" s="1">
        <v>2007.1879590000001</v>
      </c>
      <c r="C127" s="1">
        <v>4259</v>
      </c>
    </row>
    <row r="128" spans="1:9" x14ac:dyDescent="0.3">
      <c r="A128" s="4" t="s">
        <v>23</v>
      </c>
      <c r="B128" s="1">
        <v>2139.7878930000002</v>
      </c>
      <c r="C128" s="1">
        <v>3948</v>
      </c>
    </row>
    <row r="129" spans="1:3" x14ac:dyDescent="0.3">
      <c r="A129" s="4" t="s">
        <v>29</v>
      </c>
      <c r="B129" s="1">
        <v>6114.0788749999992</v>
      </c>
      <c r="C129" s="1">
        <v>3077</v>
      </c>
    </row>
    <row r="130" spans="1:3" x14ac:dyDescent="0.3">
      <c r="A130" s="4" t="s">
        <v>52</v>
      </c>
      <c r="B130" s="1">
        <v>1302.083603</v>
      </c>
      <c r="C130" s="1">
        <v>2880</v>
      </c>
    </row>
    <row r="131" spans="1:3" x14ac:dyDescent="0.3">
      <c r="A131" s="4" t="s">
        <v>30</v>
      </c>
      <c r="B131" s="1">
        <v>164.01495299999999</v>
      </c>
      <c r="C131" s="1">
        <v>2144</v>
      </c>
    </row>
    <row r="132" spans="1:3" x14ac:dyDescent="0.3">
      <c r="A132" s="4" t="s">
        <v>60</v>
      </c>
      <c r="B132" s="1">
        <v>645.44361400000003</v>
      </c>
      <c r="C132" s="1">
        <v>2063</v>
      </c>
    </row>
    <row r="133" spans="1:3" x14ac:dyDescent="0.3">
      <c r="A133" s="4" t="s">
        <v>37</v>
      </c>
      <c r="B133" s="1">
        <v>1764.2681889999999</v>
      </c>
      <c r="C133" s="1">
        <v>1015</v>
      </c>
    </row>
    <row r="134" spans="1:3" x14ac:dyDescent="0.3">
      <c r="A134" s="4" t="s">
        <v>35</v>
      </c>
      <c r="B134" s="1">
        <v>4199.3260119999995</v>
      </c>
      <c r="C134" s="1">
        <v>957</v>
      </c>
    </row>
    <row r="135" spans="1:3" x14ac:dyDescent="0.3">
      <c r="A135" s="4" t="s">
        <v>25</v>
      </c>
      <c r="B135" s="1">
        <v>479.15529200000003</v>
      </c>
      <c r="C135" s="1">
        <v>749</v>
      </c>
    </row>
    <row r="136" spans="1:3" x14ac:dyDescent="0.3">
      <c r="A136" s="4" t="s">
        <v>61</v>
      </c>
      <c r="B136" s="1">
        <v>163.77074800000003</v>
      </c>
      <c r="C136" s="1">
        <v>723</v>
      </c>
    </row>
    <row r="137" spans="1:3" x14ac:dyDescent="0.3">
      <c r="A137" s="4" t="s">
        <v>42</v>
      </c>
      <c r="B137" s="1">
        <v>788.86502900000005</v>
      </c>
      <c r="C137" s="1">
        <v>610</v>
      </c>
    </row>
    <row r="138" spans="1:3" x14ac:dyDescent="0.3">
      <c r="A138" s="4" t="s">
        <v>34</v>
      </c>
      <c r="B138" s="1">
        <v>6487.4952809999986</v>
      </c>
      <c r="C138" s="1">
        <v>398</v>
      </c>
    </row>
    <row r="139" spans="1:3" x14ac:dyDescent="0.3">
      <c r="A139" s="4" t="s">
        <v>24</v>
      </c>
      <c r="B139" s="1">
        <v>652.64796699999988</v>
      </c>
      <c r="C139" s="1">
        <v>396</v>
      </c>
    </row>
    <row r="140" spans="1:3" x14ac:dyDescent="0.3">
      <c r="A140" s="4" t="s">
        <v>28</v>
      </c>
      <c r="B140" s="1">
        <v>560.59750699999995</v>
      </c>
      <c r="C140" s="1">
        <v>264</v>
      </c>
    </row>
    <row r="141" spans="1:3" x14ac:dyDescent="0.3">
      <c r="A141" s="4" t="s">
        <v>43</v>
      </c>
      <c r="B141" s="1">
        <v>42.527850000000001</v>
      </c>
      <c r="C141" s="1">
        <v>188</v>
      </c>
    </row>
    <row r="142" spans="1:3" x14ac:dyDescent="0.3">
      <c r="A142" s="4" t="s">
        <v>58</v>
      </c>
      <c r="B142" s="1">
        <v>741.13162299999999</v>
      </c>
      <c r="C142" s="1">
        <v>131</v>
      </c>
    </row>
    <row r="143" spans="1:3" x14ac:dyDescent="0.3">
      <c r="A143" s="4" t="s">
        <v>31</v>
      </c>
      <c r="B143" s="1">
        <v>90.161597999999998</v>
      </c>
      <c r="C143" s="1">
        <v>121</v>
      </c>
    </row>
    <row r="144" spans="1:3" x14ac:dyDescent="0.3">
      <c r="A144" s="4" t="s">
        <v>63</v>
      </c>
      <c r="B144" s="1">
        <v>34.264124000000002</v>
      </c>
      <c r="C144" s="1">
        <v>75</v>
      </c>
    </row>
    <row r="145" spans="1:7" x14ac:dyDescent="0.3">
      <c r="A145" s="4" t="s">
        <v>59</v>
      </c>
      <c r="B145" s="1">
        <v>240.62610999999998</v>
      </c>
      <c r="C145" s="1">
        <v>0</v>
      </c>
    </row>
    <row r="146" spans="1:7" x14ac:dyDescent="0.3">
      <c r="A146" s="4" t="s">
        <v>54</v>
      </c>
      <c r="B146" s="1">
        <v>167.555431</v>
      </c>
      <c r="C146" s="1">
        <v>0</v>
      </c>
    </row>
    <row r="147" spans="1:7" x14ac:dyDescent="0.3">
      <c r="A147" s="4" t="s">
        <v>47</v>
      </c>
      <c r="B147" s="1">
        <v>874.84941099999992</v>
      </c>
      <c r="C147" s="1">
        <v>0</v>
      </c>
    </row>
    <row r="148" spans="1:7" x14ac:dyDescent="0.3">
      <c r="A148" s="4" t="s">
        <v>48</v>
      </c>
      <c r="B148" s="1">
        <v>35.519098999999997</v>
      </c>
      <c r="C148" s="1">
        <v>0</v>
      </c>
    </row>
    <row r="149" spans="1:7" x14ac:dyDescent="0.3">
      <c r="A149" s="4" t="s">
        <v>38</v>
      </c>
      <c r="B149" s="1">
        <v>617.31757500000003</v>
      </c>
      <c r="C149" s="1">
        <v>0</v>
      </c>
    </row>
    <row r="150" spans="1:7" x14ac:dyDescent="0.3">
      <c r="A150" s="4" t="s">
        <v>41</v>
      </c>
      <c r="B150" s="1">
        <v>124.071979</v>
      </c>
      <c r="C150" s="1">
        <v>0</v>
      </c>
    </row>
    <row r="151" spans="1:7" x14ac:dyDescent="0.3">
      <c r="A151" s="4" t="s">
        <v>53</v>
      </c>
      <c r="B151" s="1">
        <v>271.31733199999996</v>
      </c>
      <c r="C151" s="1">
        <v>0</v>
      </c>
    </row>
    <row r="152" spans="1:7" x14ac:dyDescent="0.3">
      <c r="A152" s="4" t="s">
        <v>44</v>
      </c>
      <c r="B152" s="1">
        <v>86.020452000000006</v>
      </c>
      <c r="C152" s="1">
        <v>0</v>
      </c>
    </row>
    <row r="153" spans="1:7" x14ac:dyDescent="0.3">
      <c r="A153" s="4" t="s">
        <v>36</v>
      </c>
      <c r="B153" s="1">
        <v>80.786250999999993</v>
      </c>
      <c r="C153" s="1">
        <v>0</v>
      </c>
    </row>
    <row r="156" spans="1:7" x14ac:dyDescent="0.3">
      <c r="A156" s="17" t="s">
        <v>136</v>
      </c>
      <c r="B156" s="17"/>
      <c r="C156" s="17"/>
      <c r="D156" s="17"/>
      <c r="E156" s="17"/>
      <c r="F156" s="17"/>
      <c r="G156" s="17"/>
    </row>
    <row r="159" spans="1:7" x14ac:dyDescent="0.3">
      <c r="A159" s="3" t="s">
        <v>70</v>
      </c>
      <c r="B159" s="3" t="s">
        <v>2</v>
      </c>
    </row>
    <row r="160" spans="1:7" x14ac:dyDescent="0.3">
      <c r="A160" s="3" t="s">
        <v>4</v>
      </c>
      <c r="B160" t="s">
        <v>26</v>
      </c>
      <c r="C160" t="s">
        <v>32</v>
      </c>
      <c r="D160" t="s">
        <v>9</v>
      </c>
    </row>
    <row r="161" spans="1:4" x14ac:dyDescent="0.3">
      <c r="A161" s="4" t="s">
        <v>126</v>
      </c>
      <c r="B161" s="23">
        <v>0.2016038005408925</v>
      </c>
      <c r="C161" s="23">
        <v>0.57514199000792654</v>
      </c>
      <c r="D161" s="23">
        <v>0.22325420945118102</v>
      </c>
    </row>
    <row r="162" spans="1:4" x14ac:dyDescent="0.3">
      <c r="A162" s="4" t="s">
        <v>46</v>
      </c>
      <c r="B162" s="23">
        <v>0.22404457818285065</v>
      </c>
      <c r="C162" s="23">
        <v>0.48160781992624591</v>
      </c>
      <c r="D162" s="23">
        <v>0.29434760189090337</v>
      </c>
    </row>
    <row r="163" spans="1:4" x14ac:dyDescent="0.3">
      <c r="A163" s="4" t="s">
        <v>11</v>
      </c>
      <c r="B163" s="23">
        <v>0.29455162359783005</v>
      </c>
      <c r="C163" s="23">
        <v>0.60820660194959775</v>
      </c>
      <c r="D163" s="23">
        <v>9.7241774452572122E-2</v>
      </c>
    </row>
    <row r="164" spans="1:4" x14ac:dyDescent="0.3">
      <c r="A164" s="4" t="s">
        <v>22</v>
      </c>
      <c r="B164" s="23">
        <v>0.30316931297265631</v>
      </c>
      <c r="C164" s="23">
        <v>0.57544400439393462</v>
      </c>
      <c r="D164" s="23">
        <v>0.12138668263340902</v>
      </c>
    </row>
    <row r="165" spans="1:4" x14ac:dyDescent="0.3">
      <c r="A165" s="4" t="s">
        <v>27</v>
      </c>
      <c r="B165" s="23">
        <v>0.38137803536219822</v>
      </c>
      <c r="C165" s="23">
        <v>0.50614722072598139</v>
      </c>
      <c r="D165" s="23">
        <v>0.1124747439118205</v>
      </c>
    </row>
    <row r="166" spans="1:4" x14ac:dyDescent="0.3">
      <c r="A166" s="4" t="s">
        <v>12</v>
      </c>
      <c r="B166" s="23">
        <v>0.25575142384794025</v>
      </c>
      <c r="C166" s="23">
        <v>0.53599170553779707</v>
      </c>
      <c r="D166" s="23">
        <v>0.2082568706142626</v>
      </c>
    </row>
    <row r="167" spans="1:4" x14ac:dyDescent="0.3">
      <c r="A167" s="4" t="s">
        <v>13</v>
      </c>
      <c r="B167" s="23">
        <v>0.12159653063292386</v>
      </c>
      <c r="C167" s="23">
        <v>0.44459512000109752</v>
      </c>
      <c r="D167" s="23">
        <v>0.43380834936597862</v>
      </c>
    </row>
    <row r="168" spans="1:4" x14ac:dyDescent="0.3">
      <c r="A168" s="4" t="s">
        <v>14</v>
      </c>
      <c r="B168" s="23">
        <v>0.65124565677028079</v>
      </c>
      <c r="C168" s="23">
        <v>0.15400685341387144</v>
      </c>
      <c r="D168" s="23">
        <v>0.1947474898158478</v>
      </c>
    </row>
  </sheetData>
  <pageMargins left="0.7" right="0.7" top="0.75" bottom="0.75" header="0.3" footer="0.3"/>
  <pageSetup paperSize="9" orientation="portrait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0F8D-834B-4DC4-BCF8-64E9A01A21CB}">
  <dimension ref="A1:AB288"/>
  <sheetViews>
    <sheetView topLeftCell="A219" zoomScale="85" zoomScaleNormal="85" workbookViewId="0">
      <selection activeCell="N231" sqref="N231"/>
    </sheetView>
  </sheetViews>
  <sheetFormatPr defaultRowHeight="14.4" x14ac:dyDescent="0.3"/>
  <cols>
    <col min="1" max="1" width="33.33203125" bestFit="1" customWidth="1"/>
    <col min="2" max="2" width="17" bestFit="1" customWidth="1"/>
    <col min="3" max="3" width="12.44140625" bestFit="1" customWidth="1"/>
    <col min="4" max="4" width="13.33203125" bestFit="1" customWidth="1"/>
    <col min="5" max="15" width="12.44140625" bestFit="1" customWidth="1"/>
    <col min="16" max="26" width="8.21875" bestFit="1" customWidth="1"/>
    <col min="27" max="27" width="9.6640625" bestFit="1" customWidth="1"/>
    <col min="28" max="28" width="12" bestFit="1" customWidth="1"/>
    <col min="29" max="37" width="36.33203125" bestFit="1" customWidth="1"/>
    <col min="38" max="38" width="34" bestFit="1" customWidth="1"/>
    <col min="39" max="39" width="36.6640625" bestFit="1" customWidth="1"/>
    <col min="40" max="40" width="41" bestFit="1" customWidth="1"/>
    <col min="41" max="51" width="8.109375" bestFit="1" customWidth="1"/>
    <col min="52" max="54" width="9.33203125" bestFit="1" customWidth="1"/>
    <col min="55" max="56" width="7.109375" bestFit="1" customWidth="1"/>
    <col min="57" max="57" width="6.109375" bestFit="1" customWidth="1"/>
    <col min="58" max="58" width="7.109375" bestFit="1" customWidth="1"/>
    <col min="59" max="65" width="8.109375" bestFit="1" customWidth="1"/>
    <col min="66" max="66" width="7.109375" bestFit="1" customWidth="1"/>
    <col min="67" max="69" width="8.109375" bestFit="1" customWidth="1"/>
    <col min="70" max="70" width="7.109375" bestFit="1" customWidth="1"/>
    <col min="71" max="78" width="8.109375" bestFit="1" customWidth="1"/>
    <col min="79" max="80" width="9.33203125" bestFit="1" customWidth="1"/>
    <col min="81" max="81" width="8.109375" bestFit="1" customWidth="1"/>
    <col min="82" max="82" width="7.109375" bestFit="1" customWidth="1"/>
    <col min="83" max="83" width="6.109375" bestFit="1" customWidth="1"/>
    <col min="84" max="87" width="7.109375" bestFit="1" customWidth="1"/>
    <col min="88" max="94" width="8.109375" bestFit="1" customWidth="1"/>
    <col min="95" max="95" width="7.109375" bestFit="1" customWidth="1"/>
    <col min="96" max="104" width="8.109375" bestFit="1" customWidth="1"/>
    <col min="105" max="105" width="6.109375" bestFit="1" customWidth="1"/>
    <col min="106" max="106" width="8.109375" bestFit="1" customWidth="1"/>
    <col min="107" max="108" width="9.33203125" bestFit="1" customWidth="1"/>
    <col min="109" max="111" width="7.109375" bestFit="1" customWidth="1"/>
    <col min="112" max="112" width="6.109375" bestFit="1" customWidth="1"/>
    <col min="113" max="114" width="7.109375" bestFit="1" customWidth="1"/>
    <col min="115" max="125" width="8.109375" bestFit="1" customWidth="1"/>
    <col min="126" max="127" width="7.109375" bestFit="1" customWidth="1"/>
    <col min="128" max="129" width="8.109375" bestFit="1" customWidth="1"/>
    <col min="130" max="130" width="7.109375" bestFit="1" customWidth="1"/>
    <col min="131" max="134" width="8.109375" bestFit="1" customWidth="1"/>
    <col min="135" max="135" width="9.33203125" bestFit="1" customWidth="1"/>
    <col min="136" max="136" width="7.109375" bestFit="1" customWidth="1"/>
    <col min="137" max="137" width="6.109375" bestFit="1" customWidth="1"/>
    <col min="138" max="142" width="7.109375" bestFit="1" customWidth="1"/>
    <col min="143" max="161" width="8.109375" bestFit="1" customWidth="1"/>
    <col min="162" max="162" width="9.33203125" bestFit="1" customWidth="1"/>
    <col min="163" max="165" width="7.109375" bestFit="1" customWidth="1"/>
    <col min="166" max="166" width="6.109375" bestFit="1" customWidth="1"/>
    <col min="167" max="169" width="7.109375" bestFit="1" customWidth="1"/>
    <col min="170" max="187" width="8.109375" bestFit="1" customWidth="1"/>
    <col min="188" max="189" width="9.33203125" bestFit="1" customWidth="1"/>
    <col min="190" max="198" width="7.109375" bestFit="1" customWidth="1"/>
    <col min="199" max="210" width="8.109375" bestFit="1" customWidth="1"/>
    <col min="211" max="211" width="7.109375" bestFit="1" customWidth="1"/>
    <col min="212" max="214" width="8.109375" bestFit="1" customWidth="1"/>
    <col min="215" max="216" width="9.33203125" bestFit="1" customWidth="1"/>
    <col min="217" max="222" width="7.109375" bestFit="1" customWidth="1"/>
    <col min="223" max="226" width="8.109375" bestFit="1" customWidth="1"/>
    <col min="227" max="229" width="7.109375" bestFit="1" customWidth="1"/>
    <col min="230" max="239" width="8.109375" bestFit="1" customWidth="1"/>
    <col min="240" max="240" width="7.109375" bestFit="1" customWidth="1"/>
    <col min="241" max="243" width="9.33203125" bestFit="1" customWidth="1"/>
    <col min="244" max="246" width="7.109375" bestFit="1" customWidth="1"/>
    <col min="247" max="247" width="6.109375" bestFit="1" customWidth="1"/>
    <col min="248" max="249" width="7.109375" bestFit="1" customWidth="1"/>
    <col min="250" max="263" width="8.109375" bestFit="1" customWidth="1"/>
    <col min="264" max="264" width="6.109375" bestFit="1" customWidth="1"/>
    <col min="265" max="266" width="8.109375" bestFit="1" customWidth="1"/>
    <col min="267" max="267" width="7.109375" bestFit="1" customWidth="1"/>
    <col min="268" max="270" width="9.33203125" bestFit="1" customWidth="1"/>
    <col min="271" max="272" width="7.109375" bestFit="1" customWidth="1"/>
    <col min="273" max="273" width="2.109375" bestFit="1" customWidth="1"/>
    <col min="274" max="276" width="7.109375" bestFit="1" customWidth="1"/>
    <col min="277" max="293" width="8.109375" bestFit="1" customWidth="1"/>
    <col min="294" max="297" width="9.33203125" bestFit="1" customWidth="1"/>
    <col min="298" max="304" width="7.109375" bestFit="1" customWidth="1"/>
    <col min="305" max="307" width="8.109375" bestFit="1" customWidth="1"/>
    <col min="308" max="308" width="7.109375" bestFit="1" customWidth="1"/>
    <col min="309" max="317" width="8.109375" bestFit="1" customWidth="1"/>
    <col min="318" max="318" width="7.109375" bestFit="1" customWidth="1"/>
    <col min="319" max="321" width="8.109375" bestFit="1" customWidth="1"/>
    <col min="322" max="324" width="9.33203125" bestFit="1" customWidth="1"/>
    <col min="325" max="325" width="12.33203125" bestFit="1" customWidth="1"/>
    <col min="326" max="326" width="32" bestFit="1" customWidth="1"/>
    <col min="327" max="328" width="7.109375" bestFit="1" customWidth="1"/>
    <col min="329" max="329" width="6.109375" bestFit="1" customWidth="1"/>
    <col min="330" max="332" width="7.109375" bestFit="1" customWidth="1"/>
    <col min="333" max="350" width="8.109375" bestFit="1" customWidth="1"/>
    <col min="351" max="352" width="9.33203125" bestFit="1" customWidth="1"/>
    <col min="353" max="353" width="36.33203125" bestFit="1" customWidth="1"/>
    <col min="354" max="362" width="12.33203125" bestFit="1" customWidth="1"/>
    <col min="363" max="363" width="11.33203125" bestFit="1" customWidth="1"/>
    <col min="364" max="364" width="12.33203125" bestFit="1" customWidth="1"/>
    <col min="365" max="365" width="11.33203125" bestFit="1" customWidth="1"/>
    <col min="366" max="367" width="12.33203125" bestFit="1" customWidth="1"/>
    <col min="368" max="368" width="11.33203125" bestFit="1" customWidth="1"/>
    <col min="369" max="372" width="12.33203125" bestFit="1" customWidth="1"/>
    <col min="373" max="373" width="11.33203125" bestFit="1" customWidth="1"/>
    <col min="374" max="379" width="12.33203125" bestFit="1" customWidth="1"/>
    <col min="380" max="380" width="32" bestFit="1" customWidth="1"/>
    <col min="381" max="388" width="7.109375" bestFit="1" customWidth="1"/>
    <col min="389" max="400" width="8.109375" bestFit="1" customWidth="1"/>
    <col min="401" max="401" width="7.109375" bestFit="1" customWidth="1"/>
    <col min="402" max="404" width="8.109375" bestFit="1" customWidth="1"/>
    <col min="405" max="406" width="9.33203125" bestFit="1" customWidth="1"/>
    <col min="407" max="407" width="36.33203125" bestFit="1" customWidth="1"/>
    <col min="408" max="409" width="12.33203125" bestFit="1" customWidth="1"/>
    <col min="410" max="411" width="11.33203125" bestFit="1" customWidth="1"/>
    <col min="412" max="430" width="12.33203125" bestFit="1" customWidth="1"/>
    <col min="431" max="431" width="11.33203125" bestFit="1" customWidth="1"/>
    <col min="432" max="433" width="12.33203125" bestFit="1" customWidth="1"/>
    <col min="434" max="434" width="32" bestFit="1" customWidth="1"/>
    <col min="435" max="439" width="7.109375" bestFit="1" customWidth="1"/>
    <col min="440" max="443" width="8.109375" bestFit="1" customWidth="1"/>
    <col min="444" max="446" width="7.109375" bestFit="1" customWidth="1"/>
    <col min="447" max="456" width="8.109375" bestFit="1" customWidth="1"/>
    <col min="457" max="457" width="7.109375" bestFit="1" customWidth="1"/>
    <col min="458" max="460" width="9.33203125" bestFit="1" customWidth="1"/>
    <col min="461" max="461" width="36.33203125" bestFit="1" customWidth="1"/>
    <col min="462" max="464" width="12.33203125" bestFit="1" customWidth="1"/>
    <col min="465" max="465" width="11.33203125" bestFit="1" customWidth="1"/>
    <col min="466" max="467" width="12.33203125" bestFit="1" customWidth="1"/>
    <col min="468" max="468" width="11.33203125" bestFit="1" customWidth="1"/>
    <col min="469" max="469" width="12.33203125" bestFit="1" customWidth="1"/>
    <col min="470" max="470" width="10.33203125" bestFit="1" customWidth="1"/>
    <col min="471" max="483" width="12.33203125" bestFit="1" customWidth="1"/>
    <col min="484" max="485" width="11.33203125" bestFit="1" customWidth="1"/>
    <col min="486" max="487" width="12.33203125" bestFit="1" customWidth="1"/>
    <col min="488" max="488" width="32" bestFit="1" customWidth="1"/>
    <col min="489" max="490" width="7.109375" bestFit="1" customWidth="1"/>
    <col min="491" max="491" width="6.109375" bestFit="1" customWidth="1"/>
    <col min="492" max="493" width="7.109375" bestFit="1" customWidth="1"/>
    <col min="494" max="507" width="8.109375" bestFit="1" customWidth="1"/>
    <col min="508" max="508" width="6.109375" bestFit="1" customWidth="1"/>
    <col min="509" max="510" width="8.109375" bestFit="1" customWidth="1"/>
    <col min="511" max="511" width="7.109375" bestFit="1" customWidth="1"/>
    <col min="512" max="514" width="9.33203125" bestFit="1" customWidth="1"/>
    <col min="515" max="515" width="36.33203125" bestFit="1" customWidth="1"/>
    <col min="516" max="517" width="12.33203125" bestFit="1" customWidth="1"/>
    <col min="518" max="518" width="11.33203125" bestFit="1" customWidth="1"/>
    <col min="519" max="531" width="12.33203125" bestFit="1" customWidth="1"/>
    <col min="532" max="532" width="11.33203125" bestFit="1" customWidth="1"/>
    <col min="533" max="540" width="12.33203125" bestFit="1" customWidth="1"/>
    <col min="541" max="541" width="11.33203125" bestFit="1" customWidth="1"/>
    <col min="542" max="542" width="32" bestFit="1" customWidth="1"/>
    <col min="543" max="543" width="7.109375" bestFit="1" customWidth="1"/>
    <col min="544" max="544" width="5.109375" bestFit="1" customWidth="1"/>
    <col min="545" max="547" width="7.109375" bestFit="1" customWidth="1"/>
    <col min="548" max="564" width="8.109375" bestFit="1" customWidth="1"/>
    <col min="565" max="568" width="9.33203125" bestFit="1" customWidth="1"/>
    <col min="569" max="569" width="36.33203125" bestFit="1" customWidth="1"/>
    <col min="570" max="580" width="12.33203125" bestFit="1" customWidth="1"/>
    <col min="581" max="581" width="11.33203125" bestFit="1" customWidth="1"/>
    <col min="582" max="582" width="12.33203125" bestFit="1" customWidth="1"/>
    <col min="583" max="583" width="11.33203125" bestFit="1" customWidth="1"/>
    <col min="584" max="587" width="12.33203125" bestFit="1" customWidth="1"/>
    <col min="588" max="588" width="11.33203125" bestFit="1" customWidth="1"/>
    <col min="589" max="595" width="12.33203125" bestFit="1" customWidth="1"/>
    <col min="596" max="596" width="32" bestFit="1" customWidth="1"/>
    <col min="597" max="602" width="7.109375" bestFit="1" customWidth="1"/>
    <col min="603" max="605" width="8.109375" bestFit="1" customWidth="1"/>
    <col min="606" max="606" width="7.109375" bestFit="1" customWidth="1"/>
    <col min="607" max="615" width="8.109375" bestFit="1" customWidth="1"/>
    <col min="616" max="616" width="7.109375" bestFit="1" customWidth="1"/>
    <col min="617" max="619" width="8.109375" bestFit="1" customWidth="1"/>
    <col min="620" max="622" width="9.33203125" bestFit="1" customWidth="1"/>
    <col min="623" max="623" width="36.33203125" bestFit="1" customWidth="1"/>
    <col min="624" max="624" width="12.33203125" bestFit="1" customWidth="1"/>
    <col min="625" max="625" width="11.33203125" bestFit="1" customWidth="1"/>
    <col min="626" max="642" width="12.33203125" bestFit="1" customWidth="1"/>
    <col min="643" max="643" width="8.33203125" bestFit="1" customWidth="1"/>
    <col min="644" max="649" width="12.33203125" bestFit="1" customWidth="1"/>
  </cols>
  <sheetData>
    <row r="1" spans="1:16" ht="21" x14ac:dyDescent="0.4">
      <c r="A1" s="18" t="s">
        <v>89</v>
      </c>
    </row>
    <row r="2" spans="1:16" x14ac:dyDescent="0.3">
      <c r="A2" s="3" t="s">
        <v>3</v>
      </c>
      <c r="B2" t="s">
        <v>10</v>
      </c>
    </row>
    <row r="4" spans="1:16" x14ac:dyDescent="0.3">
      <c r="A4" s="3" t="s">
        <v>70</v>
      </c>
      <c r="B4" s="3" t="s">
        <v>88</v>
      </c>
      <c r="G4" s="5"/>
      <c r="H4" s="39" t="s">
        <v>71</v>
      </c>
      <c r="I4" s="39"/>
      <c r="J4" s="39"/>
      <c r="L4" s="39" t="s">
        <v>65</v>
      </c>
      <c r="M4" s="39"/>
      <c r="O4" s="39" t="s">
        <v>66</v>
      </c>
      <c r="P4" s="39"/>
    </row>
    <row r="5" spans="1:16" x14ac:dyDescent="0.3">
      <c r="A5" s="3" t="s">
        <v>87</v>
      </c>
      <c r="B5">
        <v>2020</v>
      </c>
      <c r="C5">
        <v>2021</v>
      </c>
      <c r="D5">
        <v>2022</v>
      </c>
      <c r="G5" s="5"/>
      <c r="H5" s="5">
        <v>2020</v>
      </c>
      <c r="I5" s="5">
        <v>2021</v>
      </c>
      <c r="J5" s="5">
        <v>2022</v>
      </c>
      <c r="L5" s="5">
        <v>2021</v>
      </c>
      <c r="M5" s="5">
        <v>2022</v>
      </c>
      <c r="O5" s="5">
        <v>2021</v>
      </c>
      <c r="P5" s="5">
        <v>2022</v>
      </c>
    </row>
    <row r="6" spans="1:16" x14ac:dyDescent="0.3">
      <c r="A6" s="4">
        <v>1</v>
      </c>
      <c r="B6" s="1">
        <v>47777.313171000002</v>
      </c>
      <c r="C6" s="1">
        <v>45871.849578999994</v>
      </c>
      <c r="D6" s="1">
        <v>50535.553419000003</v>
      </c>
      <c r="G6" s="5" t="s">
        <v>64</v>
      </c>
      <c r="H6" s="5">
        <f>SUM(B6:B17)</f>
        <v>496393.39746399998</v>
      </c>
      <c r="I6" s="5">
        <f t="shared" ref="I6:J6" si="0">SUM(C6:C17)</f>
        <v>522684.0610649999</v>
      </c>
      <c r="J6" s="5">
        <f t="shared" si="0"/>
        <v>500728.413849</v>
      </c>
      <c r="L6" s="5">
        <f t="shared" ref="L6:M8" si="1">I6-H6</f>
        <v>26290.66360099992</v>
      </c>
      <c r="M6" s="5">
        <f t="shared" si="1"/>
        <v>-21955.647215999896</v>
      </c>
      <c r="O6" s="6">
        <f>L6/H6 * 100</f>
        <v>5.296336279917301</v>
      </c>
      <c r="P6" s="6">
        <f>M6/I6 * 100</f>
        <v>-4.2005580141977088</v>
      </c>
    </row>
    <row r="7" spans="1:16" x14ac:dyDescent="0.3">
      <c r="A7" s="4">
        <v>2</v>
      </c>
      <c r="B7" s="1">
        <v>43633.751025000005</v>
      </c>
      <c r="C7" s="1">
        <v>43174.116324000002</v>
      </c>
      <c r="D7" s="1">
        <v>47166.585859000006</v>
      </c>
      <c r="G7" s="5" t="s">
        <v>67</v>
      </c>
      <c r="H7" s="5">
        <f>SUM(B15:B17)</f>
        <v>132694.47574299999</v>
      </c>
      <c r="I7" s="5">
        <f t="shared" ref="I7:J7" si="2">SUM(C15:C17)</f>
        <v>135235.60125000001</v>
      </c>
      <c r="J7" s="5">
        <f t="shared" si="2"/>
        <v>114267.298069</v>
      </c>
      <c r="L7" s="5">
        <f t="shared" si="1"/>
        <v>2541.1255070000188</v>
      </c>
      <c r="M7" s="5">
        <f t="shared" si="1"/>
        <v>-20968.30318100001</v>
      </c>
      <c r="O7" s="6">
        <f>L7/H7 * 100</f>
        <v>1.9150198173446344</v>
      </c>
      <c r="P7" s="6">
        <f t="shared" ref="P7:P8" si="3">M7/I7 * 100</f>
        <v>-15.505017160560749</v>
      </c>
    </row>
    <row r="8" spans="1:16" x14ac:dyDescent="0.3">
      <c r="A8" s="4">
        <v>3</v>
      </c>
      <c r="B8" s="1">
        <v>46630.845863999995</v>
      </c>
      <c r="C8" s="1">
        <v>47358.908172999996</v>
      </c>
      <c r="D8" s="1">
        <v>58961.403623999991</v>
      </c>
      <c r="G8" s="5" t="s">
        <v>68</v>
      </c>
      <c r="H8" s="5">
        <f>GETPIVOTDATA("Value (in 1000 rub)",$A$4,"Year",2020,"Month",12)</f>
        <v>45310.787403999988</v>
      </c>
      <c r="I8" s="5">
        <f>GETPIVOTDATA("Value (in 1000 rub)",$A$4,"Year",2021,"Month",12)</f>
        <v>43809.542498999988</v>
      </c>
      <c r="J8" s="5">
        <f>GETPIVOTDATA("Value (in 1000 rub)",$A$4,"Year",2022,"Month",12)</f>
        <v>35212.073564000006</v>
      </c>
      <c r="L8" s="5">
        <f t="shared" si="1"/>
        <v>-1501.2449049999996</v>
      </c>
      <c r="M8" s="5">
        <f t="shared" si="1"/>
        <v>-8597.4689349999826</v>
      </c>
      <c r="O8" s="6">
        <f t="shared" ref="O8" si="4">L8/H8 * 100</f>
        <v>-3.3132174279263822</v>
      </c>
      <c r="P8" s="6">
        <f t="shared" si="3"/>
        <v>-19.624648979605826</v>
      </c>
    </row>
    <row r="9" spans="1:16" x14ac:dyDescent="0.3">
      <c r="A9" s="4">
        <v>4</v>
      </c>
      <c r="B9" s="1">
        <v>42377.197211999992</v>
      </c>
      <c r="C9" s="1">
        <v>43812.383494999995</v>
      </c>
      <c r="D9" s="1">
        <v>46472.727197999986</v>
      </c>
    </row>
    <row r="10" spans="1:16" x14ac:dyDescent="0.3">
      <c r="A10" s="4">
        <v>5</v>
      </c>
      <c r="B10" s="1">
        <v>38479.514006000005</v>
      </c>
      <c r="C10" s="1">
        <v>40558.204236000005</v>
      </c>
      <c r="D10" s="1">
        <v>42935.991587000004</v>
      </c>
    </row>
    <row r="11" spans="1:16" x14ac:dyDescent="0.3">
      <c r="A11" s="4">
        <v>6</v>
      </c>
      <c r="B11" s="1">
        <v>35914.233717000003</v>
      </c>
      <c r="C11" s="1">
        <v>38611.525135999982</v>
      </c>
      <c r="D11" s="1">
        <v>35427.072950000002</v>
      </c>
    </row>
    <row r="12" spans="1:16" x14ac:dyDescent="0.3">
      <c r="A12" s="4">
        <v>7</v>
      </c>
      <c r="B12" s="1">
        <v>34177.786293999998</v>
      </c>
      <c r="C12" s="1">
        <v>42317.710528999996</v>
      </c>
      <c r="D12" s="1">
        <v>37050.243842000003</v>
      </c>
    </row>
    <row r="13" spans="1:16" x14ac:dyDescent="0.3">
      <c r="A13" s="4">
        <v>8</v>
      </c>
      <c r="B13" s="1">
        <v>34584.374236000003</v>
      </c>
      <c r="C13" s="1">
        <v>42547.820554999998</v>
      </c>
      <c r="D13" s="1">
        <v>35029.654803999998</v>
      </c>
    </row>
    <row r="14" spans="1:16" x14ac:dyDescent="0.3">
      <c r="A14" s="4">
        <v>9</v>
      </c>
      <c r="B14" s="1">
        <v>40123.906195999996</v>
      </c>
      <c r="C14" s="1">
        <v>43195.941788000004</v>
      </c>
      <c r="D14" s="1">
        <v>32881.882496999999</v>
      </c>
    </row>
    <row r="15" spans="1:16" x14ac:dyDescent="0.3">
      <c r="A15" s="4">
        <v>10</v>
      </c>
      <c r="B15" s="1">
        <v>42250.714456000009</v>
      </c>
      <c r="C15" s="1">
        <v>48222.780555000012</v>
      </c>
      <c r="D15" s="1">
        <v>44702.156655999999</v>
      </c>
    </row>
    <row r="16" spans="1:16" x14ac:dyDescent="0.3">
      <c r="A16" s="4">
        <v>11</v>
      </c>
      <c r="B16" s="1">
        <v>45132.973882999999</v>
      </c>
      <c r="C16" s="1">
        <v>43203.278195999999</v>
      </c>
      <c r="D16" s="1">
        <v>34353.067848999999</v>
      </c>
    </row>
    <row r="17" spans="1:16" x14ac:dyDescent="0.3">
      <c r="A17" s="4">
        <v>12</v>
      </c>
      <c r="B17" s="1">
        <v>45310.787403999988</v>
      </c>
      <c r="C17" s="1">
        <v>43809.542498999988</v>
      </c>
      <c r="D17" s="1">
        <v>35212.073564000006</v>
      </c>
    </row>
    <row r="20" spans="1:16" ht="21" x14ac:dyDescent="0.4">
      <c r="A20" s="18" t="s">
        <v>90</v>
      </c>
    </row>
    <row r="21" spans="1:16" x14ac:dyDescent="0.3">
      <c r="A21" s="3" t="s">
        <v>3</v>
      </c>
      <c r="B21" t="s">
        <v>74</v>
      </c>
    </row>
    <row r="23" spans="1:16" x14ac:dyDescent="0.3">
      <c r="A23" s="3" t="s">
        <v>70</v>
      </c>
      <c r="B23" s="3" t="s">
        <v>88</v>
      </c>
      <c r="G23" s="5"/>
      <c r="H23" s="39" t="s">
        <v>71</v>
      </c>
      <c r="I23" s="39"/>
      <c r="J23" s="39"/>
      <c r="L23" s="39" t="s">
        <v>65</v>
      </c>
      <c r="M23" s="39"/>
      <c r="O23" s="39" t="s">
        <v>66</v>
      </c>
      <c r="P23" s="39"/>
    </row>
    <row r="24" spans="1:16" x14ac:dyDescent="0.3">
      <c r="A24" s="3" t="s">
        <v>87</v>
      </c>
      <c r="B24">
        <v>2020</v>
      </c>
      <c r="C24">
        <v>2021</v>
      </c>
      <c r="D24">
        <v>2022</v>
      </c>
      <c r="G24" s="5"/>
      <c r="H24" s="5">
        <v>2020</v>
      </c>
      <c r="I24" s="5">
        <v>2021</v>
      </c>
      <c r="J24" s="5">
        <v>2022</v>
      </c>
      <c r="L24" s="5">
        <v>2021</v>
      </c>
      <c r="M24" s="5">
        <v>2022</v>
      </c>
      <c r="O24" s="5">
        <v>2021</v>
      </c>
      <c r="P24" s="5">
        <v>2022</v>
      </c>
    </row>
    <row r="25" spans="1:16" x14ac:dyDescent="0.3">
      <c r="A25" s="4">
        <v>1</v>
      </c>
      <c r="B25" s="1">
        <v>28959.389998000006</v>
      </c>
      <c r="C25" s="1">
        <v>23318.843260000001</v>
      </c>
      <c r="D25" s="1">
        <v>27209.833340000001</v>
      </c>
      <c r="G25" s="5" t="s">
        <v>64</v>
      </c>
      <c r="H25" s="5">
        <f>SUM(B25:B36)</f>
        <v>248427.16399300002</v>
      </c>
      <c r="I25" s="5">
        <f t="shared" ref="I25:J25" si="5">SUM(C25:C36)</f>
        <v>270274.23911899998</v>
      </c>
      <c r="J25" s="5">
        <f t="shared" si="5"/>
        <v>324262.56868099998</v>
      </c>
      <c r="L25" s="5">
        <f t="shared" ref="L25:M27" si="6">I25-H25</f>
        <v>21847.075125999952</v>
      </c>
      <c r="M25" s="5">
        <f t="shared" si="6"/>
        <v>53988.329561999999</v>
      </c>
      <c r="O25" s="6">
        <f>L25/H25 * 100</f>
        <v>8.7941571182672842</v>
      </c>
      <c r="P25" s="6">
        <f>M25/I25 * 100</f>
        <v>19.975388604545952</v>
      </c>
    </row>
    <row r="26" spans="1:16" x14ac:dyDescent="0.3">
      <c r="A26" s="4">
        <v>2</v>
      </c>
      <c r="B26" s="1">
        <v>23120.660002000001</v>
      </c>
      <c r="C26" s="1">
        <v>16704.869685999998</v>
      </c>
      <c r="D26" s="1">
        <v>22192.716071000003</v>
      </c>
      <c r="G26" s="5" t="s">
        <v>67</v>
      </c>
      <c r="H26" s="5">
        <f>SUM(B34:B36)</f>
        <v>63138.178836000006</v>
      </c>
      <c r="I26" s="5">
        <f t="shared" ref="I26:J26" si="7">SUM(C34:C36)</f>
        <v>79676.406855999987</v>
      </c>
      <c r="J26" s="5">
        <f t="shared" si="7"/>
        <v>86966.751055000015</v>
      </c>
      <c r="L26" s="5">
        <f t="shared" si="6"/>
        <v>16538.22801999998</v>
      </c>
      <c r="M26" s="5">
        <f t="shared" si="6"/>
        <v>7290.3441990000283</v>
      </c>
      <c r="O26" s="6">
        <f>L26/H26 * 100</f>
        <v>26.193704545957296</v>
      </c>
      <c r="P26" s="6">
        <f t="shared" ref="P26:P27" si="8">M26/I26 * 100</f>
        <v>9.1499409758473984</v>
      </c>
    </row>
    <row r="27" spans="1:16" x14ac:dyDescent="0.3">
      <c r="A27" s="4">
        <v>3</v>
      </c>
      <c r="B27" s="1">
        <v>21509.445907000001</v>
      </c>
      <c r="C27" s="1">
        <v>21117.143807</v>
      </c>
      <c r="D27" s="1">
        <v>38937.526284</v>
      </c>
      <c r="G27" s="5" t="s">
        <v>68</v>
      </c>
      <c r="H27" s="5">
        <f>GETPIVOTDATA("Value (in 1000 rub)",$A$23,"Year",2020,"Month",12)</f>
        <v>19756.779091000008</v>
      </c>
      <c r="I27" s="5">
        <f>GETPIVOTDATA("Value (in 1000 rub)",$A$23,"Year",2021,"Month",12)</f>
        <v>24715.178750000003</v>
      </c>
      <c r="J27" s="5">
        <f>GETPIVOTDATA("Value (in 1000 rub)",$A$23,"Year",2022,"Month",12)</f>
        <v>28175.175877999998</v>
      </c>
      <c r="L27" s="5">
        <f t="shared" si="6"/>
        <v>4958.3996589999952</v>
      </c>
      <c r="M27" s="5">
        <f t="shared" si="6"/>
        <v>3459.9971279999954</v>
      </c>
      <c r="O27" s="6">
        <f t="shared" ref="O27" si="9">L27/H27 * 100</f>
        <v>25.097206564701334</v>
      </c>
      <c r="P27" s="6">
        <f t="shared" si="8"/>
        <v>13.999482516386797</v>
      </c>
    </row>
    <row r="28" spans="1:16" x14ac:dyDescent="0.3">
      <c r="A28" s="4">
        <v>4</v>
      </c>
      <c r="B28" s="1">
        <v>19775.413682000002</v>
      </c>
      <c r="C28" s="1">
        <v>17377.766666000003</v>
      </c>
      <c r="D28" s="1">
        <v>29839.743078000003</v>
      </c>
    </row>
    <row r="29" spans="1:16" x14ac:dyDescent="0.3">
      <c r="A29" s="4">
        <v>5</v>
      </c>
      <c r="B29" s="1">
        <v>18300.771259999998</v>
      </c>
      <c r="C29" s="1">
        <v>24854.051706999999</v>
      </c>
      <c r="D29" s="1">
        <v>26027.921526000002</v>
      </c>
    </row>
    <row r="30" spans="1:16" x14ac:dyDescent="0.3">
      <c r="A30" s="4">
        <v>6</v>
      </c>
      <c r="B30" s="1">
        <v>17417.528094999998</v>
      </c>
      <c r="C30" s="1">
        <v>20776.284937999997</v>
      </c>
      <c r="D30" s="1">
        <v>21156.124816</v>
      </c>
    </row>
    <row r="31" spans="1:16" x14ac:dyDescent="0.3">
      <c r="A31" s="4">
        <v>7</v>
      </c>
      <c r="B31" s="1">
        <v>17969.534060999998</v>
      </c>
      <c r="C31" s="1">
        <v>24771.810565</v>
      </c>
      <c r="D31" s="1">
        <v>25084.624028000002</v>
      </c>
    </row>
    <row r="32" spans="1:16" x14ac:dyDescent="0.3">
      <c r="A32" s="4">
        <v>8</v>
      </c>
      <c r="B32" s="1">
        <v>19089.066253999998</v>
      </c>
      <c r="C32" s="1">
        <v>19756.087918999998</v>
      </c>
      <c r="D32" s="1">
        <v>22316.252434999999</v>
      </c>
    </row>
    <row r="33" spans="1:14" x14ac:dyDescent="0.3">
      <c r="A33" s="4">
        <v>9</v>
      </c>
      <c r="B33" s="1">
        <v>19147.175898000001</v>
      </c>
      <c r="C33" s="1">
        <v>21920.973715</v>
      </c>
      <c r="D33" s="1">
        <v>24531.076047999999</v>
      </c>
    </row>
    <row r="34" spans="1:14" x14ac:dyDescent="0.3">
      <c r="A34" s="4">
        <v>10</v>
      </c>
      <c r="B34" s="1">
        <v>22363.962958999993</v>
      </c>
      <c r="C34" s="1">
        <v>27501.783656999996</v>
      </c>
      <c r="D34" s="1">
        <v>26622.956214000009</v>
      </c>
    </row>
    <row r="35" spans="1:14" x14ac:dyDescent="0.3">
      <c r="A35" s="4">
        <v>11</v>
      </c>
      <c r="B35" s="1">
        <v>21017.436786000013</v>
      </c>
      <c r="C35" s="1">
        <v>27459.444448999991</v>
      </c>
      <c r="D35" s="1">
        <v>32168.618963000004</v>
      </c>
    </row>
    <row r="36" spans="1:14" x14ac:dyDescent="0.3">
      <c r="A36" s="4">
        <v>12</v>
      </c>
      <c r="B36" s="1">
        <v>19756.779091000008</v>
      </c>
      <c r="C36" s="1">
        <v>24715.178750000003</v>
      </c>
      <c r="D36" s="1">
        <v>28175.175877999998</v>
      </c>
    </row>
    <row r="42" spans="1:14" ht="21" x14ac:dyDescent="0.4">
      <c r="A42" s="18" t="s">
        <v>91</v>
      </c>
      <c r="B42" s="17"/>
    </row>
    <row r="43" spans="1:14" x14ac:dyDescent="0.3">
      <c r="A43" s="3" t="s">
        <v>70</v>
      </c>
      <c r="B43" s="3" t="s">
        <v>88</v>
      </c>
      <c r="G43" s="2" t="s">
        <v>3</v>
      </c>
      <c r="H43" s="2">
        <v>2020</v>
      </c>
      <c r="I43" s="7"/>
      <c r="J43" s="2" t="s">
        <v>3</v>
      </c>
      <c r="K43" s="2">
        <v>2021</v>
      </c>
      <c r="L43" s="7"/>
      <c r="M43" s="2" t="s">
        <v>3</v>
      </c>
      <c r="N43" s="2">
        <v>2022</v>
      </c>
    </row>
    <row r="44" spans="1:14" x14ac:dyDescent="0.3">
      <c r="A44" s="3" t="s">
        <v>87</v>
      </c>
      <c r="B44">
        <v>2022</v>
      </c>
      <c r="C44">
        <v>2021</v>
      </c>
      <c r="D44">
        <v>2020</v>
      </c>
      <c r="G44" s="4" t="s">
        <v>10</v>
      </c>
      <c r="H44" s="1">
        <v>496393.39746399969</v>
      </c>
      <c r="J44" s="4" t="s">
        <v>10</v>
      </c>
      <c r="K44" s="1">
        <v>522684.06106499978</v>
      </c>
      <c r="M44" s="4" t="s">
        <v>10</v>
      </c>
      <c r="N44" s="1">
        <v>500728.41384900012</v>
      </c>
    </row>
    <row r="45" spans="1:14" x14ac:dyDescent="0.3">
      <c r="A45" s="4" t="s">
        <v>10</v>
      </c>
      <c r="B45" s="1">
        <v>500728.41384900024</v>
      </c>
      <c r="C45" s="1">
        <v>522684.06106499978</v>
      </c>
      <c r="D45" s="1">
        <v>496393.3974640001</v>
      </c>
      <c r="G45" s="4" t="s">
        <v>15</v>
      </c>
      <c r="H45" s="1">
        <v>137428.510446</v>
      </c>
      <c r="J45" s="4" t="s">
        <v>15</v>
      </c>
      <c r="K45" s="1">
        <v>163431.95243300003</v>
      </c>
      <c r="M45" s="4" t="s">
        <v>15</v>
      </c>
      <c r="N45" s="1">
        <v>221366.50213899999</v>
      </c>
    </row>
    <row r="46" spans="1:14" x14ac:dyDescent="0.3">
      <c r="A46" s="4" t="s">
        <v>15</v>
      </c>
      <c r="B46" s="1">
        <v>221366.50213900005</v>
      </c>
      <c r="C46" s="1">
        <v>163431.952433</v>
      </c>
      <c r="D46" s="1">
        <v>137428.51044599997</v>
      </c>
      <c r="G46" s="4" t="s">
        <v>20</v>
      </c>
      <c r="H46" s="1">
        <v>37160.190296000008</v>
      </c>
      <c r="J46" s="4" t="s">
        <v>20</v>
      </c>
      <c r="K46" s="1">
        <v>31878.142958000004</v>
      </c>
      <c r="M46" s="4" t="s">
        <v>20</v>
      </c>
      <c r="N46" s="1">
        <v>31060.392489999998</v>
      </c>
    </row>
    <row r="47" spans="1:14" x14ac:dyDescent="0.3">
      <c r="A47" s="4" t="s">
        <v>20</v>
      </c>
      <c r="B47" s="1">
        <v>31060.392490000006</v>
      </c>
      <c r="C47" s="1">
        <v>31878.142958000008</v>
      </c>
      <c r="D47" s="1">
        <v>37160.190295999993</v>
      </c>
      <c r="G47" s="4" t="s">
        <v>16</v>
      </c>
      <c r="H47" s="1">
        <v>27664.037851000001</v>
      </c>
      <c r="J47" s="4" t="s">
        <v>51</v>
      </c>
      <c r="K47" s="1">
        <v>16072.026414000004</v>
      </c>
      <c r="M47" s="4" t="s">
        <v>17</v>
      </c>
      <c r="N47" s="1">
        <v>15712.971506999997</v>
      </c>
    </row>
    <row r="48" spans="1:14" x14ac:dyDescent="0.3">
      <c r="A48" s="4" t="s">
        <v>17</v>
      </c>
      <c r="B48" s="1">
        <v>15712.971506999997</v>
      </c>
      <c r="C48" s="1">
        <v>14061.567713000002</v>
      </c>
      <c r="D48" s="1">
        <v>5797.2830030000005</v>
      </c>
      <c r="G48" s="4" t="s">
        <v>19</v>
      </c>
      <c r="H48" s="1">
        <v>14288.243953000005</v>
      </c>
      <c r="J48" s="4" t="s">
        <v>17</v>
      </c>
      <c r="K48" s="1">
        <v>14061.567712999999</v>
      </c>
      <c r="M48" s="4" t="s">
        <v>21</v>
      </c>
      <c r="N48" s="1">
        <v>15480.62132</v>
      </c>
    </row>
    <row r="49" spans="1:4" x14ac:dyDescent="0.3">
      <c r="A49" s="4" t="s">
        <v>21</v>
      </c>
      <c r="B49" s="1">
        <v>15480.621319999997</v>
      </c>
      <c r="C49" s="1">
        <v>2601.1356249999999</v>
      </c>
      <c r="D49" s="1">
        <v>1878.9583240000004</v>
      </c>
    </row>
    <row r="50" spans="1:4" x14ac:dyDescent="0.3">
      <c r="A50" s="4" t="s">
        <v>56</v>
      </c>
      <c r="B50" s="1">
        <v>13430.308293999997</v>
      </c>
      <c r="C50" s="1"/>
      <c r="D50" s="1"/>
    </row>
    <row r="51" spans="1:4" x14ac:dyDescent="0.3">
      <c r="A51" s="4" t="s">
        <v>33</v>
      </c>
      <c r="B51" s="1">
        <v>5900.4470929999998</v>
      </c>
      <c r="C51" s="1">
        <v>5259.9316069999986</v>
      </c>
      <c r="D51" s="1">
        <v>5688.7062909999995</v>
      </c>
    </row>
    <row r="52" spans="1:4" x14ac:dyDescent="0.3">
      <c r="A52" s="4" t="s">
        <v>51</v>
      </c>
      <c r="B52" s="1">
        <v>5637.8278529999998</v>
      </c>
      <c r="C52" s="1">
        <v>16072.026413999998</v>
      </c>
      <c r="D52" s="1"/>
    </row>
    <row r="53" spans="1:4" x14ac:dyDescent="0.3">
      <c r="A53" s="4" t="s">
        <v>19</v>
      </c>
      <c r="B53" s="1">
        <v>4388.8159610000002</v>
      </c>
      <c r="C53" s="1">
        <v>6131.2491629999986</v>
      </c>
      <c r="D53" s="1">
        <v>14288.243952999999</v>
      </c>
    </row>
    <row r="54" spans="1:4" x14ac:dyDescent="0.3">
      <c r="A54" s="4" t="s">
        <v>50</v>
      </c>
      <c r="B54" s="1">
        <v>2273.7245590000002</v>
      </c>
      <c r="C54" s="1">
        <v>6048.4232670000001</v>
      </c>
      <c r="D54" s="1"/>
    </row>
    <row r="55" spans="1:4" x14ac:dyDescent="0.3">
      <c r="A55" s="4" t="s">
        <v>57</v>
      </c>
      <c r="B55" s="1">
        <v>2007.1879590000001</v>
      </c>
      <c r="C55" s="1"/>
      <c r="D55" s="1"/>
    </row>
    <row r="56" spans="1:4" x14ac:dyDescent="0.3">
      <c r="A56" s="4" t="s">
        <v>34</v>
      </c>
      <c r="B56" s="1">
        <v>1456.9284279999999</v>
      </c>
      <c r="C56" s="1">
        <v>2454.9113859999998</v>
      </c>
      <c r="D56" s="1">
        <v>2575.655467</v>
      </c>
    </row>
    <row r="57" spans="1:4" x14ac:dyDescent="0.3">
      <c r="A57" s="4" t="s">
        <v>35</v>
      </c>
      <c r="B57" s="1">
        <v>1197.3275759999999</v>
      </c>
      <c r="C57" s="1">
        <v>974.82457099999999</v>
      </c>
      <c r="D57" s="1">
        <v>2027.1738649999998</v>
      </c>
    </row>
    <row r="58" spans="1:4" x14ac:dyDescent="0.3">
      <c r="A58" s="4" t="s">
        <v>55</v>
      </c>
      <c r="B58" s="1">
        <v>1194.0960190000001</v>
      </c>
      <c r="C58" s="1">
        <v>190.353712</v>
      </c>
      <c r="D58" s="1"/>
    </row>
    <row r="59" spans="1:4" x14ac:dyDescent="0.3">
      <c r="A59" s="4" t="s">
        <v>58</v>
      </c>
      <c r="B59" s="1">
        <v>741.13162299999999</v>
      </c>
      <c r="C59" s="1"/>
      <c r="D59" s="1"/>
    </row>
    <row r="60" spans="1:4" x14ac:dyDescent="0.3">
      <c r="A60" s="4" t="s">
        <v>60</v>
      </c>
      <c r="B60" s="1">
        <v>645.44361400000003</v>
      </c>
      <c r="C60" s="1"/>
      <c r="D60" s="1"/>
    </row>
    <row r="61" spans="1:4" x14ac:dyDescent="0.3">
      <c r="A61" s="4" t="s">
        <v>16</v>
      </c>
      <c r="B61" s="1">
        <v>428.72448700000001</v>
      </c>
      <c r="C61" s="1">
        <v>9420.765226999998</v>
      </c>
      <c r="D61" s="1">
        <v>27664.037851000005</v>
      </c>
    </row>
    <row r="62" spans="1:4" x14ac:dyDescent="0.3">
      <c r="A62" s="4" t="s">
        <v>23</v>
      </c>
      <c r="B62" s="1">
        <v>426.93183700000009</v>
      </c>
      <c r="C62" s="1">
        <v>469.84472600000004</v>
      </c>
      <c r="D62" s="1">
        <v>1243.0113299999998</v>
      </c>
    </row>
    <row r="63" spans="1:4" x14ac:dyDescent="0.3">
      <c r="A63" s="4" t="s">
        <v>59</v>
      </c>
      <c r="B63" s="1">
        <v>240.62610999999998</v>
      </c>
      <c r="C63" s="1"/>
      <c r="D63" s="1"/>
    </row>
    <row r="64" spans="1:4" x14ac:dyDescent="0.3">
      <c r="A64" s="4" t="s">
        <v>52</v>
      </c>
      <c r="B64" s="1">
        <v>191.71570500000001</v>
      </c>
      <c r="C64" s="1">
        <v>1110.367898</v>
      </c>
      <c r="D64" s="1"/>
    </row>
    <row r="65" spans="1:4" x14ac:dyDescent="0.3">
      <c r="A65" s="4" t="s">
        <v>42</v>
      </c>
      <c r="B65" s="1">
        <v>182.54365300000001</v>
      </c>
      <c r="C65" s="1">
        <v>230.07754500000001</v>
      </c>
      <c r="D65" s="1">
        <v>376.243831</v>
      </c>
    </row>
    <row r="66" spans="1:4" x14ac:dyDescent="0.3">
      <c r="A66" s="4" t="s">
        <v>61</v>
      </c>
      <c r="B66" s="1">
        <v>163.77074800000003</v>
      </c>
      <c r="C66" s="1"/>
      <c r="D66" s="1"/>
    </row>
    <row r="67" spans="1:4" x14ac:dyDescent="0.3">
      <c r="A67" s="4" t="s">
        <v>24</v>
      </c>
      <c r="B67" s="1">
        <v>67.815393</v>
      </c>
      <c r="C67" s="1">
        <v>141.74029100000001</v>
      </c>
      <c r="D67" s="1">
        <v>443.09228299999995</v>
      </c>
    </row>
    <row r="68" spans="1:4" x14ac:dyDescent="0.3">
      <c r="A68" s="4" t="s">
        <v>63</v>
      </c>
      <c r="B68" s="1">
        <v>34.264124000000002</v>
      </c>
      <c r="C68" s="1"/>
      <c r="D68" s="1"/>
    </row>
    <row r="69" spans="1:4" x14ac:dyDescent="0.3">
      <c r="A69" s="4" t="s">
        <v>54</v>
      </c>
      <c r="B69" s="1">
        <v>32.450189000000002</v>
      </c>
      <c r="C69" s="1">
        <v>135.105242</v>
      </c>
      <c r="D69" s="1"/>
    </row>
    <row r="70" spans="1:4" x14ac:dyDescent="0.3">
      <c r="A70" s="4" t="s">
        <v>36</v>
      </c>
      <c r="B70" s="1"/>
      <c r="C70" s="1">
        <v>50.093305000000001</v>
      </c>
      <c r="D70" s="1">
        <v>30.692945999999999</v>
      </c>
    </row>
    <row r="71" spans="1:4" x14ac:dyDescent="0.3">
      <c r="A71" s="4" t="s">
        <v>43</v>
      </c>
      <c r="B71" s="1"/>
      <c r="C71" s="1"/>
      <c r="D71" s="1">
        <v>42.527850000000001</v>
      </c>
    </row>
    <row r="72" spans="1:4" x14ac:dyDescent="0.3">
      <c r="A72" s="4" t="s">
        <v>41</v>
      </c>
      <c r="B72" s="1"/>
      <c r="C72" s="1">
        <v>65.683319999999995</v>
      </c>
      <c r="D72" s="1">
        <v>58.388658999999997</v>
      </c>
    </row>
    <row r="73" spans="1:4" x14ac:dyDescent="0.3">
      <c r="A73" s="4" t="s">
        <v>38</v>
      </c>
      <c r="B73" s="1"/>
      <c r="C73" s="1"/>
      <c r="D73" s="1">
        <v>617.31757500000003</v>
      </c>
    </row>
    <row r="74" spans="1:4" x14ac:dyDescent="0.3">
      <c r="A74" s="4" t="s">
        <v>44</v>
      </c>
      <c r="B74" s="1"/>
      <c r="C74" s="1"/>
      <c r="D74" s="1">
        <v>86.020452000000006</v>
      </c>
    </row>
    <row r="75" spans="1:4" x14ac:dyDescent="0.3">
      <c r="A75" s="4" t="s">
        <v>47</v>
      </c>
      <c r="B75" s="1"/>
      <c r="C75" s="1">
        <v>476.89962499999996</v>
      </c>
      <c r="D75" s="1">
        <v>397.94978599999996</v>
      </c>
    </row>
    <row r="76" spans="1:4" x14ac:dyDescent="0.3">
      <c r="A76" s="4" t="s">
        <v>48</v>
      </c>
      <c r="B76" s="1"/>
      <c r="C76" s="1"/>
      <c r="D76" s="1">
        <v>35.519098999999997</v>
      </c>
    </row>
    <row r="77" spans="1:4" x14ac:dyDescent="0.3">
      <c r="A77" s="4" t="s">
        <v>31</v>
      </c>
      <c r="B77" s="1"/>
      <c r="C77" s="1"/>
      <c r="D77" s="1">
        <v>90.161597999999998</v>
      </c>
    </row>
    <row r="78" spans="1:4" x14ac:dyDescent="0.3">
      <c r="A78" s="4" t="s">
        <v>28</v>
      </c>
      <c r="B78" s="1"/>
      <c r="C78" s="1">
        <v>68.459952999999999</v>
      </c>
      <c r="D78" s="1">
        <v>492.13755399999991</v>
      </c>
    </row>
    <row r="79" spans="1:4" x14ac:dyDescent="0.3">
      <c r="A79" s="4" t="s">
        <v>37</v>
      </c>
      <c r="B79" s="1"/>
      <c r="C79" s="1">
        <v>913.03660000000002</v>
      </c>
      <c r="D79" s="1">
        <v>851.23158899999999</v>
      </c>
    </row>
    <row r="80" spans="1:4" x14ac:dyDescent="0.3">
      <c r="A80" s="4" t="s">
        <v>45</v>
      </c>
      <c r="B80" s="1"/>
      <c r="C80" s="1">
        <v>6901.2733859999998</v>
      </c>
      <c r="D80" s="1">
        <v>407.43288000000001</v>
      </c>
    </row>
    <row r="81" spans="1:4" x14ac:dyDescent="0.3">
      <c r="A81" s="4" t="s">
        <v>53</v>
      </c>
      <c r="B81" s="1"/>
      <c r="C81" s="1">
        <v>271.31733199999996</v>
      </c>
      <c r="D81" s="1"/>
    </row>
    <row r="82" spans="1:4" x14ac:dyDescent="0.3">
      <c r="A82" s="4" t="s">
        <v>25</v>
      </c>
      <c r="B82" s="1"/>
      <c r="C82" s="1">
        <v>272.22758299999998</v>
      </c>
      <c r="D82" s="1">
        <v>206.92770899999999</v>
      </c>
    </row>
    <row r="83" spans="1:4" x14ac:dyDescent="0.3">
      <c r="A83" s="4" t="s">
        <v>39</v>
      </c>
      <c r="B83" s="1"/>
      <c r="C83" s="1"/>
      <c r="D83" s="1">
        <v>2904.4837649999995</v>
      </c>
    </row>
    <row r="84" spans="1:4" x14ac:dyDescent="0.3">
      <c r="A84" s="4" t="s">
        <v>29</v>
      </c>
      <c r="B84" s="1"/>
      <c r="C84" s="1">
        <v>642.82823699999994</v>
      </c>
      <c r="D84" s="1">
        <v>5471.2506379999995</v>
      </c>
    </row>
    <row r="85" spans="1:4" x14ac:dyDescent="0.3">
      <c r="A85" s="4" t="s">
        <v>30</v>
      </c>
      <c r="B85" s="1"/>
      <c r="C85" s="1"/>
      <c r="D85" s="1">
        <v>164.01495299999999</v>
      </c>
    </row>
    <row r="115" spans="1:14" ht="21" x14ac:dyDescent="0.4">
      <c r="A115" s="18" t="s">
        <v>92</v>
      </c>
      <c r="B115" s="17"/>
      <c r="C115" s="17"/>
      <c r="D115" s="17"/>
      <c r="E115" s="17"/>
      <c r="F115" s="17"/>
      <c r="G115" s="17"/>
      <c r="H115" s="17"/>
      <c r="I115" s="17"/>
    </row>
    <row r="117" spans="1:14" x14ac:dyDescent="0.3">
      <c r="A117" s="3" t="s">
        <v>0</v>
      </c>
      <c r="B117" s="4">
        <v>2022</v>
      </c>
    </row>
    <row r="119" spans="1:14" x14ac:dyDescent="0.3">
      <c r="A119" s="3" t="s">
        <v>70</v>
      </c>
      <c r="B119" s="3" t="s">
        <v>103</v>
      </c>
      <c r="G119" s="2" t="s">
        <v>3</v>
      </c>
      <c r="H119" s="16" t="s">
        <v>93</v>
      </c>
      <c r="J119" s="2" t="s">
        <v>3</v>
      </c>
      <c r="K119" s="2" t="s">
        <v>95</v>
      </c>
      <c r="M119" s="2" t="s">
        <v>3</v>
      </c>
      <c r="N119" s="16" t="s">
        <v>94</v>
      </c>
    </row>
    <row r="120" spans="1:14" x14ac:dyDescent="0.3">
      <c r="A120" s="3" t="s">
        <v>75</v>
      </c>
      <c r="B120" t="s">
        <v>9</v>
      </c>
      <c r="C120" t="s">
        <v>26</v>
      </c>
      <c r="D120" t="s">
        <v>32</v>
      </c>
      <c r="E120" t="s">
        <v>69</v>
      </c>
      <c r="G120" s="4" t="s">
        <v>10</v>
      </c>
      <c r="H120" s="1">
        <v>118318.64917</v>
      </c>
      <c r="J120" s="4" t="s">
        <v>10</v>
      </c>
      <c r="K120" s="1">
        <v>272301.98415200005</v>
      </c>
      <c r="M120" s="4" t="s">
        <v>10</v>
      </c>
      <c r="N120" s="1">
        <v>110107.78052700004</v>
      </c>
    </row>
    <row r="121" spans="1:14" x14ac:dyDescent="0.3">
      <c r="A121" s="4" t="s">
        <v>10</v>
      </c>
      <c r="B121" s="1">
        <v>118318.64917</v>
      </c>
      <c r="C121" s="1">
        <v>110107.78052700004</v>
      </c>
      <c r="D121" s="1">
        <v>272301.98415200005</v>
      </c>
      <c r="E121" s="1">
        <v>500728.41384900012</v>
      </c>
      <c r="G121" s="4" t="s">
        <v>15</v>
      </c>
      <c r="H121" s="1">
        <v>87186.432141999991</v>
      </c>
      <c r="J121" s="4" t="s">
        <v>15</v>
      </c>
      <c r="K121" s="1">
        <v>105801.86116299999</v>
      </c>
      <c r="M121" s="4" t="s">
        <v>15</v>
      </c>
      <c r="N121" s="1">
        <v>28378.208834000001</v>
      </c>
    </row>
    <row r="122" spans="1:14" x14ac:dyDescent="0.3">
      <c r="A122" s="4" t="s">
        <v>15</v>
      </c>
      <c r="B122" s="1">
        <v>87186.432141999991</v>
      </c>
      <c r="C122" s="1">
        <v>28378.208834000001</v>
      </c>
      <c r="D122" s="1">
        <v>105801.86116299999</v>
      </c>
      <c r="E122" s="1">
        <v>221366.50213899999</v>
      </c>
      <c r="G122" s="4" t="s">
        <v>21</v>
      </c>
      <c r="H122" s="1">
        <v>4990.2211379999999</v>
      </c>
      <c r="J122" s="4" t="s">
        <v>20</v>
      </c>
      <c r="K122" s="1">
        <v>21230.258774000002</v>
      </c>
      <c r="M122" s="4" t="s">
        <v>20</v>
      </c>
      <c r="N122" s="1">
        <v>7788.6439049999999</v>
      </c>
    </row>
    <row r="123" spans="1:14" x14ac:dyDescent="0.3">
      <c r="A123" s="4" t="s">
        <v>20</v>
      </c>
      <c r="B123" s="1">
        <v>2041.4898110000004</v>
      </c>
      <c r="C123" s="1">
        <v>7788.6439049999999</v>
      </c>
      <c r="D123" s="1">
        <v>21230.258774000002</v>
      </c>
      <c r="E123" s="1">
        <v>31060.392490000002</v>
      </c>
      <c r="G123" s="4" t="s">
        <v>17</v>
      </c>
      <c r="H123" s="1">
        <v>3412.6708350000004</v>
      </c>
      <c r="J123" s="4" t="s">
        <v>56</v>
      </c>
      <c r="K123" s="1">
        <v>10974.992969000003</v>
      </c>
      <c r="M123" s="4" t="s">
        <v>17</v>
      </c>
      <c r="N123" s="1">
        <v>4424.6321099999996</v>
      </c>
    </row>
    <row r="124" spans="1:14" x14ac:dyDescent="0.3">
      <c r="A124" s="4" t="s">
        <v>56</v>
      </c>
      <c r="B124" s="1">
        <v>822.02257100000008</v>
      </c>
      <c r="C124" s="1">
        <v>1633.2927540000001</v>
      </c>
      <c r="D124" s="1">
        <v>10974.992969000003</v>
      </c>
      <c r="E124" s="1">
        <v>13430.308294000002</v>
      </c>
      <c r="G124" s="4" t="s">
        <v>20</v>
      </c>
      <c r="H124" s="1">
        <v>2041.4898110000004</v>
      </c>
      <c r="J124" s="4" t="s">
        <v>21</v>
      </c>
      <c r="K124" s="1">
        <v>8740.2883359999996</v>
      </c>
      <c r="M124" s="4" t="s">
        <v>21</v>
      </c>
      <c r="N124" s="1">
        <v>1750.1118460000002</v>
      </c>
    </row>
    <row r="125" spans="1:14" x14ac:dyDescent="0.3">
      <c r="A125" s="4" t="s">
        <v>21</v>
      </c>
      <c r="B125" s="1">
        <v>4990.2211379999999</v>
      </c>
      <c r="C125" s="1">
        <v>1750.1118460000002</v>
      </c>
      <c r="D125" s="1">
        <v>8740.2883359999996</v>
      </c>
      <c r="E125" s="1">
        <v>15480.62132</v>
      </c>
    </row>
    <row r="126" spans="1:14" x14ac:dyDescent="0.3">
      <c r="A126" s="4" t="s">
        <v>17</v>
      </c>
      <c r="B126" s="1">
        <v>3412.6708350000004</v>
      </c>
      <c r="C126" s="1">
        <v>4424.6321099999996</v>
      </c>
      <c r="D126" s="1">
        <v>7875.6685620000007</v>
      </c>
      <c r="E126" s="1">
        <v>15712.971507</v>
      </c>
    </row>
    <row r="127" spans="1:14" x14ac:dyDescent="0.3">
      <c r="A127" s="4" t="s">
        <v>33</v>
      </c>
      <c r="B127" s="1"/>
      <c r="C127" s="1"/>
      <c r="D127" s="1">
        <v>5900.4470930000016</v>
      </c>
      <c r="E127" s="1">
        <v>5900.4470930000016</v>
      </c>
    </row>
    <row r="128" spans="1:14" x14ac:dyDescent="0.3">
      <c r="A128" s="4" t="s">
        <v>51</v>
      </c>
      <c r="B128" s="1">
        <v>140.751801</v>
      </c>
      <c r="C128" s="1">
        <v>1674.8390719999998</v>
      </c>
      <c r="D128" s="1">
        <v>3822.2369799999997</v>
      </c>
      <c r="E128" s="1">
        <v>5637.8278529999989</v>
      </c>
    </row>
    <row r="129" spans="1:5" x14ac:dyDescent="0.3">
      <c r="A129" s="4" t="s">
        <v>19</v>
      </c>
      <c r="B129" s="1">
        <v>1050.0327589999999</v>
      </c>
      <c r="C129" s="1">
        <v>1093.66686</v>
      </c>
      <c r="D129" s="1">
        <v>2245.1163419999998</v>
      </c>
      <c r="E129" s="1">
        <v>4388.8159610000002</v>
      </c>
    </row>
    <row r="130" spans="1:5" x14ac:dyDescent="0.3">
      <c r="A130" s="4" t="s">
        <v>34</v>
      </c>
      <c r="B130" s="1"/>
      <c r="C130" s="1"/>
      <c r="D130" s="1">
        <v>1456.9284279999999</v>
      </c>
      <c r="E130" s="1">
        <v>1456.9284279999999</v>
      </c>
    </row>
    <row r="131" spans="1:5" x14ac:dyDescent="0.3">
      <c r="A131" s="4" t="s">
        <v>35</v>
      </c>
      <c r="B131" s="1"/>
      <c r="C131" s="1"/>
      <c r="D131" s="1">
        <v>1197.3275760000001</v>
      </c>
      <c r="E131" s="1">
        <v>1197.3275760000001</v>
      </c>
    </row>
    <row r="132" spans="1:5" x14ac:dyDescent="0.3">
      <c r="A132" s="4" t="s">
        <v>50</v>
      </c>
      <c r="B132" s="1">
        <v>395.23322799999994</v>
      </c>
      <c r="C132" s="1">
        <v>778.48600899999997</v>
      </c>
      <c r="D132" s="1">
        <v>1100.005322</v>
      </c>
      <c r="E132" s="1">
        <v>2273.7245589999998</v>
      </c>
    </row>
    <row r="133" spans="1:5" x14ac:dyDescent="0.3">
      <c r="A133" s="4" t="s">
        <v>58</v>
      </c>
      <c r="B133" s="1">
        <v>202.86361099999999</v>
      </c>
      <c r="C133" s="1"/>
      <c r="D133" s="1">
        <v>538.268012</v>
      </c>
      <c r="E133" s="1">
        <v>741.13162299999999</v>
      </c>
    </row>
    <row r="134" spans="1:5" x14ac:dyDescent="0.3">
      <c r="A134" s="4" t="s">
        <v>57</v>
      </c>
      <c r="B134" s="1">
        <v>918.25091000000009</v>
      </c>
      <c r="C134" s="1">
        <v>744.79609499999992</v>
      </c>
      <c r="D134" s="1">
        <v>344.14095400000002</v>
      </c>
      <c r="E134" s="1">
        <v>2007.1879589999999</v>
      </c>
    </row>
    <row r="135" spans="1:5" x14ac:dyDescent="0.3">
      <c r="A135" s="4" t="s">
        <v>55</v>
      </c>
      <c r="B135" s="1"/>
      <c r="C135" s="1">
        <v>885.19229700000005</v>
      </c>
      <c r="D135" s="1">
        <v>308.90372200000002</v>
      </c>
      <c r="E135" s="1">
        <v>1194.0960190000001</v>
      </c>
    </row>
    <row r="136" spans="1:5" x14ac:dyDescent="0.3">
      <c r="A136" s="4" t="s">
        <v>59</v>
      </c>
      <c r="B136" s="1"/>
      <c r="C136" s="1">
        <v>41.641204999999999</v>
      </c>
      <c r="D136" s="1">
        <v>198.984905</v>
      </c>
      <c r="E136" s="1">
        <v>240.62610999999998</v>
      </c>
    </row>
    <row r="137" spans="1:5" x14ac:dyDescent="0.3">
      <c r="A137" s="4" t="s">
        <v>60</v>
      </c>
      <c r="B137" s="1">
        <v>330.19771600000001</v>
      </c>
      <c r="C137" s="1">
        <v>315.24589800000001</v>
      </c>
      <c r="D137" s="1"/>
      <c r="E137" s="1">
        <v>645.44361400000003</v>
      </c>
    </row>
    <row r="138" spans="1:5" x14ac:dyDescent="0.3">
      <c r="A138" s="4" t="s">
        <v>24</v>
      </c>
      <c r="B138" s="1">
        <v>67.815393</v>
      </c>
      <c r="C138" s="1"/>
      <c r="D138" s="1"/>
      <c r="E138" s="1">
        <v>67.815393</v>
      </c>
    </row>
    <row r="139" spans="1:5" x14ac:dyDescent="0.3">
      <c r="A139" s="4" t="s">
        <v>52</v>
      </c>
      <c r="B139" s="1"/>
      <c r="C139" s="1">
        <v>191.71570500000001</v>
      </c>
      <c r="D139" s="1"/>
      <c r="E139" s="1">
        <v>191.71570500000001</v>
      </c>
    </row>
    <row r="140" spans="1:5" x14ac:dyDescent="0.3">
      <c r="A140" s="4" t="s">
        <v>42</v>
      </c>
      <c r="B140" s="1">
        <v>182.54365300000001</v>
      </c>
      <c r="C140" s="1"/>
      <c r="D140" s="1"/>
      <c r="E140" s="1">
        <v>182.54365300000001</v>
      </c>
    </row>
    <row r="141" spans="1:5" x14ac:dyDescent="0.3">
      <c r="A141" s="4" t="s">
        <v>63</v>
      </c>
      <c r="B141" s="1">
        <v>34.264124000000002</v>
      </c>
      <c r="C141" s="1"/>
      <c r="D141" s="1"/>
      <c r="E141" s="1">
        <v>34.264124000000002</v>
      </c>
    </row>
    <row r="142" spans="1:5" x14ac:dyDescent="0.3">
      <c r="A142" s="4" t="s">
        <v>54</v>
      </c>
      <c r="B142" s="1">
        <v>32.450189000000002</v>
      </c>
      <c r="C142" s="1"/>
      <c r="D142" s="1"/>
      <c r="E142" s="1">
        <v>32.450189000000002</v>
      </c>
    </row>
    <row r="143" spans="1:5" x14ac:dyDescent="0.3">
      <c r="A143" s="4" t="s">
        <v>16</v>
      </c>
      <c r="B143" s="1"/>
      <c r="C143" s="1">
        <v>428.72448700000001</v>
      </c>
      <c r="D143" s="1"/>
      <c r="E143" s="1">
        <v>428.72448700000001</v>
      </c>
    </row>
    <row r="144" spans="1:5" x14ac:dyDescent="0.3">
      <c r="A144" s="4" t="s">
        <v>23</v>
      </c>
      <c r="B144" s="1">
        <v>426.93183700000003</v>
      </c>
      <c r="C144" s="1"/>
      <c r="D144" s="1"/>
      <c r="E144" s="1">
        <v>426.93183700000003</v>
      </c>
    </row>
    <row r="145" spans="1:14" x14ac:dyDescent="0.3">
      <c r="A145" s="4" t="s">
        <v>61</v>
      </c>
      <c r="B145" s="1"/>
      <c r="C145" s="1">
        <v>163.77074800000003</v>
      </c>
      <c r="D145" s="1"/>
      <c r="E145" s="1">
        <v>163.77074800000003</v>
      </c>
    </row>
    <row r="146" spans="1:14" x14ac:dyDescent="0.3">
      <c r="A146" s="4" t="s">
        <v>69</v>
      </c>
      <c r="B146" s="1">
        <v>220552.82088800002</v>
      </c>
      <c r="C146" s="1">
        <v>160400.74835200005</v>
      </c>
      <c r="D146" s="1">
        <v>444037.41329000011</v>
      </c>
      <c r="E146" s="1">
        <v>824990.98253000027</v>
      </c>
    </row>
    <row r="149" spans="1:14" ht="21" x14ac:dyDescent="0.4">
      <c r="A149" s="18" t="s">
        <v>96</v>
      </c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</row>
    <row r="150" spans="1:14" x14ac:dyDescent="0.3">
      <c r="A150" s="3" t="s">
        <v>4</v>
      </c>
      <c r="B150" t="s">
        <v>12</v>
      </c>
    </row>
    <row r="151" spans="1:14" x14ac:dyDescent="0.3">
      <c r="A151" s="3" t="s">
        <v>2</v>
      </c>
      <c r="B151" t="s">
        <v>32</v>
      </c>
    </row>
    <row r="153" spans="1:14" x14ac:dyDescent="0.3">
      <c r="A153" s="3" t="s">
        <v>104</v>
      </c>
      <c r="B153" s="3" t="s">
        <v>72</v>
      </c>
    </row>
    <row r="154" spans="1:14" x14ac:dyDescent="0.3">
      <c r="A154" s="3" t="s">
        <v>75</v>
      </c>
      <c r="B154">
        <v>2022</v>
      </c>
    </row>
    <row r="155" spans="1:14" x14ac:dyDescent="0.3">
      <c r="A155" s="4" t="s">
        <v>10</v>
      </c>
      <c r="B155" s="23">
        <v>0.81689901896433226</v>
      </c>
    </row>
    <row r="156" spans="1:14" x14ac:dyDescent="0.3">
      <c r="A156" s="4" t="s">
        <v>20</v>
      </c>
      <c r="B156" s="23">
        <v>9.111891800600308E-2</v>
      </c>
    </row>
    <row r="157" spans="1:14" x14ac:dyDescent="0.3">
      <c r="A157" s="4" t="s">
        <v>56</v>
      </c>
      <c r="B157" s="23">
        <v>5.1699754086237885E-2</v>
      </c>
    </row>
    <row r="158" spans="1:14" x14ac:dyDescent="0.3">
      <c r="A158" s="4" t="s">
        <v>51</v>
      </c>
      <c r="B158" s="23">
        <v>1.6505776087785123E-2</v>
      </c>
    </row>
    <row r="159" spans="1:14" x14ac:dyDescent="0.3">
      <c r="A159" s="4" t="s">
        <v>19</v>
      </c>
      <c r="B159" s="23">
        <v>1.0576039830207745E-2</v>
      </c>
    </row>
    <row r="160" spans="1:14" x14ac:dyDescent="0.3">
      <c r="A160" s="4" t="s">
        <v>35</v>
      </c>
      <c r="B160" s="23">
        <v>3.7913504662217068E-3</v>
      </c>
    </row>
    <row r="161" spans="1:28" x14ac:dyDescent="0.3">
      <c r="A161" s="4" t="s">
        <v>34</v>
      </c>
      <c r="B161" s="23">
        <v>3.3064293891317976E-3</v>
      </c>
    </row>
    <row r="162" spans="1:28" x14ac:dyDescent="0.3">
      <c r="A162" s="4" t="s">
        <v>58</v>
      </c>
      <c r="B162" s="23">
        <v>2.535611998248392E-3</v>
      </c>
    </row>
    <row r="163" spans="1:28" x14ac:dyDescent="0.3">
      <c r="A163" s="4" t="s">
        <v>57</v>
      </c>
      <c r="B163" s="23">
        <v>1.6211402360856769E-3</v>
      </c>
    </row>
    <row r="164" spans="1:28" x14ac:dyDescent="0.3">
      <c r="A164" s="4" t="s">
        <v>55</v>
      </c>
      <c r="B164" s="23">
        <v>1.4551486737926121E-3</v>
      </c>
    </row>
    <row r="165" spans="1:28" x14ac:dyDescent="0.3">
      <c r="A165" s="4" t="s">
        <v>33</v>
      </c>
      <c r="B165" s="23">
        <v>4.908122619537975E-4</v>
      </c>
    </row>
    <row r="166" spans="1:28" x14ac:dyDescent="0.3">
      <c r="A166" s="4" t="s">
        <v>69</v>
      </c>
      <c r="B166" s="23">
        <v>1.0000000000000007</v>
      </c>
    </row>
    <row r="168" spans="1:28" x14ac:dyDescent="0.3">
      <c r="A168" s="4"/>
      <c r="B168" s="1"/>
      <c r="C168" s="23"/>
    </row>
    <row r="169" spans="1:28" ht="21" x14ac:dyDescent="0.4">
      <c r="A169" s="18" t="s">
        <v>97</v>
      </c>
      <c r="B169" s="24"/>
      <c r="C169" s="25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 spans="1:28" x14ac:dyDescent="0.3">
      <c r="A170" s="4"/>
      <c r="B170" s="1"/>
      <c r="C170" s="23"/>
    </row>
    <row r="171" spans="1:28" x14ac:dyDescent="0.3">
      <c r="A171" s="3" t="s">
        <v>4</v>
      </c>
      <c r="B171" t="s">
        <v>12</v>
      </c>
    </row>
    <row r="172" spans="1:28" x14ac:dyDescent="0.3">
      <c r="A172" s="3" t="s">
        <v>2</v>
      </c>
      <c r="B172" t="s">
        <v>32</v>
      </c>
    </row>
    <row r="174" spans="1:28" x14ac:dyDescent="0.3">
      <c r="A174" s="3" t="s">
        <v>70</v>
      </c>
      <c r="B174" s="3" t="s">
        <v>72</v>
      </c>
    </row>
    <row r="175" spans="1:28" x14ac:dyDescent="0.3">
      <c r="B175">
        <v>2021</v>
      </c>
      <c r="N175" t="s">
        <v>105</v>
      </c>
      <c r="O175">
        <v>2022</v>
      </c>
      <c r="AA175" t="s">
        <v>106</v>
      </c>
      <c r="AB175" t="s">
        <v>69</v>
      </c>
    </row>
    <row r="176" spans="1:28" x14ac:dyDescent="0.3">
      <c r="A176" s="3" t="s">
        <v>75</v>
      </c>
      <c r="B176">
        <v>1</v>
      </c>
      <c r="C176">
        <v>2</v>
      </c>
      <c r="D176">
        <v>3</v>
      </c>
      <c r="E176">
        <v>4</v>
      </c>
      <c r="F176">
        <v>5</v>
      </c>
      <c r="G176">
        <v>6</v>
      </c>
      <c r="H176">
        <v>7</v>
      </c>
      <c r="I176">
        <v>8</v>
      </c>
      <c r="J176">
        <v>9</v>
      </c>
      <c r="K176">
        <v>10</v>
      </c>
      <c r="L176">
        <v>11</v>
      </c>
      <c r="M176">
        <v>12</v>
      </c>
      <c r="O176">
        <v>1</v>
      </c>
      <c r="P176">
        <v>2</v>
      </c>
      <c r="Q176">
        <v>3</v>
      </c>
      <c r="R176">
        <v>4</v>
      </c>
      <c r="S176">
        <v>5</v>
      </c>
      <c r="T176">
        <v>6</v>
      </c>
      <c r="U176">
        <v>7</v>
      </c>
      <c r="V176">
        <v>8</v>
      </c>
      <c r="W176">
        <v>9</v>
      </c>
      <c r="X176">
        <v>10</v>
      </c>
      <c r="Y176">
        <v>11</v>
      </c>
      <c r="Z176">
        <v>12</v>
      </c>
    </row>
    <row r="177" spans="1:28" x14ac:dyDescent="0.3">
      <c r="A177" s="26" t="s">
        <v>10</v>
      </c>
      <c r="B177" s="27">
        <v>0.8166628922893111</v>
      </c>
      <c r="C177" s="27">
        <v>0.83619751153874877</v>
      </c>
      <c r="D177" s="27">
        <v>0.81787098819819748</v>
      </c>
      <c r="E177" s="27">
        <v>0.82432020888384272</v>
      </c>
      <c r="F177" s="27">
        <v>0.65740265211216709</v>
      </c>
      <c r="G177" s="27">
        <v>0.71637765245353247</v>
      </c>
      <c r="H177" s="27">
        <v>0.7361250093579107</v>
      </c>
      <c r="I177" s="27">
        <v>0.82250907774082327</v>
      </c>
      <c r="J177" s="27">
        <v>0.80309048860019494</v>
      </c>
      <c r="K177" s="27">
        <v>0.86506036726211089</v>
      </c>
      <c r="L177" s="27">
        <v>0.82404592059264536</v>
      </c>
      <c r="M177" s="27">
        <v>0.87932103766239822</v>
      </c>
      <c r="N177" s="27">
        <v>0.80290852226920206</v>
      </c>
      <c r="O177" s="27">
        <v>0.87020857854455957</v>
      </c>
      <c r="P177" s="27">
        <v>0.81848295457310249</v>
      </c>
      <c r="Q177" s="27">
        <v>0.81104872116575488</v>
      </c>
      <c r="R177" s="27">
        <v>0.79378402193382813</v>
      </c>
      <c r="S177" s="27">
        <v>0.80501582352140455</v>
      </c>
      <c r="T177" s="27">
        <v>0.82690791136841113</v>
      </c>
      <c r="U177" s="27">
        <v>0.83376011175538023</v>
      </c>
      <c r="V177" s="27">
        <v>0.83276658303039974</v>
      </c>
      <c r="W177" s="27">
        <v>0.77060365143810616</v>
      </c>
      <c r="X177" s="27">
        <v>0.85383904594442117</v>
      </c>
      <c r="Y177" s="27">
        <v>0.7842349741681901</v>
      </c>
      <c r="Z177" s="27">
        <v>0.7956676589778654</v>
      </c>
      <c r="AA177" s="27">
        <v>0.81689901896433226</v>
      </c>
      <c r="AB177" s="27">
        <v>0.81032279760274661</v>
      </c>
    </row>
    <row r="178" spans="1:28" x14ac:dyDescent="0.3">
      <c r="A178" s="26" t="s">
        <v>20</v>
      </c>
      <c r="B178" s="27">
        <v>0.12956849498322254</v>
      </c>
      <c r="C178" s="27">
        <v>0.11230023132450934</v>
      </c>
      <c r="D178" s="27">
        <v>0.11969295272988155</v>
      </c>
      <c r="E178" s="27">
        <v>0.1347518022216761</v>
      </c>
      <c r="F178" s="27">
        <v>0.10310773309506774</v>
      </c>
      <c r="G178" s="27">
        <v>8.7934014488964485E-2</v>
      </c>
      <c r="H178" s="27">
        <v>0.1221455729393742</v>
      </c>
      <c r="I178" s="27">
        <v>7.5612528105112931E-2</v>
      </c>
      <c r="J178" s="27">
        <v>0.13110035656922411</v>
      </c>
      <c r="K178" s="27">
        <v>6.3470425353042009E-2</v>
      </c>
      <c r="L178" s="27">
        <v>0.11675188054554032</v>
      </c>
      <c r="M178" s="27">
        <v>8.2348344855151634E-2</v>
      </c>
      <c r="N178" s="27">
        <v>0.10628622114644785</v>
      </c>
      <c r="O178" s="27">
        <v>7.9780712536678663E-2</v>
      </c>
      <c r="P178" s="27">
        <v>0.11570975397949931</v>
      </c>
      <c r="Q178" s="27">
        <v>0.11112467787142642</v>
      </c>
      <c r="R178" s="27">
        <v>0.10303303620838032</v>
      </c>
      <c r="S178" s="27">
        <v>9.4173011643253812E-2</v>
      </c>
      <c r="T178" s="27">
        <v>6.8645961946949483E-2</v>
      </c>
      <c r="U178" s="27">
        <v>9.0330923320888795E-2</v>
      </c>
      <c r="V178" s="27">
        <v>6.5825310856780325E-2</v>
      </c>
      <c r="W178" s="27">
        <v>0.11564976071013172</v>
      </c>
      <c r="X178" s="27">
        <v>5.6382752847869699E-2</v>
      </c>
      <c r="Y178" s="27">
        <v>9.8504301103701952E-2</v>
      </c>
      <c r="Z178" s="27">
        <v>9.7947275579015947E-2</v>
      </c>
      <c r="AA178" s="27">
        <v>9.111891800600308E-2</v>
      </c>
      <c r="AB178" s="27">
        <v>9.8248296260640258E-2</v>
      </c>
    </row>
    <row r="179" spans="1:28" x14ac:dyDescent="0.3">
      <c r="A179" s="26" t="s">
        <v>56</v>
      </c>
      <c r="B179" s="27">
        <v>0</v>
      </c>
      <c r="C179" s="27">
        <v>0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2.6593811276280702E-2</v>
      </c>
      <c r="Q179" s="27">
        <v>4.7761346929448174E-2</v>
      </c>
      <c r="R179" s="27">
        <v>4.8310617866308636E-2</v>
      </c>
      <c r="S179" s="27">
        <v>5.2678178822123806E-2</v>
      </c>
      <c r="T179" s="27">
        <v>5.2508886665621993E-2</v>
      </c>
      <c r="U179" s="27">
        <v>4.6464973953315253E-2</v>
      </c>
      <c r="V179" s="27">
        <v>6.4080527511822194E-2</v>
      </c>
      <c r="W179" s="27">
        <v>6.827418265266201E-2</v>
      </c>
      <c r="X179" s="27">
        <v>5.9380583123649348E-2</v>
      </c>
      <c r="Y179" s="27">
        <v>8.4097628654100531E-2</v>
      </c>
      <c r="Z179" s="27">
        <v>6.7984899679648048E-2</v>
      </c>
      <c r="AA179" s="27">
        <v>5.1699754086237885E-2</v>
      </c>
      <c r="AB179" s="27">
        <v>2.739832758084609E-2</v>
      </c>
    </row>
    <row r="180" spans="1:28" x14ac:dyDescent="0.3">
      <c r="A180" s="26" t="s">
        <v>51</v>
      </c>
      <c r="B180" s="27">
        <v>0</v>
      </c>
      <c r="C180" s="27">
        <v>0</v>
      </c>
      <c r="D180" s="27">
        <v>0</v>
      </c>
      <c r="E180" s="27">
        <v>0</v>
      </c>
      <c r="F180" s="27">
        <v>0.15849151402791253</v>
      </c>
      <c r="G180" s="27">
        <v>0.10085640688448173</v>
      </c>
      <c r="H180" s="27">
        <v>5.666909916851269E-2</v>
      </c>
      <c r="I180" s="27">
        <v>4.9752631494278339E-2</v>
      </c>
      <c r="J180" s="27">
        <v>2.6095862750339673E-2</v>
      </c>
      <c r="K180" s="27">
        <v>3.2701711018882536E-2</v>
      </c>
      <c r="L180" s="27">
        <v>2.8548733267756549E-2</v>
      </c>
      <c r="M180" s="27">
        <v>1.8521648038760736E-2</v>
      </c>
      <c r="N180" s="27">
        <v>3.8105709406326828E-2</v>
      </c>
      <c r="O180" s="27">
        <v>2.4107516508075712E-2</v>
      </c>
      <c r="P180" s="27">
        <v>2.2191399473630486E-2</v>
      </c>
      <c r="Q180" s="27">
        <v>1.9218016747046766E-2</v>
      </c>
      <c r="R180" s="27">
        <v>1.8314083336831419E-2</v>
      </c>
      <c r="S180" s="27">
        <v>1.7078111696794466E-2</v>
      </c>
      <c r="T180" s="27">
        <v>2.6054036567814902E-2</v>
      </c>
      <c r="U180" s="27">
        <v>1.6935830965410598E-2</v>
      </c>
      <c r="V180" s="27">
        <v>1.2120412079267361E-2</v>
      </c>
      <c r="W180" s="27">
        <v>2.2790538659810979E-2</v>
      </c>
      <c r="X180" s="27">
        <v>1.2394965329587991E-2</v>
      </c>
      <c r="Y180" s="27">
        <v>1.0832627610594026E-2</v>
      </c>
      <c r="Z180" s="27">
        <v>0</v>
      </c>
      <c r="AA180" s="27">
        <v>1.6505776087785123E-2</v>
      </c>
      <c r="AB180" s="27">
        <v>2.6658806819543111E-2</v>
      </c>
    </row>
    <row r="181" spans="1:28" x14ac:dyDescent="0.3">
      <c r="A181" s="26" t="s">
        <v>19</v>
      </c>
      <c r="B181" s="27">
        <v>2.1327173212697958E-2</v>
      </c>
      <c r="C181" s="27">
        <v>1.8175832931134579E-2</v>
      </c>
      <c r="D181" s="27">
        <v>3.2498686024790648E-2</v>
      </c>
      <c r="E181" s="27">
        <v>1.7271133959217248E-2</v>
      </c>
      <c r="F181" s="27">
        <v>2.1529165558477031E-2</v>
      </c>
      <c r="G181" s="27">
        <v>2.349770992483623E-2</v>
      </c>
      <c r="H181" s="27">
        <v>1.5620908732673191E-2</v>
      </c>
      <c r="I181" s="27">
        <v>1.6279270982300049E-2</v>
      </c>
      <c r="J181" s="27">
        <v>2.1083831104183642E-2</v>
      </c>
      <c r="K181" s="27">
        <v>2.4659730157809579E-2</v>
      </c>
      <c r="L181" s="27">
        <v>2.2523745714486822E-2</v>
      </c>
      <c r="M181" s="27">
        <v>1.6259162882760372E-2</v>
      </c>
      <c r="N181" s="27">
        <v>2.090633507476064E-2</v>
      </c>
      <c r="O181" s="27">
        <v>1.6880875652356225E-2</v>
      </c>
      <c r="P181" s="27">
        <v>1.6598640462103523E-2</v>
      </c>
      <c r="Q181" s="27">
        <v>0</v>
      </c>
      <c r="R181" s="27">
        <v>2.6723973451499003E-2</v>
      </c>
      <c r="S181" s="27">
        <v>0</v>
      </c>
      <c r="T181" s="27">
        <v>1.7000366987748622E-2</v>
      </c>
      <c r="U181" s="27">
        <v>0</v>
      </c>
      <c r="V181" s="27">
        <v>0</v>
      </c>
      <c r="W181" s="27">
        <v>1.4029850425003069E-2</v>
      </c>
      <c r="X181" s="27">
        <v>1.1116548107080584E-2</v>
      </c>
      <c r="Y181" s="27">
        <v>1.2798206208581431E-2</v>
      </c>
      <c r="Z181" s="27">
        <v>1.3878939254702665E-2</v>
      </c>
      <c r="AA181" s="27">
        <v>1.0576039830207745E-2</v>
      </c>
      <c r="AB181" s="27">
        <v>1.5431786537353595E-2</v>
      </c>
    </row>
    <row r="182" spans="1:28" x14ac:dyDescent="0.3">
      <c r="A182" s="4" t="s">
        <v>45</v>
      </c>
      <c r="B182" s="23">
        <v>0</v>
      </c>
      <c r="C182" s="23">
        <v>0</v>
      </c>
      <c r="D182" s="23">
        <v>0</v>
      </c>
      <c r="E182" s="23">
        <v>0</v>
      </c>
      <c r="F182" s="23">
        <v>5.6472466951774825E-2</v>
      </c>
      <c r="G182" s="23">
        <v>7.0785064659750929E-2</v>
      </c>
      <c r="H182" s="23">
        <v>6.6568838687644544E-2</v>
      </c>
      <c r="I182" s="23">
        <v>3.3781660679091136E-2</v>
      </c>
      <c r="J182" s="23">
        <v>1.5351139002674921E-2</v>
      </c>
      <c r="K182" s="23">
        <v>1.0497603228725616E-2</v>
      </c>
      <c r="L182" s="23">
        <v>0</v>
      </c>
      <c r="M182" s="23">
        <v>0</v>
      </c>
      <c r="N182" s="23">
        <v>2.0013235408697577E-2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23">
        <v>0</v>
      </c>
      <c r="U182" s="23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0</v>
      </c>
      <c r="AA182" s="23">
        <v>0</v>
      </c>
      <c r="AB182" s="23">
        <v>9.4072046959509884E-3</v>
      </c>
    </row>
    <row r="183" spans="1:28" x14ac:dyDescent="0.3">
      <c r="A183" s="4" t="s">
        <v>35</v>
      </c>
      <c r="B183" s="23">
        <v>1.5431339997283553E-2</v>
      </c>
      <c r="C183" s="23">
        <v>1.4870671669980819E-2</v>
      </c>
      <c r="D183" s="23">
        <v>1.4253234063251208E-2</v>
      </c>
      <c r="E183" s="23">
        <v>0</v>
      </c>
      <c r="F183" s="23">
        <v>0</v>
      </c>
      <c r="G183" s="23">
        <v>0</v>
      </c>
      <c r="H183" s="23">
        <v>0</v>
      </c>
      <c r="I183" s="23">
        <v>0</v>
      </c>
      <c r="J183" s="23">
        <v>0</v>
      </c>
      <c r="K183" s="23">
        <v>0</v>
      </c>
      <c r="L183" s="23">
        <v>0</v>
      </c>
      <c r="M183" s="23">
        <v>0</v>
      </c>
      <c r="N183" s="23">
        <v>3.4313326518778053E-3</v>
      </c>
      <c r="O183" s="23">
        <v>8.7133802732993221E-3</v>
      </c>
      <c r="P183" s="23">
        <v>0</v>
      </c>
      <c r="Q183" s="23">
        <v>0</v>
      </c>
      <c r="R183" s="23">
        <v>0</v>
      </c>
      <c r="S183" s="23">
        <v>0</v>
      </c>
      <c r="T183" s="23">
        <v>0</v>
      </c>
      <c r="U183" s="23">
        <v>0</v>
      </c>
      <c r="V183" s="23">
        <v>5.9126979868787139E-3</v>
      </c>
      <c r="W183" s="23">
        <v>8.2109626832543303E-3</v>
      </c>
      <c r="X183" s="23">
        <v>6.5793103352072705E-3</v>
      </c>
      <c r="Y183" s="23">
        <v>9.0542102264899969E-3</v>
      </c>
      <c r="Z183" s="23">
        <v>7.4951732137321821E-3</v>
      </c>
      <c r="AA183" s="23">
        <v>3.7913504662217068E-3</v>
      </c>
      <c r="AB183" s="23">
        <v>3.6221243913487685E-3</v>
      </c>
    </row>
    <row r="184" spans="1:28" x14ac:dyDescent="0.3">
      <c r="A184" s="4" t="s">
        <v>34</v>
      </c>
      <c r="B184" s="23">
        <v>1.6903124144242712E-3</v>
      </c>
      <c r="C184" s="23">
        <v>2.0047400270396393E-3</v>
      </c>
      <c r="D184" s="23">
        <v>1.91504406000294E-3</v>
      </c>
      <c r="E184" s="23">
        <v>2.3491224703067965E-3</v>
      </c>
      <c r="F184" s="23">
        <v>2.6694974409149966E-3</v>
      </c>
      <c r="G184" s="23">
        <v>0</v>
      </c>
      <c r="H184" s="23">
        <v>2.3886242912579871E-3</v>
      </c>
      <c r="I184" s="23">
        <v>1.7327178847773798E-3</v>
      </c>
      <c r="J184" s="23">
        <v>3.0033853860951076E-3</v>
      </c>
      <c r="K184" s="23">
        <v>3.2006984776135742E-3</v>
      </c>
      <c r="L184" s="23">
        <v>0</v>
      </c>
      <c r="M184" s="23">
        <v>3.0144702327464684E-3</v>
      </c>
      <c r="N184" s="23">
        <v>2.0348321443297663E-3</v>
      </c>
      <c r="O184" s="23">
        <v>0</v>
      </c>
      <c r="P184" s="23">
        <v>0</v>
      </c>
      <c r="Q184" s="23">
        <v>9.7701574200722407E-3</v>
      </c>
      <c r="R184" s="23">
        <v>9.2945940639200531E-3</v>
      </c>
      <c r="S184" s="23">
        <v>1.0976664418175056E-2</v>
      </c>
      <c r="T184" s="23">
        <v>8.4254753183277045E-3</v>
      </c>
      <c r="U184" s="23">
        <v>0</v>
      </c>
      <c r="V184" s="23">
        <v>0</v>
      </c>
      <c r="W184" s="23">
        <v>0</v>
      </c>
      <c r="X184" s="23">
        <v>0</v>
      </c>
      <c r="Y184" s="23">
        <v>0</v>
      </c>
      <c r="Z184" s="23">
        <v>0</v>
      </c>
      <c r="AA184" s="23">
        <v>3.3064293891317976E-3</v>
      </c>
      <c r="AB184" s="23">
        <v>2.7087161594427389E-3</v>
      </c>
    </row>
    <row r="185" spans="1:28" x14ac:dyDescent="0.3">
      <c r="A185" s="4" t="s">
        <v>37</v>
      </c>
      <c r="B185" s="23">
        <v>1.4614410701070633E-2</v>
      </c>
      <c r="C185" s="23">
        <v>1.5913236468674451E-2</v>
      </c>
      <c r="D185" s="23">
        <v>1.335611871386848E-2</v>
      </c>
      <c r="E185" s="23">
        <v>1.3011038462530555E-2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4.494183161504065E-3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23">
        <v>0</v>
      </c>
      <c r="U185" s="23">
        <v>0</v>
      </c>
      <c r="V185" s="23">
        <v>0</v>
      </c>
      <c r="W185" s="23">
        <v>0</v>
      </c>
      <c r="X185" s="23">
        <v>0</v>
      </c>
      <c r="Y185" s="23">
        <v>0</v>
      </c>
      <c r="Z185" s="23">
        <v>0</v>
      </c>
      <c r="AA185" s="23">
        <v>0</v>
      </c>
      <c r="AB185" s="23">
        <v>2.1124870655841775E-3</v>
      </c>
    </row>
    <row r="186" spans="1:28" x14ac:dyDescent="0.3">
      <c r="A186" s="4" t="s">
        <v>58</v>
      </c>
      <c r="B186" s="23">
        <v>0</v>
      </c>
      <c r="C186" s="23">
        <v>0</v>
      </c>
      <c r="D186" s="23">
        <v>0</v>
      </c>
      <c r="E186" s="23">
        <v>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23">
        <v>0</v>
      </c>
      <c r="L186" s="23">
        <v>0</v>
      </c>
      <c r="M186" s="23">
        <v>0</v>
      </c>
      <c r="N186" s="23">
        <v>0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23">
        <v>0</v>
      </c>
      <c r="U186" s="23">
        <v>1.2303758736880695E-2</v>
      </c>
      <c r="V186" s="23">
        <v>1.8744669188399541E-2</v>
      </c>
      <c r="W186" s="23">
        <v>0</v>
      </c>
      <c r="X186" s="23">
        <v>0</v>
      </c>
      <c r="Y186" s="23">
        <v>0</v>
      </c>
      <c r="Z186" s="23">
        <v>0</v>
      </c>
      <c r="AA186" s="23">
        <v>2.535611998248392E-3</v>
      </c>
      <c r="AB186" s="23">
        <v>1.3437496826397095E-3</v>
      </c>
    </row>
    <row r="187" spans="1:28" x14ac:dyDescent="0.3">
      <c r="A187" s="4" t="s">
        <v>57</v>
      </c>
      <c r="B187" s="23">
        <v>0</v>
      </c>
      <c r="C187" s="23">
        <v>0</v>
      </c>
      <c r="D187" s="23">
        <v>0</v>
      </c>
      <c r="E187" s="23">
        <v>0</v>
      </c>
      <c r="F187" s="23">
        <v>0</v>
      </c>
      <c r="G187" s="23">
        <v>0</v>
      </c>
      <c r="H187" s="23">
        <v>0</v>
      </c>
      <c r="I187" s="23">
        <v>0</v>
      </c>
      <c r="J187" s="23">
        <v>0</v>
      </c>
      <c r="K187" s="23">
        <v>0</v>
      </c>
      <c r="L187" s="23">
        <v>0</v>
      </c>
      <c r="M187" s="23">
        <v>0</v>
      </c>
      <c r="N187" s="23">
        <v>0</v>
      </c>
      <c r="O187" s="23">
        <v>0</v>
      </c>
      <c r="P187" s="23">
        <v>0</v>
      </c>
      <c r="Q187" s="23">
        <v>0</v>
      </c>
      <c r="R187" s="23">
        <v>0</v>
      </c>
      <c r="S187" s="23">
        <v>1.9404440361036172E-2</v>
      </c>
      <c r="T187" s="23">
        <v>0</v>
      </c>
      <c r="U187" s="23">
        <v>0</v>
      </c>
      <c r="V187" s="23">
        <v>0</v>
      </c>
      <c r="W187" s="23">
        <v>0</v>
      </c>
      <c r="X187" s="23">
        <v>0</v>
      </c>
      <c r="Y187" s="23">
        <v>0</v>
      </c>
      <c r="Z187" s="23">
        <v>0</v>
      </c>
      <c r="AA187" s="23">
        <v>1.6211402360856769E-3</v>
      </c>
      <c r="AB187" s="23">
        <v>8.5912461341066445E-4</v>
      </c>
    </row>
    <row r="188" spans="1:28" x14ac:dyDescent="0.3">
      <c r="A188" s="4" t="s">
        <v>55</v>
      </c>
      <c r="B188" s="23">
        <v>0</v>
      </c>
      <c r="C188" s="23">
        <v>0</v>
      </c>
      <c r="D188" s="23">
        <v>0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23">
        <v>0</v>
      </c>
      <c r="L188" s="2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23">
        <v>0</v>
      </c>
      <c r="U188" s="23">
        <v>0</v>
      </c>
      <c r="V188" s="23">
        <v>0</v>
      </c>
      <c r="W188" s="23">
        <v>0</v>
      </c>
      <c r="X188" s="23">
        <v>0</v>
      </c>
      <c r="Y188" s="23">
        <v>0</v>
      </c>
      <c r="Z188" s="23">
        <v>1.6666742511391278E-2</v>
      </c>
      <c r="AA188" s="23">
        <v>1.4551486737926121E-3</v>
      </c>
      <c r="AB188" s="23">
        <v>7.7115724722598802E-4</v>
      </c>
    </row>
    <row r="189" spans="1:28" x14ac:dyDescent="0.3">
      <c r="A189" s="4" t="s">
        <v>47</v>
      </c>
      <c r="B189" s="23">
        <v>0</v>
      </c>
      <c r="C189" s="23">
        <v>0</v>
      </c>
      <c r="D189" s="23">
        <v>0</v>
      </c>
      <c r="E189" s="23">
        <v>7.6047167544721246E-3</v>
      </c>
      <c r="F189" s="23">
        <v>0</v>
      </c>
      <c r="G189" s="23">
        <v>0</v>
      </c>
      <c r="H189" s="23">
        <v>0</v>
      </c>
      <c r="I189" s="23">
        <v>0</v>
      </c>
      <c r="J189" s="23">
        <v>0</v>
      </c>
      <c r="K189" s="23">
        <v>0</v>
      </c>
      <c r="L189" s="23">
        <v>7.7028686352822954E-3</v>
      </c>
      <c r="M189" s="23">
        <v>0</v>
      </c>
      <c r="N189" s="23">
        <v>1.3494428311891873E-3</v>
      </c>
      <c r="O189" s="23">
        <v>0</v>
      </c>
      <c r="P189" s="23">
        <v>0</v>
      </c>
      <c r="Q189" s="23">
        <v>0</v>
      </c>
      <c r="R189" s="23">
        <v>0</v>
      </c>
      <c r="S189" s="23">
        <v>0</v>
      </c>
      <c r="T189" s="23">
        <v>0</v>
      </c>
      <c r="U189" s="23">
        <v>0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>
        <v>0</v>
      </c>
      <c r="AB189" s="23">
        <v>6.3430448297047506E-4</v>
      </c>
    </row>
    <row r="190" spans="1:28" x14ac:dyDescent="0.3">
      <c r="A190" s="4" t="s">
        <v>33</v>
      </c>
      <c r="B190" s="23">
        <v>6.7339404814233637E-4</v>
      </c>
      <c r="C190" s="23">
        <v>5.3777603991243524E-4</v>
      </c>
      <c r="D190" s="23">
        <v>4.1297621000776721E-4</v>
      </c>
      <c r="E190" s="23">
        <v>6.9197724795441794E-4</v>
      </c>
      <c r="F190" s="23">
        <v>3.2697081368569873E-4</v>
      </c>
      <c r="G190" s="23">
        <v>5.4915158843432731E-4</v>
      </c>
      <c r="H190" s="23">
        <v>4.8194682262686476E-4</v>
      </c>
      <c r="I190" s="23">
        <v>3.3211311361689642E-4</v>
      </c>
      <c r="J190" s="23">
        <v>2.7493658728759603E-4</v>
      </c>
      <c r="K190" s="23">
        <v>4.0946450181592205E-4</v>
      </c>
      <c r="L190" s="23">
        <v>4.2685124428861371E-4</v>
      </c>
      <c r="M190" s="23">
        <v>5.3533632818254686E-4</v>
      </c>
      <c r="N190" s="23">
        <v>4.674672937272842E-4</v>
      </c>
      <c r="O190" s="23">
        <v>3.0893648503039177E-4</v>
      </c>
      <c r="P190" s="23">
        <v>4.2344023538343065E-4</v>
      </c>
      <c r="Q190" s="23">
        <v>1.0770798662513605E-3</v>
      </c>
      <c r="R190" s="23">
        <v>5.3967313923252694E-4</v>
      </c>
      <c r="S190" s="23">
        <v>6.7376953721215839E-4</v>
      </c>
      <c r="T190" s="23">
        <v>4.5736114512619946E-4</v>
      </c>
      <c r="U190" s="23">
        <v>2.0440126812456836E-4</v>
      </c>
      <c r="V190" s="23">
        <v>5.4979934645205412E-4</v>
      </c>
      <c r="W190" s="23">
        <v>4.4105343103170963E-4</v>
      </c>
      <c r="X190" s="23">
        <v>3.0679431218387466E-4</v>
      </c>
      <c r="Y190" s="23">
        <v>4.7805202834204764E-4</v>
      </c>
      <c r="Z190" s="23">
        <v>3.593107836443952E-4</v>
      </c>
      <c r="AA190" s="23">
        <v>4.908122619537975E-4</v>
      </c>
      <c r="AB190" s="23">
        <v>4.7983897901165778E-4</v>
      </c>
    </row>
    <row r="191" spans="1:28" x14ac:dyDescent="0.3">
      <c r="A191" s="4" t="s">
        <v>29</v>
      </c>
      <c r="B191" s="23">
        <v>3.1982353847556778E-5</v>
      </c>
      <c r="C191" s="23">
        <v>0</v>
      </c>
      <c r="D191" s="23">
        <v>0</v>
      </c>
      <c r="E191" s="23">
        <v>0</v>
      </c>
      <c r="F191" s="23">
        <v>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>
        <v>0</v>
      </c>
      <c r="N191" s="23">
        <v>2.7186119368925514E-6</v>
      </c>
      <c r="O191" s="23">
        <v>0</v>
      </c>
      <c r="P191" s="23">
        <v>0</v>
      </c>
      <c r="Q191" s="23">
        <v>0</v>
      </c>
      <c r="R191" s="23">
        <v>0</v>
      </c>
      <c r="S191" s="23">
        <v>0</v>
      </c>
      <c r="T191" s="23">
        <v>0</v>
      </c>
      <c r="U191" s="23">
        <v>0</v>
      </c>
      <c r="V191" s="23">
        <v>0</v>
      </c>
      <c r="W191" s="23">
        <v>0</v>
      </c>
      <c r="X191" s="23">
        <v>0</v>
      </c>
      <c r="Y191" s="23">
        <v>0</v>
      </c>
      <c r="Z191" s="23">
        <v>0</v>
      </c>
      <c r="AA191" s="23">
        <v>0</v>
      </c>
      <c r="AB191" s="23">
        <v>1.2778812849065651E-6</v>
      </c>
    </row>
    <row r="192" spans="1:28" x14ac:dyDescent="0.3">
      <c r="A192" s="4" t="s">
        <v>69</v>
      </c>
      <c r="B192" s="23">
        <v>1</v>
      </c>
      <c r="C192" s="23">
        <v>1</v>
      </c>
      <c r="D192" s="23">
        <v>1</v>
      </c>
      <c r="E192" s="23">
        <v>1</v>
      </c>
      <c r="F192" s="23">
        <v>1</v>
      </c>
      <c r="G192" s="23">
        <v>1</v>
      </c>
      <c r="H192" s="23">
        <v>1</v>
      </c>
      <c r="I192" s="23">
        <v>1</v>
      </c>
      <c r="J192" s="23">
        <v>1</v>
      </c>
      <c r="K192" s="23">
        <v>1</v>
      </c>
      <c r="L192" s="23">
        <v>1</v>
      </c>
      <c r="M192" s="23">
        <v>1</v>
      </c>
      <c r="N192" s="23">
        <v>1</v>
      </c>
      <c r="O192" s="23">
        <v>1</v>
      </c>
      <c r="P192" s="23">
        <v>1</v>
      </c>
      <c r="Q192" s="23">
        <v>1</v>
      </c>
      <c r="R192" s="23">
        <v>1</v>
      </c>
      <c r="S192" s="23">
        <v>1</v>
      </c>
      <c r="T192" s="23">
        <v>1</v>
      </c>
      <c r="U192" s="23">
        <v>1</v>
      </c>
      <c r="V192" s="23">
        <v>1</v>
      </c>
      <c r="W192" s="23">
        <v>1</v>
      </c>
      <c r="X192" s="23">
        <v>1</v>
      </c>
      <c r="Y192" s="23">
        <v>1</v>
      </c>
      <c r="Z192" s="23">
        <v>1</v>
      </c>
      <c r="AA192" s="23">
        <v>1</v>
      </c>
      <c r="AB192" s="23">
        <v>1</v>
      </c>
    </row>
    <row r="193" spans="1:12" x14ac:dyDescent="0.3">
      <c r="A193" s="4"/>
      <c r="B193" s="1"/>
      <c r="C193" s="23"/>
    </row>
    <row r="196" spans="1:12" ht="21" x14ac:dyDescent="0.4">
      <c r="A196" s="18" t="s">
        <v>98</v>
      </c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</row>
    <row r="198" spans="1:12" x14ac:dyDescent="0.3">
      <c r="B198" s="3" t="s">
        <v>72</v>
      </c>
    </row>
    <row r="199" spans="1:12" x14ac:dyDescent="0.3">
      <c r="A199" s="3" t="s">
        <v>103</v>
      </c>
      <c r="B199">
        <v>2020</v>
      </c>
      <c r="C199">
        <v>2021</v>
      </c>
      <c r="D199">
        <v>2022</v>
      </c>
      <c r="E199" t="s">
        <v>69</v>
      </c>
      <c r="F199" s="28">
        <v>2021</v>
      </c>
      <c r="G199" s="28"/>
      <c r="H199" s="38">
        <v>2022</v>
      </c>
      <c r="I199" s="38"/>
      <c r="J199" s="29"/>
    </row>
    <row r="200" spans="1:12" x14ac:dyDescent="0.3">
      <c r="A200" s="4" t="s">
        <v>116</v>
      </c>
      <c r="B200" s="1"/>
      <c r="C200" s="1"/>
      <c r="D200" s="1"/>
      <c r="E200" s="1"/>
      <c r="F200" t="s">
        <v>65</v>
      </c>
      <c r="G200" t="s">
        <v>66</v>
      </c>
      <c r="H200" t="s">
        <v>65</v>
      </c>
      <c r="I200" t="s">
        <v>66</v>
      </c>
      <c r="J200" s="30"/>
    </row>
    <row r="201" spans="1:12" x14ac:dyDescent="0.3">
      <c r="A201" s="21" t="s">
        <v>9</v>
      </c>
      <c r="B201" s="1">
        <v>203529.63592100001</v>
      </c>
      <c r="C201" s="1">
        <v>216284.90285900008</v>
      </c>
      <c r="D201" s="1">
        <v>220552.82088799996</v>
      </c>
      <c r="E201" s="1">
        <v>640367.35966800002</v>
      </c>
      <c r="F201">
        <f>GETPIVOTDATA("Sum of Value (in 1000 rub)",$A$198,"Year",2021,"Channel","Hypermarkets")-GETPIVOTDATA("Sum of Value (in 1000 rub)",$A$198,"Year",2020,"Channel","Hypermarkets")</f>
        <v>12755.266938000073</v>
      </c>
      <c r="G201" s="22">
        <f>F201/GETPIVOTDATA("Sum of Value (in 1000 rub)",$A$198,"Year",2020,"Channel","Hypermarkets") * 100</f>
        <v>6.2670317667894953</v>
      </c>
      <c r="H201">
        <f>GETPIVOTDATA("Sum of Value (in 1000 rub)",$A$198,"Year",2022,"Channel","Hypermarkets")-GETPIVOTDATA("Sum of Value (in 1000 rub)",$A$198,"Year",2021,"Channel","Hypermarkets")</f>
        <v>4267.9180289998767</v>
      </c>
      <c r="I201" s="22">
        <f>H201/GETPIVOTDATA("Sum of Value (in 1000 rub)",$A$198,"Year",2021,"Channel","Hypermarkets") * 100</f>
        <v>1.9732852236025957</v>
      </c>
      <c r="J201" s="31"/>
    </row>
    <row r="202" spans="1:12" x14ac:dyDescent="0.3">
      <c r="A202" s="21" t="s">
        <v>26</v>
      </c>
      <c r="B202" s="1">
        <v>183036.71761399988</v>
      </c>
      <c r="C202" s="1">
        <v>163229.10698900002</v>
      </c>
      <c r="D202" s="1">
        <v>160400.74835200005</v>
      </c>
      <c r="E202" s="1">
        <v>506666.57295499998</v>
      </c>
      <c r="F202">
        <f>GETPIVOTDATA("Sum of Value (in 1000 rub)",$A$198,"Year",2021,"Channel","Minimarkets")-GETPIVOTDATA("Sum of Value (in 1000 rub)",$A$198,"Year",2020,"Channel","Minimarkets")</f>
        <v>-19807.610624999856</v>
      </c>
      <c r="G202" s="22">
        <f>F202/GETPIVOTDATA("Sum of Value (in 1000 rub)",$A$198,"Year",2020,"Channel","Minimarkets") *100</f>
        <v>-10.821659655617008</v>
      </c>
      <c r="H202">
        <f>GETPIVOTDATA("Sum of Value (in 1000 rub)",$A$198,"Year",2022,"Channel","Minimarkets")-GETPIVOTDATA("Sum of Value (in 1000 rub)",$A$198,"Year",2021,"Channel","Minimarkets")</f>
        <v>-2828.3586369999684</v>
      </c>
      <c r="I202" s="22">
        <f>H202/GETPIVOTDATA("Sum of Value (in 1000 rub)",$A$198,"Year",2021,"Channel","Minimarkets") * 100</f>
        <v>-1.7327538508132443</v>
      </c>
      <c r="J202" s="31"/>
    </row>
    <row r="203" spans="1:12" x14ac:dyDescent="0.3">
      <c r="A203" s="21" t="s">
        <v>32</v>
      </c>
      <c r="B203" s="1">
        <v>358254.20792200015</v>
      </c>
      <c r="C203" s="1">
        <v>413444.29033599992</v>
      </c>
      <c r="D203" s="1">
        <v>444037.41329000035</v>
      </c>
      <c r="E203" s="1">
        <v>1215735.9115480003</v>
      </c>
      <c r="F203">
        <f>GETPIVOTDATA("Sum of Value (in 1000 rub)",$A$198,"Year",2021,"Channel","Supermarkets")-GETPIVOTDATA("Sum of Value (in 1000 rub)",$A$198,"Year",2020,"Channel","Supermarkets")</f>
        <v>55190.082413999771</v>
      </c>
      <c r="G203" s="22">
        <f>F203/GETPIVOTDATA("Sum of Value (in 1000 rub)",$A$198,"Year",2020,"Channel","Supermarkets") * 100</f>
        <v>15.405285183981949</v>
      </c>
      <c r="H203">
        <f>GETPIVOTDATA("Sum of Value (in 1000 rub)",$A$198,"Year",2022,"Channel","Supermarkets")-GETPIVOTDATA("Sum of Value (in 1000 rub)",$A$198,"Year",2021,"Channel","Supermarkets")</f>
        <v>30593.122954000428</v>
      </c>
      <c r="I203" s="22">
        <f>H203/GETPIVOTDATA("Sum of Value (in 1000 rub)",$A$198,"Year",2021,"Channel","Supermarkets") * 100</f>
        <v>7.3995756306461171</v>
      </c>
      <c r="J203" s="31"/>
    </row>
    <row r="204" spans="1:12" x14ac:dyDescent="0.3">
      <c r="A204" s="4" t="s">
        <v>70</v>
      </c>
      <c r="B204" s="23"/>
      <c r="C204" s="23"/>
      <c r="D204" s="23"/>
      <c r="E204" s="23"/>
    </row>
    <row r="205" spans="1:12" x14ac:dyDescent="0.3">
      <c r="A205" s="21" t="s">
        <v>9</v>
      </c>
      <c r="B205" s="23">
        <v>0.2732599587783402</v>
      </c>
      <c r="C205" s="23">
        <v>0.27275696945074263</v>
      </c>
      <c r="D205" s="23">
        <v>0.26733967468544989</v>
      </c>
      <c r="E205" s="23">
        <v>0.27102401075915156</v>
      </c>
    </row>
    <row r="206" spans="1:12" x14ac:dyDescent="0.3">
      <c r="A206" s="21" t="s">
        <v>26</v>
      </c>
      <c r="B206" s="23">
        <v>0.24574605896478996</v>
      </c>
      <c r="C206" s="23">
        <v>0.2058482860336085</v>
      </c>
      <c r="D206" s="23">
        <v>0.19442727465953502</v>
      </c>
      <c r="E206" s="23">
        <v>0.21443754845820315</v>
      </c>
    </row>
    <row r="207" spans="1:12" x14ac:dyDescent="0.3">
      <c r="A207" s="21" t="s">
        <v>32</v>
      </c>
      <c r="B207" s="23">
        <v>0.48099398225686996</v>
      </c>
      <c r="C207" s="23">
        <v>0.52139474451564893</v>
      </c>
      <c r="D207" s="23">
        <v>0.53823305065501503</v>
      </c>
      <c r="E207" s="23">
        <v>0.51453844078264532</v>
      </c>
    </row>
    <row r="208" spans="1:12" x14ac:dyDescent="0.3">
      <c r="A208" s="4" t="s">
        <v>117</v>
      </c>
      <c r="B208" s="1">
        <v>744820.56145699997</v>
      </c>
      <c r="C208" s="1">
        <v>792958.30018400005</v>
      </c>
      <c r="D208" s="1">
        <v>824990.98253000039</v>
      </c>
      <c r="E208" s="1">
        <v>2362769.8441710002</v>
      </c>
    </row>
    <row r="209" spans="1:15" x14ac:dyDescent="0.3">
      <c r="A209" s="4" t="s">
        <v>115</v>
      </c>
      <c r="B209" s="23">
        <v>1</v>
      </c>
      <c r="C209" s="23">
        <v>1</v>
      </c>
      <c r="D209" s="23">
        <v>1</v>
      </c>
      <c r="E209" s="23">
        <v>1</v>
      </c>
    </row>
    <row r="213" spans="1:15" ht="21" x14ac:dyDescent="0.4">
      <c r="A213" s="20" t="s">
        <v>99</v>
      </c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5" spans="1:15" x14ac:dyDescent="0.3">
      <c r="A215" s="3" t="s">
        <v>3</v>
      </c>
      <c r="B215" t="s">
        <v>10</v>
      </c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5" x14ac:dyDescent="0.3">
      <c r="A216" s="3" t="s">
        <v>0</v>
      </c>
      <c r="B216" t="s">
        <v>109</v>
      </c>
    </row>
    <row r="217" spans="1:15" x14ac:dyDescent="0.3">
      <c r="A217" s="3" t="s">
        <v>4</v>
      </c>
      <c r="B217" t="s">
        <v>12</v>
      </c>
    </row>
    <row r="219" spans="1:15" x14ac:dyDescent="0.3">
      <c r="C219" s="3" t="s">
        <v>1</v>
      </c>
    </row>
    <row r="220" spans="1:15" x14ac:dyDescent="0.3">
      <c r="A220" s="3" t="s">
        <v>2</v>
      </c>
      <c r="B220" s="3" t="s">
        <v>110</v>
      </c>
      <c r="C220">
        <v>1</v>
      </c>
      <c r="D220">
        <v>2</v>
      </c>
      <c r="E220">
        <v>3</v>
      </c>
      <c r="F220">
        <v>4</v>
      </c>
      <c r="G220">
        <v>5</v>
      </c>
      <c r="H220">
        <v>6</v>
      </c>
      <c r="I220">
        <v>7</v>
      </c>
      <c r="J220">
        <v>8</v>
      </c>
      <c r="K220">
        <v>9</v>
      </c>
      <c r="L220">
        <v>10</v>
      </c>
      <c r="M220">
        <v>11</v>
      </c>
      <c r="N220">
        <v>12</v>
      </c>
      <c r="O220" t="s">
        <v>69</v>
      </c>
    </row>
    <row r="221" spans="1:15" x14ac:dyDescent="0.3">
      <c r="A221" t="s">
        <v>9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">
      <c r="B222" t="s">
        <v>107</v>
      </c>
      <c r="C222" s="1">
        <v>207.71110000000002</v>
      </c>
      <c r="D222" s="1">
        <v>180.68720000000002</v>
      </c>
      <c r="E222" s="1">
        <v>262.05200000000002</v>
      </c>
      <c r="F222" s="1">
        <v>167.18880000000001</v>
      </c>
      <c r="G222" s="1">
        <v>147.60060000000001</v>
      </c>
      <c r="H222" s="1">
        <v>150.3869</v>
      </c>
      <c r="I222" s="1">
        <v>176.26869999999997</v>
      </c>
      <c r="J222" s="1">
        <v>141.1978</v>
      </c>
      <c r="K222" s="1">
        <v>163.02289999999999</v>
      </c>
      <c r="L222" s="1">
        <v>199.34040000000002</v>
      </c>
      <c r="M222" s="1">
        <v>200.7235</v>
      </c>
      <c r="N222" s="1">
        <v>155.1285</v>
      </c>
      <c r="O222" s="1">
        <v>2151.3083999999999</v>
      </c>
    </row>
    <row r="223" spans="1:15" x14ac:dyDescent="0.3">
      <c r="B223" t="s">
        <v>108</v>
      </c>
      <c r="C223" s="1">
        <v>2310</v>
      </c>
      <c r="D223" s="1">
        <v>2325</v>
      </c>
      <c r="E223" s="1">
        <v>2280</v>
      </c>
      <c r="F223" s="1">
        <v>2261</v>
      </c>
      <c r="G223" s="1">
        <v>2243</v>
      </c>
      <c r="H223" s="1">
        <v>2187</v>
      </c>
      <c r="I223" s="1">
        <v>2150</v>
      </c>
      <c r="J223" s="1">
        <v>2120</v>
      </c>
      <c r="K223" s="1">
        <v>2064</v>
      </c>
      <c r="L223" s="1">
        <v>2189</v>
      </c>
      <c r="M223" s="1">
        <v>2197</v>
      </c>
      <c r="N223" s="1">
        <v>2173</v>
      </c>
      <c r="O223" s="1">
        <v>26499</v>
      </c>
    </row>
    <row r="224" spans="1:15" x14ac:dyDescent="0.3">
      <c r="B224" t="s">
        <v>111</v>
      </c>
      <c r="C224" s="1">
        <v>89.918225108225116</v>
      </c>
      <c r="D224" s="1">
        <v>77.714924731182805</v>
      </c>
      <c r="E224" s="1">
        <v>114.93508771929825</v>
      </c>
      <c r="F224" s="1">
        <v>73.944626271561262</v>
      </c>
      <c r="G224" s="1">
        <v>65.80499331252787</v>
      </c>
      <c r="H224" s="1">
        <v>68.76401463191587</v>
      </c>
      <c r="I224" s="1">
        <v>81.985441860465102</v>
      </c>
      <c r="J224" s="1">
        <v>66.6027358490566</v>
      </c>
      <c r="K224" s="1">
        <v>78.983963178294573</v>
      </c>
      <c r="L224" s="1">
        <v>91.06459570580175</v>
      </c>
      <c r="M224" s="1">
        <v>91.362539827036869</v>
      </c>
      <c r="N224" s="1">
        <v>71.389093419236076</v>
      </c>
      <c r="O224" s="1">
        <v>81.184512623117868</v>
      </c>
    </row>
    <row r="225" spans="1:15" x14ac:dyDescent="0.3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">
      <c r="A226" t="s">
        <v>26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">
      <c r="B227" t="s">
        <v>107</v>
      </c>
      <c r="C227" s="1">
        <v>189.11080000000001</v>
      </c>
      <c r="D227" s="1">
        <v>168.37569999999999</v>
      </c>
      <c r="E227" s="1">
        <v>187.96090000000001</v>
      </c>
      <c r="F227" s="1">
        <v>181.0607</v>
      </c>
      <c r="G227" s="1">
        <v>175.27080000000001</v>
      </c>
      <c r="H227" s="1">
        <v>167.28270000000001</v>
      </c>
      <c r="I227" s="1">
        <v>172.3792</v>
      </c>
      <c r="J227" s="1">
        <v>189.589</v>
      </c>
      <c r="K227" s="1">
        <v>190.33260000000001</v>
      </c>
      <c r="L227" s="1">
        <v>207.4813</v>
      </c>
      <c r="M227" s="1">
        <v>166.25110000000001</v>
      </c>
      <c r="N227" s="1">
        <v>155.87439999999998</v>
      </c>
      <c r="O227" s="1">
        <v>2150.9692</v>
      </c>
    </row>
    <row r="228" spans="1:15" x14ac:dyDescent="0.3">
      <c r="B228" t="s">
        <v>108</v>
      </c>
      <c r="C228" s="1">
        <v>26615</v>
      </c>
      <c r="D228" s="1">
        <v>26427</v>
      </c>
      <c r="E228" s="1">
        <v>26642</v>
      </c>
      <c r="F228" s="1">
        <v>26869</v>
      </c>
      <c r="G228" s="1">
        <v>25710</v>
      </c>
      <c r="H228" s="1">
        <v>25605</v>
      </c>
      <c r="I228" s="1">
        <v>27309</v>
      </c>
      <c r="J228" s="1">
        <v>28893</v>
      </c>
      <c r="K228" s="1">
        <v>27176</v>
      </c>
      <c r="L228" s="1">
        <v>28916</v>
      </c>
      <c r="M228" s="1">
        <v>28618</v>
      </c>
      <c r="N228" s="1">
        <v>27082</v>
      </c>
      <c r="O228" s="1">
        <v>325862</v>
      </c>
    </row>
    <row r="229" spans="1:15" x14ac:dyDescent="0.3">
      <c r="B229" t="s">
        <v>111</v>
      </c>
      <c r="C229" s="1">
        <v>7.1054217546496341</v>
      </c>
      <c r="D229" s="1">
        <v>6.3713512695349444</v>
      </c>
      <c r="E229" s="1">
        <v>7.0550596802041898</v>
      </c>
      <c r="F229" s="1">
        <v>6.7386467676504527</v>
      </c>
      <c r="G229" s="1">
        <v>6.8172228704784139</v>
      </c>
      <c r="H229" s="1">
        <v>6.5332044522554193</v>
      </c>
      <c r="I229" s="1">
        <v>6.3121754732871951</v>
      </c>
      <c r="J229" s="1">
        <v>6.5617623645865777</v>
      </c>
      <c r="K229" s="1">
        <v>7.0037017957020904</v>
      </c>
      <c r="L229" s="1">
        <v>7.1753112463687927</v>
      </c>
      <c r="M229" s="1">
        <v>5.809319309525474</v>
      </c>
      <c r="N229" s="1">
        <v>5.7556458164094231</v>
      </c>
      <c r="O229" s="1">
        <v>6.6008592594411137</v>
      </c>
    </row>
    <row r="230" spans="1:15" x14ac:dyDescent="0.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">
      <c r="A231" t="s">
        <v>32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">
      <c r="B232" t="s">
        <v>107</v>
      </c>
      <c r="C232" s="1">
        <v>416.90189999999996</v>
      </c>
      <c r="D232" s="1">
        <v>352.8467</v>
      </c>
      <c r="E232" s="1">
        <v>386.11860000000001</v>
      </c>
      <c r="F232" s="1">
        <v>389.65509999999995</v>
      </c>
      <c r="G232" s="1">
        <v>320.84780000000001</v>
      </c>
      <c r="H232" s="1">
        <v>303.61079999999998</v>
      </c>
      <c r="I232" s="1">
        <v>330.70069999999998</v>
      </c>
      <c r="J232" s="1">
        <v>367.52030000000002</v>
      </c>
      <c r="K232" s="1">
        <v>419.49549999999999</v>
      </c>
      <c r="L232" s="1">
        <v>509.01120000000003</v>
      </c>
      <c r="M232" s="1">
        <v>415.87300000000005</v>
      </c>
      <c r="N232" s="1">
        <v>393.36</v>
      </c>
      <c r="O232" s="1">
        <v>4605.9415999999992</v>
      </c>
    </row>
    <row r="233" spans="1:15" x14ac:dyDescent="0.3">
      <c r="B233" t="s">
        <v>108</v>
      </c>
      <c r="C233" s="1">
        <v>41737</v>
      </c>
      <c r="D233" s="1">
        <v>40455</v>
      </c>
      <c r="E233" s="1">
        <v>41721</v>
      </c>
      <c r="F233" s="1">
        <v>41736</v>
      </c>
      <c r="G233" s="1">
        <v>41135</v>
      </c>
      <c r="H233" s="1">
        <v>39303</v>
      </c>
      <c r="I233" s="1">
        <v>41860</v>
      </c>
      <c r="J233" s="1">
        <v>44164</v>
      </c>
      <c r="K233" s="1">
        <v>46578</v>
      </c>
      <c r="L233" s="1">
        <v>50457</v>
      </c>
      <c r="M233" s="1">
        <v>51160</v>
      </c>
      <c r="N233" s="1">
        <v>49015</v>
      </c>
      <c r="O233" s="1">
        <v>529321</v>
      </c>
    </row>
    <row r="234" spans="1:15" x14ac:dyDescent="0.3">
      <c r="B234" t="s">
        <v>111</v>
      </c>
      <c r="C234" s="1">
        <v>9.988784531710472</v>
      </c>
      <c r="D234" s="1">
        <v>8.7219552589296754</v>
      </c>
      <c r="E234" s="1">
        <v>9.2547781692672757</v>
      </c>
      <c r="F234" s="1">
        <v>9.3361869848571963</v>
      </c>
      <c r="G234" s="1">
        <v>7.7998735869697331</v>
      </c>
      <c r="H234" s="1">
        <v>7.7248759636668956</v>
      </c>
      <c r="I234" s="1">
        <v>7.900160057333971</v>
      </c>
      <c r="J234" s="1">
        <v>8.3217167829001006</v>
      </c>
      <c r="K234" s="1">
        <v>9.0063012581046848</v>
      </c>
      <c r="L234" s="1">
        <v>10.088019501753969</v>
      </c>
      <c r="M234" s="1">
        <v>8.1288702111024254</v>
      </c>
      <c r="N234" s="1">
        <v>8.0252983780475358</v>
      </c>
      <c r="O234" s="1">
        <v>8.7016037527322752</v>
      </c>
    </row>
    <row r="235" spans="1:15" x14ac:dyDescent="0.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">
      <c r="A236" t="s">
        <v>112</v>
      </c>
      <c r="C236" s="1">
        <v>813.72379999999998</v>
      </c>
      <c r="D236" s="1">
        <v>701.90959999999995</v>
      </c>
      <c r="E236" s="1">
        <v>836.13150000000007</v>
      </c>
      <c r="F236" s="1">
        <v>737.90459999999996</v>
      </c>
      <c r="G236" s="1">
        <v>643.7192</v>
      </c>
      <c r="H236" s="1">
        <v>621.28039999999999</v>
      </c>
      <c r="I236" s="1">
        <v>679.34859999999992</v>
      </c>
      <c r="J236" s="1">
        <v>698.30709999999999</v>
      </c>
      <c r="K236" s="1">
        <v>772.851</v>
      </c>
      <c r="L236" s="1">
        <v>915.83290000000011</v>
      </c>
      <c r="M236" s="1">
        <v>782.84760000000006</v>
      </c>
      <c r="N236" s="1">
        <v>704.36289999999997</v>
      </c>
      <c r="O236" s="1">
        <v>8908.2191999999995</v>
      </c>
    </row>
    <row r="237" spans="1:15" x14ac:dyDescent="0.3">
      <c r="A237" t="s">
        <v>113</v>
      </c>
      <c r="C237" s="1">
        <v>70662</v>
      </c>
      <c r="D237" s="1">
        <v>69207</v>
      </c>
      <c r="E237" s="1">
        <v>70643</v>
      </c>
      <c r="F237" s="1">
        <v>70866</v>
      </c>
      <c r="G237" s="1">
        <v>69088</v>
      </c>
      <c r="H237" s="1">
        <v>67095</v>
      </c>
      <c r="I237" s="1">
        <v>71319</v>
      </c>
      <c r="J237" s="1">
        <v>75177</v>
      </c>
      <c r="K237" s="1">
        <v>75818</v>
      </c>
      <c r="L237" s="1">
        <v>81562</v>
      </c>
      <c r="M237" s="1">
        <v>81975</v>
      </c>
      <c r="N237" s="1">
        <v>78270</v>
      </c>
      <c r="O237" s="1">
        <v>881682</v>
      </c>
    </row>
    <row r="238" spans="1:15" x14ac:dyDescent="0.3">
      <c r="A238" t="s">
        <v>114</v>
      </c>
      <c r="C238" s="1">
        <v>11.51571990603153</v>
      </c>
      <c r="D238" s="1">
        <v>10.142176369442398</v>
      </c>
      <c r="E238" s="1">
        <v>11.83601347621137</v>
      </c>
      <c r="F238" s="1">
        <v>10.412674625349251</v>
      </c>
      <c r="G238" s="1">
        <v>9.3173807318202861</v>
      </c>
      <c r="H238" s="1">
        <v>9.2597123481630508</v>
      </c>
      <c r="I238" s="1">
        <v>9.5254925055034416</v>
      </c>
      <c r="J238" s="1">
        <v>9.2888396717081037</v>
      </c>
      <c r="K238" s="1">
        <v>10.193502862117175</v>
      </c>
      <c r="L238" s="1">
        <v>11.228671440131432</v>
      </c>
      <c r="M238" s="1">
        <v>9.5498334858188496</v>
      </c>
      <c r="N238" s="1">
        <v>8.9991427111281457</v>
      </c>
      <c r="O238" s="1">
        <v>10.103664586551613</v>
      </c>
    </row>
    <row r="242" spans="1:28" x14ac:dyDescent="0.3">
      <c r="A242" s="3" t="s">
        <v>3</v>
      </c>
      <c r="B242" t="s">
        <v>15</v>
      </c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</row>
    <row r="243" spans="1:28" x14ac:dyDescent="0.3">
      <c r="A243" s="3" t="s">
        <v>0</v>
      </c>
      <c r="B243" t="s">
        <v>109</v>
      </c>
    </row>
    <row r="244" spans="1:28" x14ac:dyDescent="0.3">
      <c r="A244" s="3" t="s">
        <v>4</v>
      </c>
      <c r="B244" t="s">
        <v>13</v>
      </c>
    </row>
    <row r="246" spans="1:28" x14ac:dyDescent="0.3">
      <c r="C246" s="3" t="s">
        <v>1</v>
      </c>
    </row>
    <row r="247" spans="1:28" x14ac:dyDescent="0.3">
      <c r="A247" s="3" t="s">
        <v>2</v>
      </c>
      <c r="B247" s="3" t="s">
        <v>110</v>
      </c>
      <c r="C247">
        <v>1</v>
      </c>
      <c r="D247">
        <v>2</v>
      </c>
      <c r="E247">
        <v>3</v>
      </c>
      <c r="F247">
        <v>4</v>
      </c>
      <c r="G247">
        <v>5</v>
      </c>
      <c r="H247">
        <v>6</v>
      </c>
      <c r="I247">
        <v>7</v>
      </c>
      <c r="J247">
        <v>8</v>
      </c>
      <c r="K247">
        <v>9</v>
      </c>
      <c r="L247">
        <v>10</v>
      </c>
      <c r="M247">
        <v>11</v>
      </c>
      <c r="N247">
        <v>12</v>
      </c>
      <c r="O247" t="s">
        <v>69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3">
      <c r="A248" t="s">
        <v>9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28" x14ac:dyDescent="0.3">
      <c r="B249" t="s">
        <v>107</v>
      </c>
      <c r="C249" s="1">
        <v>94.314700000000002</v>
      </c>
      <c r="D249" s="1">
        <v>73.588499999999996</v>
      </c>
      <c r="E249" s="1">
        <v>88.203000000000003</v>
      </c>
      <c r="F249" s="1">
        <v>59.233400000000003</v>
      </c>
      <c r="G249" s="1">
        <v>82.214600000000004</v>
      </c>
      <c r="H249" s="1">
        <v>68.128399999999999</v>
      </c>
      <c r="I249" s="1">
        <v>86.172199999999989</v>
      </c>
      <c r="J249" s="1">
        <v>63.909399999999998</v>
      </c>
      <c r="K249" s="1">
        <v>92.002899999999997</v>
      </c>
      <c r="L249" s="1">
        <v>106.53750000000001</v>
      </c>
      <c r="M249" s="1">
        <v>136.69640000000001</v>
      </c>
      <c r="N249" s="1">
        <v>130.90689999999998</v>
      </c>
      <c r="O249" s="1">
        <v>1081.9079000000002</v>
      </c>
    </row>
    <row r="250" spans="1:28" x14ac:dyDescent="0.3">
      <c r="B250" t="s">
        <v>108</v>
      </c>
      <c r="C250" s="1">
        <v>2049</v>
      </c>
      <c r="D250" s="1">
        <v>2030</v>
      </c>
      <c r="E250" s="1">
        <v>2007</v>
      </c>
      <c r="F250" s="1">
        <v>1932</v>
      </c>
      <c r="G250" s="1">
        <v>1927</v>
      </c>
      <c r="H250" s="1">
        <v>1870</v>
      </c>
      <c r="I250" s="1">
        <v>1956</v>
      </c>
      <c r="J250" s="1">
        <v>1937</v>
      </c>
      <c r="K250" s="1">
        <v>1970</v>
      </c>
      <c r="L250" s="1">
        <v>1999</v>
      </c>
      <c r="M250" s="1">
        <v>2052</v>
      </c>
      <c r="N250" s="1">
        <v>2039</v>
      </c>
      <c r="O250" s="1">
        <v>23768</v>
      </c>
    </row>
    <row r="251" spans="1:28" x14ac:dyDescent="0.3">
      <c r="B251" t="s">
        <v>111</v>
      </c>
      <c r="C251" s="1">
        <v>46.029624206930208</v>
      </c>
      <c r="D251" s="1">
        <v>36.250492610837441</v>
      </c>
      <c r="E251" s="1">
        <v>43.947683109118088</v>
      </c>
      <c r="F251" s="1">
        <v>30.659109730848861</v>
      </c>
      <c r="G251" s="1">
        <v>42.664556305137523</v>
      </c>
      <c r="H251" s="1">
        <v>36.432299465240639</v>
      </c>
      <c r="I251" s="1">
        <v>44.055316973415124</v>
      </c>
      <c r="J251" s="1">
        <v>32.99401135776975</v>
      </c>
      <c r="K251" s="1">
        <v>46.701979695431469</v>
      </c>
      <c r="L251" s="1">
        <v>53.295397698849435</v>
      </c>
      <c r="M251" s="1">
        <v>66.616179337231983</v>
      </c>
      <c r="N251" s="1">
        <v>64.201520353114262</v>
      </c>
      <c r="O251" s="1">
        <v>45.519517839111415</v>
      </c>
    </row>
    <row r="252" spans="1:28" x14ac:dyDescent="0.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28" x14ac:dyDescent="0.3">
      <c r="A253" t="s">
        <v>26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28" x14ac:dyDescent="0.3">
      <c r="B254" t="s">
        <v>107</v>
      </c>
      <c r="C254" s="1">
        <v>28.924799999999998</v>
      </c>
      <c r="D254" s="1">
        <v>26.6584</v>
      </c>
      <c r="E254" s="1">
        <v>36.295700000000004</v>
      </c>
      <c r="F254" s="1">
        <v>32.165400000000005</v>
      </c>
      <c r="G254" s="1">
        <v>26.7317</v>
      </c>
      <c r="H254" s="1">
        <v>21.055399999999999</v>
      </c>
      <c r="I254" s="1">
        <v>23.776999999999997</v>
      </c>
      <c r="J254" s="1">
        <v>22.460300000000004</v>
      </c>
      <c r="K254" s="1">
        <v>25.930900000000001</v>
      </c>
      <c r="L254" s="1">
        <v>30.354700000000001</v>
      </c>
      <c r="M254" s="1">
        <v>34.235799999999998</v>
      </c>
      <c r="N254" s="1">
        <v>26.8657</v>
      </c>
      <c r="O254" s="1">
        <v>335.45579999999995</v>
      </c>
    </row>
    <row r="255" spans="1:28" x14ac:dyDescent="0.3">
      <c r="B255" t="s">
        <v>108</v>
      </c>
      <c r="C255" s="1">
        <v>3831</v>
      </c>
      <c r="D255" s="1">
        <v>3947</v>
      </c>
      <c r="E255" s="1">
        <v>5420</v>
      </c>
      <c r="F255" s="1">
        <v>4738</v>
      </c>
      <c r="G255" s="1">
        <v>4164</v>
      </c>
      <c r="H255" s="1">
        <v>3822</v>
      </c>
      <c r="I255" s="1">
        <v>3950</v>
      </c>
      <c r="J255" s="1">
        <v>3776</v>
      </c>
      <c r="K255" s="1">
        <v>3794</v>
      </c>
      <c r="L255" s="1">
        <v>4485</v>
      </c>
      <c r="M255" s="1">
        <v>5361</v>
      </c>
      <c r="N255" s="1">
        <v>4966</v>
      </c>
      <c r="O255" s="1">
        <v>52254</v>
      </c>
    </row>
    <row r="256" spans="1:28" x14ac:dyDescent="0.3">
      <c r="B256" t="s">
        <v>111</v>
      </c>
      <c r="C256" s="1">
        <v>7.5501957713390757</v>
      </c>
      <c r="D256" s="1">
        <v>6.754091715226755</v>
      </c>
      <c r="E256" s="1">
        <v>6.6966236162361632</v>
      </c>
      <c r="F256" s="1">
        <v>6.7888138455044329</v>
      </c>
      <c r="G256" s="1">
        <v>6.4197166186359276</v>
      </c>
      <c r="H256" s="1">
        <v>5.5090005232862369</v>
      </c>
      <c r="I256" s="1">
        <v>6.0194936708860753</v>
      </c>
      <c r="J256" s="1">
        <v>5.9481726694915258</v>
      </c>
      <c r="K256" s="1">
        <v>6.8347127042698999</v>
      </c>
      <c r="L256" s="1">
        <v>6.7680490523968784</v>
      </c>
      <c r="M256" s="1">
        <v>6.3860846856929667</v>
      </c>
      <c r="N256" s="1">
        <v>5.409927507047926</v>
      </c>
      <c r="O256" s="1">
        <v>6.4197152371110322</v>
      </c>
    </row>
    <row r="257" spans="1:15" x14ac:dyDescent="0.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">
      <c r="A258" t="s">
        <v>32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">
      <c r="B259" t="s">
        <v>107</v>
      </c>
      <c r="C259" s="1">
        <v>172.02429999999998</v>
      </c>
      <c r="D259" s="1">
        <v>80.669200000000004</v>
      </c>
      <c r="E259" s="1">
        <v>132.72040000000001</v>
      </c>
      <c r="F259" s="1">
        <v>94.174900000000008</v>
      </c>
      <c r="G259" s="1">
        <v>93.879199999999997</v>
      </c>
      <c r="H259" s="1">
        <v>70.479500000000002</v>
      </c>
      <c r="I259" s="1">
        <v>115.8963</v>
      </c>
      <c r="J259" s="1">
        <v>101</v>
      </c>
      <c r="K259" s="1">
        <v>95.863900000000001</v>
      </c>
      <c r="L259" s="1">
        <v>144.78969999999998</v>
      </c>
      <c r="M259" s="1">
        <v>157.39959999999999</v>
      </c>
      <c r="N259" s="1">
        <v>114.68029999999999</v>
      </c>
      <c r="O259" s="1">
        <v>1373.5772999999999</v>
      </c>
    </row>
    <row r="260" spans="1:15" x14ac:dyDescent="0.3">
      <c r="B260" t="s">
        <v>108</v>
      </c>
      <c r="C260" s="1">
        <v>11218</v>
      </c>
      <c r="D260" s="1">
        <v>9562</v>
      </c>
      <c r="E260" s="1">
        <v>9471</v>
      </c>
      <c r="F260" s="1">
        <v>8556</v>
      </c>
      <c r="G260" s="1">
        <v>8157</v>
      </c>
      <c r="H260" s="1">
        <v>8168</v>
      </c>
      <c r="I260" s="1">
        <v>8613</v>
      </c>
      <c r="J260" s="1">
        <v>9423</v>
      </c>
      <c r="K260" s="1">
        <v>9651</v>
      </c>
      <c r="L260" s="1">
        <v>9715</v>
      </c>
      <c r="M260" s="1">
        <v>15132</v>
      </c>
      <c r="N260" s="1">
        <v>15044</v>
      </c>
      <c r="O260" s="1">
        <v>122710</v>
      </c>
    </row>
    <row r="261" spans="1:15" x14ac:dyDescent="0.3">
      <c r="B261" t="s">
        <v>111</v>
      </c>
      <c r="C261" s="1">
        <v>15.334667498662862</v>
      </c>
      <c r="D261" s="1">
        <v>8.4364358920727884</v>
      </c>
      <c r="E261" s="1">
        <v>14.013346003589909</v>
      </c>
      <c r="F261" s="1">
        <v>11.006884057971016</v>
      </c>
      <c r="G261" s="1">
        <v>11.509035184504107</v>
      </c>
      <c r="H261" s="1">
        <v>8.6287340842311462</v>
      </c>
      <c r="I261" s="1">
        <v>13.455973528387322</v>
      </c>
      <c r="J261" s="1">
        <v>10.718454844529344</v>
      </c>
      <c r="K261" s="1">
        <v>9.9330535695782807</v>
      </c>
      <c r="L261" s="1">
        <v>14.90372619660319</v>
      </c>
      <c r="M261" s="1">
        <v>10.401771081152525</v>
      </c>
      <c r="N261" s="1">
        <v>7.6229925551714963</v>
      </c>
      <c r="O261" s="1">
        <v>11.193686741096892</v>
      </c>
    </row>
    <row r="262" spans="1:15" x14ac:dyDescent="0.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">
      <c r="A263" t="s">
        <v>112</v>
      </c>
      <c r="C263" s="1">
        <v>295.26379999999995</v>
      </c>
      <c r="D263" s="1">
        <v>180.9161</v>
      </c>
      <c r="E263" s="1">
        <v>257.21910000000003</v>
      </c>
      <c r="F263" s="1">
        <v>185.57370000000003</v>
      </c>
      <c r="G263" s="1">
        <v>202.82550000000001</v>
      </c>
      <c r="H263" s="1">
        <v>159.66329999999999</v>
      </c>
      <c r="I263" s="1">
        <v>225.84549999999999</v>
      </c>
      <c r="J263" s="1">
        <v>187.36969999999999</v>
      </c>
      <c r="K263" s="1">
        <v>213.79769999999999</v>
      </c>
      <c r="L263" s="1">
        <v>281.68189999999998</v>
      </c>
      <c r="M263" s="1">
        <v>328.33180000000004</v>
      </c>
      <c r="N263" s="1">
        <v>272.4529</v>
      </c>
      <c r="O263" s="1">
        <v>2790.9409999999998</v>
      </c>
    </row>
    <row r="264" spans="1:15" x14ac:dyDescent="0.3">
      <c r="A264" t="s">
        <v>113</v>
      </c>
      <c r="C264" s="1">
        <v>17098</v>
      </c>
      <c r="D264" s="1">
        <v>15539</v>
      </c>
      <c r="E264" s="1">
        <v>16898</v>
      </c>
      <c r="F264" s="1">
        <v>15226</v>
      </c>
      <c r="G264" s="1">
        <v>14248</v>
      </c>
      <c r="H264" s="1">
        <v>13860</v>
      </c>
      <c r="I264" s="1">
        <v>14519</v>
      </c>
      <c r="J264" s="1">
        <v>15136</v>
      </c>
      <c r="K264" s="1">
        <v>15415</v>
      </c>
      <c r="L264" s="1">
        <v>16199</v>
      </c>
      <c r="M264" s="1">
        <v>22545</v>
      </c>
      <c r="N264" s="1">
        <v>22049</v>
      </c>
      <c r="O264" s="1">
        <v>198732</v>
      </c>
    </row>
    <row r="265" spans="1:15" x14ac:dyDescent="0.3">
      <c r="A265" t="s">
        <v>114</v>
      </c>
      <c r="C265" s="1">
        <v>17.268908644285876</v>
      </c>
      <c r="D265" s="1">
        <v>11.642711886221763</v>
      </c>
      <c r="E265" s="1">
        <v>15.221866493076107</v>
      </c>
      <c r="F265" s="1">
        <v>12.187948246420596</v>
      </c>
      <c r="G265" s="1">
        <v>14.235366367209433</v>
      </c>
      <c r="H265" s="1">
        <v>11.519718614718613</v>
      </c>
      <c r="I265" s="1">
        <v>15.555169088780222</v>
      </c>
      <c r="J265" s="1">
        <v>12.379076374207187</v>
      </c>
      <c r="K265" s="1">
        <v>13.86945831981836</v>
      </c>
      <c r="L265" s="1">
        <v>17.388844990431508</v>
      </c>
      <c r="M265" s="1">
        <v>14.563397649146154</v>
      </c>
      <c r="N265" s="1">
        <v>12.356700984171615</v>
      </c>
      <c r="O265" s="1">
        <v>14.043742326349053</v>
      </c>
    </row>
    <row r="266" spans="1:15" x14ac:dyDescent="0.3">
      <c r="A266" s="21"/>
      <c r="B266" s="1"/>
      <c r="C266" s="1"/>
      <c r="D266" s="1"/>
    </row>
    <row r="269" spans="1:15" ht="21" x14ac:dyDescent="0.4">
      <c r="A269" s="20" t="s">
        <v>101</v>
      </c>
      <c r="B269" s="17"/>
      <c r="C269" s="17"/>
      <c r="D269" s="17"/>
      <c r="E269" s="17"/>
      <c r="F269" s="17"/>
      <c r="G269" s="17"/>
      <c r="H269" s="17"/>
      <c r="I269" s="17"/>
    </row>
    <row r="271" spans="1:15" x14ac:dyDescent="0.3">
      <c r="A271" s="3" t="s">
        <v>0</v>
      </c>
      <c r="B271" s="4">
        <v>2022</v>
      </c>
    </row>
    <row r="273" spans="1:4" x14ac:dyDescent="0.3">
      <c r="A273" s="3" t="s">
        <v>102</v>
      </c>
      <c r="B273" s="3" t="s">
        <v>75</v>
      </c>
    </row>
    <row r="274" spans="1:4" x14ac:dyDescent="0.3">
      <c r="B274" t="s">
        <v>10</v>
      </c>
      <c r="D274" t="s">
        <v>15</v>
      </c>
    </row>
    <row r="275" spans="1:4" x14ac:dyDescent="0.3">
      <c r="A275" s="3" t="s">
        <v>100</v>
      </c>
      <c r="B275" t="s">
        <v>12</v>
      </c>
      <c r="C275" t="s">
        <v>13</v>
      </c>
      <c r="D275" t="s">
        <v>13</v>
      </c>
    </row>
    <row r="276" spans="1:4" x14ac:dyDescent="0.3">
      <c r="A276" s="4" t="s">
        <v>9</v>
      </c>
      <c r="B276" s="1"/>
      <c r="C276" s="1"/>
      <c r="D276" s="1"/>
    </row>
    <row r="277" spans="1:4" x14ac:dyDescent="0.3">
      <c r="A277" s="21">
        <v>1</v>
      </c>
      <c r="B277" s="1">
        <v>96.534432416562652</v>
      </c>
      <c r="C277" s="1">
        <v>116.04273838719924</v>
      </c>
      <c r="D277" s="1">
        <v>169.41427657599706</v>
      </c>
    </row>
    <row r="278" spans="1:4" x14ac:dyDescent="0.3">
      <c r="A278" s="21">
        <v>2</v>
      </c>
      <c r="B278" s="1">
        <v>99.807138326799105</v>
      </c>
      <c r="C278" s="1">
        <v>122.4486950566401</v>
      </c>
      <c r="D278" s="1">
        <v>166.32290955598077</v>
      </c>
    </row>
    <row r="279" spans="1:4" x14ac:dyDescent="0.3">
      <c r="A279" s="21">
        <v>3</v>
      </c>
      <c r="B279" s="1">
        <v>99.757969465503933</v>
      </c>
      <c r="C279" s="1">
        <v>118.23131988220511</v>
      </c>
      <c r="D279" s="1">
        <v>199.54631607936821</v>
      </c>
    </row>
    <row r="280" spans="1:4" x14ac:dyDescent="0.3">
      <c r="A280" s="21">
        <v>4</v>
      </c>
      <c r="B280" s="1">
        <v>104.78584350464645</v>
      </c>
      <c r="C280" s="1">
        <v>138.24422305395026</v>
      </c>
      <c r="D280" s="1">
        <v>216.37316450613156</v>
      </c>
    </row>
    <row r="281" spans="1:4" x14ac:dyDescent="0.3">
      <c r="A281" s="21">
        <v>5</v>
      </c>
      <c r="B281" s="1">
        <v>106.91605661392997</v>
      </c>
      <c r="C281" s="1">
        <v>122.53691541490939</v>
      </c>
      <c r="D281" s="1">
        <v>199.79739732840281</v>
      </c>
    </row>
    <row r="282" spans="1:4" x14ac:dyDescent="0.3">
      <c r="A282" s="21">
        <v>6</v>
      </c>
      <c r="B282" s="1">
        <v>99.911649005015363</v>
      </c>
      <c r="C282" s="1">
        <v>128.56097586619507</v>
      </c>
      <c r="D282" s="1">
        <v>206.03666741343596</v>
      </c>
    </row>
    <row r="283" spans="1:4" x14ac:dyDescent="0.3">
      <c r="A283" s="21">
        <v>7</v>
      </c>
      <c r="B283" s="1">
        <v>105.32925028085529</v>
      </c>
      <c r="C283" s="1">
        <v>131.89465098771629</v>
      </c>
      <c r="D283" s="1">
        <v>178.55070675370945</v>
      </c>
    </row>
    <row r="284" spans="1:4" x14ac:dyDescent="0.3">
      <c r="A284" s="21">
        <v>8</v>
      </c>
      <c r="B284" s="1">
        <v>110.01598864853567</v>
      </c>
      <c r="C284" s="1">
        <v>129.44309607161227</v>
      </c>
      <c r="D284" s="1">
        <v>205.40587734357194</v>
      </c>
    </row>
    <row r="285" spans="1:4" x14ac:dyDescent="0.3">
      <c r="A285" s="21">
        <v>9</v>
      </c>
      <c r="B285" s="1">
        <v>99.956758834607882</v>
      </c>
      <c r="C285" s="1">
        <v>132.17060930010541</v>
      </c>
      <c r="D285" s="1">
        <v>191.90380970711337</v>
      </c>
    </row>
    <row r="286" spans="1:4" x14ac:dyDescent="0.3">
      <c r="A286" s="21">
        <v>10</v>
      </c>
      <c r="B286" s="1">
        <v>92.156632984936977</v>
      </c>
      <c r="C286" s="1">
        <v>124.30360857082395</v>
      </c>
      <c r="D286" s="1">
        <v>205.8006276944875</v>
      </c>
    </row>
    <row r="287" spans="1:4" x14ac:dyDescent="0.3">
      <c r="A287" s="21">
        <v>11</v>
      </c>
      <c r="B287" s="1">
        <v>91.484283952756485</v>
      </c>
      <c r="C287" s="1">
        <v>123.69010325623438</v>
      </c>
      <c r="D287" s="1">
        <v>178.0593398601028</v>
      </c>
    </row>
    <row r="288" spans="1:4" x14ac:dyDescent="0.3">
      <c r="A288" s="21">
        <v>12</v>
      </c>
      <c r="B288" s="1">
        <v>117.36778225623154</v>
      </c>
      <c r="C288" s="1">
        <v>123.71473204279334</v>
      </c>
      <c r="D288" s="1">
        <v>191.52493416068054</v>
      </c>
    </row>
  </sheetData>
  <sortState xmlns:xlrd2="http://schemas.microsoft.com/office/spreadsheetml/2017/richdata2" ref="A219:Y224">
    <sortCondition ref="C221"/>
  </sortState>
  <mergeCells count="7">
    <mergeCell ref="H199:I199"/>
    <mergeCell ref="H4:J4"/>
    <mergeCell ref="L4:M4"/>
    <mergeCell ref="O4:P4"/>
    <mergeCell ref="H23:J23"/>
    <mergeCell ref="L23:M23"/>
    <mergeCell ref="O23:P23"/>
  </mergeCells>
  <pageMargins left="0.7" right="0.7" top="0.75" bottom="0.75" header="0.3" footer="0.3"/>
  <pageSetup paperSize="9" orientation="portrait" r:id="rId11"/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AB62-D0F7-4812-AB04-BC42EDA68F4E}">
  <dimension ref="A1:S2009"/>
  <sheetViews>
    <sheetView zoomScaleNormal="100" workbookViewId="0">
      <selection activeCell="F4" sqref="F4"/>
    </sheetView>
  </sheetViews>
  <sheetFormatPr defaultRowHeight="14.4" x14ac:dyDescent="0.3"/>
  <cols>
    <col min="1" max="1" width="6.88671875" bestFit="1" customWidth="1"/>
    <col min="2" max="2" width="9" bestFit="1" customWidth="1"/>
    <col min="3" max="3" width="12.33203125" bestFit="1" customWidth="1"/>
    <col min="4" max="4" width="9.44140625" bestFit="1" customWidth="1"/>
    <col min="5" max="5" width="14.44140625" bestFit="1" customWidth="1"/>
    <col min="6" max="6" width="15.44140625" bestFit="1" customWidth="1"/>
    <col min="7" max="7" width="19.33203125" bestFit="1" customWidth="1"/>
    <col min="8" max="8" width="20.33203125" bestFit="1" customWidth="1"/>
    <col min="9" max="9" width="17.88671875" bestFit="1" customWidth="1"/>
    <col min="17" max="17" width="17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9" x14ac:dyDescent="0.3">
      <c r="A2">
        <v>2022</v>
      </c>
      <c r="B2">
        <v>1</v>
      </c>
      <c r="C2" s="1" t="s">
        <v>9</v>
      </c>
      <c r="D2" s="1" t="s">
        <v>20</v>
      </c>
      <c r="E2" s="1" t="s">
        <v>22</v>
      </c>
      <c r="F2">
        <v>5.0000000000000001E-4</v>
      </c>
      <c r="G2">
        <v>2.9770999999999999E-2</v>
      </c>
      <c r="H2">
        <v>1E-4</v>
      </c>
      <c r="I2">
        <v>2</v>
      </c>
    </row>
    <row r="3" spans="1:19" x14ac:dyDescent="0.3">
      <c r="A3">
        <v>2021</v>
      </c>
      <c r="B3">
        <v>1</v>
      </c>
      <c r="C3" s="1" t="s">
        <v>32</v>
      </c>
      <c r="D3" s="1" t="s">
        <v>34</v>
      </c>
      <c r="E3" s="1" t="s">
        <v>126</v>
      </c>
      <c r="F3">
        <v>6.9999999999999999E-4</v>
      </c>
      <c r="G3">
        <v>0.330204</v>
      </c>
      <c r="H3">
        <v>1E-4</v>
      </c>
      <c r="I3">
        <v>0</v>
      </c>
      <c r="K3" s="41" t="s">
        <v>81</v>
      </c>
      <c r="L3" s="41"/>
      <c r="M3" s="41"/>
      <c r="N3" s="41"/>
      <c r="O3" s="41"/>
      <c r="P3" s="41"/>
      <c r="Q3" s="41"/>
      <c r="R3" s="41"/>
    </row>
    <row r="4" spans="1:19" x14ac:dyDescent="0.3">
      <c r="A4">
        <v>2021</v>
      </c>
      <c r="B4">
        <v>1</v>
      </c>
      <c r="C4" s="1" t="s">
        <v>9</v>
      </c>
      <c r="D4" s="1" t="s">
        <v>24</v>
      </c>
      <c r="E4" s="1" t="s">
        <v>12</v>
      </c>
      <c r="F4">
        <v>1.1000000000000001E-3</v>
      </c>
      <c r="G4">
        <v>0.15628300000000001</v>
      </c>
      <c r="H4">
        <v>4.0000000000000002E-4</v>
      </c>
      <c r="I4">
        <v>0</v>
      </c>
      <c r="K4" s="14" t="s">
        <v>0</v>
      </c>
      <c r="L4" s="14" t="s">
        <v>1</v>
      </c>
      <c r="M4" s="14" t="s">
        <v>2</v>
      </c>
      <c r="N4" s="14" t="s">
        <v>3</v>
      </c>
      <c r="O4" s="14" t="s">
        <v>4</v>
      </c>
      <c r="P4" s="14" t="s">
        <v>5</v>
      </c>
      <c r="Q4" s="14" t="s">
        <v>6</v>
      </c>
      <c r="R4" s="14" t="s">
        <v>7</v>
      </c>
      <c r="S4" t="s">
        <v>8</v>
      </c>
    </row>
    <row r="5" spans="1:19" x14ac:dyDescent="0.3">
      <c r="A5" s="1">
        <v>2020</v>
      </c>
      <c r="B5" s="1">
        <v>1</v>
      </c>
      <c r="C5" s="1" t="s">
        <v>26</v>
      </c>
      <c r="D5" s="1" t="s">
        <v>10</v>
      </c>
      <c r="E5" s="1" t="s">
        <v>27</v>
      </c>
      <c r="F5" s="1">
        <v>1.2999999999999999E-3</v>
      </c>
      <c r="G5" s="1">
        <v>0.13499900000000001</v>
      </c>
      <c r="H5" s="1">
        <v>4.0000000000000002E-4</v>
      </c>
      <c r="I5" s="1">
        <v>1</v>
      </c>
      <c r="K5">
        <v>0</v>
      </c>
      <c r="L5" s="11">
        <v>16</v>
      </c>
      <c r="M5" s="11">
        <v>16</v>
      </c>
      <c r="N5" s="11">
        <v>16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>
        <v>2021</v>
      </c>
      <c r="B6">
        <v>1</v>
      </c>
      <c r="C6" s="1" t="s">
        <v>32</v>
      </c>
      <c r="D6" s="1" t="s">
        <v>29</v>
      </c>
      <c r="E6" s="1" t="s">
        <v>12</v>
      </c>
      <c r="F6">
        <v>1.2999999999999999E-3</v>
      </c>
      <c r="G6">
        <v>0.51188299999999998</v>
      </c>
      <c r="H6">
        <v>5.0000000000000001E-4</v>
      </c>
      <c r="I6">
        <v>1</v>
      </c>
    </row>
    <row r="7" spans="1:19" x14ac:dyDescent="0.3">
      <c r="A7">
        <v>2022</v>
      </c>
      <c r="B7">
        <v>1</v>
      </c>
      <c r="C7" s="1" t="s">
        <v>9</v>
      </c>
      <c r="D7" s="1" t="s">
        <v>24</v>
      </c>
      <c r="E7" s="1" t="s">
        <v>12</v>
      </c>
      <c r="F7">
        <v>1.4E-3</v>
      </c>
      <c r="G7">
        <v>0.14202799999999999</v>
      </c>
      <c r="H7">
        <v>5.0000000000000001E-4</v>
      </c>
      <c r="I7">
        <v>1</v>
      </c>
    </row>
    <row r="8" spans="1:19" x14ac:dyDescent="0.3">
      <c r="A8">
        <v>2021</v>
      </c>
      <c r="B8">
        <v>1</v>
      </c>
      <c r="C8" s="1" t="s">
        <v>9</v>
      </c>
      <c r="D8" s="1" t="s">
        <v>10</v>
      </c>
      <c r="E8" s="1" t="s">
        <v>14</v>
      </c>
      <c r="F8">
        <v>1.6999999999999999E-3</v>
      </c>
      <c r="G8">
        <v>0.123992</v>
      </c>
      <c r="H8">
        <v>1.2999999999999999E-3</v>
      </c>
      <c r="I8">
        <v>1</v>
      </c>
      <c r="K8" s="40" t="s">
        <v>82</v>
      </c>
      <c r="L8" s="40"/>
      <c r="M8" s="40"/>
      <c r="N8" s="40"/>
      <c r="O8" s="40"/>
      <c r="P8" s="40"/>
      <c r="Q8" s="40"/>
      <c r="R8" s="40"/>
      <c r="S8" s="40"/>
    </row>
    <row r="9" spans="1:19" x14ac:dyDescent="0.3">
      <c r="A9">
        <v>2020</v>
      </c>
      <c r="B9">
        <v>1</v>
      </c>
      <c r="C9" s="1" t="s">
        <v>26</v>
      </c>
      <c r="D9" s="1" t="s">
        <v>29</v>
      </c>
      <c r="E9" s="1" t="s">
        <v>126</v>
      </c>
      <c r="F9">
        <v>2.2000000000000001E-3</v>
      </c>
      <c r="G9">
        <v>0.93014200000000002</v>
      </c>
      <c r="H9">
        <v>4.0000000000000002E-4</v>
      </c>
      <c r="I9">
        <v>2</v>
      </c>
      <c r="K9" s="8" t="s">
        <v>0</v>
      </c>
      <c r="L9" s="9" t="s">
        <v>1</v>
      </c>
      <c r="M9" s="9" t="s">
        <v>2</v>
      </c>
      <c r="N9" s="9" t="s">
        <v>3</v>
      </c>
      <c r="O9" s="9" t="s">
        <v>4</v>
      </c>
      <c r="P9" s="9" t="s">
        <v>5</v>
      </c>
      <c r="Q9" s="9" t="s">
        <v>6</v>
      </c>
      <c r="R9" s="9" t="s">
        <v>7</v>
      </c>
      <c r="S9" s="10" t="s">
        <v>8</v>
      </c>
    </row>
    <row r="10" spans="1:19" x14ac:dyDescent="0.3">
      <c r="A10">
        <v>2022</v>
      </c>
      <c r="B10">
        <v>1</v>
      </c>
      <c r="C10" s="1" t="s">
        <v>26</v>
      </c>
      <c r="D10" s="1" t="s">
        <v>21</v>
      </c>
      <c r="E10" s="1" t="s">
        <v>27</v>
      </c>
      <c r="F10">
        <v>3.0999999999999999E-3</v>
      </c>
      <c r="G10">
        <v>0.95189000000000001</v>
      </c>
      <c r="H10">
        <v>8.9999999999999998E-4</v>
      </c>
      <c r="I10">
        <v>0</v>
      </c>
      <c r="K10">
        <f t="shared" ref="K10:S10" si="0">COUNTBLANK(A2:A2009)</f>
        <v>0</v>
      </c>
      <c r="L10" s="11">
        <f t="shared" si="0"/>
        <v>0</v>
      </c>
      <c r="M10" s="11">
        <f t="shared" si="0"/>
        <v>0</v>
      </c>
      <c r="N10" s="11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</row>
    <row r="11" spans="1:19" x14ac:dyDescent="0.3">
      <c r="A11">
        <v>2021</v>
      </c>
      <c r="B11">
        <v>1</v>
      </c>
      <c r="C11" s="1" t="s">
        <v>26</v>
      </c>
      <c r="D11" s="1" t="s">
        <v>21</v>
      </c>
      <c r="E11" s="1" t="s">
        <v>22</v>
      </c>
      <c r="F11">
        <v>3.3E-3</v>
      </c>
      <c r="G11">
        <v>1.31717</v>
      </c>
      <c r="H11">
        <v>8.9999999999999998E-4</v>
      </c>
      <c r="I11">
        <v>2</v>
      </c>
    </row>
    <row r="12" spans="1:19" ht="16.2" customHeight="1" x14ac:dyDescent="0.3">
      <c r="A12">
        <v>2022</v>
      </c>
      <c r="B12">
        <v>1</v>
      </c>
      <c r="C12" s="1" t="s">
        <v>26</v>
      </c>
      <c r="D12" s="1" t="s">
        <v>21</v>
      </c>
      <c r="E12" s="1" t="s">
        <v>22</v>
      </c>
      <c r="F12">
        <v>3.5999999999999999E-3</v>
      </c>
      <c r="G12">
        <v>1.59307</v>
      </c>
      <c r="H12">
        <v>1E-3</v>
      </c>
      <c r="I12">
        <v>0</v>
      </c>
    </row>
    <row r="13" spans="1:19" x14ac:dyDescent="0.3">
      <c r="A13">
        <v>2021</v>
      </c>
      <c r="B13">
        <v>1</v>
      </c>
      <c r="C13" s="1" t="s">
        <v>32</v>
      </c>
      <c r="D13" s="1" t="s">
        <v>15</v>
      </c>
      <c r="E13" s="1" t="s">
        <v>11</v>
      </c>
      <c r="F13">
        <v>5.1999999999999998E-3</v>
      </c>
      <c r="G13">
        <v>0.65536899999999998</v>
      </c>
      <c r="H13">
        <v>1.1000000000000001E-3</v>
      </c>
      <c r="I13">
        <v>2</v>
      </c>
      <c r="K13" s="41" t="s">
        <v>84</v>
      </c>
      <c r="L13" s="41"/>
      <c r="M13" s="41"/>
      <c r="N13" s="41"/>
      <c r="O13" s="41"/>
    </row>
    <row r="14" spans="1:19" x14ac:dyDescent="0.3">
      <c r="A14">
        <v>2021</v>
      </c>
      <c r="B14">
        <v>1</v>
      </c>
      <c r="C14" s="1" t="s">
        <v>9</v>
      </c>
      <c r="D14" s="1" t="s">
        <v>21</v>
      </c>
      <c r="E14" s="1" t="s">
        <v>22</v>
      </c>
      <c r="F14">
        <v>6.6E-3</v>
      </c>
      <c r="G14">
        <v>2.099316</v>
      </c>
      <c r="H14">
        <v>1.8E-3</v>
      </c>
      <c r="I14">
        <v>2</v>
      </c>
      <c r="L14" s="9" t="s">
        <v>5</v>
      </c>
      <c r="M14" s="9" t="s">
        <v>6</v>
      </c>
      <c r="N14" s="9" t="s">
        <v>7</v>
      </c>
      <c r="O14" s="10" t="s">
        <v>8</v>
      </c>
    </row>
    <row r="15" spans="1:19" x14ac:dyDescent="0.3">
      <c r="A15" s="1">
        <v>2020</v>
      </c>
      <c r="B15" s="1">
        <v>1</v>
      </c>
      <c r="C15" s="1" t="s">
        <v>9</v>
      </c>
      <c r="D15" s="1" t="s">
        <v>21</v>
      </c>
      <c r="E15" s="1" t="s">
        <v>22</v>
      </c>
      <c r="F15" s="1">
        <v>6.7999999999999996E-3</v>
      </c>
      <c r="G15" s="1">
        <v>2.200698</v>
      </c>
      <c r="H15" s="1">
        <v>1.9E-3</v>
      </c>
      <c r="I15" s="1">
        <v>4</v>
      </c>
      <c r="K15" t="s">
        <v>76</v>
      </c>
      <c r="L15">
        <v>0.28970000000000001</v>
      </c>
      <c r="M15">
        <v>46.865592249999999</v>
      </c>
      <c r="N15">
        <v>9.9824999999999997E-2</v>
      </c>
      <c r="O15">
        <v>22.75</v>
      </c>
    </row>
    <row r="16" spans="1:19" x14ac:dyDescent="0.3">
      <c r="A16">
        <v>2022</v>
      </c>
      <c r="B16">
        <v>1</v>
      </c>
      <c r="C16" s="1" t="s">
        <v>32</v>
      </c>
      <c r="D16" s="1" t="s">
        <v>21</v>
      </c>
      <c r="E16" s="1" t="s">
        <v>22</v>
      </c>
      <c r="F16">
        <v>8.3999999999999995E-3</v>
      </c>
      <c r="G16">
        <v>3.2303649999999999</v>
      </c>
      <c r="H16">
        <v>2.3999999999999998E-3</v>
      </c>
      <c r="I16">
        <v>4</v>
      </c>
      <c r="K16" t="s">
        <v>77</v>
      </c>
      <c r="L16">
        <v>9.4084499999999984</v>
      </c>
      <c r="M16">
        <v>868.14470900000003</v>
      </c>
      <c r="N16">
        <v>3.0036749999999999</v>
      </c>
      <c r="O16">
        <v>1089.25</v>
      </c>
    </row>
    <row r="17" spans="1:16" x14ac:dyDescent="0.3">
      <c r="A17">
        <v>2022</v>
      </c>
      <c r="B17">
        <v>1</v>
      </c>
      <c r="C17" s="1" t="s">
        <v>32</v>
      </c>
      <c r="D17" s="1" t="s">
        <v>10</v>
      </c>
      <c r="E17" s="1" t="s">
        <v>14</v>
      </c>
      <c r="F17">
        <v>8.6999999999999994E-3</v>
      </c>
      <c r="G17">
        <v>1.791126</v>
      </c>
      <c r="H17">
        <v>6.4999999999999997E-3</v>
      </c>
      <c r="I17">
        <v>3</v>
      </c>
      <c r="K17" t="s">
        <v>78</v>
      </c>
      <c r="L17">
        <v>9.1187499999999986</v>
      </c>
      <c r="M17">
        <v>821.27911675000007</v>
      </c>
      <c r="N17">
        <v>2.9038499999999998</v>
      </c>
      <c r="O17">
        <v>1066.5</v>
      </c>
      <c r="P17" s="13"/>
    </row>
    <row r="18" spans="1:16" x14ac:dyDescent="0.3">
      <c r="A18">
        <v>2020</v>
      </c>
      <c r="B18">
        <v>1</v>
      </c>
      <c r="C18" s="1" t="s">
        <v>32</v>
      </c>
      <c r="D18" s="1" t="s">
        <v>29</v>
      </c>
      <c r="E18" s="1" t="s">
        <v>126</v>
      </c>
      <c r="F18">
        <v>8.8000000000000005E-3</v>
      </c>
      <c r="G18">
        <v>3.021369</v>
      </c>
      <c r="H18">
        <v>1.6999999999999999E-3</v>
      </c>
      <c r="I18">
        <v>10</v>
      </c>
      <c r="K18" s="12" t="s">
        <v>79</v>
      </c>
      <c r="L18" s="13">
        <v>-13.388424999999998</v>
      </c>
      <c r="M18" s="13">
        <v>-1185.0530828750002</v>
      </c>
      <c r="N18" s="13">
        <v>-4.2559499999999995</v>
      </c>
      <c r="O18" s="13">
        <v>-1577</v>
      </c>
      <c r="P18" s="13"/>
    </row>
    <row r="19" spans="1:16" x14ac:dyDescent="0.3">
      <c r="A19">
        <v>2021</v>
      </c>
      <c r="B19">
        <v>1</v>
      </c>
      <c r="C19" s="1" t="s">
        <v>26</v>
      </c>
      <c r="D19" s="1" t="s">
        <v>15</v>
      </c>
      <c r="E19" s="1" t="s">
        <v>11</v>
      </c>
      <c r="F19">
        <v>1.09E-2</v>
      </c>
      <c r="G19">
        <v>0.976688</v>
      </c>
      <c r="H19">
        <v>2.2000000000000001E-3</v>
      </c>
      <c r="I19">
        <v>2</v>
      </c>
      <c r="K19" s="12" t="s">
        <v>80</v>
      </c>
      <c r="L19" s="13">
        <v>23.086574999999996</v>
      </c>
      <c r="M19" s="13">
        <v>2100.0633841250001</v>
      </c>
      <c r="N19" s="13">
        <v>7.3594499999999989</v>
      </c>
      <c r="O19" s="13">
        <v>2689</v>
      </c>
      <c r="P19" s="13"/>
    </row>
    <row r="20" spans="1:16" x14ac:dyDescent="0.3">
      <c r="A20">
        <v>2022</v>
      </c>
      <c r="B20">
        <v>1</v>
      </c>
      <c r="C20" s="1" t="s">
        <v>32</v>
      </c>
      <c r="D20" s="1" t="s">
        <v>33</v>
      </c>
      <c r="E20" s="1" t="s">
        <v>12</v>
      </c>
      <c r="F20">
        <v>1.18E-2</v>
      </c>
      <c r="G20">
        <v>5.1717409999999999</v>
      </c>
      <c r="H20">
        <v>4.1999999999999997E-3</v>
      </c>
      <c r="I20">
        <v>5</v>
      </c>
      <c r="K20" s="12" t="s">
        <v>85</v>
      </c>
      <c r="L20" s="11">
        <v>1</v>
      </c>
      <c r="M20" s="13">
        <v>0</v>
      </c>
      <c r="N20" s="11">
        <v>2</v>
      </c>
      <c r="O20" s="13">
        <v>0</v>
      </c>
      <c r="P20" s="13"/>
    </row>
    <row r="21" spans="1:16" x14ac:dyDescent="0.3">
      <c r="A21">
        <v>2022</v>
      </c>
      <c r="B21">
        <v>1</v>
      </c>
      <c r="C21" s="1" t="s">
        <v>32</v>
      </c>
      <c r="D21" s="1" t="s">
        <v>21</v>
      </c>
      <c r="E21" s="1" t="s">
        <v>27</v>
      </c>
      <c r="F21">
        <v>1.9300000000000001E-2</v>
      </c>
      <c r="G21">
        <v>6.0866980000000002</v>
      </c>
      <c r="H21">
        <v>5.7999999999999996E-3</v>
      </c>
      <c r="I21">
        <v>14</v>
      </c>
      <c r="K21" s="12" t="s">
        <v>86</v>
      </c>
      <c r="L21" s="13">
        <v>0</v>
      </c>
      <c r="M21" s="13">
        <v>0</v>
      </c>
      <c r="N21" s="13">
        <v>0</v>
      </c>
      <c r="O21" s="13">
        <v>0</v>
      </c>
    </row>
    <row r="22" spans="1:16" x14ac:dyDescent="0.3">
      <c r="A22">
        <v>2021</v>
      </c>
      <c r="B22">
        <v>1</v>
      </c>
      <c r="C22" s="1" t="s">
        <v>9</v>
      </c>
      <c r="D22" s="1" t="s">
        <v>25</v>
      </c>
      <c r="E22" s="1" t="s">
        <v>13</v>
      </c>
      <c r="F22">
        <v>1.9699999999999999E-2</v>
      </c>
      <c r="G22">
        <v>3.0813090000000001</v>
      </c>
      <c r="H22">
        <v>7.9000000000000008E-3</v>
      </c>
      <c r="I22">
        <v>11</v>
      </c>
    </row>
    <row r="23" spans="1:16" x14ac:dyDescent="0.3">
      <c r="A23">
        <v>2021</v>
      </c>
      <c r="B23">
        <v>1</v>
      </c>
      <c r="C23" s="1" t="s">
        <v>26</v>
      </c>
      <c r="D23" s="1" t="s">
        <v>35</v>
      </c>
      <c r="E23" s="1" t="s">
        <v>126</v>
      </c>
      <c r="F23">
        <v>2.0299999999999999E-2</v>
      </c>
      <c r="G23">
        <v>3.688142</v>
      </c>
      <c r="H23">
        <v>3.5999999999999999E-3</v>
      </c>
      <c r="I23">
        <v>0</v>
      </c>
      <c r="K23" s="41" t="s">
        <v>83</v>
      </c>
      <c r="L23" s="41"/>
      <c r="M23" s="41"/>
      <c r="N23" s="41"/>
      <c r="O23" s="41"/>
    </row>
    <row r="24" spans="1:16" x14ac:dyDescent="0.3">
      <c r="A24">
        <v>2022</v>
      </c>
      <c r="B24">
        <v>1</v>
      </c>
      <c r="C24" s="1" t="s">
        <v>9</v>
      </c>
      <c r="D24" s="1" t="s">
        <v>21</v>
      </c>
      <c r="E24" s="1" t="s">
        <v>22</v>
      </c>
      <c r="F24">
        <v>2.2499999999999999E-2</v>
      </c>
      <c r="G24">
        <v>6.4226049999999999</v>
      </c>
      <c r="H24">
        <v>6.3E-3</v>
      </c>
      <c r="I24">
        <v>13</v>
      </c>
      <c r="L24" s="9" t="s">
        <v>5</v>
      </c>
      <c r="M24" s="9" t="s">
        <v>6</v>
      </c>
      <c r="N24" s="9" t="s">
        <v>7</v>
      </c>
      <c r="O24" s="10" t="s">
        <v>8</v>
      </c>
    </row>
    <row r="25" spans="1:16" x14ac:dyDescent="0.3">
      <c r="A25">
        <v>2020</v>
      </c>
      <c r="B25">
        <v>1</v>
      </c>
      <c r="C25" s="1" t="s">
        <v>32</v>
      </c>
      <c r="D25" s="1" t="s">
        <v>33</v>
      </c>
      <c r="E25" s="1" t="s">
        <v>12</v>
      </c>
      <c r="F25">
        <v>3.1399999999999997E-2</v>
      </c>
      <c r="G25">
        <v>10.497775000000001</v>
      </c>
      <c r="H25">
        <v>1.0999999999999999E-2</v>
      </c>
      <c r="I25">
        <v>7</v>
      </c>
      <c r="K25" t="s">
        <v>76</v>
      </c>
      <c r="L25">
        <f>_xlfn.QUARTILE.INC(F2:F2009, 1)</f>
        <v>0.29015000000000002</v>
      </c>
      <c r="M25">
        <f>_xlfn.QUARTILE.INC(G2:G2009, 1)</f>
        <v>46.865592249999999</v>
      </c>
      <c r="N25">
        <f>_xlfn.QUARTILE.INC(H2:H2009, 1)</f>
        <v>9.7124999999999989E-2</v>
      </c>
      <c r="O25">
        <f>_xlfn.QUARTILE.INC(I2:I2009, 1)</f>
        <v>22.75</v>
      </c>
    </row>
    <row r="26" spans="1:16" x14ac:dyDescent="0.3">
      <c r="A26">
        <v>2021</v>
      </c>
      <c r="B26">
        <v>1</v>
      </c>
      <c r="C26" s="1" t="s">
        <v>32</v>
      </c>
      <c r="D26" s="1" t="s">
        <v>33</v>
      </c>
      <c r="E26" s="1" t="s">
        <v>12</v>
      </c>
      <c r="F26">
        <v>3.4299999999999997E-2</v>
      </c>
      <c r="G26">
        <v>10.777786000000001</v>
      </c>
      <c r="H26">
        <v>1.21E-2</v>
      </c>
      <c r="I26">
        <v>8</v>
      </c>
      <c r="K26" t="s">
        <v>77</v>
      </c>
      <c r="L26">
        <f>_xlfn.QUARTILE.INC(F2:F2009, 3)</f>
        <v>9.3926749999999988</v>
      </c>
      <c r="M26">
        <f>_xlfn.QUARTILE.INC(G2:G2009, 3)</f>
        <v>868.14470900000003</v>
      </c>
      <c r="N26">
        <f>_xlfn.QUARTILE.INC(H2:H2009, 3)</f>
        <v>2.9930249999999998</v>
      </c>
      <c r="O26">
        <f>_xlfn.QUARTILE.INC(I2:I2009, 3)</f>
        <v>1089.25</v>
      </c>
    </row>
    <row r="27" spans="1:16" x14ac:dyDescent="0.3">
      <c r="A27">
        <v>2021</v>
      </c>
      <c r="B27">
        <v>1</v>
      </c>
      <c r="C27" s="1" t="s">
        <v>9</v>
      </c>
      <c r="D27" s="1" t="s">
        <v>15</v>
      </c>
      <c r="E27" s="1" t="s">
        <v>11</v>
      </c>
      <c r="F27">
        <v>5.0900000000000001E-2</v>
      </c>
      <c r="G27">
        <v>5.6289210000000001</v>
      </c>
      <c r="H27">
        <v>1.01E-2</v>
      </c>
      <c r="I27">
        <v>6</v>
      </c>
      <c r="K27" t="s">
        <v>78</v>
      </c>
      <c r="L27">
        <f>L26-L25</f>
        <v>9.1025249999999982</v>
      </c>
      <c r="M27">
        <f t="shared" ref="M27:O27" si="1">M26-M25</f>
        <v>821.27911675000007</v>
      </c>
      <c r="N27">
        <f t="shared" si="1"/>
        <v>2.8958999999999997</v>
      </c>
      <c r="O27">
        <f t="shared" si="1"/>
        <v>1066.5</v>
      </c>
    </row>
    <row r="28" spans="1:16" x14ac:dyDescent="0.3">
      <c r="A28">
        <v>2020</v>
      </c>
      <c r="B28">
        <v>1</v>
      </c>
      <c r="C28" s="1" t="s">
        <v>32</v>
      </c>
      <c r="D28" s="1" t="s">
        <v>34</v>
      </c>
      <c r="E28" s="1" t="s">
        <v>12</v>
      </c>
      <c r="F28">
        <v>5.5399999999999998E-2</v>
      </c>
      <c r="G28">
        <v>25.307236</v>
      </c>
      <c r="H28">
        <v>1.9400000000000001E-2</v>
      </c>
      <c r="I28">
        <v>0</v>
      </c>
      <c r="K28" s="12" t="s">
        <v>79</v>
      </c>
      <c r="L28" s="13">
        <f>L25-1.5*L27</f>
        <v>-13.363637499999996</v>
      </c>
      <c r="M28" s="13">
        <f t="shared" ref="M28:O28" si="2">M25-1.5*M27</f>
        <v>-1185.0530828750002</v>
      </c>
      <c r="N28" s="13">
        <f t="shared" si="2"/>
        <v>-4.2467249999999996</v>
      </c>
      <c r="O28" s="13">
        <f t="shared" si="2"/>
        <v>-1577</v>
      </c>
    </row>
    <row r="29" spans="1:16" x14ac:dyDescent="0.3">
      <c r="A29">
        <v>2021</v>
      </c>
      <c r="B29">
        <v>1</v>
      </c>
      <c r="C29" s="1" t="s">
        <v>32</v>
      </c>
      <c r="D29" s="1" t="s">
        <v>34</v>
      </c>
      <c r="E29" s="1" t="s">
        <v>12</v>
      </c>
      <c r="F29">
        <v>5.7700000000000001E-2</v>
      </c>
      <c r="G29">
        <v>27.053737000000002</v>
      </c>
      <c r="H29">
        <v>2.0199999999999999E-2</v>
      </c>
      <c r="I29">
        <v>0</v>
      </c>
      <c r="K29" s="12" t="s">
        <v>80</v>
      </c>
      <c r="L29" s="13">
        <f>L26+1.5*L27</f>
        <v>23.046462499999997</v>
      </c>
      <c r="M29" s="13">
        <f t="shared" ref="M29:O29" si="3">M26+1.5*M27</f>
        <v>2100.0633841250001</v>
      </c>
      <c r="N29" s="13">
        <f t="shared" si="3"/>
        <v>7.3368749999999991</v>
      </c>
      <c r="O29" s="13">
        <f t="shared" si="3"/>
        <v>2689</v>
      </c>
    </row>
    <row r="30" spans="1:16" x14ac:dyDescent="0.3">
      <c r="A30">
        <v>2022</v>
      </c>
      <c r="B30">
        <v>1</v>
      </c>
      <c r="C30" s="1" t="s">
        <v>32</v>
      </c>
      <c r="D30" s="1" t="s">
        <v>33</v>
      </c>
      <c r="E30" s="1" t="s">
        <v>13</v>
      </c>
      <c r="F30">
        <v>6.0299999999999999E-2</v>
      </c>
      <c r="G30">
        <v>31.900511999999999</v>
      </c>
      <c r="H30">
        <v>3.0200000000000001E-2</v>
      </c>
      <c r="I30">
        <v>44</v>
      </c>
      <c r="K30" s="12" t="s">
        <v>85</v>
      </c>
      <c r="L30" s="13">
        <f>COUNTIF(F2:F2009, "&lt;L28")</f>
        <v>0</v>
      </c>
      <c r="M30" s="13">
        <f t="shared" ref="M30:O30" si="4">COUNTIF(G2:G2009, "&lt;L28")</f>
        <v>0</v>
      </c>
      <c r="N30" s="13">
        <f t="shared" si="4"/>
        <v>0</v>
      </c>
      <c r="O30" s="13">
        <f t="shared" si="4"/>
        <v>0</v>
      </c>
    </row>
    <row r="31" spans="1:16" x14ac:dyDescent="0.3">
      <c r="A31">
        <v>2021</v>
      </c>
      <c r="B31">
        <v>1</v>
      </c>
      <c r="C31" s="1" t="s">
        <v>32</v>
      </c>
      <c r="D31" s="1" t="s">
        <v>10</v>
      </c>
      <c r="E31" s="1" t="s">
        <v>14</v>
      </c>
      <c r="F31">
        <v>6.4600000000000005E-2</v>
      </c>
      <c r="G31">
        <v>9.0905620000000003</v>
      </c>
      <c r="H31">
        <v>4.8500000000000001E-2</v>
      </c>
      <c r="I31">
        <v>34</v>
      </c>
      <c r="K31" s="12" t="s">
        <v>86</v>
      </c>
      <c r="L31" s="13">
        <f>COUNTIF(F2:F2009,  "&gt;L29")</f>
        <v>0</v>
      </c>
      <c r="M31" s="13">
        <f t="shared" ref="M31:O31" si="5">COUNTIF(G2:G2009,  "&gt;L29")</f>
        <v>0</v>
      </c>
      <c r="N31" s="13">
        <f t="shared" si="5"/>
        <v>0</v>
      </c>
      <c r="O31" s="13">
        <f t="shared" si="5"/>
        <v>0</v>
      </c>
    </row>
    <row r="32" spans="1:16" x14ac:dyDescent="0.3">
      <c r="A32">
        <v>2021</v>
      </c>
      <c r="B32">
        <v>1</v>
      </c>
      <c r="C32" s="1" t="s">
        <v>32</v>
      </c>
      <c r="D32" s="1" t="s">
        <v>33</v>
      </c>
      <c r="E32" s="1" t="s">
        <v>13</v>
      </c>
      <c r="F32">
        <v>7.1199999999999999E-2</v>
      </c>
      <c r="G32">
        <v>35.072660999999997</v>
      </c>
      <c r="H32">
        <v>3.56E-2</v>
      </c>
      <c r="I32">
        <v>48</v>
      </c>
    </row>
    <row r="33" spans="1:9" x14ac:dyDescent="0.3">
      <c r="A33">
        <v>2020</v>
      </c>
      <c r="B33">
        <v>1</v>
      </c>
      <c r="C33" s="1" t="s">
        <v>32</v>
      </c>
      <c r="D33" s="1" t="s">
        <v>33</v>
      </c>
      <c r="E33" s="1" t="s">
        <v>13</v>
      </c>
      <c r="F33">
        <v>7.3400000000000007E-2</v>
      </c>
      <c r="G33">
        <v>36.070234999999997</v>
      </c>
      <c r="H33">
        <v>3.6700000000000003E-2</v>
      </c>
      <c r="I33">
        <v>50</v>
      </c>
    </row>
    <row r="34" spans="1:9" x14ac:dyDescent="0.3">
      <c r="A34">
        <v>2022</v>
      </c>
      <c r="B34">
        <v>1</v>
      </c>
      <c r="C34" s="1" t="s">
        <v>26</v>
      </c>
      <c r="D34" s="1" t="s">
        <v>16</v>
      </c>
      <c r="E34" s="1" t="s">
        <v>13</v>
      </c>
      <c r="F34">
        <v>7.9500000000000001E-2</v>
      </c>
      <c r="G34">
        <v>7.2062099999999996</v>
      </c>
      <c r="H34">
        <v>3.5799999999999998E-2</v>
      </c>
      <c r="I34">
        <v>97</v>
      </c>
    </row>
    <row r="35" spans="1:9" x14ac:dyDescent="0.3">
      <c r="A35">
        <v>2020</v>
      </c>
      <c r="B35">
        <v>1</v>
      </c>
      <c r="C35" s="1" t="s">
        <v>32</v>
      </c>
      <c r="D35" s="1" t="s">
        <v>10</v>
      </c>
      <c r="E35" s="1" t="s">
        <v>14</v>
      </c>
      <c r="F35">
        <v>8.0699999999999994E-2</v>
      </c>
      <c r="G35">
        <v>15.311662</v>
      </c>
      <c r="H35">
        <v>6.0499999999999998E-2</v>
      </c>
      <c r="I35">
        <v>53</v>
      </c>
    </row>
    <row r="36" spans="1:9" x14ac:dyDescent="0.3">
      <c r="A36">
        <v>2022</v>
      </c>
      <c r="B36">
        <v>1</v>
      </c>
      <c r="C36" s="1" t="s">
        <v>26</v>
      </c>
      <c r="D36" s="1" t="s">
        <v>15</v>
      </c>
      <c r="E36" s="1" t="s">
        <v>11</v>
      </c>
      <c r="F36">
        <v>9.74E-2</v>
      </c>
      <c r="G36">
        <v>14.795735000000001</v>
      </c>
      <c r="H36">
        <v>1.95E-2</v>
      </c>
      <c r="I36">
        <v>24</v>
      </c>
    </row>
    <row r="37" spans="1:9" x14ac:dyDescent="0.3">
      <c r="A37">
        <v>2022</v>
      </c>
      <c r="B37">
        <v>1</v>
      </c>
      <c r="C37" s="1" t="s">
        <v>9</v>
      </c>
      <c r="D37" s="1" t="s">
        <v>15</v>
      </c>
      <c r="E37" s="1" t="s">
        <v>11</v>
      </c>
      <c r="F37">
        <v>0.13270000000000001</v>
      </c>
      <c r="G37">
        <v>15.948333</v>
      </c>
      <c r="H37">
        <v>2.6499999999999999E-2</v>
      </c>
      <c r="I37">
        <v>10</v>
      </c>
    </row>
    <row r="38" spans="1:9" x14ac:dyDescent="0.3">
      <c r="A38">
        <v>2022</v>
      </c>
      <c r="B38">
        <v>1</v>
      </c>
      <c r="C38" s="1" t="s">
        <v>26</v>
      </c>
      <c r="D38" s="1" t="s">
        <v>51</v>
      </c>
      <c r="E38" s="1" t="s">
        <v>13</v>
      </c>
      <c r="F38">
        <v>0.1416</v>
      </c>
      <c r="G38">
        <v>12.006769</v>
      </c>
      <c r="H38">
        <v>6.9400000000000003E-2</v>
      </c>
      <c r="I38">
        <v>56</v>
      </c>
    </row>
    <row r="39" spans="1:9" x14ac:dyDescent="0.3">
      <c r="A39">
        <v>2022</v>
      </c>
      <c r="B39">
        <v>1</v>
      </c>
      <c r="C39" s="1" t="s">
        <v>9</v>
      </c>
      <c r="D39" s="1" t="s">
        <v>23</v>
      </c>
      <c r="E39" s="1" t="s">
        <v>13</v>
      </c>
      <c r="F39">
        <v>0.1668</v>
      </c>
      <c r="G39">
        <v>38.969667000000001</v>
      </c>
      <c r="H39">
        <v>6.6699999999999995E-2</v>
      </c>
      <c r="I39">
        <v>110</v>
      </c>
    </row>
    <row r="40" spans="1:9" x14ac:dyDescent="0.3">
      <c r="A40">
        <v>2022</v>
      </c>
      <c r="B40">
        <v>1</v>
      </c>
      <c r="C40" s="1" t="s">
        <v>9</v>
      </c>
      <c r="D40" s="1" t="s">
        <v>54</v>
      </c>
      <c r="E40" s="1" t="s">
        <v>13</v>
      </c>
      <c r="F40">
        <v>0.19020000000000001</v>
      </c>
      <c r="G40">
        <v>32.450189000000002</v>
      </c>
      <c r="H40">
        <v>8.6499999999999994E-2</v>
      </c>
      <c r="I40">
        <v>0</v>
      </c>
    </row>
    <row r="41" spans="1:9" x14ac:dyDescent="0.3">
      <c r="A41">
        <v>2022</v>
      </c>
      <c r="B41">
        <v>1</v>
      </c>
      <c r="C41" s="1" t="s">
        <v>9</v>
      </c>
      <c r="D41" s="1" t="s">
        <v>24</v>
      </c>
      <c r="E41" s="1" t="s">
        <v>126</v>
      </c>
      <c r="F41">
        <v>0.2026</v>
      </c>
      <c r="G41">
        <v>34.905171000000003</v>
      </c>
      <c r="H41">
        <v>3.85E-2</v>
      </c>
      <c r="I41">
        <v>80</v>
      </c>
    </row>
    <row r="42" spans="1:9" x14ac:dyDescent="0.3">
      <c r="A42">
        <v>2021</v>
      </c>
      <c r="B42">
        <v>1</v>
      </c>
      <c r="C42" s="1" t="s">
        <v>9</v>
      </c>
      <c r="D42" s="1" t="s">
        <v>24</v>
      </c>
      <c r="E42" s="1" t="s">
        <v>126</v>
      </c>
      <c r="F42">
        <v>0.21110000000000001</v>
      </c>
      <c r="G42">
        <v>37.134447999999999</v>
      </c>
      <c r="H42">
        <v>4.0099999999999997E-2</v>
      </c>
      <c r="I42">
        <v>0</v>
      </c>
    </row>
    <row r="43" spans="1:9" x14ac:dyDescent="0.3">
      <c r="A43">
        <v>2021</v>
      </c>
      <c r="B43">
        <v>1</v>
      </c>
      <c r="C43" s="1" t="s">
        <v>26</v>
      </c>
      <c r="D43" s="1" t="s">
        <v>35</v>
      </c>
      <c r="E43" s="1" t="s">
        <v>12</v>
      </c>
      <c r="F43">
        <v>0.2341</v>
      </c>
      <c r="G43">
        <v>52.410370999999998</v>
      </c>
      <c r="H43">
        <v>8.2000000000000003E-2</v>
      </c>
      <c r="I43">
        <v>0</v>
      </c>
    </row>
    <row r="44" spans="1:9" x14ac:dyDescent="0.3">
      <c r="A44" s="1">
        <v>2020</v>
      </c>
      <c r="B44" s="1">
        <v>1</v>
      </c>
      <c r="C44" s="1" t="s">
        <v>9</v>
      </c>
      <c r="D44" s="1" t="s">
        <v>23</v>
      </c>
      <c r="E44" s="1" t="s">
        <v>13</v>
      </c>
      <c r="F44" s="1">
        <v>0.24199999999999999</v>
      </c>
      <c r="G44" s="1">
        <v>61.805145000000003</v>
      </c>
      <c r="H44" s="1">
        <v>9.6799999999999997E-2</v>
      </c>
      <c r="I44" s="1">
        <v>96</v>
      </c>
    </row>
    <row r="45" spans="1:9" x14ac:dyDescent="0.3">
      <c r="A45">
        <v>2022</v>
      </c>
      <c r="B45">
        <v>1</v>
      </c>
      <c r="C45" s="1" t="s">
        <v>32</v>
      </c>
      <c r="D45" s="1" t="s">
        <v>35</v>
      </c>
      <c r="E45" s="1" t="s">
        <v>126</v>
      </c>
      <c r="F45">
        <v>0.2676</v>
      </c>
      <c r="G45">
        <v>46.087755999999999</v>
      </c>
      <c r="H45">
        <v>4.8099999999999997E-2</v>
      </c>
      <c r="I45">
        <v>0</v>
      </c>
    </row>
    <row r="46" spans="1:9" x14ac:dyDescent="0.3">
      <c r="A46">
        <v>2021</v>
      </c>
      <c r="B46">
        <v>1</v>
      </c>
      <c r="C46" s="1" t="s">
        <v>26</v>
      </c>
      <c r="D46" s="1" t="s">
        <v>10</v>
      </c>
      <c r="E46" s="1" t="s">
        <v>14</v>
      </c>
      <c r="F46">
        <v>0.27610000000000001</v>
      </c>
      <c r="G46">
        <v>44.558407000000003</v>
      </c>
      <c r="H46">
        <v>0.20710000000000001</v>
      </c>
      <c r="I46">
        <v>174</v>
      </c>
    </row>
    <row r="47" spans="1:9" x14ac:dyDescent="0.3">
      <c r="A47">
        <v>2022</v>
      </c>
      <c r="B47">
        <v>1</v>
      </c>
      <c r="C47" s="1" t="s">
        <v>26</v>
      </c>
      <c r="D47" s="1" t="s">
        <v>10</v>
      </c>
      <c r="E47" s="1" t="s">
        <v>14</v>
      </c>
      <c r="F47">
        <v>0.28560000000000002</v>
      </c>
      <c r="G47">
        <v>46.137219999999999</v>
      </c>
      <c r="H47">
        <v>0.2142</v>
      </c>
      <c r="I47">
        <v>163</v>
      </c>
    </row>
    <row r="48" spans="1:9" x14ac:dyDescent="0.3">
      <c r="A48">
        <v>2021</v>
      </c>
      <c r="B48">
        <v>1</v>
      </c>
      <c r="C48" s="1" t="s">
        <v>32</v>
      </c>
      <c r="D48" s="1" t="s">
        <v>34</v>
      </c>
      <c r="E48" s="1" t="s">
        <v>13</v>
      </c>
      <c r="F48">
        <v>0.29909999999999998</v>
      </c>
      <c r="G48">
        <v>167.43448900000001</v>
      </c>
      <c r="H48">
        <v>0.12559999999999999</v>
      </c>
      <c r="I48">
        <v>0</v>
      </c>
    </row>
    <row r="49" spans="1:9" x14ac:dyDescent="0.3">
      <c r="A49">
        <v>2020</v>
      </c>
      <c r="B49">
        <v>1</v>
      </c>
      <c r="C49" s="1" t="s">
        <v>32</v>
      </c>
      <c r="D49" s="1" t="s">
        <v>34</v>
      </c>
      <c r="E49" s="1" t="s">
        <v>13</v>
      </c>
      <c r="F49">
        <v>0.31940000000000002</v>
      </c>
      <c r="G49">
        <v>174.92429000000001</v>
      </c>
      <c r="H49">
        <v>0.1341</v>
      </c>
      <c r="I49">
        <v>0</v>
      </c>
    </row>
    <row r="50" spans="1:9" x14ac:dyDescent="0.3">
      <c r="A50">
        <v>2021</v>
      </c>
      <c r="B50">
        <v>1</v>
      </c>
      <c r="C50" s="1" t="s">
        <v>26</v>
      </c>
      <c r="D50" s="1" t="s">
        <v>28</v>
      </c>
      <c r="E50" s="1" t="s">
        <v>12</v>
      </c>
      <c r="F50">
        <v>0.31940000000000002</v>
      </c>
      <c r="G50">
        <v>68.459952999999999</v>
      </c>
      <c r="H50">
        <v>0.11169999999999999</v>
      </c>
      <c r="I50">
        <v>121</v>
      </c>
    </row>
    <row r="51" spans="1:9" x14ac:dyDescent="0.3">
      <c r="A51" s="1">
        <v>2020</v>
      </c>
      <c r="B51" s="1">
        <v>1</v>
      </c>
      <c r="C51" s="1" t="s">
        <v>9</v>
      </c>
      <c r="D51" s="1" t="s">
        <v>25</v>
      </c>
      <c r="E51" s="1" t="s">
        <v>13</v>
      </c>
      <c r="F51" s="1">
        <v>0.32100000000000001</v>
      </c>
      <c r="G51" s="1">
        <v>50.769759999999998</v>
      </c>
      <c r="H51" s="1">
        <v>0.12839999999999999</v>
      </c>
      <c r="I51" s="1">
        <v>0</v>
      </c>
    </row>
    <row r="52" spans="1:9" x14ac:dyDescent="0.3">
      <c r="A52">
        <v>2021</v>
      </c>
      <c r="B52">
        <v>1</v>
      </c>
      <c r="C52" s="1" t="s">
        <v>32</v>
      </c>
      <c r="D52" s="1" t="s">
        <v>35</v>
      </c>
      <c r="E52" s="1" t="s">
        <v>126</v>
      </c>
      <c r="F52">
        <v>0.32469999999999999</v>
      </c>
      <c r="G52">
        <v>59.056691999999998</v>
      </c>
      <c r="H52">
        <v>5.8500000000000003E-2</v>
      </c>
      <c r="I52">
        <v>75</v>
      </c>
    </row>
    <row r="53" spans="1:9" x14ac:dyDescent="0.3">
      <c r="A53">
        <v>2020</v>
      </c>
      <c r="B53">
        <v>1</v>
      </c>
      <c r="C53" s="1" t="s">
        <v>32</v>
      </c>
      <c r="D53" s="1" t="s">
        <v>35</v>
      </c>
      <c r="E53" s="1" t="s">
        <v>126</v>
      </c>
      <c r="F53">
        <v>0.34050000000000002</v>
      </c>
      <c r="G53">
        <v>46.280242000000001</v>
      </c>
      <c r="H53">
        <v>6.13E-2</v>
      </c>
      <c r="I53">
        <v>63</v>
      </c>
    </row>
    <row r="54" spans="1:9" x14ac:dyDescent="0.3">
      <c r="A54">
        <v>2020</v>
      </c>
      <c r="B54">
        <v>1</v>
      </c>
      <c r="C54" s="1" t="s">
        <v>26</v>
      </c>
      <c r="D54" s="1" t="s">
        <v>29</v>
      </c>
      <c r="E54" s="1" t="s">
        <v>13</v>
      </c>
      <c r="F54">
        <v>0.34160000000000001</v>
      </c>
      <c r="G54">
        <v>108.540446</v>
      </c>
      <c r="H54">
        <v>0.13669999999999999</v>
      </c>
      <c r="I54">
        <v>49</v>
      </c>
    </row>
    <row r="55" spans="1:9" x14ac:dyDescent="0.3">
      <c r="A55">
        <v>2021</v>
      </c>
      <c r="B55">
        <v>1</v>
      </c>
      <c r="C55" s="1" t="s">
        <v>9</v>
      </c>
      <c r="D55" s="1" t="s">
        <v>23</v>
      </c>
      <c r="E55" s="1" t="s">
        <v>13</v>
      </c>
      <c r="F55">
        <v>0.34489999999999998</v>
      </c>
      <c r="G55">
        <v>72.269302999999994</v>
      </c>
      <c r="H55">
        <v>0.13789999999999999</v>
      </c>
      <c r="I55">
        <v>167</v>
      </c>
    </row>
    <row r="56" spans="1:9" x14ac:dyDescent="0.3">
      <c r="A56" s="1">
        <v>2020</v>
      </c>
      <c r="B56" s="1">
        <v>1</v>
      </c>
      <c r="C56" s="1" t="s">
        <v>9</v>
      </c>
      <c r="D56" s="1" t="s">
        <v>10</v>
      </c>
      <c r="E56" s="1" t="s">
        <v>14</v>
      </c>
      <c r="F56" s="1">
        <v>0.35799999999999998</v>
      </c>
      <c r="G56" s="1">
        <v>66.387690000000006</v>
      </c>
      <c r="H56" s="1">
        <v>0.26850000000000002</v>
      </c>
      <c r="I56" s="1">
        <v>29</v>
      </c>
    </row>
    <row r="57" spans="1:9" x14ac:dyDescent="0.3">
      <c r="A57" s="1">
        <v>2020</v>
      </c>
      <c r="B57" s="1">
        <v>1</v>
      </c>
      <c r="C57" s="1" t="s">
        <v>9</v>
      </c>
      <c r="D57" s="1" t="s">
        <v>24</v>
      </c>
      <c r="E57" s="1" t="s">
        <v>126</v>
      </c>
      <c r="F57" s="1">
        <v>0.37069999999999997</v>
      </c>
      <c r="G57" s="1">
        <v>56.153613999999997</v>
      </c>
      <c r="H57" s="1">
        <v>7.0400000000000004E-2</v>
      </c>
      <c r="I57" s="1">
        <v>0</v>
      </c>
    </row>
    <row r="58" spans="1:9" x14ac:dyDescent="0.3">
      <c r="A58">
        <v>2021</v>
      </c>
      <c r="B58">
        <v>1</v>
      </c>
      <c r="C58" s="1" t="s">
        <v>9</v>
      </c>
      <c r="D58" s="1" t="s">
        <v>25</v>
      </c>
      <c r="E58" s="1" t="s">
        <v>126</v>
      </c>
      <c r="F58">
        <v>0.38590000000000002</v>
      </c>
      <c r="G58">
        <v>35.374751000000003</v>
      </c>
      <c r="H58">
        <v>6.9500000000000006E-2</v>
      </c>
      <c r="I58">
        <v>88</v>
      </c>
    </row>
    <row r="59" spans="1:9" x14ac:dyDescent="0.3">
      <c r="A59">
        <v>2021</v>
      </c>
      <c r="B59">
        <v>1</v>
      </c>
      <c r="C59" s="1" t="s">
        <v>26</v>
      </c>
      <c r="D59" s="1" t="s">
        <v>21</v>
      </c>
      <c r="E59" s="1" t="s">
        <v>13</v>
      </c>
      <c r="F59">
        <v>0.40050000000000002</v>
      </c>
      <c r="G59">
        <v>44.008198999999998</v>
      </c>
      <c r="H59">
        <v>0.16020000000000001</v>
      </c>
      <c r="I59">
        <v>280</v>
      </c>
    </row>
    <row r="60" spans="1:9" x14ac:dyDescent="0.3">
      <c r="A60">
        <v>2022</v>
      </c>
      <c r="B60">
        <v>1</v>
      </c>
      <c r="C60" s="1" t="s">
        <v>32</v>
      </c>
      <c r="D60" s="1" t="s">
        <v>51</v>
      </c>
      <c r="E60" s="1" t="s">
        <v>13</v>
      </c>
      <c r="F60">
        <v>0.41749999999999998</v>
      </c>
      <c r="G60">
        <v>34.83502</v>
      </c>
      <c r="H60">
        <v>0.2046</v>
      </c>
      <c r="I60">
        <v>201</v>
      </c>
    </row>
    <row r="61" spans="1:9" x14ac:dyDescent="0.3">
      <c r="A61">
        <v>2020</v>
      </c>
      <c r="B61">
        <v>1</v>
      </c>
      <c r="C61" s="1" t="s">
        <v>26</v>
      </c>
      <c r="D61" s="1" t="s">
        <v>31</v>
      </c>
      <c r="E61" s="1" t="s">
        <v>13</v>
      </c>
      <c r="F61">
        <v>0.47989999999999999</v>
      </c>
      <c r="G61">
        <v>43.137400999999997</v>
      </c>
      <c r="H61">
        <v>0.24</v>
      </c>
      <c r="I61">
        <v>0</v>
      </c>
    </row>
    <row r="62" spans="1:9" x14ac:dyDescent="0.3">
      <c r="A62">
        <v>2020</v>
      </c>
      <c r="B62">
        <v>1</v>
      </c>
      <c r="C62" s="1" t="s">
        <v>26</v>
      </c>
      <c r="D62" s="1" t="s">
        <v>28</v>
      </c>
      <c r="E62" s="1" t="s">
        <v>12</v>
      </c>
      <c r="F62">
        <v>0.52439999999999998</v>
      </c>
      <c r="G62">
        <v>119.596253</v>
      </c>
      <c r="H62">
        <v>0.1835</v>
      </c>
      <c r="I62">
        <v>71</v>
      </c>
    </row>
    <row r="63" spans="1:9" x14ac:dyDescent="0.3">
      <c r="A63" s="1">
        <v>2020</v>
      </c>
      <c r="B63" s="1">
        <v>1</v>
      </c>
      <c r="C63" s="1" t="s">
        <v>9</v>
      </c>
      <c r="D63" s="1" t="s">
        <v>21</v>
      </c>
      <c r="E63" s="1" t="s">
        <v>13</v>
      </c>
      <c r="F63" s="1">
        <v>0.56479999999999997</v>
      </c>
      <c r="G63" s="1">
        <v>71.031833000000006</v>
      </c>
      <c r="H63" s="1">
        <v>0.22589999999999999</v>
      </c>
      <c r="I63" s="1">
        <v>78</v>
      </c>
    </row>
    <row r="64" spans="1:9" x14ac:dyDescent="0.3">
      <c r="A64">
        <v>2022</v>
      </c>
      <c r="B64">
        <v>1</v>
      </c>
      <c r="C64" s="1" t="s">
        <v>32</v>
      </c>
      <c r="D64" s="1" t="s">
        <v>35</v>
      </c>
      <c r="E64" s="1" t="s">
        <v>12</v>
      </c>
      <c r="F64">
        <v>0.59650000000000003</v>
      </c>
      <c r="G64">
        <v>145.86605399999999</v>
      </c>
      <c r="H64">
        <v>0.2087</v>
      </c>
      <c r="I64">
        <v>0</v>
      </c>
    </row>
    <row r="65" spans="1:9" x14ac:dyDescent="0.3">
      <c r="A65" s="1">
        <v>2020</v>
      </c>
      <c r="B65" s="1">
        <v>1</v>
      </c>
      <c r="C65" s="1" t="s">
        <v>26</v>
      </c>
      <c r="D65" s="1" t="s">
        <v>10</v>
      </c>
      <c r="E65" s="1" t="s">
        <v>14</v>
      </c>
      <c r="F65" s="1">
        <v>0.60250000000000004</v>
      </c>
      <c r="G65" s="1">
        <v>109.493529</v>
      </c>
      <c r="H65" s="1">
        <v>0.45179999999999998</v>
      </c>
      <c r="I65" s="1">
        <v>277</v>
      </c>
    </row>
    <row r="66" spans="1:9" x14ac:dyDescent="0.3">
      <c r="A66">
        <v>2022</v>
      </c>
      <c r="B66">
        <v>1</v>
      </c>
      <c r="C66" s="1" t="s">
        <v>26</v>
      </c>
      <c r="D66" s="1" t="s">
        <v>20</v>
      </c>
      <c r="E66" s="1" t="s">
        <v>22</v>
      </c>
      <c r="F66">
        <v>0.62350000000000005</v>
      </c>
      <c r="G66">
        <v>38.738590000000002</v>
      </c>
      <c r="H66">
        <v>0.16209999999999999</v>
      </c>
      <c r="I66">
        <v>128</v>
      </c>
    </row>
    <row r="67" spans="1:9" x14ac:dyDescent="0.3">
      <c r="A67">
        <v>2021</v>
      </c>
      <c r="B67">
        <v>1</v>
      </c>
      <c r="C67" s="1" t="s">
        <v>26</v>
      </c>
      <c r="D67" s="1" t="s">
        <v>16</v>
      </c>
      <c r="E67" s="1" t="s">
        <v>13</v>
      </c>
      <c r="F67">
        <v>0.64419999999999999</v>
      </c>
      <c r="G67">
        <v>121.949721</v>
      </c>
      <c r="H67">
        <v>0.28989999999999999</v>
      </c>
      <c r="I67">
        <v>498</v>
      </c>
    </row>
    <row r="68" spans="1:9" x14ac:dyDescent="0.3">
      <c r="A68">
        <v>2021</v>
      </c>
      <c r="B68">
        <v>1</v>
      </c>
      <c r="C68" s="1" t="s">
        <v>32</v>
      </c>
      <c r="D68" s="1" t="s">
        <v>29</v>
      </c>
      <c r="E68" s="1" t="s">
        <v>13</v>
      </c>
      <c r="F68">
        <v>0.65149999999999997</v>
      </c>
      <c r="G68">
        <v>221.027694</v>
      </c>
      <c r="H68">
        <v>0.26050000000000001</v>
      </c>
      <c r="I68">
        <v>96</v>
      </c>
    </row>
    <row r="69" spans="1:9" x14ac:dyDescent="0.3">
      <c r="A69">
        <v>2020</v>
      </c>
      <c r="B69">
        <v>1</v>
      </c>
      <c r="C69" s="1" t="s">
        <v>32</v>
      </c>
      <c r="D69" s="1" t="s">
        <v>35</v>
      </c>
      <c r="E69" s="1" t="s">
        <v>12</v>
      </c>
      <c r="F69">
        <v>0.74890000000000001</v>
      </c>
      <c r="G69">
        <v>144.09554900000001</v>
      </c>
      <c r="H69">
        <v>0.26219999999999999</v>
      </c>
      <c r="I69">
        <v>67</v>
      </c>
    </row>
    <row r="70" spans="1:9" x14ac:dyDescent="0.3">
      <c r="A70">
        <v>2021</v>
      </c>
      <c r="B70">
        <v>1</v>
      </c>
      <c r="C70" s="1" t="s">
        <v>26</v>
      </c>
      <c r="D70" s="1" t="s">
        <v>45</v>
      </c>
      <c r="E70" s="1" t="s">
        <v>12</v>
      </c>
      <c r="F70">
        <v>0.75460000000000005</v>
      </c>
      <c r="G70">
        <v>69.099011000000004</v>
      </c>
      <c r="H70">
        <v>0.2641</v>
      </c>
      <c r="I70">
        <v>222</v>
      </c>
    </row>
    <row r="71" spans="1:9" x14ac:dyDescent="0.3">
      <c r="A71">
        <v>2022</v>
      </c>
      <c r="B71">
        <v>1</v>
      </c>
      <c r="C71" s="1" t="s">
        <v>26</v>
      </c>
      <c r="D71" s="1" t="s">
        <v>21</v>
      </c>
      <c r="E71" s="1" t="s">
        <v>13</v>
      </c>
      <c r="F71">
        <v>0.871</v>
      </c>
      <c r="G71">
        <v>127.584278</v>
      </c>
      <c r="H71">
        <v>0.3483</v>
      </c>
      <c r="I71">
        <v>0</v>
      </c>
    </row>
    <row r="72" spans="1:9" x14ac:dyDescent="0.3">
      <c r="A72">
        <v>2022</v>
      </c>
      <c r="B72">
        <v>1</v>
      </c>
      <c r="C72" s="1" t="s">
        <v>9</v>
      </c>
      <c r="D72" s="1" t="s">
        <v>50</v>
      </c>
      <c r="E72" s="1" t="s">
        <v>27</v>
      </c>
      <c r="F72">
        <v>0.89410000000000001</v>
      </c>
      <c r="G72">
        <v>95.339903000000007</v>
      </c>
      <c r="H72">
        <v>0.28610000000000002</v>
      </c>
      <c r="I72">
        <v>209</v>
      </c>
    </row>
    <row r="73" spans="1:9" x14ac:dyDescent="0.3">
      <c r="A73">
        <v>2021</v>
      </c>
      <c r="B73">
        <v>1</v>
      </c>
      <c r="C73" s="1" t="s">
        <v>26</v>
      </c>
      <c r="D73" s="1" t="s">
        <v>19</v>
      </c>
      <c r="E73" s="1" t="s">
        <v>12</v>
      </c>
      <c r="F73">
        <v>0.90920000000000001</v>
      </c>
      <c r="G73">
        <v>139.27635799999999</v>
      </c>
      <c r="H73">
        <v>0.33639999999999998</v>
      </c>
      <c r="I73">
        <v>390</v>
      </c>
    </row>
    <row r="74" spans="1:9" x14ac:dyDescent="0.3">
      <c r="A74">
        <v>2021</v>
      </c>
      <c r="B74">
        <v>1</v>
      </c>
      <c r="C74" s="1" t="s">
        <v>9</v>
      </c>
      <c r="D74" s="1" t="s">
        <v>19</v>
      </c>
      <c r="E74" s="1" t="s">
        <v>12</v>
      </c>
      <c r="F74">
        <v>0.93799999999999994</v>
      </c>
      <c r="G74">
        <v>144.05152200000001</v>
      </c>
      <c r="H74">
        <v>0.34699999999999998</v>
      </c>
      <c r="I74">
        <v>93</v>
      </c>
    </row>
    <row r="75" spans="1:9" x14ac:dyDescent="0.3">
      <c r="A75">
        <v>2021</v>
      </c>
      <c r="B75">
        <v>1</v>
      </c>
      <c r="C75" s="1" t="s">
        <v>9</v>
      </c>
      <c r="D75" s="1" t="s">
        <v>21</v>
      </c>
      <c r="E75" s="1" t="s">
        <v>13</v>
      </c>
      <c r="F75">
        <v>1.0008999999999999</v>
      </c>
      <c r="G75">
        <v>128.38419400000001</v>
      </c>
      <c r="H75">
        <v>0.40039999999999998</v>
      </c>
      <c r="I75">
        <v>122</v>
      </c>
    </row>
    <row r="76" spans="1:9" x14ac:dyDescent="0.3">
      <c r="A76">
        <v>2020</v>
      </c>
      <c r="B76">
        <v>1</v>
      </c>
      <c r="C76" s="1" t="s">
        <v>26</v>
      </c>
      <c r="D76" s="1" t="s">
        <v>30</v>
      </c>
      <c r="E76" s="1" t="s">
        <v>22</v>
      </c>
      <c r="F76">
        <v>1.0783</v>
      </c>
      <c r="G76">
        <v>51.908766</v>
      </c>
      <c r="H76">
        <v>0.30199999999999999</v>
      </c>
      <c r="I76">
        <v>613</v>
      </c>
    </row>
    <row r="77" spans="1:9" x14ac:dyDescent="0.3">
      <c r="A77">
        <v>2022</v>
      </c>
      <c r="B77">
        <v>1</v>
      </c>
      <c r="C77" s="1" t="s">
        <v>26</v>
      </c>
      <c r="D77" s="1" t="s">
        <v>50</v>
      </c>
      <c r="E77" s="1" t="s">
        <v>27</v>
      </c>
      <c r="F77">
        <v>1.0834999999999999</v>
      </c>
      <c r="G77">
        <v>96.791210000000007</v>
      </c>
      <c r="H77">
        <v>0.34670000000000001</v>
      </c>
      <c r="I77">
        <v>921</v>
      </c>
    </row>
    <row r="78" spans="1:9" x14ac:dyDescent="0.3">
      <c r="A78">
        <v>2022</v>
      </c>
      <c r="B78">
        <v>1</v>
      </c>
      <c r="C78" s="1" t="s">
        <v>9</v>
      </c>
      <c r="D78" s="1" t="s">
        <v>19</v>
      </c>
      <c r="E78" s="1" t="s">
        <v>12</v>
      </c>
      <c r="F78">
        <v>1.0881000000000001</v>
      </c>
      <c r="G78">
        <v>171.23694399999999</v>
      </c>
      <c r="H78">
        <v>0.40260000000000001</v>
      </c>
      <c r="I78">
        <v>39</v>
      </c>
    </row>
    <row r="79" spans="1:9" x14ac:dyDescent="0.3">
      <c r="A79">
        <v>2022</v>
      </c>
      <c r="B79">
        <v>1</v>
      </c>
      <c r="C79" s="1" t="s">
        <v>32</v>
      </c>
      <c r="D79" s="1" t="s">
        <v>33</v>
      </c>
      <c r="E79" s="1" t="s">
        <v>126</v>
      </c>
      <c r="F79">
        <v>1.1420999999999999</v>
      </c>
      <c r="G79">
        <v>359.10961500000002</v>
      </c>
      <c r="H79">
        <v>0.217</v>
      </c>
      <c r="I79">
        <v>112</v>
      </c>
    </row>
    <row r="80" spans="1:9" x14ac:dyDescent="0.3">
      <c r="A80">
        <v>2021</v>
      </c>
      <c r="B80">
        <v>1</v>
      </c>
      <c r="C80" s="1" t="s">
        <v>32</v>
      </c>
      <c r="D80" s="1" t="s">
        <v>35</v>
      </c>
      <c r="E80" s="1" t="s">
        <v>12</v>
      </c>
      <c r="F80">
        <v>1.147</v>
      </c>
      <c r="G80">
        <v>246.98121499999999</v>
      </c>
      <c r="H80">
        <v>0.40150000000000002</v>
      </c>
      <c r="I80">
        <v>88</v>
      </c>
    </row>
    <row r="81" spans="1:9" x14ac:dyDescent="0.3">
      <c r="A81">
        <v>2022</v>
      </c>
      <c r="B81">
        <v>1</v>
      </c>
      <c r="C81" s="1" t="s">
        <v>26</v>
      </c>
      <c r="D81" s="1" t="s">
        <v>52</v>
      </c>
      <c r="E81" s="1" t="s">
        <v>13</v>
      </c>
      <c r="F81">
        <v>1.1685000000000001</v>
      </c>
      <c r="G81">
        <v>135.05644100000001</v>
      </c>
      <c r="H81">
        <v>0.46739999999999998</v>
      </c>
      <c r="I81">
        <v>0</v>
      </c>
    </row>
    <row r="82" spans="1:9" x14ac:dyDescent="0.3">
      <c r="A82">
        <v>2022</v>
      </c>
      <c r="B82">
        <v>1</v>
      </c>
      <c r="C82" s="1" t="s">
        <v>32</v>
      </c>
      <c r="D82" s="1" t="s">
        <v>15</v>
      </c>
      <c r="E82" s="1" t="s">
        <v>11</v>
      </c>
      <c r="F82">
        <v>1.2302999999999999</v>
      </c>
      <c r="G82">
        <v>147.988777</v>
      </c>
      <c r="H82">
        <v>0.24610000000000001</v>
      </c>
      <c r="I82">
        <v>286</v>
      </c>
    </row>
    <row r="83" spans="1:9" x14ac:dyDescent="0.3">
      <c r="A83">
        <v>2020</v>
      </c>
      <c r="B83">
        <v>1</v>
      </c>
      <c r="C83" s="1" t="s">
        <v>26</v>
      </c>
      <c r="D83" s="1" t="s">
        <v>19</v>
      </c>
      <c r="E83" s="1" t="s">
        <v>12</v>
      </c>
      <c r="F83">
        <v>1.2559</v>
      </c>
      <c r="G83">
        <v>207.23231899999999</v>
      </c>
      <c r="H83">
        <v>0.46479999999999999</v>
      </c>
      <c r="I83">
        <v>355</v>
      </c>
    </row>
    <row r="84" spans="1:9" x14ac:dyDescent="0.3">
      <c r="A84">
        <v>2021</v>
      </c>
      <c r="B84">
        <v>1</v>
      </c>
      <c r="C84" s="1" t="s">
        <v>32</v>
      </c>
      <c r="D84" s="1" t="s">
        <v>37</v>
      </c>
      <c r="E84" s="1" t="s">
        <v>12</v>
      </c>
      <c r="F84">
        <v>1.2875000000000001</v>
      </c>
      <c r="G84">
        <v>233.90612300000001</v>
      </c>
      <c r="H84">
        <v>0.45050000000000001</v>
      </c>
      <c r="I84">
        <v>114</v>
      </c>
    </row>
    <row r="85" spans="1:9" x14ac:dyDescent="0.3">
      <c r="A85">
        <v>2020</v>
      </c>
      <c r="B85">
        <v>1</v>
      </c>
      <c r="C85" s="1" t="s">
        <v>32</v>
      </c>
      <c r="D85" s="1" t="s">
        <v>33</v>
      </c>
      <c r="E85" s="1" t="s">
        <v>126</v>
      </c>
      <c r="F85">
        <v>1.3486</v>
      </c>
      <c r="G85">
        <v>387.53728100000001</v>
      </c>
      <c r="H85">
        <v>0.25629999999999997</v>
      </c>
      <c r="I85">
        <v>100</v>
      </c>
    </row>
    <row r="86" spans="1:9" x14ac:dyDescent="0.3">
      <c r="A86">
        <v>2022</v>
      </c>
      <c r="B86">
        <v>1</v>
      </c>
      <c r="C86" s="1" t="s">
        <v>26</v>
      </c>
      <c r="D86" s="1" t="s">
        <v>16</v>
      </c>
      <c r="E86" s="1" t="s">
        <v>11</v>
      </c>
      <c r="F86">
        <v>1.3608</v>
      </c>
      <c r="G86">
        <v>98.695255000000003</v>
      </c>
      <c r="H86">
        <v>0.313</v>
      </c>
      <c r="I86">
        <v>422</v>
      </c>
    </row>
    <row r="87" spans="1:9" x14ac:dyDescent="0.3">
      <c r="A87">
        <v>2022</v>
      </c>
      <c r="B87">
        <v>1</v>
      </c>
      <c r="C87" s="1" t="s">
        <v>32</v>
      </c>
      <c r="D87" s="1" t="s">
        <v>19</v>
      </c>
      <c r="E87" s="1" t="s">
        <v>12</v>
      </c>
      <c r="F87">
        <v>1.3623000000000001</v>
      </c>
      <c r="G87">
        <v>282.59374000000003</v>
      </c>
      <c r="H87">
        <v>0.504</v>
      </c>
      <c r="I87">
        <v>0</v>
      </c>
    </row>
    <row r="88" spans="1:9" x14ac:dyDescent="0.3">
      <c r="A88">
        <v>2021</v>
      </c>
      <c r="B88">
        <v>1</v>
      </c>
      <c r="C88" s="1" t="s">
        <v>9</v>
      </c>
      <c r="D88" s="1" t="s">
        <v>16</v>
      </c>
      <c r="E88" s="1" t="s">
        <v>13</v>
      </c>
      <c r="F88">
        <v>1.4148000000000001</v>
      </c>
      <c r="G88">
        <v>172.73904099999999</v>
      </c>
      <c r="H88">
        <v>0.63670000000000004</v>
      </c>
      <c r="I88">
        <v>281</v>
      </c>
    </row>
    <row r="89" spans="1:9" x14ac:dyDescent="0.3">
      <c r="A89">
        <v>2022</v>
      </c>
      <c r="B89">
        <v>1</v>
      </c>
      <c r="C89" s="1" t="s">
        <v>9</v>
      </c>
      <c r="D89" s="1" t="s">
        <v>20</v>
      </c>
      <c r="E89" s="1" t="s">
        <v>12</v>
      </c>
      <c r="F89">
        <v>1.4560999999999999</v>
      </c>
      <c r="G89">
        <v>116.992414</v>
      </c>
      <c r="H89">
        <v>0.5242</v>
      </c>
      <c r="I89">
        <v>155</v>
      </c>
    </row>
    <row r="90" spans="1:9" x14ac:dyDescent="0.3">
      <c r="A90">
        <v>2022</v>
      </c>
      <c r="B90">
        <v>1</v>
      </c>
      <c r="C90" s="1" t="s">
        <v>32</v>
      </c>
      <c r="D90" s="1" t="s">
        <v>21</v>
      </c>
      <c r="E90" s="1" t="s">
        <v>13</v>
      </c>
      <c r="F90">
        <v>1.4654</v>
      </c>
      <c r="G90">
        <v>261.31347099999999</v>
      </c>
      <c r="H90">
        <v>0.58609999999999995</v>
      </c>
      <c r="I90">
        <v>188</v>
      </c>
    </row>
    <row r="91" spans="1:9" x14ac:dyDescent="0.3">
      <c r="A91">
        <v>2021</v>
      </c>
      <c r="B91">
        <v>1</v>
      </c>
      <c r="C91" s="1" t="s">
        <v>26</v>
      </c>
      <c r="D91" s="1" t="s">
        <v>17</v>
      </c>
      <c r="E91" s="1" t="s">
        <v>126</v>
      </c>
      <c r="F91">
        <v>1.5582</v>
      </c>
      <c r="G91">
        <v>144.102644</v>
      </c>
      <c r="H91">
        <v>0.28039999999999998</v>
      </c>
      <c r="I91">
        <v>254</v>
      </c>
    </row>
    <row r="92" spans="1:9" x14ac:dyDescent="0.3">
      <c r="A92">
        <v>2022</v>
      </c>
      <c r="B92">
        <v>1</v>
      </c>
      <c r="C92" s="1" t="s">
        <v>9</v>
      </c>
      <c r="D92" s="1" t="s">
        <v>21</v>
      </c>
      <c r="E92" s="1" t="s">
        <v>13</v>
      </c>
      <c r="F92">
        <v>1.5595000000000001</v>
      </c>
      <c r="G92">
        <v>212.46996799999999</v>
      </c>
      <c r="H92">
        <v>0.62370000000000003</v>
      </c>
      <c r="I92">
        <v>178</v>
      </c>
    </row>
    <row r="93" spans="1:9" x14ac:dyDescent="0.3">
      <c r="A93">
        <v>2022</v>
      </c>
      <c r="B93">
        <v>1</v>
      </c>
      <c r="C93" s="1" t="s">
        <v>32</v>
      </c>
      <c r="D93" s="1" t="s">
        <v>20</v>
      </c>
      <c r="E93" s="1" t="s">
        <v>22</v>
      </c>
      <c r="F93">
        <v>1.5709</v>
      </c>
      <c r="G93">
        <v>96.490976000000003</v>
      </c>
      <c r="H93">
        <v>0.40839999999999999</v>
      </c>
      <c r="I93">
        <v>309</v>
      </c>
    </row>
    <row r="94" spans="1:9" x14ac:dyDescent="0.3">
      <c r="A94">
        <v>2020</v>
      </c>
      <c r="B94">
        <v>1</v>
      </c>
      <c r="C94" s="1" t="s">
        <v>26</v>
      </c>
      <c r="D94" s="1" t="s">
        <v>16</v>
      </c>
      <c r="E94" s="1" t="s">
        <v>13</v>
      </c>
      <c r="F94">
        <v>1.6089</v>
      </c>
      <c r="G94">
        <v>234.200456</v>
      </c>
      <c r="H94">
        <v>0.72389999999999999</v>
      </c>
      <c r="I94">
        <v>514</v>
      </c>
    </row>
    <row r="95" spans="1:9" x14ac:dyDescent="0.3">
      <c r="A95" s="1">
        <v>2020</v>
      </c>
      <c r="B95" s="1">
        <v>1</v>
      </c>
      <c r="C95" s="1" t="s">
        <v>9</v>
      </c>
      <c r="D95" s="1" t="s">
        <v>19</v>
      </c>
      <c r="E95" s="1" t="s">
        <v>12</v>
      </c>
      <c r="F95" s="1">
        <v>1.6929000000000001</v>
      </c>
      <c r="G95" s="1">
        <v>253.64291900000001</v>
      </c>
      <c r="H95" s="1">
        <v>0.62639999999999996</v>
      </c>
      <c r="I95" s="1">
        <v>95</v>
      </c>
    </row>
    <row r="96" spans="1:9" x14ac:dyDescent="0.3">
      <c r="A96">
        <v>2020</v>
      </c>
      <c r="B96">
        <v>1</v>
      </c>
      <c r="C96" s="1" t="s">
        <v>32</v>
      </c>
      <c r="D96" s="1" t="s">
        <v>29</v>
      </c>
      <c r="E96" s="1" t="s">
        <v>13</v>
      </c>
      <c r="F96">
        <v>1.7346999999999999</v>
      </c>
      <c r="G96">
        <v>489.01997599999999</v>
      </c>
      <c r="H96">
        <v>0.69379999999999997</v>
      </c>
      <c r="I96">
        <v>223</v>
      </c>
    </row>
    <row r="97" spans="1:9" x14ac:dyDescent="0.3">
      <c r="A97">
        <v>2021</v>
      </c>
      <c r="B97">
        <v>1</v>
      </c>
      <c r="C97" s="1" t="s">
        <v>32</v>
      </c>
      <c r="D97" s="1" t="s">
        <v>33</v>
      </c>
      <c r="E97" s="1" t="s">
        <v>126</v>
      </c>
      <c r="F97">
        <v>1.8007</v>
      </c>
      <c r="G97">
        <v>496.77016099999997</v>
      </c>
      <c r="H97">
        <v>0.34210000000000002</v>
      </c>
      <c r="I97">
        <v>96</v>
      </c>
    </row>
    <row r="98" spans="1:9" x14ac:dyDescent="0.3">
      <c r="A98">
        <v>2020</v>
      </c>
      <c r="B98">
        <v>1</v>
      </c>
      <c r="C98" s="1" t="s">
        <v>26</v>
      </c>
      <c r="D98" s="1" t="s">
        <v>17</v>
      </c>
      <c r="E98" s="1" t="s">
        <v>126</v>
      </c>
      <c r="F98">
        <v>2.0960999999999999</v>
      </c>
      <c r="G98">
        <v>177.535357</v>
      </c>
      <c r="H98">
        <v>0.37730000000000002</v>
      </c>
      <c r="I98">
        <v>298</v>
      </c>
    </row>
    <row r="99" spans="1:9" x14ac:dyDescent="0.3">
      <c r="A99">
        <v>2021</v>
      </c>
      <c r="B99">
        <v>1</v>
      </c>
      <c r="C99" s="1" t="s">
        <v>32</v>
      </c>
      <c r="D99" s="1" t="s">
        <v>19</v>
      </c>
      <c r="E99" s="1" t="s">
        <v>12</v>
      </c>
      <c r="F99">
        <v>2.1642000000000001</v>
      </c>
      <c r="G99">
        <v>341.34502600000002</v>
      </c>
      <c r="H99">
        <v>0.80079999999999996</v>
      </c>
      <c r="I99">
        <v>289</v>
      </c>
    </row>
    <row r="100" spans="1:9" x14ac:dyDescent="0.3">
      <c r="A100">
        <v>2022</v>
      </c>
      <c r="B100">
        <v>1</v>
      </c>
      <c r="C100" s="1" t="s">
        <v>26</v>
      </c>
      <c r="D100" s="1" t="s">
        <v>51</v>
      </c>
      <c r="E100" s="1" t="s">
        <v>12</v>
      </c>
      <c r="F100">
        <v>2.2065999999999999</v>
      </c>
      <c r="G100">
        <v>164.70493400000001</v>
      </c>
      <c r="H100">
        <v>0.84960000000000002</v>
      </c>
      <c r="I100">
        <v>769</v>
      </c>
    </row>
    <row r="101" spans="1:9" x14ac:dyDescent="0.3">
      <c r="A101">
        <v>2021</v>
      </c>
      <c r="B101">
        <v>1</v>
      </c>
      <c r="C101" s="1" t="s">
        <v>9</v>
      </c>
      <c r="D101" s="1" t="s">
        <v>17</v>
      </c>
      <c r="E101" s="1" t="s">
        <v>126</v>
      </c>
      <c r="F101">
        <v>2.5630000000000002</v>
      </c>
      <c r="G101">
        <v>286.24733700000002</v>
      </c>
      <c r="H101">
        <v>0.46139999999999998</v>
      </c>
      <c r="I101">
        <v>102</v>
      </c>
    </row>
    <row r="102" spans="1:9" x14ac:dyDescent="0.3">
      <c r="A102">
        <v>2021</v>
      </c>
      <c r="B102">
        <v>1</v>
      </c>
      <c r="C102" s="1" t="s">
        <v>32</v>
      </c>
      <c r="D102" s="1" t="s">
        <v>16</v>
      </c>
      <c r="E102" s="1" t="s">
        <v>11</v>
      </c>
      <c r="F102">
        <v>2.7810999999999999</v>
      </c>
      <c r="G102">
        <v>190.90902500000001</v>
      </c>
      <c r="H102">
        <v>0.63970000000000005</v>
      </c>
      <c r="I102">
        <v>842</v>
      </c>
    </row>
    <row r="103" spans="1:9" x14ac:dyDescent="0.3">
      <c r="A103" s="1">
        <v>2020</v>
      </c>
      <c r="B103" s="1">
        <v>1</v>
      </c>
      <c r="C103" s="1" t="s">
        <v>9</v>
      </c>
      <c r="D103" s="1" t="s">
        <v>20</v>
      </c>
      <c r="E103" s="1" t="s">
        <v>12</v>
      </c>
      <c r="F103" s="1">
        <v>2.8313000000000001</v>
      </c>
      <c r="G103" s="1">
        <v>200.763102</v>
      </c>
      <c r="H103" s="1">
        <v>1.0193000000000001</v>
      </c>
      <c r="I103" s="1">
        <v>191</v>
      </c>
    </row>
    <row r="104" spans="1:9" x14ac:dyDescent="0.3">
      <c r="A104">
        <v>2022</v>
      </c>
      <c r="B104">
        <v>1</v>
      </c>
      <c r="C104" s="1" t="s">
        <v>26</v>
      </c>
      <c r="D104" s="1" t="s">
        <v>10</v>
      </c>
      <c r="E104" s="1" t="s">
        <v>13</v>
      </c>
      <c r="F104">
        <v>2.8340000000000001</v>
      </c>
      <c r="G104">
        <v>485.82223299999998</v>
      </c>
      <c r="H104">
        <v>1.4171</v>
      </c>
      <c r="I104">
        <v>721</v>
      </c>
    </row>
    <row r="105" spans="1:9" x14ac:dyDescent="0.3">
      <c r="A105">
        <v>2022</v>
      </c>
      <c r="B105">
        <v>1</v>
      </c>
      <c r="C105" s="1" t="s">
        <v>9</v>
      </c>
      <c r="D105" s="1" t="s">
        <v>17</v>
      </c>
      <c r="E105" s="1" t="s">
        <v>126</v>
      </c>
      <c r="F105">
        <v>2.8628999999999998</v>
      </c>
      <c r="G105">
        <v>307.94699200000002</v>
      </c>
      <c r="H105">
        <v>0.51529999999999998</v>
      </c>
      <c r="I105">
        <v>210</v>
      </c>
    </row>
    <row r="106" spans="1:9" x14ac:dyDescent="0.3">
      <c r="A106">
        <v>2022</v>
      </c>
      <c r="B106">
        <v>1</v>
      </c>
      <c r="C106" s="1" t="s">
        <v>32</v>
      </c>
      <c r="D106" s="1" t="s">
        <v>50</v>
      </c>
      <c r="E106" s="1" t="s">
        <v>27</v>
      </c>
      <c r="F106">
        <v>3.0057999999999998</v>
      </c>
      <c r="G106">
        <v>280.30021299999999</v>
      </c>
      <c r="H106">
        <v>0.96179999999999999</v>
      </c>
      <c r="I106">
        <v>2426</v>
      </c>
    </row>
    <row r="107" spans="1:9" x14ac:dyDescent="0.3">
      <c r="A107">
        <v>2020</v>
      </c>
      <c r="B107">
        <v>1</v>
      </c>
      <c r="C107" s="1" t="s">
        <v>32</v>
      </c>
      <c r="D107" s="1" t="s">
        <v>17</v>
      </c>
      <c r="E107" s="1" t="s">
        <v>126</v>
      </c>
      <c r="F107">
        <v>3.1911999999999998</v>
      </c>
      <c r="G107">
        <v>241.683626</v>
      </c>
      <c r="H107">
        <v>0.57440000000000002</v>
      </c>
      <c r="I107">
        <v>179</v>
      </c>
    </row>
    <row r="108" spans="1:9" x14ac:dyDescent="0.3">
      <c r="A108">
        <v>2021</v>
      </c>
      <c r="B108">
        <v>1</v>
      </c>
      <c r="C108" s="1" t="s">
        <v>9</v>
      </c>
      <c r="D108" s="1" t="s">
        <v>16</v>
      </c>
      <c r="E108" s="1" t="s">
        <v>11</v>
      </c>
      <c r="F108">
        <v>3.3614999999999999</v>
      </c>
      <c r="G108">
        <v>224.65112199999999</v>
      </c>
      <c r="H108">
        <v>0.77310000000000001</v>
      </c>
      <c r="I108">
        <v>366</v>
      </c>
    </row>
    <row r="109" spans="1:9" x14ac:dyDescent="0.3">
      <c r="A109">
        <v>2021</v>
      </c>
      <c r="B109">
        <v>1</v>
      </c>
      <c r="C109" s="1" t="s">
        <v>26</v>
      </c>
      <c r="D109" s="1" t="s">
        <v>16</v>
      </c>
      <c r="E109" s="1" t="s">
        <v>11</v>
      </c>
      <c r="F109">
        <v>3.3679999999999999</v>
      </c>
      <c r="G109">
        <v>248.80781500000001</v>
      </c>
      <c r="H109">
        <v>0.77470000000000006</v>
      </c>
      <c r="I109">
        <v>1602</v>
      </c>
    </row>
    <row r="110" spans="1:9" x14ac:dyDescent="0.3">
      <c r="A110" s="1">
        <v>2020</v>
      </c>
      <c r="B110" s="1">
        <v>1</v>
      </c>
      <c r="C110" s="1" t="s">
        <v>9</v>
      </c>
      <c r="D110" s="1" t="s">
        <v>17</v>
      </c>
      <c r="E110" s="1" t="s">
        <v>126</v>
      </c>
      <c r="F110" s="1">
        <v>3.4855999999999998</v>
      </c>
      <c r="G110" s="1">
        <v>328.75562600000001</v>
      </c>
      <c r="H110" s="1">
        <v>0.62739999999999996</v>
      </c>
      <c r="I110" s="1">
        <v>96</v>
      </c>
    </row>
    <row r="111" spans="1:9" x14ac:dyDescent="0.3">
      <c r="A111">
        <v>2020</v>
      </c>
      <c r="B111">
        <v>1</v>
      </c>
      <c r="C111" s="1" t="s">
        <v>26</v>
      </c>
      <c r="D111" s="1" t="s">
        <v>16</v>
      </c>
      <c r="E111" s="1" t="s">
        <v>11</v>
      </c>
      <c r="F111">
        <v>4.3365999999999998</v>
      </c>
      <c r="G111">
        <v>319.95177100000001</v>
      </c>
      <c r="H111">
        <v>0.99739999999999995</v>
      </c>
      <c r="I111">
        <v>1627</v>
      </c>
    </row>
    <row r="112" spans="1:9" x14ac:dyDescent="0.3">
      <c r="A112">
        <v>2021</v>
      </c>
      <c r="B112">
        <v>1</v>
      </c>
      <c r="C112" s="1" t="s">
        <v>9</v>
      </c>
      <c r="D112" s="1" t="s">
        <v>20</v>
      </c>
      <c r="E112" s="1" t="s">
        <v>12</v>
      </c>
      <c r="F112">
        <v>4.3779000000000003</v>
      </c>
      <c r="G112">
        <v>295.58389399999999</v>
      </c>
      <c r="H112">
        <v>1.5761000000000001</v>
      </c>
      <c r="I112">
        <v>234</v>
      </c>
    </row>
    <row r="113" spans="1:9" x14ac:dyDescent="0.3">
      <c r="A113">
        <v>2022</v>
      </c>
      <c r="B113">
        <v>1</v>
      </c>
      <c r="C113" s="1" t="s">
        <v>26</v>
      </c>
      <c r="D113" s="1" t="s">
        <v>55</v>
      </c>
      <c r="E113" s="1" t="s">
        <v>12</v>
      </c>
      <c r="F113">
        <v>4.4477000000000002</v>
      </c>
      <c r="G113">
        <v>193.181003</v>
      </c>
      <c r="H113">
        <v>1.5567</v>
      </c>
      <c r="I113">
        <v>435</v>
      </c>
    </row>
    <row r="114" spans="1:9" x14ac:dyDescent="0.3">
      <c r="A114">
        <v>2021</v>
      </c>
      <c r="B114">
        <v>1</v>
      </c>
      <c r="C114" s="1" t="s">
        <v>26</v>
      </c>
      <c r="D114" s="1" t="s">
        <v>10</v>
      </c>
      <c r="E114" s="1" t="s">
        <v>13</v>
      </c>
      <c r="F114">
        <v>4.7236000000000002</v>
      </c>
      <c r="G114">
        <v>698.28802399999995</v>
      </c>
      <c r="H114">
        <v>2.3618000000000001</v>
      </c>
      <c r="I114">
        <v>791</v>
      </c>
    </row>
    <row r="115" spans="1:9" x14ac:dyDescent="0.3">
      <c r="A115" s="1">
        <v>2020</v>
      </c>
      <c r="B115" s="1">
        <v>1</v>
      </c>
      <c r="C115" s="1" t="s">
        <v>9</v>
      </c>
      <c r="D115" s="1" t="s">
        <v>16</v>
      </c>
      <c r="E115" s="1" t="s">
        <v>13</v>
      </c>
      <c r="F115" s="1">
        <v>5.1222000000000003</v>
      </c>
      <c r="G115" s="1">
        <v>559.44437900000003</v>
      </c>
      <c r="H115" s="1">
        <v>2.3050000000000002</v>
      </c>
      <c r="I115" s="1">
        <v>325</v>
      </c>
    </row>
    <row r="116" spans="1:9" x14ac:dyDescent="0.3">
      <c r="A116">
        <v>2021</v>
      </c>
      <c r="B116">
        <v>1</v>
      </c>
      <c r="C116" s="1" t="s">
        <v>32</v>
      </c>
      <c r="D116" s="1" t="s">
        <v>16</v>
      </c>
      <c r="E116" s="1" t="s">
        <v>13</v>
      </c>
      <c r="F116">
        <v>5.3559000000000001</v>
      </c>
      <c r="G116">
        <v>807.00975100000005</v>
      </c>
      <c r="H116">
        <v>2.4102000000000001</v>
      </c>
      <c r="I116">
        <v>1879</v>
      </c>
    </row>
    <row r="117" spans="1:9" x14ac:dyDescent="0.3">
      <c r="A117">
        <v>2022</v>
      </c>
      <c r="B117">
        <v>1</v>
      </c>
      <c r="C117" s="1" t="s">
        <v>32</v>
      </c>
      <c r="D117" s="1" t="s">
        <v>51</v>
      </c>
      <c r="E117" s="1" t="s">
        <v>12</v>
      </c>
      <c r="F117">
        <v>5.3848000000000003</v>
      </c>
      <c r="G117">
        <v>403.57108199999999</v>
      </c>
      <c r="H117">
        <v>2.0731000000000002</v>
      </c>
      <c r="I117">
        <v>1598</v>
      </c>
    </row>
    <row r="118" spans="1:9" x14ac:dyDescent="0.3">
      <c r="A118">
        <v>2020</v>
      </c>
      <c r="B118">
        <v>1</v>
      </c>
      <c r="C118" s="1" t="s">
        <v>32</v>
      </c>
      <c r="D118" s="1" t="s">
        <v>19</v>
      </c>
      <c r="E118" s="1" t="s">
        <v>12</v>
      </c>
      <c r="F118">
        <v>5.5746000000000002</v>
      </c>
      <c r="G118">
        <v>811.85141999999996</v>
      </c>
      <c r="H118">
        <v>2.0626000000000002</v>
      </c>
      <c r="I118">
        <v>709</v>
      </c>
    </row>
    <row r="119" spans="1:9" x14ac:dyDescent="0.3">
      <c r="A119">
        <v>2022</v>
      </c>
      <c r="B119">
        <v>1</v>
      </c>
      <c r="C119" s="1" t="s">
        <v>26</v>
      </c>
      <c r="D119" s="1" t="s">
        <v>10</v>
      </c>
      <c r="E119" s="1" t="s">
        <v>46</v>
      </c>
      <c r="F119">
        <v>6.1787999999999998</v>
      </c>
      <c r="G119">
        <v>460.20650000000001</v>
      </c>
      <c r="H119">
        <v>1.2358</v>
      </c>
      <c r="I119">
        <v>1101</v>
      </c>
    </row>
    <row r="120" spans="1:9" x14ac:dyDescent="0.3">
      <c r="A120">
        <v>2021</v>
      </c>
      <c r="B120">
        <v>1</v>
      </c>
      <c r="C120" s="1" t="s">
        <v>26</v>
      </c>
      <c r="D120" s="1" t="s">
        <v>15</v>
      </c>
      <c r="E120" s="1" t="s">
        <v>13</v>
      </c>
      <c r="F120">
        <v>6.601</v>
      </c>
      <c r="G120">
        <v>1395.983538</v>
      </c>
      <c r="H120">
        <v>2.6402999999999999</v>
      </c>
      <c r="I120">
        <v>704</v>
      </c>
    </row>
    <row r="121" spans="1:9" x14ac:dyDescent="0.3">
      <c r="A121">
        <v>2020</v>
      </c>
      <c r="B121">
        <v>1</v>
      </c>
      <c r="C121" s="1" t="s">
        <v>32</v>
      </c>
      <c r="D121" s="1" t="s">
        <v>16</v>
      </c>
      <c r="E121" s="1" t="s">
        <v>13</v>
      </c>
      <c r="F121">
        <v>7.0743</v>
      </c>
      <c r="G121">
        <v>918.30978900000002</v>
      </c>
      <c r="H121">
        <v>3.1833999999999998</v>
      </c>
      <c r="I121">
        <v>1018</v>
      </c>
    </row>
    <row r="122" spans="1:9" x14ac:dyDescent="0.3">
      <c r="A122" s="1">
        <v>2020</v>
      </c>
      <c r="B122" s="1">
        <v>1</v>
      </c>
      <c r="C122" s="1" t="s">
        <v>26</v>
      </c>
      <c r="D122" s="1" t="s">
        <v>10</v>
      </c>
      <c r="E122" s="1" t="s">
        <v>13</v>
      </c>
      <c r="F122" s="1">
        <v>7.8609999999999998</v>
      </c>
      <c r="G122" s="1">
        <v>1087.9695099999999</v>
      </c>
      <c r="H122" s="1">
        <v>3.9304000000000001</v>
      </c>
      <c r="I122" s="1">
        <v>1426</v>
      </c>
    </row>
    <row r="123" spans="1:9" x14ac:dyDescent="0.3">
      <c r="A123">
        <v>2022</v>
      </c>
      <c r="B123">
        <v>1</v>
      </c>
      <c r="C123" s="1" t="s">
        <v>26</v>
      </c>
      <c r="D123" s="1" t="s">
        <v>15</v>
      </c>
      <c r="E123" s="1" t="s">
        <v>13</v>
      </c>
      <c r="F123">
        <v>8.1112000000000002</v>
      </c>
      <c r="G123">
        <v>1609.072208</v>
      </c>
      <c r="H123">
        <v>3.2444999999999999</v>
      </c>
      <c r="I123">
        <v>1351</v>
      </c>
    </row>
    <row r="124" spans="1:9" x14ac:dyDescent="0.3">
      <c r="A124">
        <v>2022</v>
      </c>
      <c r="B124">
        <v>1</v>
      </c>
      <c r="C124" s="1" t="s">
        <v>26</v>
      </c>
      <c r="D124" s="1" t="s">
        <v>17</v>
      </c>
      <c r="E124" s="1" t="s">
        <v>126</v>
      </c>
      <c r="F124">
        <v>8.1161999999999992</v>
      </c>
      <c r="G124">
        <v>700.44224199999996</v>
      </c>
      <c r="H124">
        <v>1.4609000000000001</v>
      </c>
      <c r="I124">
        <v>2897</v>
      </c>
    </row>
    <row r="125" spans="1:9" x14ac:dyDescent="0.3">
      <c r="A125">
        <v>2021</v>
      </c>
      <c r="B125">
        <v>1</v>
      </c>
      <c r="C125" s="1" t="s">
        <v>32</v>
      </c>
      <c r="D125" s="1" t="s">
        <v>10</v>
      </c>
      <c r="E125" s="1" t="s">
        <v>13</v>
      </c>
      <c r="F125">
        <v>9.3524999999999991</v>
      </c>
      <c r="G125">
        <v>1152.899461</v>
      </c>
      <c r="H125">
        <v>4.6763000000000003</v>
      </c>
      <c r="I125">
        <v>796</v>
      </c>
    </row>
    <row r="126" spans="1:9" x14ac:dyDescent="0.3">
      <c r="A126">
        <v>2022</v>
      </c>
      <c r="B126">
        <v>1</v>
      </c>
      <c r="C126" s="1" t="s">
        <v>32</v>
      </c>
      <c r="D126" s="1" t="s">
        <v>10</v>
      </c>
      <c r="E126" s="1" t="s">
        <v>13</v>
      </c>
      <c r="F126">
        <v>9.9210999999999991</v>
      </c>
      <c r="G126">
        <v>1323.619549</v>
      </c>
      <c r="H126">
        <v>4.9606000000000003</v>
      </c>
      <c r="I126">
        <v>729</v>
      </c>
    </row>
    <row r="127" spans="1:9" x14ac:dyDescent="0.3">
      <c r="A127">
        <v>2022</v>
      </c>
      <c r="B127">
        <v>1</v>
      </c>
      <c r="C127" s="1" t="s">
        <v>9</v>
      </c>
      <c r="D127" s="1" t="s">
        <v>10</v>
      </c>
      <c r="E127" s="1" t="s">
        <v>46</v>
      </c>
      <c r="F127">
        <v>10.053699999999999</v>
      </c>
      <c r="G127">
        <v>732.97979999999995</v>
      </c>
      <c r="H127">
        <v>2.0106999999999999</v>
      </c>
      <c r="I127">
        <v>411</v>
      </c>
    </row>
    <row r="128" spans="1:9" x14ac:dyDescent="0.3">
      <c r="A128" s="1">
        <v>2020</v>
      </c>
      <c r="B128" s="1">
        <v>1</v>
      </c>
      <c r="C128" s="1" t="s">
        <v>9</v>
      </c>
      <c r="D128" s="1" t="s">
        <v>16</v>
      </c>
      <c r="E128" s="1" t="s">
        <v>11</v>
      </c>
      <c r="F128" s="1">
        <v>10.0639</v>
      </c>
      <c r="G128" s="1">
        <v>573.12875799999995</v>
      </c>
      <c r="H128" s="1">
        <v>2.3147000000000002</v>
      </c>
      <c r="I128" s="1">
        <v>547</v>
      </c>
    </row>
    <row r="129" spans="1:9" x14ac:dyDescent="0.3">
      <c r="A129">
        <v>2022</v>
      </c>
      <c r="B129">
        <v>1</v>
      </c>
      <c r="C129" s="1" t="s">
        <v>26</v>
      </c>
      <c r="D129" s="1" t="s">
        <v>20</v>
      </c>
      <c r="E129" s="1" t="s">
        <v>12</v>
      </c>
      <c r="F129">
        <v>11.9015</v>
      </c>
      <c r="G129">
        <v>701.60339399999998</v>
      </c>
      <c r="H129">
        <v>4.2846000000000002</v>
      </c>
      <c r="I129">
        <v>1386</v>
      </c>
    </row>
    <row r="130" spans="1:9" x14ac:dyDescent="0.3">
      <c r="A130">
        <v>2021</v>
      </c>
      <c r="B130">
        <v>1</v>
      </c>
      <c r="C130" s="1" t="s">
        <v>9</v>
      </c>
      <c r="D130" s="1" t="s">
        <v>10</v>
      </c>
      <c r="E130" s="1" t="s">
        <v>11</v>
      </c>
      <c r="F130">
        <v>12.7583</v>
      </c>
      <c r="G130">
        <v>817.78912800000001</v>
      </c>
      <c r="H130">
        <v>2.6791999999999998</v>
      </c>
      <c r="I130">
        <v>545</v>
      </c>
    </row>
    <row r="131" spans="1:9" x14ac:dyDescent="0.3">
      <c r="A131">
        <v>2020</v>
      </c>
      <c r="B131">
        <v>1</v>
      </c>
      <c r="C131" s="1" t="s">
        <v>26</v>
      </c>
      <c r="D131" s="1" t="s">
        <v>15</v>
      </c>
      <c r="E131" s="1" t="s">
        <v>13</v>
      </c>
      <c r="F131">
        <v>14.2126</v>
      </c>
      <c r="G131">
        <v>2169.3090109999998</v>
      </c>
      <c r="H131">
        <v>5.6848999999999998</v>
      </c>
      <c r="I131">
        <v>1776</v>
      </c>
    </row>
    <row r="132" spans="1:9" x14ac:dyDescent="0.3">
      <c r="A132">
        <v>2022</v>
      </c>
      <c r="B132">
        <v>1</v>
      </c>
      <c r="C132" s="1" t="s">
        <v>32</v>
      </c>
      <c r="D132" s="1" t="s">
        <v>17</v>
      </c>
      <c r="E132" s="1" t="s">
        <v>126</v>
      </c>
      <c r="F132">
        <v>14.6676</v>
      </c>
      <c r="G132">
        <v>1288.4679839999999</v>
      </c>
      <c r="H132">
        <v>2.6402000000000001</v>
      </c>
      <c r="I132">
        <v>4284</v>
      </c>
    </row>
    <row r="133" spans="1:9" x14ac:dyDescent="0.3">
      <c r="A133">
        <v>2022</v>
      </c>
      <c r="B133">
        <v>1</v>
      </c>
      <c r="C133" s="1" t="s">
        <v>9</v>
      </c>
      <c r="D133" s="1" t="s">
        <v>10</v>
      </c>
      <c r="E133" s="1" t="s">
        <v>11</v>
      </c>
      <c r="F133">
        <v>15.2249</v>
      </c>
      <c r="G133">
        <v>899.26549299999999</v>
      </c>
      <c r="H133">
        <v>3.1972</v>
      </c>
      <c r="I133">
        <v>536</v>
      </c>
    </row>
    <row r="134" spans="1:9" x14ac:dyDescent="0.3">
      <c r="A134" s="1">
        <v>2020</v>
      </c>
      <c r="B134" s="1">
        <v>1</v>
      </c>
      <c r="C134" s="1" t="s">
        <v>9</v>
      </c>
      <c r="D134" s="1" t="s">
        <v>10</v>
      </c>
      <c r="E134" s="1" t="s">
        <v>11</v>
      </c>
      <c r="F134" s="1">
        <v>16.3202</v>
      </c>
      <c r="G134" s="1">
        <v>936.80341299999998</v>
      </c>
      <c r="H134" s="1">
        <v>3.4272</v>
      </c>
      <c r="I134" s="1">
        <v>477</v>
      </c>
    </row>
    <row r="135" spans="1:9" x14ac:dyDescent="0.3">
      <c r="A135" s="1">
        <v>2020</v>
      </c>
      <c r="B135" s="1">
        <v>1</v>
      </c>
      <c r="C135" s="1" t="s">
        <v>9</v>
      </c>
      <c r="D135" s="1" t="s">
        <v>15</v>
      </c>
      <c r="E135" s="1" t="s">
        <v>13</v>
      </c>
      <c r="F135" s="1">
        <v>16.8368</v>
      </c>
      <c r="G135" s="1">
        <v>3227.9926559999999</v>
      </c>
      <c r="H135" s="1">
        <v>6.7346000000000004</v>
      </c>
      <c r="I135" s="1">
        <v>663</v>
      </c>
    </row>
    <row r="136" spans="1:9" x14ac:dyDescent="0.3">
      <c r="A136">
        <v>2022</v>
      </c>
      <c r="B136">
        <v>1</v>
      </c>
      <c r="C136" s="1" t="s">
        <v>32</v>
      </c>
      <c r="D136" s="1" t="s">
        <v>10</v>
      </c>
      <c r="E136" s="1" t="s">
        <v>46</v>
      </c>
      <c r="F136">
        <v>17.2088</v>
      </c>
      <c r="G136">
        <v>1310.1595</v>
      </c>
      <c r="H136">
        <v>3.4417</v>
      </c>
      <c r="I136">
        <v>1929</v>
      </c>
    </row>
    <row r="137" spans="1:9" x14ac:dyDescent="0.3">
      <c r="A137">
        <v>2021</v>
      </c>
      <c r="B137">
        <v>1</v>
      </c>
      <c r="C137" s="1" t="s">
        <v>26</v>
      </c>
      <c r="D137" s="1" t="s">
        <v>10</v>
      </c>
      <c r="E137" s="1" t="s">
        <v>46</v>
      </c>
      <c r="F137">
        <v>18.018899999999999</v>
      </c>
      <c r="G137">
        <v>1233.5554</v>
      </c>
      <c r="H137">
        <v>3.6036999999999999</v>
      </c>
      <c r="I137">
        <v>1755</v>
      </c>
    </row>
    <row r="138" spans="1:9" x14ac:dyDescent="0.3">
      <c r="A138">
        <v>2022</v>
      </c>
      <c r="B138">
        <v>1</v>
      </c>
      <c r="C138" s="1" t="s">
        <v>32</v>
      </c>
      <c r="D138" s="1" t="s">
        <v>20</v>
      </c>
      <c r="E138" s="1" t="s">
        <v>12</v>
      </c>
      <c r="F138">
        <v>19.016200000000001</v>
      </c>
      <c r="G138">
        <v>1335.5663770000001</v>
      </c>
      <c r="H138">
        <v>6.8459000000000003</v>
      </c>
      <c r="I138">
        <v>1751</v>
      </c>
    </row>
    <row r="139" spans="1:9" x14ac:dyDescent="0.3">
      <c r="A139">
        <v>2020</v>
      </c>
      <c r="B139">
        <v>1</v>
      </c>
      <c r="C139" s="1" t="s">
        <v>32</v>
      </c>
      <c r="D139" s="1" t="s">
        <v>16</v>
      </c>
      <c r="E139" s="1" t="s">
        <v>11</v>
      </c>
      <c r="F139">
        <v>19.5669</v>
      </c>
      <c r="G139">
        <v>1090.341146</v>
      </c>
      <c r="H139">
        <v>4.5003000000000002</v>
      </c>
      <c r="I139">
        <v>3312</v>
      </c>
    </row>
    <row r="140" spans="1:9" x14ac:dyDescent="0.3">
      <c r="A140">
        <v>2021</v>
      </c>
      <c r="B140">
        <v>1</v>
      </c>
      <c r="C140" s="1" t="s">
        <v>26</v>
      </c>
      <c r="D140" s="1" t="s">
        <v>20</v>
      </c>
      <c r="E140" s="1" t="s">
        <v>12</v>
      </c>
      <c r="F140">
        <v>22.006499999999999</v>
      </c>
      <c r="G140">
        <v>1012.00119</v>
      </c>
      <c r="H140">
        <v>7.9222999999999999</v>
      </c>
      <c r="I140">
        <v>1738</v>
      </c>
    </row>
    <row r="141" spans="1:9" x14ac:dyDescent="0.3">
      <c r="A141">
        <v>2021</v>
      </c>
      <c r="B141">
        <v>1</v>
      </c>
      <c r="C141" s="1" t="s">
        <v>32</v>
      </c>
      <c r="D141" s="1" t="s">
        <v>10</v>
      </c>
      <c r="E141" s="1" t="s">
        <v>46</v>
      </c>
      <c r="F141">
        <v>26.234000000000002</v>
      </c>
      <c r="G141">
        <v>1891.4637</v>
      </c>
      <c r="H141">
        <v>5.2468000000000004</v>
      </c>
      <c r="I141">
        <v>2038</v>
      </c>
    </row>
    <row r="142" spans="1:9" x14ac:dyDescent="0.3">
      <c r="A142">
        <v>2021</v>
      </c>
      <c r="B142">
        <v>1</v>
      </c>
      <c r="C142" s="1" t="s">
        <v>9</v>
      </c>
      <c r="D142" s="1" t="s">
        <v>10</v>
      </c>
      <c r="E142" s="1" t="s">
        <v>46</v>
      </c>
      <c r="F142">
        <v>31.181999999999999</v>
      </c>
      <c r="G142">
        <v>2078.5832999999998</v>
      </c>
      <c r="H142">
        <v>6.2363</v>
      </c>
      <c r="I142">
        <v>511</v>
      </c>
    </row>
    <row r="143" spans="1:9" x14ac:dyDescent="0.3">
      <c r="A143">
        <v>2021</v>
      </c>
      <c r="B143">
        <v>1</v>
      </c>
      <c r="C143" s="1" t="s">
        <v>9</v>
      </c>
      <c r="D143" s="1" t="s">
        <v>15</v>
      </c>
      <c r="E143" s="1" t="s">
        <v>13</v>
      </c>
      <c r="F143">
        <v>32.549199999999999</v>
      </c>
      <c r="G143">
        <v>5589.6700229999997</v>
      </c>
      <c r="H143">
        <v>13.019600000000001</v>
      </c>
      <c r="I143">
        <v>658</v>
      </c>
    </row>
    <row r="144" spans="1:9" x14ac:dyDescent="0.3">
      <c r="A144" s="1">
        <v>2020</v>
      </c>
      <c r="B144" s="1">
        <v>1</v>
      </c>
      <c r="C144" s="1" t="s">
        <v>9</v>
      </c>
      <c r="D144" s="1" t="s">
        <v>10</v>
      </c>
      <c r="E144" s="1" t="s">
        <v>13</v>
      </c>
      <c r="F144" s="1">
        <v>35.718200000000003</v>
      </c>
      <c r="G144" s="1">
        <v>4166.4537879999998</v>
      </c>
      <c r="H144" s="1">
        <v>17.859200000000001</v>
      </c>
      <c r="I144" s="1">
        <v>629</v>
      </c>
    </row>
    <row r="145" spans="1:9" x14ac:dyDescent="0.3">
      <c r="A145">
        <v>2021</v>
      </c>
      <c r="B145">
        <v>1</v>
      </c>
      <c r="C145" s="1" t="s">
        <v>32</v>
      </c>
      <c r="D145" s="1" t="s">
        <v>20</v>
      </c>
      <c r="E145" s="1" t="s">
        <v>12</v>
      </c>
      <c r="F145">
        <v>36.8688</v>
      </c>
      <c r="G145">
        <v>2073.7657469999999</v>
      </c>
      <c r="H145">
        <v>13.2728</v>
      </c>
      <c r="I145">
        <v>2184</v>
      </c>
    </row>
    <row r="146" spans="1:9" x14ac:dyDescent="0.3">
      <c r="A146">
        <v>2022</v>
      </c>
      <c r="B146">
        <v>1</v>
      </c>
      <c r="C146" s="1" t="s">
        <v>9</v>
      </c>
      <c r="D146" s="1" t="s">
        <v>10</v>
      </c>
      <c r="E146" s="1" t="s">
        <v>13</v>
      </c>
      <c r="F146">
        <v>38.410200000000003</v>
      </c>
      <c r="G146">
        <v>4457.2247900000002</v>
      </c>
      <c r="H146">
        <v>19.205100000000002</v>
      </c>
      <c r="I146">
        <v>633</v>
      </c>
    </row>
    <row r="147" spans="1:9" x14ac:dyDescent="0.3">
      <c r="A147">
        <v>2020</v>
      </c>
      <c r="B147">
        <v>1</v>
      </c>
      <c r="C147" s="1" t="s">
        <v>32</v>
      </c>
      <c r="D147" s="1" t="s">
        <v>10</v>
      </c>
      <c r="E147" s="1" t="s">
        <v>13</v>
      </c>
      <c r="F147">
        <v>41.831800000000001</v>
      </c>
      <c r="G147">
        <v>4901.0809179999997</v>
      </c>
      <c r="H147">
        <v>20.916</v>
      </c>
      <c r="I147">
        <v>2638</v>
      </c>
    </row>
    <row r="148" spans="1:9" x14ac:dyDescent="0.3">
      <c r="A148">
        <v>2022</v>
      </c>
      <c r="B148">
        <v>1</v>
      </c>
      <c r="C148" s="1" t="s">
        <v>9</v>
      </c>
      <c r="D148" s="1" t="s">
        <v>15</v>
      </c>
      <c r="E148" s="1" t="s">
        <v>13</v>
      </c>
      <c r="F148">
        <v>44.928699999999999</v>
      </c>
      <c r="G148">
        <v>7611.5632079999996</v>
      </c>
      <c r="H148">
        <v>17.971499999999999</v>
      </c>
      <c r="I148">
        <v>728</v>
      </c>
    </row>
    <row r="149" spans="1:9" x14ac:dyDescent="0.3">
      <c r="A149">
        <v>2021</v>
      </c>
      <c r="B149">
        <v>1</v>
      </c>
      <c r="C149" s="1" t="s">
        <v>9</v>
      </c>
      <c r="D149" s="1" t="s">
        <v>10</v>
      </c>
      <c r="E149" s="1" t="s">
        <v>13</v>
      </c>
      <c r="F149">
        <v>47.752400000000002</v>
      </c>
      <c r="G149">
        <v>4638.5372710000001</v>
      </c>
      <c r="H149">
        <v>23.876300000000001</v>
      </c>
      <c r="I149">
        <v>569</v>
      </c>
    </row>
    <row r="150" spans="1:9" x14ac:dyDescent="0.3">
      <c r="A150">
        <v>2021</v>
      </c>
      <c r="B150">
        <v>1</v>
      </c>
      <c r="C150" s="1" t="s">
        <v>32</v>
      </c>
      <c r="D150" s="1" t="s">
        <v>15</v>
      </c>
      <c r="E150" s="1" t="s">
        <v>13</v>
      </c>
      <c r="F150">
        <v>49.695099999999996</v>
      </c>
      <c r="G150">
        <v>8107.0834329999998</v>
      </c>
      <c r="H150">
        <v>19.878</v>
      </c>
      <c r="I150">
        <v>1820</v>
      </c>
    </row>
    <row r="151" spans="1:9" x14ac:dyDescent="0.3">
      <c r="A151" s="1">
        <v>2020</v>
      </c>
      <c r="B151" s="1">
        <v>1</v>
      </c>
      <c r="C151" s="1" t="s">
        <v>26</v>
      </c>
      <c r="D151" s="1" t="s">
        <v>20</v>
      </c>
      <c r="E151" s="1" t="s">
        <v>12</v>
      </c>
      <c r="F151" s="1">
        <v>52.790100000000002</v>
      </c>
      <c r="G151" s="1">
        <v>3000.9626050000002</v>
      </c>
      <c r="H151" s="1">
        <v>19.0044</v>
      </c>
      <c r="I151" s="1">
        <v>5948</v>
      </c>
    </row>
    <row r="152" spans="1:9" x14ac:dyDescent="0.3">
      <c r="A152">
        <v>2021</v>
      </c>
      <c r="B152">
        <v>1</v>
      </c>
      <c r="C152" s="1" t="s">
        <v>26</v>
      </c>
      <c r="D152" s="1" t="s">
        <v>10</v>
      </c>
      <c r="E152" s="1" t="s">
        <v>12</v>
      </c>
      <c r="F152">
        <v>53.450200000000002</v>
      </c>
      <c r="G152">
        <v>5188.0307679999996</v>
      </c>
      <c r="H152">
        <v>18.7075</v>
      </c>
      <c r="I152">
        <v>8539</v>
      </c>
    </row>
    <row r="153" spans="1:9" x14ac:dyDescent="0.3">
      <c r="A153">
        <v>2020</v>
      </c>
      <c r="B153">
        <v>1</v>
      </c>
      <c r="C153" s="1" t="s">
        <v>32</v>
      </c>
      <c r="D153" s="1" t="s">
        <v>20</v>
      </c>
      <c r="E153" s="1" t="s">
        <v>12</v>
      </c>
      <c r="F153">
        <v>55.337499999999999</v>
      </c>
      <c r="G153">
        <v>3197.0532509999998</v>
      </c>
      <c r="H153">
        <v>19.921500000000002</v>
      </c>
      <c r="I153">
        <v>6724</v>
      </c>
    </row>
    <row r="154" spans="1:9" x14ac:dyDescent="0.3">
      <c r="A154">
        <v>2022</v>
      </c>
      <c r="B154">
        <v>1</v>
      </c>
      <c r="C154" s="1" t="s">
        <v>32</v>
      </c>
      <c r="D154" s="1" t="s">
        <v>15</v>
      </c>
      <c r="E154" s="1" t="s">
        <v>13</v>
      </c>
      <c r="F154">
        <v>56.186999999999998</v>
      </c>
      <c r="G154">
        <v>9934.4125370000002</v>
      </c>
      <c r="H154">
        <v>22.474699999999999</v>
      </c>
      <c r="I154">
        <v>4241</v>
      </c>
    </row>
    <row r="155" spans="1:9" x14ac:dyDescent="0.3">
      <c r="A155">
        <v>2022</v>
      </c>
      <c r="B155">
        <v>1</v>
      </c>
      <c r="C155" s="1" t="s">
        <v>26</v>
      </c>
      <c r="D155" s="1" t="s">
        <v>10</v>
      </c>
      <c r="E155" s="1" t="s">
        <v>12</v>
      </c>
      <c r="F155">
        <v>57.690800000000003</v>
      </c>
      <c r="G155">
        <v>5967.1194320000004</v>
      </c>
      <c r="H155">
        <v>20.191800000000001</v>
      </c>
      <c r="I155">
        <v>9322</v>
      </c>
    </row>
    <row r="156" spans="1:9" x14ac:dyDescent="0.3">
      <c r="A156">
        <v>2022</v>
      </c>
      <c r="B156">
        <v>1</v>
      </c>
      <c r="C156" s="1" t="s">
        <v>9</v>
      </c>
      <c r="D156" s="1" t="s">
        <v>10</v>
      </c>
      <c r="E156" s="1" t="s">
        <v>12</v>
      </c>
      <c r="F156">
        <v>58.244300000000003</v>
      </c>
      <c r="G156">
        <v>5622.5804420000004</v>
      </c>
      <c r="H156">
        <v>20.3855</v>
      </c>
      <c r="I156">
        <v>758</v>
      </c>
    </row>
    <row r="157" spans="1:9" x14ac:dyDescent="0.3">
      <c r="A157">
        <v>2021</v>
      </c>
      <c r="B157">
        <v>1</v>
      </c>
      <c r="C157" s="1" t="s">
        <v>26</v>
      </c>
      <c r="D157" s="1" t="s">
        <v>10</v>
      </c>
      <c r="E157" s="1" t="s">
        <v>11</v>
      </c>
      <c r="F157">
        <v>60.735599999999998</v>
      </c>
      <c r="G157">
        <v>3633.450875</v>
      </c>
      <c r="H157">
        <v>12.7544</v>
      </c>
      <c r="I157">
        <v>8174</v>
      </c>
    </row>
    <row r="158" spans="1:9" x14ac:dyDescent="0.3">
      <c r="A158">
        <v>2021</v>
      </c>
      <c r="B158">
        <v>1</v>
      </c>
      <c r="C158" s="1" t="s">
        <v>9</v>
      </c>
      <c r="D158" s="1" t="s">
        <v>10</v>
      </c>
      <c r="E158" s="1" t="s">
        <v>12</v>
      </c>
      <c r="F158">
        <v>61.603400000000001</v>
      </c>
      <c r="G158">
        <v>5598.9758140000004</v>
      </c>
      <c r="H158">
        <v>21.561199999999999</v>
      </c>
      <c r="I158">
        <v>798</v>
      </c>
    </row>
    <row r="159" spans="1:9" x14ac:dyDescent="0.3">
      <c r="A159">
        <v>2020</v>
      </c>
      <c r="B159">
        <v>1</v>
      </c>
      <c r="C159" s="1" t="s">
        <v>32</v>
      </c>
      <c r="D159" s="1" t="s">
        <v>15</v>
      </c>
      <c r="E159" s="1" t="s">
        <v>13</v>
      </c>
      <c r="F159">
        <v>66.142200000000003</v>
      </c>
      <c r="G159">
        <v>9564.4037960000005</v>
      </c>
      <c r="H159">
        <v>26.456900000000001</v>
      </c>
      <c r="I159">
        <v>5157</v>
      </c>
    </row>
    <row r="160" spans="1:9" x14ac:dyDescent="0.3">
      <c r="A160" s="1">
        <v>2020</v>
      </c>
      <c r="B160" s="1">
        <v>1</v>
      </c>
      <c r="C160" s="1" t="s">
        <v>26</v>
      </c>
      <c r="D160" s="1" t="s">
        <v>10</v>
      </c>
      <c r="E160" s="1" t="s">
        <v>11</v>
      </c>
      <c r="F160" s="1">
        <v>66.722499999999997</v>
      </c>
      <c r="G160" s="1">
        <v>4050.03638</v>
      </c>
      <c r="H160" s="1">
        <v>14.011699999999999</v>
      </c>
      <c r="I160" s="1">
        <v>7561</v>
      </c>
    </row>
    <row r="161" spans="1:9" x14ac:dyDescent="0.3">
      <c r="A161" s="1">
        <v>2020</v>
      </c>
      <c r="B161" s="1">
        <v>1</v>
      </c>
      <c r="C161" s="1" t="s">
        <v>26</v>
      </c>
      <c r="D161" s="1" t="s">
        <v>10</v>
      </c>
      <c r="E161" s="1" t="s">
        <v>12</v>
      </c>
      <c r="F161" s="1">
        <v>77.969800000000006</v>
      </c>
      <c r="G161" s="1">
        <v>7036.2551679999997</v>
      </c>
      <c r="H161" s="1">
        <v>27.289400000000001</v>
      </c>
      <c r="I161" s="1">
        <v>8754</v>
      </c>
    </row>
    <row r="162" spans="1:9" x14ac:dyDescent="0.3">
      <c r="A162" s="1">
        <v>2020</v>
      </c>
      <c r="B162" s="1">
        <v>1</v>
      </c>
      <c r="C162" s="1" t="s">
        <v>9</v>
      </c>
      <c r="D162" s="1" t="s">
        <v>10</v>
      </c>
      <c r="E162" s="1" t="s">
        <v>12</v>
      </c>
      <c r="F162" s="1">
        <v>87.863399999999999</v>
      </c>
      <c r="G162" s="1">
        <v>7019.1165080000001</v>
      </c>
      <c r="H162" s="1">
        <v>30.752199999999998</v>
      </c>
      <c r="I162" s="1">
        <v>754</v>
      </c>
    </row>
    <row r="163" spans="1:9" x14ac:dyDescent="0.3">
      <c r="A163">
        <v>2022</v>
      </c>
      <c r="B163">
        <v>1</v>
      </c>
      <c r="C163" s="1" t="s">
        <v>26</v>
      </c>
      <c r="D163" s="1" t="s">
        <v>10</v>
      </c>
      <c r="E163" s="1" t="s">
        <v>11</v>
      </c>
      <c r="F163">
        <v>88.491699999999994</v>
      </c>
      <c r="G163">
        <v>4389.8095540000004</v>
      </c>
      <c r="H163">
        <v>18.583300000000001</v>
      </c>
      <c r="I163">
        <v>9100</v>
      </c>
    </row>
    <row r="164" spans="1:9" x14ac:dyDescent="0.3">
      <c r="A164">
        <v>2021</v>
      </c>
      <c r="B164">
        <v>1</v>
      </c>
      <c r="C164" s="1" t="s">
        <v>32</v>
      </c>
      <c r="D164" s="1" t="s">
        <v>10</v>
      </c>
      <c r="E164" s="1" t="s">
        <v>11</v>
      </c>
      <c r="F164">
        <v>97.1922</v>
      </c>
      <c r="G164">
        <v>5815.6747169999999</v>
      </c>
      <c r="H164">
        <v>20.410399999999999</v>
      </c>
      <c r="I164">
        <v>11628</v>
      </c>
    </row>
    <row r="165" spans="1:9" x14ac:dyDescent="0.3">
      <c r="A165">
        <v>2020</v>
      </c>
      <c r="B165">
        <v>1</v>
      </c>
      <c r="C165" s="1" t="s">
        <v>32</v>
      </c>
      <c r="D165" s="1" t="s">
        <v>10</v>
      </c>
      <c r="E165" s="1" t="s">
        <v>12</v>
      </c>
      <c r="F165">
        <v>109.4041</v>
      </c>
      <c r="G165">
        <v>9457.3964120000001</v>
      </c>
      <c r="H165">
        <v>38.291400000000003</v>
      </c>
      <c r="I165">
        <v>8553</v>
      </c>
    </row>
    <row r="166" spans="1:9" x14ac:dyDescent="0.3">
      <c r="A166">
        <v>2021</v>
      </c>
      <c r="B166">
        <v>1</v>
      </c>
      <c r="C166" s="1" t="s">
        <v>32</v>
      </c>
      <c r="D166" s="1" t="s">
        <v>10</v>
      </c>
      <c r="E166" s="1" t="s">
        <v>12</v>
      </c>
      <c r="F166">
        <v>147.98070000000001</v>
      </c>
      <c r="G166">
        <v>13070.828159999999</v>
      </c>
      <c r="H166">
        <v>51.793100000000003</v>
      </c>
      <c r="I166">
        <v>15787</v>
      </c>
    </row>
    <row r="167" spans="1:9" x14ac:dyDescent="0.3">
      <c r="A167">
        <v>2022</v>
      </c>
      <c r="B167">
        <v>1</v>
      </c>
      <c r="C167" s="1" t="s">
        <v>32</v>
      </c>
      <c r="D167" s="1" t="s">
        <v>10</v>
      </c>
      <c r="E167" s="1" t="s">
        <v>12</v>
      </c>
      <c r="F167">
        <v>159.5171</v>
      </c>
      <c r="G167">
        <v>14567.697899999999</v>
      </c>
      <c r="H167">
        <v>55.8309</v>
      </c>
      <c r="I167">
        <v>17397</v>
      </c>
    </row>
    <row r="168" spans="1:9" x14ac:dyDescent="0.3">
      <c r="A168">
        <v>2020</v>
      </c>
      <c r="B168">
        <v>1</v>
      </c>
      <c r="C168" s="1" t="s">
        <v>32</v>
      </c>
      <c r="D168" s="1" t="s">
        <v>10</v>
      </c>
      <c r="E168" s="1" t="s">
        <v>11</v>
      </c>
      <c r="F168">
        <v>173.1694</v>
      </c>
      <c r="G168">
        <v>8930.8731939999998</v>
      </c>
      <c r="H168">
        <v>36.365499999999997</v>
      </c>
      <c r="I168">
        <v>10568</v>
      </c>
    </row>
    <row r="169" spans="1:9" x14ac:dyDescent="0.3">
      <c r="A169">
        <v>2022</v>
      </c>
      <c r="B169">
        <v>1</v>
      </c>
      <c r="C169" s="1" t="s">
        <v>32</v>
      </c>
      <c r="D169" s="1" t="s">
        <v>10</v>
      </c>
      <c r="E169" s="1" t="s">
        <v>11</v>
      </c>
      <c r="F169">
        <v>200.7302</v>
      </c>
      <c r="G169">
        <v>10271.139880000001</v>
      </c>
      <c r="H169">
        <v>42.153399999999998</v>
      </c>
      <c r="I169">
        <v>17167</v>
      </c>
    </row>
    <row r="170" spans="1:9" x14ac:dyDescent="0.3">
      <c r="A170">
        <v>2021</v>
      </c>
      <c r="B170">
        <v>2</v>
      </c>
      <c r="C170" s="1" t="s">
        <v>26</v>
      </c>
      <c r="D170" s="1" t="s">
        <v>29</v>
      </c>
      <c r="E170" s="1" t="s">
        <v>126</v>
      </c>
      <c r="F170">
        <v>2.9999999999999997E-4</v>
      </c>
      <c r="G170">
        <v>6.0470999999999997E-2</v>
      </c>
      <c r="H170">
        <v>1E-4</v>
      </c>
      <c r="I170">
        <v>0</v>
      </c>
    </row>
    <row r="171" spans="1:9" x14ac:dyDescent="0.3">
      <c r="A171">
        <v>2021</v>
      </c>
      <c r="B171">
        <v>2</v>
      </c>
      <c r="C171" s="1" t="s">
        <v>32</v>
      </c>
      <c r="D171" s="1" t="s">
        <v>34</v>
      </c>
      <c r="E171" s="1" t="s">
        <v>126</v>
      </c>
      <c r="F171">
        <v>1.2999999999999999E-3</v>
      </c>
      <c r="G171">
        <v>0.660408</v>
      </c>
      <c r="H171">
        <v>2.9999999999999997E-4</v>
      </c>
      <c r="I171">
        <v>0</v>
      </c>
    </row>
    <row r="172" spans="1:9" x14ac:dyDescent="0.3">
      <c r="A172">
        <v>2021</v>
      </c>
      <c r="B172">
        <v>2</v>
      </c>
      <c r="C172" s="1" t="s">
        <v>32</v>
      </c>
      <c r="D172" s="1" t="s">
        <v>29</v>
      </c>
      <c r="E172" s="1" t="s">
        <v>126</v>
      </c>
      <c r="F172">
        <v>1.2999999999999999E-3</v>
      </c>
      <c r="G172">
        <v>0.51300999999999997</v>
      </c>
      <c r="H172">
        <v>2.9999999999999997E-4</v>
      </c>
      <c r="I172">
        <v>2</v>
      </c>
    </row>
    <row r="173" spans="1:9" x14ac:dyDescent="0.3">
      <c r="A173">
        <v>2020</v>
      </c>
      <c r="B173">
        <v>2</v>
      </c>
      <c r="C173" s="1" t="s">
        <v>32</v>
      </c>
      <c r="D173" s="1" t="s">
        <v>37</v>
      </c>
      <c r="E173" s="1" t="s">
        <v>126</v>
      </c>
      <c r="F173">
        <v>1.6000000000000001E-3</v>
      </c>
      <c r="G173">
        <v>0.21092</v>
      </c>
      <c r="H173">
        <v>2.9999999999999997E-4</v>
      </c>
      <c r="I173">
        <v>4</v>
      </c>
    </row>
    <row r="174" spans="1:9" x14ac:dyDescent="0.3">
      <c r="A174">
        <v>2022</v>
      </c>
      <c r="B174">
        <v>2</v>
      </c>
      <c r="C174" s="1" t="s">
        <v>26</v>
      </c>
      <c r="D174" s="1" t="s">
        <v>21</v>
      </c>
      <c r="E174" s="1" t="s">
        <v>22</v>
      </c>
      <c r="F174">
        <v>2E-3</v>
      </c>
      <c r="G174">
        <v>0.90885700000000003</v>
      </c>
      <c r="H174">
        <v>5.9999999999999995E-4</v>
      </c>
      <c r="I174">
        <v>0</v>
      </c>
    </row>
    <row r="175" spans="1:9" x14ac:dyDescent="0.3">
      <c r="A175">
        <v>2021</v>
      </c>
      <c r="B175">
        <v>2</v>
      </c>
      <c r="C175" s="1" t="s">
        <v>26</v>
      </c>
      <c r="D175" s="1" t="s">
        <v>21</v>
      </c>
      <c r="E175" s="1" t="s">
        <v>22</v>
      </c>
      <c r="F175">
        <v>3.3E-3</v>
      </c>
      <c r="G175">
        <v>1.308484</v>
      </c>
      <c r="H175">
        <v>8.9999999999999998E-4</v>
      </c>
      <c r="I175">
        <v>2</v>
      </c>
    </row>
    <row r="176" spans="1:9" x14ac:dyDescent="0.3">
      <c r="A176">
        <v>2022</v>
      </c>
      <c r="B176">
        <v>2</v>
      </c>
      <c r="C176" s="1" t="s">
        <v>9</v>
      </c>
      <c r="D176" s="1" t="s">
        <v>20</v>
      </c>
      <c r="E176" s="1" t="s">
        <v>22</v>
      </c>
      <c r="F176">
        <v>3.8999999999999998E-3</v>
      </c>
      <c r="G176">
        <v>0.20893</v>
      </c>
      <c r="H176">
        <v>1E-3</v>
      </c>
      <c r="I176">
        <v>1</v>
      </c>
    </row>
    <row r="177" spans="1:9" x14ac:dyDescent="0.3">
      <c r="A177">
        <v>2021</v>
      </c>
      <c r="B177">
        <v>2</v>
      </c>
      <c r="C177" s="1" t="s">
        <v>26</v>
      </c>
      <c r="D177" s="1" t="s">
        <v>15</v>
      </c>
      <c r="E177" s="1" t="s">
        <v>11</v>
      </c>
      <c r="F177">
        <v>4.4000000000000003E-3</v>
      </c>
      <c r="G177">
        <v>0.38570199999999999</v>
      </c>
      <c r="H177">
        <v>8.9999999999999998E-4</v>
      </c>
      <c r="I177">
        <v>2</v>
      </c>
    </row>
    <row r="178" spans="1:9" x14ac:dyDescent="0.3">
      <c r="A178">
        <v>2022</v>
      </c>
      <c r="B178">
        <v>2</v>
      </c>
      <c r="C178" s="1" t="s">
        <v>9</v>
      </c>
      <c r="D178" s="1" t="s">
        <v>24</v>
      </c>
      <c r="E178" s="1" t="s">
        <v>12</v>
      </c>
      <c r="F178">
        <v>4.4000000000000003E-3</v>
      </c>
      <c r="G178">
        <v>0.40546199999999999</v>
      </c>
      <c r="H178">
        <v>1.6999999999999999E-3</v>
      </c>
      <c r="I178">
        <v>2</v>
      </c>
    </row>
    <row r="179" spans="1:9" x14ac:dyDescent="0.3">
      <c r="A179">
        <v>2022</v>
      </c>
      <c r="B179">
        <v>2</v>
      </c>
      <c r="C179" s="1" t="s">
        <v>26</v>
      </c>
      <c r="D179" s="1" t="s">
        <v>21</v>
      </c>
      <c r="E179" s="1" t="s">
        <v>27</v>
      </c>
      <c r="F179">
        <v>4.4000000000000003E-3</v>
      </c>
      <c r="G179">
        <v>1.373464</v>
      </c>
      <c r="H179">
        <v>1.2999999999999999E-3</v>
      </c>
      <c r="I179">
        <v>0</v>
      </c>
    </row>
    <row r="180" spans="1:9" x14ac:dyDescent="0.3">
      <c r="A180">
        <v>2021</v>
      </c>
      <c r="B180">
        <v>2</v>
      </c>
      <c r="C180" s="1" t="s">
        <v>9</v>
      </c>
      <c r="D180" s="1" t="s">
        <v>21</v>
      </c>
      <c r="E180" s="1" t="s">
        <v>22</v>
      </c>
      <c r="F180">
        <v>5.7999999999999996E-3</v>
      </c>
      <c r="G180">
        <v>1.908023</v>
      </c>
      <c r="H180">
        <v>1.6000000000000001E-3</v>
      </c>
      <c r="I180">
        <v>2</v>
      </c>
    </row>
    <row r="181" spans="1:9" x14ac:dyDescent="0.3">
      <c r="A181">
        <v>2020</v>
      </c>
      <c r="B181">
        <v>2</v>
      </c>
      <c r="C181" s="1" t="s">
        <v>9</v>
      </c>
      <c r="D181" s="1" t="s">
        <v>21</v>
      </c>
      <c r="E181" s="1" t="s">
        <v>22</v>
      </c>
      <c r="F181">
        <v>6.1999999999999998E-3</v>
      </c>
      <c r="G181">
        <v>2.0046979999999999</v>
      </c>
      <c r="H181">
        <v>1.6999999999999999E-3</v>
      </c>
      <c r="I181">
        <v>4</v>
      </c>
    </row>
    <row r="182" spans="1:9" x14ac:dyDescent="0.3">
      <c r="A182">
        <v>2022</v>
      </c>
      <c r="B182">
        <v>2</v>
      </c>
      <c r="C182" s="1" t="s">
        <v>32</v>
      </c>
      <c r="D182" s="1" t="s">
        <v>21</v>
      </c>
      <c r="E182" s="1" t="s">
        <v>27</v>
      </c>
      <c r="F182">
        <v>7.7000000000000002E-3</v>
      </c>
      <c r="G182">
        <v>2.390466</v>
      </c>
      <c r="H182">
        <v>2.3E-3</v>
      </c>
      <c r="I182">
        <v>7</v>
      </c>
    </row>
    <row r="183" spans="1:9" x14ac:dyDescent="0.3">
      <c r="A183">
        <v>2022</v>
      </c>
      <c r="B183">
        <v>2</v>
      </c>
      <c r="C183" s="1" t="s">
        <v>9</v>
      </c>
      <c r="D183" s="1" t="s">
        <v>21</v>
      </c>
      <c r="E183" s="1" t="s">
        <v>22</v>
      </c>
      <c r="F183">
        <v>9.2999999999999992E-3</v>
      </c>
      <c r="G183">
        <v>2.9506860000000001</v>
      </c>
      <c r="H183">
        <v>2.7000000000000001E-3</v>
      </c>
      <c r="I183">
        <v>7</v>
      </c>
    </row>
    <row r="184" spans="1:9" x14ac:dyDescent="0.3">
      <c r="A184">
        <v>2021</v>
      </c>
      <c r="B184">
        <v>2</v>
      </c>
      <c r="C184" s="1" t="s">
        <v>9</v>
      </c>
      <c r="D184" s="1" t="s">
        <v>25</v>
      </c>
      <c r="E184" s="1" t="s">
        <v>13</v>
      </c>
      <c r="F184">
        <v>1.06E-2</v>
      </c>
      <c r="G184">
        <v>1.650026</v>
      </c>
      <c r="H184">
        <v>4.1999999999999997E-3</v>
      </c>
      <c r="I184">
        <v>8</v>
      </c>
    </row>
    <row r="185" spans="1:9" x14ac:dyDescent="0.3">
      <c r="A185">
        <v>2022</v>
      </c>
      <c r="B185">
        <v>2</v>
      </c>
      <c r="C185" s="1" t="s">
        <v>32</v>
      </c>
      <c r="D185" s="1" t="s">
        <v>21</v>
      </c>
      <c r="E185" s="1" t="s">
        <v>22</v>
      </c>
      <c r="F185">
        <v>1.14E-2</v>
      </c>
      <c r="G185">
        <v>4.7138309999999999</v>
      </c>
      <c r="H185">
        <v>3.2000000000000002E-3</v>
      </c>
      <c r="I185">
        <v>5</v>
      </c>
    </row>
    <row r="186" spans="1:9" x14ac:dyDescent="0.3">
      <c r="A186">
        <v>2022</v>
      </c>
      <c r="B186">
        <v>2</v>
      </c>
      <c r="C186" s="1" t="s">
        <v>32</v>
      </c>
      <c r="D186" s="1" t="s">
        <v>33</v>
      </c>
      <c r="E186" s="1" t="s">
        <v>12</v>
      </c>
      <c r="F186">
        <v>1.44E-2</v>
      </c>
      <c r="G186">
        <v>6.543679</v>
      </c>
      <c r="H186">
        <v>5.1000000000000004E-3</v>
      </c>
      <c r="I186">
        <v>3</v>
      </c>
    </row>
    <row r="187" spans="1:9" x14ac:dyDescent="0.3">
      <c r="A187">
        <v>2022</v>
      </c>
      <c r="B187">
        <v>2</v>
      </c>
      <c r="C187" s="1" t="s">
        <v>32</v>
      </c>
      <c r="D187" s="1" t="s">
        <v>10</v>
      </c>
      <c r="E187" s="1" t="s">
        <v>14</v>
      </c>
      <c r="F187">
        <v>1.52E-2</v>
      </c>
      <c r="G187">
        <v>3.141648</v>
      </c>
      <c r="H187">
        <v>1.14E-2</v>
      </c>
      <c r="I187">
        <v>4</v>
      </c>
    </row>
    <row r="188" spans="1:9" x14ac:dyDescent="0.3">
      <c r="A188">
        <v>2021</v>
      </c>
      <c r="B188">
        <v>2</v>
      </c>
      <c r="C188" s="1" t="s">
        <v>26</v>
      </c>
      <c r="D188" s="1" t="s">
        <v>21</v>
      </c>
      <c r="E188" s="1" t="s">
        <v>27</v>
      </c>
      <c r="F188">
        <v>1.5900000000000001E-2</v>
      </c>
      <c r="G188">
        <v>3.3178890000000001</v>
      </c>
      <c r="H188">
        <v>4.7999999999999996E-3</v>
      </c>
      <c r="I188">
        <v>2</v>
      </c>
    </row>
    <row r="189" spans="1:9" x14ac:dyDescent="0.3">
      <c r="A189">
        <v>2021</v>
      </c>
      <c r="B189">
        <v>2</v>
      </c>
      <c r="C189" s="1" t="s">
        <v>32</v>
      </c>
      <c r="D189" s="1" t="s">
        <v>15</v>
      </c>
      <c r="E189" s="1" t="s">
        <v>11</v>
      </c>
      <c r="F189">
        <v>1.6500000000000001E-2</v>
      </c>
      <c r="G189">
        <v>2.359302</v>
      </c>
      <c r="H189">
        <v>3.3E-3</v>
      </c>
      <c r="I189">
        <v>12</v>
      </c>
    </row>
    <row r="190" spans="1:9" x14ac:dyDescent="0.3">
      <c r="A190">
        <v>2020</v>
      </c>
      <c r="B190">
        <v>2</v>
      </c>
      <c r="C190" s="1" t="s">
        <v>32</v>
      </c>
      <c r="D190" s="1" t="s">
        <v>29</v>
      </c>
      <c r="E190" s="1" t="s">
        <v>126</v>
      </c>
      <c r="F190">
        <v>1.7500000000000002E-2</v>
      </c>
      <c r="G190">
        <v>6.4333460000000002</v>
      </c>
      <c r="H190">
        <v>3.3E-3</v>
      </c>
      <c r="I190">
        <v>13</v>
      </c>
    </row>
    <row r="191" spans="1:9" x14ac:dyDescent="0.3">
      <c r="A191">
        <v>2021</v>
      </c>
      <c r="B191">
        <v>2</v>
      </c>
      <c r="C191" s="1" t="s">
        <v>32</v>
      </c>
      <c r="D191" s="1" t="s">
        <v>33</v>
      </c>
      <c r="E191" s="1" t="s">
        <v>12</v>
      </c>
      <c r="F191">
        <v>2.06E-2</v>
      </c>
      <c r="G191">
        <v>6.792724999999999</v>
      </c>
      <c r="H191">
        <v>7.3000000000000001E-3</v>
      </c>
      <c r="I191">
        <v>7</v>
      </c>
    </row>
    <row r="192" spans="1:9" x14ac:dyDescent="0.3">
      <c r="A192">
        <v>2020</v>
      </c>
      <c r="B192">
        <v>2</v>
      </c>
      <c r="C192" s="1" t="s">
        <v>26</v>
      </c>
      <c r="D192" s="1" t="s">
        <v>35</v>
      </c>
      <c r="E192" s="1" t="s">
        <v>126</v>
      </c>
      <c r="F192">
        <v>2.2700000000000001E-2</v>
      </c>
      <c r="G192">
        <v>3.238388</v>
      </c>
      <c r="H192">
        <v>4.1000000000000003E-3</v>
      </c>
      <c r="I192">
        <v>0</v>
      </c>
    </row>
    <row r="193" spans="1:9" x14ac:dyDescent="0.3">
      <c r="A193">
        <v>2021</v>
      </c>
      <c r="B193">
        <v>2</v>
      </c>
      <c r="C193" s="1" t="s">
        <v>26</v>
      </c>
      <c r="D193" s="1" t="s">
        <v>35</v>
      </c>
      <c r="E193" s="1" t="s">
        <v>126</v>
      </c>
      <c r="F193">
        <v>2.35E-2</v>
      </c>
      <c r="G193">
        <v>4.2909309999999996</v>
      </c>
      <c r="H193">
        <v>4.1999999999999997E-3</v>
      </c>
      <c r="I193">
        <v>0</v>
      </c>
    </row>
    <row r="194" spans="1:9" x14ac:dyDescent="0.3">
      <c r="A194">
        <v>2020</v>
      </c>
      <c r="B194">
        <v>2</v>
      </c>
      <c r="C194" s="1" t="s">
        <v>26</v>
      </c>
      <c r="D194" s="1" t="s">
        <v>36</v>
      </c>
      <c r="E194" s="1" t="s">
        <v>13</v>
      </c>
      <c r="F194">
        <v>2.9499999999999998E-2</v>
      </c>
      <c r="G194">
        <v>2.7168909999999999</v>
      </c>
      <c r="H194">
        <v>1.18E-2</v>
      </c>
      <c r="I194">
        <v>0</v>
      </c>
    </row>
    <row r="195" spans="1:9" x14ac:dyDescent="0.3">
      <c r="A195">
        <v>2020</v>
      </c>
      <c r="B195">
        <v>2</v>
      </c>
      <c r="C195" s="1" t="s">
        <v>26</v>
      </c>
      <c r="D195" s="1" t="s">
        <v>10</v>
      </c>
      <c r="E195" s="1" t="s">
        <v>27</v>
      </c>
      <c r="F195">
        <v>3.2599999999999997E-2</v>
      </c>
      <c r="G195">
        <v>2.7249140000000001</v>
      </c>
      <c r="H195">
        <v>1.04E-2</v>
      </c>
      <c r="I195">
        <v>16</v>
      </c>
    </row>
    <row r="196" spans="1:9" x14ac:dyDescent="0.3">
      <c r="A196">
        <v>2020</v>
      </c>
      <c r="B196">
        <v>2</v>
      </c>
      <c r="C196" s="1" t="s">
        <v>32</v>
      </c>
      <c r="D196" s="1" t="s">
        <v>33</v>
      </c>
      <c r="E196" s="1" t="s">
        <v>12</v>
      </c>
      <c r="F196">
        <v>3.9699999999999999E-2</v>
      </c>
      <c r="G196">
        <v>13.110632000000001</v>
      </c>
      <c r="H196">
        <v>1.4E-2</v>
      </c>
      <c r="I196">
        <v>8</v>
      </c>
    </row>
    <row r="197" spans="1:9" x14ac:dyDescent="0.3">
      <c r="A197">
        <v>2021</v>
      </c>
      <c r="B197">
        <v>2</v>
      </c>
      <c r="C197" s="1" t="s">
        <v>32</v>
      </c>
      <c r="D197" s="1" t="s">
        <v>10</v>
      </c>
      <c r="E197" s="1" t="s">
        <v>14</v>
      </c>
      <c r="F197">
        <v>4.0800000000000003E-2</v>
      </c>
      <c r="G197">
        <v>5.5094370000000001</v>
      </c>
      <c r="H197">
        <v>3.0599999999999999E-2</v>
      </c>
      <c r="I197">
        <v>30</v>
      </c>
    </row>
    <row r="198" spans="1:9" x14ac:dyDescent="0.3">
      <c r="A198">
        <v>2020</v>
      </c>
      <c r="B198">
        <v>2</v>
      </c>
      <c r="C198" s="1" t="s">
        <v>32</v>
      </c>
      <c r="D198" s="1" t="s">
        <v>34</v>
      </c>
      <c r="E198" s="1" t="s">
        <v>12</v>
      </c>
      <c r="F198">
        <v>5.2600000000000001E-2</v>
      </c>
      <c r="G198">
        <v>24.106432999999999</v>
      </c>
      <c r="H198">
        <v>1.84E-2</v>
      </c>
      <c r="I198">
        <v>0</v>
      </c>
    </row>
    <row r="199" spans="1:9" x14ac:dyDescent="0.3">
      <c r="A199">
        <v>2022</v>
      </c>
      <c r="B199">
        <v>2</v>
      </c>
      <c r="C199" s="1" t="s">
        <v>26</v>
      </c>
      <c r="D199" s="1" t="s">
        <v>16</v>
      </c>
      <c r="E199" s="1" t="s">
        <v>13</v>
      </c>
      <c r="F199">
        <v>5.3100000000000001E-2</v>
      </c>
      <c r="G199">
        <v>5.0842169999999998</v>
      </c>
      <c r="H199">
        <v>2.3900000000000001E-2</v>
      </c>
      <c r="I199">
        <v>52</v>
      </c>
    </row>
    <row r="200" spans="1:9" x14ac:dyDescent="0.3">
      <c r="A200">
        <v>2021</v>
      </c>
      <c r="B200">
        <v>2</v>
      </c>
      <c r="C200" s="1" t="s">
        <v>32</v>
      </c>
      <c r="D200" s="1" t="s">
        <v>34</v>
      </c>
      <c r="E200" s="1" t="s">
        <v>12</v>
      </c>
      <c r="F200">
        <v>5.5100000000000003E-2</v>
      </c>
      <c r="G200">
        <v>25.322154000000001</v>
      </c>
      <c r="H200">
        <v>1.9300000000000001E-2</v>
      </c>
      <c r="I200">
        <v>0</v>
      </c>
    </row>
    <row r="201" spans="1:9" x14ac:dyDescent="0.3">
      <c r="A201">
        <v>2020</v>
      </c>
      <c r="B201">
        <v>2</v>
      </c>
      <c r="C201" s="1" t="s">
        <v>26</v>
      </c>
      <c r="D201" s="1" t="s">
        <v>29</v>
      </c>
      <c r="E201" s="1" t="s">
        <v>126</v>
      </c>
      <c r="F201">
        <v>6.7000000000000004E-2</v>
      </c>
      <c r="G201">
        <v>22.854507999999999</v>
      </c>
      <c r="H201">
        <v>1.2699999999999999E-2</v>
      </c>
      <c r="I201">
        <v>51</v>
      </c>
    </row>
    <row r="202" spans="1:9" x14ac:dyDescent="0.3">
      <c r="A202">
        <v>2020</v>
      </c>
      <c r="B202">
        <v>2</v>
      </c>
      <c r="C202" s="1" t="s">
        <v>32</v>
      </c>
      <c r="D202" s="1" t="s">
        <v>33</v>
      </c>
      <c r="E202" s="1" t="s">
        <v>13</v>
      </c>
      <c r="F202">
        <v>6.8500000000000005E-2</v>
      </c>
      <c r="G202">
        <v>33.706556999999997</v>
      </c>
      <c r="H202">
        <v>3.4200000000000001E-2</v>
      </c>
      <c r="I202">
        <v>40</v>
      </c>
    </row>
    <row r="203" spans="1:9" x14ac:dyDescent="0.3">
      <c r="A203">
        <v>2021</v>
      </c>
      <c r="B203">
        <v>2</v>
      </c>
      <c r="C203" s="1" t="s">
        <v>32</v>
      </c>
      <c r="D203" s="1" t="s">
        <v>33</v>
      </c>
      <c r="E203" s="1" t="s">
        <v>13</v>
      </c>
      <c r="F203">
        <v>7.3800000000000004E-2</v>
      </c>
      <c r="G203">
        <v>36.475166000000002</v>
      </c>
      <c r="H203">
        <v>3.6900000000000002E-2</v>
      </c>
      <c r="I203">
        <v>54</v>
      </c>
    </row>
    <row r="204" spans="1:9" x14ac:dyDescent="0.3">
      <c r="A204">
        <v>2021</v>
      </c>
      <c r="B204">
        <v>2</v>
      </c>
      <c r="C204" s="1" t="s">
        <v>9</v>
      </c>
      <c r="D204" s="1" t="s">
        <v>15</v>
      </c>
      <c r="E204" s="1" t="s">
        <v>11</v>
      </c>
      <c r="F204">
        <v>7.5300000000000006E-2</v>
      </c>
      <c r="G204">
        <v>8.4115210000000005</v>
      </c>
      <c r="H204">
        <v>1.5100000000000001E-2</v>
      </c>
      <c r="I204">
        <v>10</v>
      </c>
    </row>
    <row r="205" spans="1:9" x14ac:dyDescent="0.3">
      <c r="A205">
        <v>2020</v>
      </c>
      <c r="B205">
        <v>2</v>
      </c>
      <c r="C205" s="1" t="s">
        <v>32</v>
      </c>
      <c r="D205" s="1" t="s">
        <v>10</v>
      </c>
      <c r="E205" s="1" t="s">
        <v>14</v>
      </c>
      <c r="F205">
        <v>8.43E-2</v>
      </c>
      <c r="G205">
        <v>16.051770999999999</v>
      </c>
      <c r="H205">
        <v>6.3299999999999995E-2</v>
      </c>
      <c r="I205">
        <v>53</v>
      </c>
    </row>
    <row r="206" spans="1:9" x14ac:dyDescent="0.3">
      <c r="A206">
        <v>2022</v>
      </c>
      <c r="B206">
        <v>2</v>
      </c>
      <c r="C206" s="1" t="s">
        <v>26</v>
      </c>
      <c r="D206" s="1" t="s">
        <v>15</v>
      </c>
      <c r="E206" s="1" t="s">
        <v>11</v>
      </c>
      <c r="F206">
        <v>8.6300000000000002E-2</v>
      </c>
      <c r="G206">
        <v>13.461722999999999</v>
      </c>
      <c r="H206">
        <v>1.72E-2</v>
      </c>
      <c r="I206">
        <v>22</v>
      </c>
    </row>
    <row r="207" spans="1:9" x14ac:dyDescent="0.3">
      <c r="A207">
        <v>2022</v>
      </c>
      <c r="B207">
        <v>2</v>
      </c>
      <c r="C207" s="1" t="s">
        <v>32</v>
      </c>
      <c r="D207" s="1" t="s">
        <v>33</v>
      </c>
      <c r="E207" s="1" t="s">
        <v>13</v>
      </c>
      <c r="F207">
        <v>8.6900000000000005E-2</v>
      </c>
      <c r="G207">
        <v>46.111162</v>
      </c>
      <c r="H207">
        <v>4.3499999999999997E-2</v>
      </c>
      <c r="I207">
        <v>42</v>
      </c>
    </row>
    <row r="208" spans="1:9" x14ac:dyDescent="0.3">
      <c r="A208">
        <v>2022</v>
      </c>
      <c r="B208">
        <v>2</v>
      </c>
      <c r="C208" s="1" t="s">
        <v>9</v>
      </c>
      <c r="D208" s="1" t="s">
        <v>15</v>
      </c>
      <c r="E208" s="1" t="s">
        <v>11</v>
      </c>
      <c r="F208">
        <v>8.9300000000000004E-2</v>
      </c>
      <c r="G208">
        <v>11.329055</v>
      </c>
      <c r="H208">
        <v>1.78E-2</v>
      </c>
      <c r="I208">
        <v>10</v>
      </c>
    </row>
    <row r="209" spans="1:9" x14ac:dyDescent="0.3">
      <c r="A209">
        <v>2021</v>
      </c>
      <c r="B209">
        <v>2</v>
      </c>
      <c r="C209" s="1" t="s">
        <v>26</v>
      </c>
      <c r="D209" s="1" t="s">
        <v>29</v>
      </c>
      <c r="E209" s="1" t="s">
        <v>13</v>
      </c>
      <c r="F209">
        <v>9.5399999999999999E-2</v>
      </c>
      <c r="G209">
        <v>37.051830000000002</v>
      </c>
      <c r="H209">
        <v>3.8100000000000002E-2</v>
      </c>
      <c r="I209">
        <v>0</v>
      </c>
    </row>
    <row r="210" spans="1:9" x14ac:dyDescent="0.3">
      <c r="A210">
        <v>2020</v>
      </c>
      <c r="B210">
        <v>2</v>
      </c>
      <c r="C210" s="1" t="s">
        <v>26</v>
      </c>
      <c r="D210" s="1" t="s">
        <v>36</v>
      </c>
      <c r="E210" s="1" t="s">
        <v>27</v>
      </c>
      <c r="F210">
        <v>0.1532</v>
      </c>
      <c r="G210">
        <v>27.976054999999999</v>
      </c>
      <c r="H210">
        <v>4.9099999999999998E-2</v>
      </c>
      <c r="I210">
        <v>0</v>
      </c>
    </row>
    <row r="211" spans="1:9" x14ac:dyDescent="0.3">
      <c r="A211">
        <v>2022</v>
      </c>
      <c r="B211">
        <v>2</v>
      </c>
      <c r="C211" s="1" t="s">
        <v>9</v>
      </c>
      <c r="D211" s="1" t="s">
        <v>23</v>
      </c>
      <c r="E211" s="1" t="s">
        <v>13</v>
      </c>
      <c r="F211">
        <v>0.157</v>
      </c>
      <c r="G211">
        <v>34.985402000000001</v>
      </c>
      <c r="H211">
        <v>6.2799999999999995E-2</v>
      </c>
      <c r="I211">
        <v>108</v>
      </c>
    </row>
    <row r="212" spans="1:9" x14ac:dyDescent="0.3">
      <c r="A212">
        <v>2020</v>
      </c>
      <c r="B212">
        <v>2</v>
      </c>
      <c r="C212" s="1" t="s">
        <v>26</v>
      </c>
      <c r="D212" s="1" t="s">
        <v>35</v>
      </c>
      <c r="E212" s="1" t="s">
        <v>12</v>
      </c>
      <c r="F212">
        <v>0.18310000000000001</v>
      </c>
      <c r="G212">
        <v>36.294018000000001</v>
      </c>
      <c r="H212">
        <v>6.4100000000000004E-2</v>
      </c>
      <c r="I212">
        <v>0</v>
      </c>
    </row>
    <row r="213" spans="1:9" x14ac:dyDescent="0.3">
      <c r="A213">
        <v>2020</v>
      </c>
      <c r="B213">
        <v>2</v>
      </c>
      <c r="C213" s="1" t="s">
        <v>32</v>
      </c>
      <c r="D213" s="1" t="s">
        <v>38</v>
      </c>
      <c r="E213" s="1" t="s">
        <v>27</v>
      </c>
      <c r="F213">
        <v>0.1842</v>
      </c>
      <c r="G213">
        <v>34.832101999999999</v>
      </c>
      <c r="H213">
        <v>6.08E-2</v>
      </c>
      <c r="I213">
        <v>0</v>
      </c>
    </row>
    <row r="214" spans="1:9" x14ac:dyDescent="0.3">
      <c r="A214">
        <v>2022</v>
      </c>
      <c r="B214">
        <v>2</v>
      </c>
      <c r="C214" s="1" t="s">
        <v>9</v>
      </c>
      <c r="D214" s="1" t="s">
        <v>24</v>
      </c>
      <c r="E214" s="1" t="s">
        <v>126</v>
      </c>
      <c r="F214">
        <v>0.19070000000000001</v>
      </c>
      <c r="G214">
        <v>32.362732000000001</v>
      </c>
      <c r="H214">
        <v>3.6200000000000003E-2</v>
      </c>
      <c r="I214">
        <v>82</v>
      </c>
    </row>
    <row r="215" spans="1:9" x14ac:dyDescent="0.3">
      <c r="A215">
        <v>2022</v>
      </c>
      <c r="B215">
        <v>2</v>
      </c>
      <c r="C215" s="1" t="s">
        <v>9</v>
      </c>
      <c r="D215" s="1" t="s">
        <v>42</v>
      </c>
      <c r="E215" s="1" t="s">
        <v>13</v>
      </c>
      <c r="F215">
        <v>0.20200000000000001</v>
      </c>
      <c r="G215">
        <v>33.859988999999999</v>
      </c>
      <c r="H215">
        <v>8.0799999999999997E-2</v>
      </c>
      <c r="I215">
        <v>0</v>
      </c>
    </row>
    <row r="216" spans="1:9" x14ac:dyDescent="0.3">
      <c r="A216">
        <v>2021</v>
      </c>
      <c r="B216">
        <v>2</v>
      </c>
      <c r="C216" s="1" t="s">
        <v>9</v>
      </c>
      <c r="D216" s="1" t="s">
        <v>42</v>
      </c>
      <c r="E216" s="1" t="s">
        <v>13</v>
      </c>
      <c r="F216">
        <v>0.2056</v>
      </c>
      <c r="G216">
        <v>41.075017000000003</v>
      </c>
      <c r="H216">
        <v>8.2299999999999998E-2</v>
      </c>
      <c r="I216">
        <v>62</v>
      </c>
    </row>
    <row r="217" spans="1:9" x14ac:dyDescent="0.3">
      <c r="A217">
        <v>2021</v>
      </c>
      <c r="B217">
        <v>2</v>
      </c>
      <c r="C217" s="1" t="s">
        <v>26</v>
      </c>
      <c r="D217" s="1" t="s">
        <v>35</v>
      </c>
      <c r="E217" s="1" t="s">
        <v>12</v>
      </c>
      <c r="F217">
        <v>0.2102</v>
      </c>
      <c r="G217">
        <v>48.938783999999998</v>
      </c>
      <c r="H217">
        <v>7.3499999999999996E-2</v>
      </c>
      <c r="I217">
        <v>0</v>
      </c>
    </row>
    <row r="218" spans="1:9" x14ac:dyDescent="0.3">
      <c r="A218">
        <v>2020</v>
      </c>
      <c r="B218">
        <v>2</v>
      </c>
      <c r="C218" s="1" t="s">
        <v>9</v>
      </c>
      <c r="D218" s="1" t="s">
        <v>23</v>
      </c>
      <c r="E218" s="1" t="s">
        <v>13</v>
      </c>
      <c r="F218">
        <v>0.23449999999999999</v>
      </c>
      <c r="G218">
        <v>57.967151000000001</v>
      </c>
      <c r="H218">
        <v>9.3799999999999994E-2</v>
      </c>
      <c r="I218">
        <v>93</v>
      </c>
    </row>
    <row r="219" spans="1:9" x14ac:dyDescent="0.3">
      <c r="A219">
        <v>2022</v>
      </c>
      <c r="B219">
        <v>2</v>
      </c>
      <c r="C219" s="1" t="s">
        <v>26</v>
      </c>
      <c r="D219" s="1" t="s">
        <v>51</v>
      </c>
      <c r="E219" s="1" t="s">
        <v>13</v>
      </c>
      <c r="F219">
        <v>0.25559999999999999</v>
      </c>
      <c r="G219">
        <v>21.533491999999999</v>
      </c>
      <c r="H219">
        <v>0.12529999999999999</v>
      </c>
      <c r="I219">
        <v>180</v>
      </c>
    </row>
    <row r="220" spans="1:9" x14ac:dyDescent="0.3">
      <c r="A220">
        <v>2020</v>
      </c>
      <c r="B220">
        <v>2</v>
      </c>
      <c r="C220" s="1" t="s">
        <v>9</v>
      </c>
      <c r="D220" s="1" t="s">
        <v>25</v>
      </c>
      <c r="E220" s="1" t="s">
        <v>13</v>
      </c>
      <c r="F220">
        <v>0.2888</v>
      </c>
      <c r="G220">
        <v>46.506610999999999</v>
      </c>
      <c r="H220">
        <v>0.11550000000000001</v>
      </c>
      <c r="I220">
        <v>70</v>
      </c>
    </row>
    <row r="221" spans="1:9" x14ac:dyDescent="0.3">
      <c r="A221">
        <v>2022</v>
      </c>
      <c r="B221">
        <v>2</v>
      </c>
      <c r="C221" s="1" t="s">
        <v>32</v>
      </c>
      <c r="D221" s="1" t="s">
        <v>51</v>
      </c>
      <c r="E221" s="1" t="s">
        <v>13</v>
      </c>
      <c r="F221">
        <v>0.2908</v>
      </c>
      <c r="G221">
        <v>28.097594000000001</v>
      </c>
      <c r="H221">
        <v>0.14249999999999999</v>
      </c>
      <c r="I221">
        <v>145</v>
      </c>
    </row>
    <row r="222" spans="1:9" x14ac:dyDescent="0.3">
      <c r="A222">
        <v>2022</v>
      </c>
      <c r="B222">
        <v>2</v>
      </c>
      <c r="C222" s="1" t="s">
        <v>26</v>
      </c>
      <c r="D222" s="1" t="s">
        <v>10</v>
      </c>
      <c r="E222" s="1" t="s">
        <v>14</v>
      </c>
      <c r="F222">
        <v>0.29289999999999999</v>
      </c>
      <c r="G222">
        <v>47.309114000000001</v>
      </c>
      <c r="H222">
        <v>0.21970000000000001</v>
      </c>
      <c r="I222">
        <v>179</v>
      </c>
    </row>
    <row r="223" spans="1:9" x14ac:dyDescent="0.3">
      <c r="A223">
        <v>2021</v>
      </c>
      <c r="B223">
        <v>2</v>
      </c>
      <c r="C223" s="1" t="s">
        <v>32</v>
      </c>
      <c r="D223" s="1" t="s">
        <v>35</v>
      </c>
      <c r="E223" s="1" t="s">
        <v>126</v>
      </c>
      <c r="F223">
        <v>0.2964</v>
      </c>
      <c r="G223">
        <v>53.936470999999997</v>
      </c>
      <c r="H223">
        <v>5.33E-2</v>
      </c>
      <c r="I223">
        <v>78</v>
      </c>
    </row>
    <row r="224" spans="1:9" x14ac:dyDescent="0.3">
      <c r="A224">
        <v>2020</v>
      </c>
      <c r="B224">
        <v>2</v>
      </c>
      <c r="C224" s="1" t="s">
        <v>32</v>
      </c>
      <c r="D224" s="1" t="s">
        <v>38</v>
      </c>
      <c r="E224" s="1" t="s">
        <v>13</v>
      </c>
      <c r="F224">
        <v>0.31929999999999997</v>
      </c>
      <c r="G224">
        <v>146.807534</v>
      </c>
      <c r="H224">
        <v>0.15970000000000001</v>
      </c>
      <c r="I224">
        <v>0</v>
      </c>
    </row>
    <row r="225" spans="1:9" x14ac:dyDescent="0.3">
      <c r="A225">
        <v>2020</v>
      </c>
      <c r="B225">
        <v>2</v>
      </c>
      <c r="C225" s="1" t="s">
        <v>9</v>
      </c>
      <c r="D225" s="1" t="s">
        <v>10</v>
      </c>
      <c r="E225" s="1" t="s">
        <v>14</v>
      </c>
      <c r="F225">
        <v>0.32700000000000001</v>
      </c>
      <c r="G225">
        <v>61.337885999999997</v>
      </c>
      <c r="H225">
        <v>0.24529999999999999</v>
      </c>
      <c r="I225">
        <v>23</v>
      </c>
    </row>
    <row r="226" spans="1:9" x14ac:dyDescent="0.3">
      <c r="A226">
        <v>2020</v>
      </c>
      <c r="B226">
        <v>2</v>
      </c>
      <c r="C226" s="1" t="s">
        <v>9</v>
      </c>
      <c r="D226" s="1" t="s">
        <v>24</v>
      </c>
      <c r="E226" s="1" t="s">
        <v>126</v>
      </c>
      <c r="F226">
        <v>0.33189999999999997</v>
      </c>
      <c r="G226">
        <v>50.762267000000001</v>
      </c>
      <c r="H226">
        <v>6.3100000000000003E-2</v>
      </c>
      <c r="I226">
        <v>0</v>
      </c>
    </row>
    <row r="227" spans="1:9" x14ac:dyDescent="0.3">
      <c r="A227">
        <v>2021</v>
      </c>
      <c r="B227">
        <v>2</v>
      </c>
      <c r="C227" s="1" t="s">
        <v>26</v>
      </c>
      <c r="D227" s="1" t="s">
        <v>21</v>
      </c>
      <c r="E227" s="1" t="s">
        <v>13</v>
      </c>
      <c r="F227">
        <v>0.34960000000000002</v>
      </c>
      <c r="G227">
        <v>38.380471</v>
      </c>
      <c r="H227">
        <v>0.13980000000000001</v>
      </c>
      <c r="I227">
        <v>206</v>
      </c>
    </row>
    <row r="228" spans="1:9" x14ac:dyDescent="0.3">
      <c r="A228">
        <v>2020</v>
      </c>
      <c r="B228">
        <v>2</v>
      </c>
      <c r="C228" s="1" t="s">
        <v>26</v>
      </c>
      <c r="D228" s="1" t="s">
        <v>21</v>
      </c>
      <c r="E228" s="1" t="s">
        <v>13</v>
      </c>
      <c r="F228">
        <v>0.3508</v>
      </c>
      <c r="G228">
        <v>40.453398</v>
      </c>
      <c r="H228">
        <v>0.14030000000000001</v>
      </c>
      <c r="I228">
        <v>282</v>
      </c>
    </row>
    <row r="229" spans="1:9" x14ac:dyDescent="0.3">
      <c r="A229">
        <v>2021</v>
      </c>
      <c r="B229">
        <v>2</v>
      </c>
      <c r="C229" s="1" t="s">
        <v>9</v>
      </c>
      <c r="D229" s="1" t="s">
        <v>23</v>
      </c>
      <c r="E229" s="1" t="s">
        <v>13</v>
      </c>
      <c r="F229">
        <v>0.37630000000000002</v>
      </c>
      <c r="G229">
        <v>59.318733999999999</v>
      </c>
      <c r="H229">
        <v>0.15049999999999999</v>
      </c>
      <c r="I229">
        <v>165</v>
      </c>
    </row>
    <row r="230" spans="1:9" x14ac:dyDescent="0.3">
      <c r="A230">
        <v>2021</v>
      </c>
      <c r="B230">
        <v>2</v>
      </c>
      <c r="C230" s="1" t="s">
        <v>26</v>
      </c>
      <c r="D230" s="1" t="s">
        <v>10</v>
      </c>
      <c r="E230" s="1" t="s">
        <v>14</v>
      </c>
      <c r="F230">
        <v>0.39589999999999997</v>
      </c>
      <c r="G230">
        <v>66.646879999999996</v>
      </c>
      <c r="H230">
        <v>0.2969</v>
      </c>
      <c r="I230">
        <v>273</v>
      </c>
    </row>
    <row r="231" spans="1:9" x14ac:dyDescent="0.3">
      <c r="A231">
        <v>2020</v>
      </c>
      <c r="B231">
        <v>2</v>
      </c>
      <c r="C231" s="1" t="s">
        <v>32</v>
      </c>
      <c r="D231" s="1" t="s">
        <v>34</v>
      </c>
      <c r="E231" s="1" t="s">
        <v>13</v>
      </c>
      <c r="F231">
        <v>0.39760000000000001</v>
      </c>
      <c r="G231">
        <v>205.54900699999999</v>
      </c>
      <c r="H231">
        <v>0.16700000000000001</v>
      </c>
      <c r="I231">
        <v>0</v>
      </c>
    </row>
    <row r="232" spans="1:9" x14ac:dyDescent="0.3">
      <c r="A232">
        <v>2021</v>
      </c>
      <c r="B232">
        <v>2</v>
      </c>
      <c r="C232" s="1" t="s">
        <v>32</v>
      </c>
      <c r="D232" s="1" t="s">
        <v>34</v>
      </c>
      <c r="E232" s="1" t="s">
        <v>13</v>
      </c>
      <c r="F232">
        <v>0.40989999999999999</v>
      </c>
      <c r="G232">
        <v>222.27564100000001</v>
      </c>
      <c r="H232">
        <v>0.1721</v>
      </c>
      <c r="I232">
        <v>0</v>
      </c>
    </row>
    <row r="233" spans="1:9" x14ac:dyDescent="0.3">
      <c r="A233">
        <v>2022</v>
      </c>
      <c r="B233">
        <v>2</v>
      </c>
      <c r="C233" s="1" t="s">
        <v>9</v>
      </c>
      <c r="D233" s="1" t="s">
        <v>19</v>
      </c>
      <c r="E233" s="1" t="s">
        <v>12</v>
      </c>
      <c r="F233">
        <v>0.41299999999999998</v>
      </c>
      <c r="G233">
        <v>75.322764000000006</v>
      </c>
      <c r="H233">
        <v>0.15279999999999999</v>
      </c>
      <c r="I233">
        <v>34</v>
      </c>
    </row>
    <row r="234" spans="1:9" x14ac:dyDescent="0.3">
      <c r="A234">
        <v>2020</v>
      </c>
      <c r="B234">
        <v>2</v>
      </c>
      <c r="C234" s="1" t="s">
        <v>26</v>
      </c>
      <c r="D234" s="1" t="s">
        <v>29</v>
      </c>
      <c r="E234" s="1" t="s">
        <v>13</v>
      </c>
      <c r="F234">
        <v>0.41860000000000003</v>
      </c>
      <c r="G234">
        <v>131.38103000000001</v>
      </c>
      <c r="H234">
        <v>0.16739999999999999</v>
      </c>
      <c r="I234">
        <v>84</v>
      </c>
    </row>
    <row r="235" spans="1:9" x14ac:dyDescent="0.3">
      <c r="A235">
        <v>2022</v>
      </c>
      <c r="B235">
        <v>2</v>
      </c>
      <c r="C235" s="1" t="s">
        <v>26</v>
      </c>
      <c r="D235" s="1" t="s">
        <v>19</v>
      </c>
      <c r="E235" s="1" t="s">
        <v>12</v>
      </c>
      <c r="F235">
        <v>0.41889999999999999</v>
      </c>
      <c r="G235">
        <v>83.905488000000005</v>
      </c>
      <c r="H235">
        <v>0.155</v>
      </c>
      <c r="I235">
        <v>0</v>
      </c>
    </row>
    <row r="236" spans="1:9" x14ac:dyDescent="0.3">
      <c r="A236">
        <v>2020</v>
      </c>
      <c r="B236">
        <v>2</v>
      </c>
      <c r="C236" s="1" t="s">
        <v>26</v>
      </c>
      <c r="D236" s="1" t="s">
        <v>10</v>
      </c>
      <c r="E236" s="1" t="s">
        <v>14</v>
      </c>
      <c r="F236">
        <v>0.43280000000000002</v>
      </c>
      <c r="G236">
        <v>79.266847999999996</v>
      </c>
      <c r="H236">
        <v>0.3246</v>
      </c>
      <c r="I236">
        <v>279</v>
      </c>
    </row>
    <row r="237" spans="1:9" x14ac:dyDescent="0.3">
      <c r="A237">
        <v>2021</v>
      </c>
      <c r="B237">
        <v>2</v>
      </c>
      <c r="C237" s="1" t="s">
        <v>32</v>
      </c>
      <c r="D237" s="1" t="s">
        <v>29</v>
      </c>
      <c r="E237" s="1" t="s">
        <v>13</v>
      </c>
      <c r="F237">
        <v>0.5091</v>
      </c>
      <c r="G237">
        <v>184.811387</v>
      </c>
      <c r="H237">
        <v>0.2036</v>
      </c>
      <c r="I237">
        <v>87</v>
      </c>
    </row>
    <row r="238" spans="1:9" x14ac:dyDescent="0.3">
      <c r="A238">
        <v>2021</v>
      </c>
      <c r="B238">
        <v>2</v>
      </c>
      <c r="C238" s="1" t="s">
        <v>26</v>
      </c>
      <c r="D238" s="1" t="s">
        <v>16</v>
      </c>
      <c r="E238" s="1" t="s">
        <v>13</v>
      </c>
      <c r="F238">
        <v>0.5181</v>
      </c>
      <c r="G238">
        <v>82.924092000000002</v>
      </c>
      <c r="H238">
        <v>0.2331</v>
      </c>
      <c r="I238">
        <v>507</v>
      </c>
    </row>
    <row r="239" spans="1:9" x14ac:dyDescent="0.3">
      <c r="A239">
        <v>2021</v>
      </c>
      <c r="B239">
        <v>2</v>
      </c>
      <c r="C239" s="1" t="s">
        <v>26</v>
      </c>
      <c r="D239" s="1" t="s">
        <v>19</v>
      </c>
      <c r="E239" s="1" t="s">
        <v>12</v>
      </c>
      <c r="F239">
        <v>0.5252</v>
      </c>
      <c r="G239">
        <v>82.262953999999993</v>
      </c>
      <c r="H239">
        <v>0.1943</v>
      </c>
      <c r="I239">
        <v>279</v>
      </c>
    </row>
    <row r="240" spans="1:9" x14ac:dyDescent="0.3">
      <c r="A240">
        <v>2021</v>
      </c>
      <c r="B240">
        <v>2</v>
      </c>
      <c r="C240" s="1" t="s">
        <v>9</v>
      </c>
      <c r="D240" s="1" t="s">
        <v>25</v>
      </c>
      <c r="E240" s="1" t="s">
        <v>126</v>
      </c>
      <c r="F240">
        <v>0.53129999999999999</v>
      </c>
      <c r="G240">
        <v>46.850673999999998</v>
      </c>
      <c r="H240">
        <v>9.5600000000000004E-2</v>
      </c>
      <c r="I240">
        <v>87</v>
      </c>
    </row>
    <row r="241" spans="1:9" x14ac:dyDescent="0.3">
      <c r="A241">
        <v>2021</v>
      </c>
      <c r="B241">
        <v>2</v>
      </c>
      <c r="C241" s="1" t="s">
        <v>9</v>
      </c>
      <c r="D241" s="1" t="s">
        <v>16</v>
      </c>
      <c r="E241" s="1" t="s">
        <v>13</v>
      </c>
      <c r="F241">
        <v>0.70809999999999995</v>
      </c>
      <c r="G241">
        <v>89.899091999999996</v>
      </c>
      <c r="H241">
        <v>0.31859999999999999</v>
      </c>
      <c r="I241">
        <v>208</v>
      </c>
    </row>
    <row r="242" spans="1:9" x14ac:dyDescent="0.3">
      <c r="A242">
        <v>2022</v>
      </c>
      <c r="B242">
        <v>2</v>
      </c>
      <c r="C242" s="1" t="s">
        <v>9</v>
      </c>
      <c r="D242" s="1" t="s">
        <v>50</v>
      </c>
      <c r="E242" s="1" t="s">
        <v>27</v>
      </c>
      <c r="F242">
        <v>0.75270000000000004</v>
      </c>
      <c r="G242">
        <v>74.063677999999996</v>
      </c>
      <c r="H242">
        <v>0.2409</v>
      </c>
      <c r="I242">
        <v>251</v>
      </c>
    </row>
    <row r="243" spans="1:9" x14ac:dyDescent="0.3">
      <c r="A243">
        <v>2021</v>
      </c>
      <c r="B243">
        <v>2</v>
      </c>
      <c r="C243" s="1" t="s">
        <v>32</v>
      </c>
      <c r="D243" s="1" t="s">
        <v>35</v>
      </c>
      <c r="E243" s="1" t="s">
        <v>12</v>
      </c>
      <c r="F243">
        <v>0.83420000000000005</v>
      </c>
      <c r="G243">
        <v>187.833551</v>
      </c>
      <c r="H243">
        <v>0.29199999999999998</v>
      </c>
      <c r="I243">
        <v>88</v>
      </c>
    </row>
    <row r="244" spans="1:9" x14ac:dyDescent="0.3">
      <c r="A244">
        <v>2021</v>
      </c>
      <c r="B244">
        <v>2</v>
      </c>
      <c r="C244" s="1" t="s">
        <v>26</v>
      </c>
      <c r="D244" s="1" t="s">
        <v>45</v>
      </c>
      <c r="E244" s="1" t="s">
        <v>12</v>
      </c>
      <c r="F244">
        <v>0.86280000000000001</v>
      </c>
      <c r="G244">
        <v>77.771446999999995</v>
      </c>
      <c r="H244">
        <v>0.30199999999999999</v>
      </c>
      <c r="I244">
        <v>213</v>
      </c>
    </row>
    <row r="245" spans="1:9" x14ac:dyDescent="0.3">
      <c r="A245">
        <v>2020</v>
      </c>
      <c r="B245">
        <v>2</v>
      </c>
      <c r="C245" s="1" t="s">
        <v>9</v>
      </c>
      <c r="D245" s="1" t="s">
        <v>21</v>
      </c>
      <c r="E245" s="1" t="s">
        <v>13</v>
      </c>
      <c r="F245">
        <v>0.87439999999999996</v>
      </c>
      <c r="G245">
        <v>106.29976499999999</v>
      </c>
      <c r="H245">
        <v>0.3498</v>
      </c>
      <c r="I245">
        <v>108</v>
      </c>
    </row>
    <row r="246" spans="1:9" x14ac:dyDescent="0.3">
      <c r="A246">
        <v>2022</v>
      </c>
      <c r="B246">
        <v>2</v>
      </c>
      <c r="C246" s="1" t="s">
        <v>26</v>
      </c>
      <c r="D246" s="1" t="s">
        <v>20</v>
      </c>
      <c r="E246" s="1" t="s">
        <v>22</v>
      </c>
      <c r="F246">
        <v>0.96379999999999999</v>
      </c>
      <c r="G246">
        <v>54.697266999999997</v>
      </c>
      <c r="H246">
        <v>0.25059999999999999</v>
      </c>
      <c r="I246">
        <v>153</v>
      </c>
    </row>
    <row r="247" spans="1:9" x14ac:dyDescent="0.3">
      <c r="A247">
        <v>2022</v>
      </c>
      <c r="B247">
        <v>2</v>
      </c>
      <c r="C247" s="1" t="s">
        <v>32</v>
      </c>
      <c r="D247" s="1" t="s">
        <v>15</v>
      </c>
      <c r="E247" s="1" t="s">
        <v>11</v>
      </c>
      <c r="F247">
        <v>0.9859</v>
      </c>
      <c r="G247">
        <v>118.79017</v>
      </c>
      <c r="H247">
        <v>0.19719999999999999</v>
      </c>
      <c r="I247">
        <v>276</v>
      </c>
    </row>
    <row r="248" spans="1:9" x14ac:dyDescent="0.3">
      <c r="A248">
        <v>2021</v>
      </c>
      <c r="B248">
        <v>2</v>
      </c>
      <c r="C248" s="1" t="s">
        <v>9</v>
      </c>
      <c r="D248" s="1" t="s">
        <v>19</v>
      </c>
      <c r="E248" s="1" t="s">
        <v>12</v>
      </c>
      <c r="F248">
        <v>0.99070000000000003</v>
      </c>
      <c r="G248">
        <v>147.66493800000001</v>
      </c>
      <c r="H248">
        <v>0.36659999999999998</v>
      </c>
      <c r="I248">
        <v>77</v>
      </c>
    </row>
    <row r="249" spans="1:9" x14ac:dyDescent="0.3">
      <c r="A249">
        <v>2020</v>
      </c>
      <c r="B249">
        <v>2</v>
      </c>
      <c r="C249" s="1" t="s">
        <v>26</v>
      </c>
      <c r="D249" s="1" t="s">
        <v>17</v>
      </c>
      <c r="E249" s="1" t="s">
        <v>126</v>
      </c>
      <c r="F249">
        <v>1.0259</v>
      </c>
      <c r="G249">
        <v>91.413190999999998</v>
      </c>
      <c r="H249">
        <v>0.1847</v>
      </c>
      <c r="I249">
        <v>233</v>
      </c>
    </row>
    <row r="250" spans="1:9" x14ac:dyDescent="0.3">
      <c r="A250">
        <v>2020</v>
      </c>
      <c r="B250">
        <v>2</v>
      </c>
      <c r="C250" s="1" t="s">
        <v>26</v>
      </c>
      <c r="D250" s="1" t="s">
        <v>19</v>
      </c>
      <c r="E250" s="1" t="s">
        <v>12</v>
      </c>
      <c r="F250">
        <v>1.0449999999999999</v>
      </c>
      <c r="G250">
        <v>178.409536</v>
      </c>
      <c r="H250">
        <v>0.3866</v>
      </c>
      <c r="I250">
        <v>253</v>
      </c>
    </row>
    <row r="251" spans="1:9" x14ac:dyDescent="0.3">
      <c r="A251">
        <v>2022</v>
      </c>
      <c r="B251">
        <v>2</v>
      </c>
      <c r="C251" s="1" t="s">
        <v>26</v>
      </c>
      <c r="D251" s="1" t="s">
        <v>21</v>
      </c>
      <c r="E251" s="1" t="s">
        <v>13</v>
      </c>
      <c r="F251">
        <v>1.0492999999999999</v>
      </c>
      <c r="G251">
        <v>156.258602</v>
      </c>
      <c r="H251">
        <v>0.41970000000000002</v>
      </c>
      <c r="I251">
        <v>0</v>
      </c>
    </row>
    <row r="252" spans="1:9" x14ac:dyDescent="0.3">
      <c r="A252">
        <v>2021</v>
      </c>
      <c r="B252">
        <v>2</v>
      </c>
      <c r="C252" s="1" t="s">
        <v>9</v>
      </c>
      <c r="D252" s="1" t="s">
        <v>21</v>
      </c>
      <c r="E252" s="1" t="s">
        <v>13</v>
      </c>
      <c r="F252">
        <v>1.0523</v>
      </c>
      <c r="G252">
        <v>136.39728199999999</v>
      </c>
      <c r="H252">
        <v>0.4209</v>
      </c>
      <c r="I252">
        <v>124</v>
      </c>
    </row>
    <row r="253" spans="1:9" x14ac:dyDescent="0.3">
      <c r="A253">
        <v>2021</v>
      </c>
      <c r="B253">
        <v>2</v>
      </c>
      <c r="C253" s="1" t="s">
        <v>32</v>
      </c>
      <c r="D253" s="1" t="s">
        <v>37</v>
      </c>
      <c r="E253" s="1" t="s">
        <v>12</v>
      </c>
      <c r="F253">
        <v>1.0794999999999999</v>
      </c>
      <c r="G253">
        <v>201.00233399999999</v>
      </c>
      <c r="H253">
        <v>0.37769999999999998</v>
      </c>
      <c r="I253">
        <v>117</v>
      </c>
    </row>
    <row r="254" spans="1:9" x14ac:dyDescent="0.3">
      <c r="A254">
        <v>2022</v>
      </c>
      <c r="B254">
        <v>2</v>
      </c>
      <c r="C254" s="1" t="s">
        <v>26</v>
      </c>
      <c r="D254" s="1" t="s">
        <v>16</v>
      </c>
      <c r="E254" s="1" t="s">
        <v>11</v>
      </c>
      <c r="F254">
        <v>1.1353</v>
      </c>
      <c r="G254">
        <v>79.158237999999997</v>
      </c>
      <c r="H254">
        <v>0.2611</v>
      </c>
      <c r="I254">
        <v>359</v>
      </c>
    </row>
    <row r="255" spans="1:9" x14ac:dyDescent="0.3">
      <c r="A255">
        <v>2020</v>
      </c>
      <c r="B255">
        <v>2</v>
      </c>
      <c r="C255" s="1" t="s">
        <v>26</v>
      </c>
      <c r="D255" s="1" t="s">
        <v>16</v>
      </c>
      <c r="E255" s="1" t="s">
        <v>13</v>
      </c>
      <c r="F255">
        <v>1.1556999999999999</v>
      </c>
      <c r="G255">
        <v>203.56771599999999</v>
      </c>
      <c r="H255">
        <v>0.52010000000000001</v>
      </c>
      <c r="I255">
        <v>518</v>
      </c>
    </row>
    <row r="256" spans="1:9" x14ac:dyDescent="0.3">
      <c r="A256">
        <v>2022</v>
      </c>
      <c r="B256">
        <v>2</v>
      </c>
      <c r="C256" s="1" t="s">
        <v>32</v>
      </c>
      <c r="D256" s="1" t="s">
        <v>19</v>
      </c>
      <c r="E256" s="1" t="s">
        <v>12</v>
      </c>
      <c r="F256">
        <v>1.1930000000000001</v>
      </c>
      <c r="G256">
        <v>256.50886700000001</v>
      </c>
      <c r="H256">
        <v>0.44140000000000001</v>
      </c>
      <c r="I256">
        <v>0</v>
      </c>
    </row>
    <row r="257" spans="1:9" x14ac:dyDescent="0.3">
      <c r="A257">
        <v>2022</v>
      </c>
      <c r="B257">
        <v>2</v>
      </c>
      <c r="C257" s="1" t="s">
        <v>32</v>
      </c>
      <c r="D257" s="1" t="s">
        <v>33</v>
      </c>
      <c r="E257" s="1" t="s">
        <v>126</v>
      </c>
      <c r="F257">
        <v>1.3058000000000001</v>
      </c>
      <c r="G257">
        <v>401.38802099999998</v>
      </c>
      <c r="H257">
        <v>0.24809999999999999</v>
      </c>
      <c r="I257">
        <v>99</v>
      </c>
    </row>
    <row r="258" spans="1:9" x14ac:dyDescent="0.3">
      <c r="A258">
        <v>2021</v>
      </c>
      <c r="B258">
        <v>2</v>
      </c>
      <c r="C258" s="1" t="s">
        <v>32</v>
      </c>
      <c r="D258" s="1" t="s">
        <v>19</v>
      </c>
      <c r="E258" s="1" t="s">
        <v>12</v>
      </c>
      <c r="F258">
        <v>1.403</v>
      </c>
      <c r="G258">
        <v>229.58150900000001</v>
      </c>
      <c r="H258">
        <v>0.51900000000000002</v>
      </c>
      <c r="I258">
        <v>266</v>
      </c>
    </row>
    <row r="259" spans="1:9" x14ac:dyDescent="0.3">
      <c r="A259">
        <v>2021</v>
      </c>
      <c r="B259">
        <v>2</v>
      </c>
      <c r="C259" s="1" t="s">
        <v>26</v>
      </c>
      <c r="D259" s="1" t="s">
        <v>17</v>
      </c>
      <c r="E259" s="1" t="s">
        <v>126</v>
      </c>
      <c r="F259">
        <v>1.4093</v>
      </c>
      <c r="G259">
        <v>132.62327400000001</v>
      </c>
      <c r="H259">
        <v>0.25369999999999998</v>
      </c>
      <c r="I259">
        <v>222</v>
      </c>
    </row>
    <row r="260" spans="1:9" x14ac:dyDescent="0.3">
      <c r="A260">
        <v>2022</v>
      </c>
      <c r="B260">
        <v>2</v>
      </c>
      <c r="C260" s="1" t="s">
        <v>9</v>
      </c>
      <c r="D260" s="1" t="s">
        <v>20</v>
      </c>
      <c r="E260" s="1" t="s">
        <v>12</v>
      </c>
      <c r="F260">
        <v>1.5125999999999999</v>
      </c>
      <c r="G260">
        <v>124.99615300000001</v>
      </c>
      <c r="H260">
        <v>0.54449999999999998</v>
      </c>
      <c r="I260">
        <v>151</v>
      </c>
    </row>
    <row r="261" spans="1:9" x14ac:dyDescent="0.3">
      <c r="A261">
        <v>2021</v>
      </c>
      <c r="B261">
        <v>2</v>
      </c>
      <c r="C261" s="1" t="s">
        <v>32</v>
      </c>
      <c r="D261" s="1" t="s">
        <v>33</v>
      </c>
      <c r="E261" s="1" t="s">
        <v>126</v>
      </c>
      <c r="F261">
        <v>1.5409999999999999</v>
      </c>
      <c r="G261">
        <v>407.29363699999999</v>
      </c>
      <c r="H261">
        <v>0.2928</v>
      </c>
      <c r="I261">
        <v>101</v>
      </c>
    </row>
    <row r="262" spans="1:9" x14ac:dyDescent="0.3">
      <c r="A262">
        <v>2022</v>
      </c>
      <c r="B262">
        <v>2</v>
      </c>
      <c r="C262" s="1" t="s">
        <v>26</v>
      </c>
      <c r="D262" s="1" t="s">
        <v>50</v>
      </c>
      <c r="E262" s="1" t="s">
        <v>27</v>
      </c>
      <c r="F262">
        <v>1.6042000000000001</v>
      </c>
      <c r="G262">
        <v>121.20178799999999</v>
      </c>
      <c r="H262">
        <v>0.51329999999999998</v>
      </c>
      <c r="I262">
        <v>1290</v>
      </c>
    </row>
    <row r="263" spans="1:9" x14ac:dyDescent="0.3">
      <c r="A263">
        <v>2022</v>
      </c>
      <c r="B263">
        <v>2</v>
      </c>
      <c r="C263" s="1" t="s">
        <v>9</v>
      </c>
      <c r="D263" s="1" t="s">
        <v>21</v>
      </c>
      <c r="E263" s="1" t="s">
        <v>13</v>
      </c>
      <c r="F263">
        <v>1.6618999999999999</v>
      </c>
      <c r="G263">
        <v>234.19879800000001</v>
      </c>
      <c r="H263">
        <v>0.66469999999999996</v>
      </c>
      <c r="I263">
        <v>171</v>
      </c>
    </row>
    <row r="264" spans="1:9" x14ac:dyDescent="0.3">
      <c r="A264">
        <v>2020</v>
      </c>
      <c r="B264">
        <v>2</v>
      </c>
      <c r="C264" s="1" t="s">
        <v>32</v>
      </c>
      <c r="D264" s="1" t="s">
        <v>33</v>
      </c>
      <c r="E264" s="1" t="s">
        <v>126</v>
      </c>
      <c r="F264">
        <v>1.7384999999999999</v>
      </c>
      <c r="G264">
        <v>457.74386800000002</v>
      </c>
      <c r="H264">
        <v>0.33029999999999998</v>
      </c>
      <c r="I264">
        <v>108</v>
      </c>
    </row>
    <row r="265" spans="1:9" x14ac:dyDescent="0.3">
      <c r="A265">
        <v>2020</v>
      </c>
      <c r="B265">
        <v>2</v>
      </c>
      <c r="C265" s="1" t="s">
        <v>32</v>
      </c>
      <c r="D265" s="1" t="s">
        <v>29</v>
      </c>
      <c r="E265" s="1" t="s">
        <v>13</v>
      </c>
      <c r="F265">
        <v>1.8029999999999999</v>
      </c>
      <c r="G265">
        <v>520.28328699999997</v>
      </c>
      <c r="H265">
        <v>0.72109999999999996</v>
      </c>
      <c r="I265">
        <v>238</v>
      </c>
    </row>
    <row r="266" spans="1:9" x14ac:dyDescent="0.3">
      <c r="A266">
        <v>2020</v>
      </c>
      <c r="B266">
        <v>2</v>
      </c>
      <c r="C266" s="1" t="s">
        <v>9</v>
      </c>
      <c r="D266" s="1" t="s">
        <v>19</v>
      </c>
      <c r="E266" s="1" t="s">
        <v>12</v>
      </c>
      <c r="F266">
        <v>1.8528</v>
      </c>
      <c r="G266">
        <v>281.485434</v>
      </c>
      <c r="H266">
        <v>0.6855</v>
      </c>
      <c r="I266">
        <v>93</v>
      </c>
    </row>
    <row r="267" spans="1:9" x14ac:dyDescent="0.3">
      <c r="A267">
        <v>2020</v>
      </c>
      <c r="B267">
        <v>2</v>
      </c>
      <c r="C267" s="1" t="s">
        <v>32</v>
      </c>
      <c r="D267" s="1" t="s">
        <v>37</v>
      </c>
      <c r="E267" s="1" t="s">
        <v>12</v>
      </c>
      <c r="F267">
        <v>2.2326000000000001</v>
      </c>
      <c r="G267">
        <v>287.86845399999999</v>
      </c>
      <c r="H267">
        <v>0.78149999999999997</v>
      </c>
      <c r="I267">
        <v>150</v>
      </c>
    </row>
    <row r="268" spans="1:9" x14ac:dyDescent="0.3">
      <c r="A268">
        <v>2022</v>
      </c>
      <c r="B268">
        <v>2</v>
      </c>
      <c r="C268" s="1" t="s">
        <v>26</v>
      </c>
      <c r="D268" s="1" t="s">
        <v>55</v>
      </c>
      <c r="E268" s="1" t="s">
        <v>12</v>
      </c>
      <c r="F268">
        <v>2.2345000000000002</v>
      </c>
      <c r="G268">
        <v>106.804421</v>
      </c>
      <c r="H268">
        <v>0.78210000000000002</v>
      </c>
      <c r="I268">
        <v>463</v>
      </c>
    </row>
    <row r="269" spans="1:9" x14ac:dyDescent="0.3">
      <c r="A269">
        <v>2022</v>
      </c>
      <c r="B269">
        <v>2</v>
      </c>
      <c r="C269" s="1" t="s">
        <v>32</v>
      </c>
      <c r="D269" s="1" t="s">
        <v>20</v>
      </c>
      <c r="E269" s="1" t="s">
        <v>22</v>
      </c>
      <c r="F269">
        <v>2.2894999999999999</v>
      </c>
      <c r="G269">
        <v>130.56964199999999</v>
      </c>
      <c r="H269">
        <v>0.59519999999999995</v>
      </c>
      <c r="I269">
        <v>321</v>
      </c>
    </row>
    <row r="270" spans="1:9" x14ac:dyDescent="0.3">
      <c r="A270">
        <v>2021</v>
      </c>
      <c r="B270">
        <v>2</v>
      </c>
      <c r="C270" s="1" t="s">
        <v>9</v>
      </c>
      <c r="D270" s="1" t="s">
        <v>16</v>
      </c>
      <c r="E270" s="1" t="s">
        <v>11</v>
      </c>
      <c r="F270">
        <v>2.4279000000000002</v>
      </c>
      <c r="G270">
        <v>182.747544</v>
      </c>
      <c r="H270">
        <v>0.55840000000000001</v>
      </c>
      <c r="I270">
        <v>343</v>
      </c>
    </row>
    <row r="271" spans="1:9" x14ac:dyDescent="0.3">
      <c r="A271">
        <v>2020</v>
      </c>
      <c r="B271">
        <v>2</v>
      </c>
      <c r="C271" s="1" t="s">
        <v>9</v>
      </c>
      <c r="D271" s="1" t="s">
        <v>20</v>
      </c>
      <c r="E271" s="1" t="s">
        <v>12</v>
      </c>
      <c r="F271">
        <v>2.4809999999999999</v>
      </c>
      <c r="G271">
        <v>184.941745</v>
      </c>
      <c r="H271">
        <v>0.8931</v>
      </c>
      <c r="I271">
        <v>168</v>
      </c>
    </row>
    <row r="272" spans="1:9" x14ac:dyDescent="0.3">
      <c r="A272">
        <v>2022</v>
      </c>
      <c r="B272">
        <v>2</v>
      </c>
      <c r="C272" s="1" t="s">
        <v>9</v>
      </c>
      <c r="D272" s="1" t="s">
        <v>17</v>
      </c>
      <c r="E272" s="1" t="s">
        <v>126</v>
      </c>
      <c r="F272">
        <v>2.5137999999999998</v>
      </c>
      <c r="G272">
        <v>284.824342</v>
      </c>
      <c r="H272">
        <v>0.45250000000000001</v>
      </c>
      <c r="I272">
        <v>202</v>
      </c>
    </row>
    <row r="273" spans="1:9" x14ac:dyDescent="0.3">
      <c r="A273">
        <v>2021</v>
      </c>
      <c r="B273">
        <v>2</v>
      </c>
      <c r="C273" s="1" t="s">
        <v>9</v>
      </c>
      <c r="D273" s="1" t="s">
        <v>17</v>
      </c>
      <c r="E273" s="1" t="s">
        <v>126</v>
      </c>
      <c r="F273">
        <v>2.5794000000000001</v>
      </c>
      <c r="G273">
        <v>284.872613</v>
      </c>
      <c r="H273">
        <v>0.46429999999999999</v>
      </c>
      <c r="I273">
        <v>105</v>
      </c>
    </row>
    <row r="274" spans="1:9" x14ac:dyDescent="0.3">
      <c r="A274">
        <v>2020</v>
      </c>
      <c r="B274">
        <v>2</v>
      </c>
      <c r="C274" s="1" t="s">
        <v>26</v>
      </c>
      <c r="D274" s="1" t="s">
        <v>16</v>
      </c>
      <c r="E274" s="1" t="s">
        <v>11</v>
      </c>
      <c r="F274">
        <v>2.6972</v>
      </c>
      <c r="G274">
        <v>195.33986200000001</v>
      </c>
      <c r="H274">
        <v>0.62039999999999995</v>
      </c>
      <c r="I274">
        <v>1549</v>
      </c>
    </row>
    <row r="275" spans="1:9" x14ac:dyDescent="0.3">
      <c r="A275">
        <v>2022</v>
      </c>
      <c r="B275">
        <v>2</v>
      </c>
      <c r="C275" s="1" t="s">
        <v>26</v>
      </c>
      <c r="D275" s="1" t="s">
        <v>51</v>
      </c>
      <c r="E275" s="1" t="s">
        <v>12</v>
      </c>
      <c r="F275">
        <v>2.7930999999999999</v>
      </c>
      <c r="G275">
        <v>192.42710299999999</v>
      </c>
      <c r="H275">
        <v>1.0753999999999999</v>
      </c>
      <c r="I275">
        <v>960</v>
      </c>
    </row>
    <row r="276" spans="1:9" x14ac:dyDescent="0.3">
      <c r="A276">
        <v>2021</v>
      </c>
      <c r="B276">
        <v>2</v>
      </c>
      <c r="C276" s="1" t="s">
        <v>32</v>
      </c>
      <c r="D276" s="1" t="s">
        <v>16</v>
      </c>
      <c r="E276" s="1" t="s">
        <v>11</v>
      </c>
      <c r="F276">
        <v>2.9780000000000002</v>
      </c>
      <c r="G276">
        <v>170.088854</v>
      </c>
      <c r="H276">
        <v>0.68489999999999995</v>
      </c>
      <c r="I276">
        <v>800</v>
      </c>
    </row>
    <row r="277" spans="1:9" x14ac:dyDescent="0.3">
      <c r="A277">
        <v>2020</v>
      </c>
      <c r="B277">
        <v>2</v>
      </c>
      <c r="C277" s="1" t="s">
        <v>9</v>
      </c>
      <c r="D277" s="1" t="s">
        <v>17</v>
      </c>
      <c r="E277" s="1" t="s">
        <v>126</v>
      </c>
      <c r="F277">
        <v>3.1436000000000002</v>
      </c>
      <c r="G277">
        <v>306.87880100000001</v>
      </c>
      <c r="H277">
        <v>0.56589999999999996</v>
      </c>
      <c r="I277">
        <v>89</v>
      </c>
    </row>
    <row r="278" spans="1:9" x14ac:dyDescent="0.3">
      <c r="A278">
        <v>2022</v>
      </c>
      <c r="B278">
        <v>2</v>
      </c>
      <c r="C278" s="1" t="s">
        <v>26</v>
      </c>
      <c r="D278" s="1" t="s">
        <v>10</v>
      </c>
      <c r="E278" s="1" t="s">
        <v>13</v>
      </c>
      <c r="F278">
        <v>3.2303000000000002</v>
      </c>
      <c r="G278">
        <v>555.28155200000003</v>
      </c>
      <c r="H278">
        <v>1.6151</v>
      </c>
      <c r="I278">
        <v>698</v>
      </c>
    </row>
    <row r="279" spans="1:9" x14ac:dyDescent="0.3">
      <c r="A279">
        <v>2021</v>
      </c>
      <c r="B279">
        <v>2</v>
      </c>
      <c r="C279" s="1" t="s">
        <v>32</v>
      </c>
      <c r="D279" s="1" t="s">
        <v>16</v>
      </c>
      <c r="E279" s="1" t="s">
        <v>13</v>
      </c>
      <c r="F279">
        <v>3.2412000000000001</v>
      </c>
      <c r="G279">
        <v>503.77652399999999</v>
      </c>
      <c r="H279">
        <v>1.4584999999999999</v>
      </c>
      <c r="I279">
        <v>2043</v>
      </c>
    </row>
    <row r="280" spans="1:9" x14ac:dyDescent="0.3">
      <c r="A280">
        <v>2020</v>
      </c>
      <c r="B280">
        <v>2</v>
      </c>
      <c r="C280" s="1" t="s">
        <v>9</v>
      </c>
      <c r="D280" s="1" t="s">
        <v>16</v>
      </c>
      <c r="E280" s="1" t="s">
        <v>13</v>
      </c>
      <c r="F280">
        <v>3.4373999999999998</v>
      </c>
      <c r="G280">
        <v>443.55682300000001</v>
      </c>
      <c r="H280">
        <v>1.5468</v>
      </c>
      <c r="I280">
        <v>319</v>
      </c>
    </row>
    <row r="281" spans="1:9" x14ac:dyDescent="0.3">
      <c r="A281">
        <v>2022</v>
      </c>
      <c r="B281">
        <v>2</v>
      </c>
      <c r="C281" s="1" t="s">
        <v>32</v>
      </c>
      <c r="D281" s="1" t="s">
        <v>50</v>
      </c>
      <c r="E281" s="1" t="s">
        <v>27</v>
      </c>
      <c r="F281">
        <v>3.7242999999999999</v>
      </c>
      <c r="G281">
        <v>298.288386</v>
      </c>
      <c r="H281">
        <v>1.1918</v>
      </c>
      <c r="I281">
        <v>2653</v>
      </c>
    </row>
    <row r="282" spans="1:9" x14ac:dyDescent="0.3">
      <c r="A282">
        <v>2022</v>
      </c>
      <c r="B282">
        <v>2</v>
      </c>
      <c r="C282" s="1" t="s">
        <v>32</v>
      </c>
      <c r="D282" s="1" t="s">
        <v>21</v>
      </c>
      <c r="E282" s="1" t="s">
        <v>13</v>
      </c>
      <c r="F282">
        <v>3.7361</v>
      </c>
      <c r="G282">
        <v>756.53332899999998</v>
      </c>
      <c r="H282">
        <v>1.4944999999999999</v>
      </c>
      <c r="I282">
        <v>411</v>
      </c>
    </row>
    <row r="283" spans="1:9" x14ac:dyDescent="0.3">
      <c r="A283">
        <v>2021</v>
      </c>
      <c r="B283">
        <v>2</v>
      </c>
      <c r="C283" s="1" t="s">
        <v>26</v>
      </c>
      <c r="D283" s="1" t="s">
        <v>16</v>
      </c>
      <c r="E283" s="1" t="s">
        <v>11</v>
      </c>
      <c r="F283">
        <v>4.0811000000000002</v>
      </c>
      <c r="G283">
        <v>299.708529</v>
      </c>
      <c r="H283">
        <v>0.93869999999999998</v>
      </c>
      <c r="I283">
        <v>1955</v>
      </c>
    </row>
    <row r="284" spans="1:9" x14ac:dyDescent="0.3">
      <c r="A284">
        <v>2022</v>
      </c>
      <c r="B284">
        <v>2</v>
      </c>
      <c r="C284" s="1" t="s">
        <v>26</v>
      </c>
      <c r="D284" s="1" t="s">
        <v>10</v>
      </c>
      <c r="E284" s="1" t="s">
        <v>46</v>
      </c>
      <c r="F284">
        <v>4.6616</v>
      </c>
      <c r="G284">
        <v>367.68819999999999</v>
      </c>
      <c r="H284">
        <v>0.93240000000000001</v>
      </c>
      <c r="I284">
        <v>843</v>
      </c>
    </row>
    <row r="285" spans="1:9" x14ac:dyDescent="0.3">
      <c r="A285">
        <v>2022</v>
      </c>
      <c r="B285">
        <v>2</v>
      </c>
      <c r="C285" s="1" t="s">
        <v>32</v>
      </c>
      <c r="D285" s="1" t="s">
        <v>56</v>
      </c>
      <c r="E285" s="1" t="s">
        <v>12</v>
      </c>
      <c r="F285">
        <v>4.6976000000000004</v>
      </c>
      <c r="G285">
        <v>410.97030899999999</v>
      </c>
      <c r="H285">
        <v>1.6440999999999999</v>
      </c>
      <c r="I285">
        <v>2630</v>
      </c>
    </row>
    <row r="286" spans="1:9" x14ac:dyDescent="0.3">
      <c r="A286">
        <v>2021</v>
      </c>
      <c r="B286">
        <v>2</v>
      </c>
      <c r="C286" s="1" t="s">
        <v>9</v>
      </c>
      <c r="D286" s="1" t="s">
        <v>20</v>
      </c>
      <c r="E286" s="1" t="s">
        <v>12</v>
      </c>
      <c r="F286">
        <v>4.7880000000000003</v>
      </c>
      <c r="G286">
        <v>323.52865200000002</v>
      </c>
      <c r="H286">
        <v>1.7237</v>
      </c>
      <c r="I286">
        <v>237</v>
      </c>
    </row>
    <row r="287" spans="1:9" x14ac:dyDescent="0.3">
      <c r="A287">
        <v>2022</v>
      </c>
      <c r="B287">
        <v>2</v>
      </c>
      <c r="C287" s="1" t="s">
        <v>32</v>
      </c>
      <c r="D287" s="1" t="s">
        <v>51</v>
      </c>
      <c r="E287" s="1" t="s">
        <v>12</v>
      </c>
      <c r="F287">
        <v>4.8779000000000003</v>
      </c>
      <c r="G287">
        <v>342.93716699999999</v>
      </c>
      <c r="H287">
        <v>1.8779999999999999</v>
      </c>
      <c r="I287">
        <v>1629</v>
      </c>
    </row>
    <row r="288" spans="1:9" x14ac:dyDescent="0.3">
      <c r="A288">
        <v>2021</v>
      </c>
      <c r="B288">
        <v>2</v>
      </c>
      <c r="C288" s="1" t="s">
        <v>26</v>
      </c>
      <c r="D288" s="1" t="s">
        <v>10</v>
      </c>
      <c r="E288" s="1" t="s">
        <v>13</v>
      </c>
      <c r="F288">
        <v>4.9295</v>
      </c>
      <c r="G288">
        <v>735.41033800000002</v>
      </c>
      <c r="H288">
        <v>2.4647000000000001</v>
      </c>
      <c r="I288">
        <v>777</v>
      </c>
    </row>
    <row r="289" spans="1:9" x14ac:dyDescent="0.3">
      <c r="A289">
        <v>2020</v>
      </c>
      <c r="B289">
        <v>2</v>
      </c>
      <c r="C289" s="1" t="s">
        <v>32</v>
      </c>
      <c r="D289" s="1" t="s">
        <v>16</v>
      </c>
      <c r="E289" s="1" t="s">
        <v>13</v>
      </c>
      <c r="F289">
        <v>5.2153</v>
      </c>
      <c r="G289">
        <v>824.08276799999999</v>
      </c>
      <c r="H289">
        <v>2.3468</v>
      </c>
      <c r="I289">
        <v>1093</v>
      </c>
    </row>
    <row r="290" spans="1:9" x14ac:dyDescent="0.3">
      <c r="A290">
        <v>2022</v>
      </c>
      <c r="B290">
        <v>2</v>
      </c>
      <c r="C290" s="1" t="s">
        <v>26</v>
      </c>
      <c r="D290" s="1" t="s">
        <v>17</v>
      </c>
      <c r="E290" s="1" t="s">
        <v>126</v>
      </c>
      <c r="F290">
        <v>5.7038000000000002</v>
      </c>
      <c r="G290">
        <v>515.43810399999995</v>
      </c>
      <c r="H290">
        <v>1.0266999999999999</v>
      </c>
      <c r="I290">
        <v>2437</v>
      </c>
    </row>
    <row r="291" spans="1:9" x14ac:dyDescent="0.3">
      <c r="A291">
        <v>2020</v>
      </c>
      <c r="B291">
        <v>2</v>
      </c>
      <c r="C291" s="1" t="s">
        <v>26</v>
      </c>
      <c r="D291" s="1" t="s">
        <v>10</v>
      </c>
      <c r="E291" s="1" t="s">
        <v>13</v>
      </c>
      <c r="F291">
        <v>6.0307000000000004</v>
      </c>
      <c r="G291">
        <v>839.26486799999998</v>
      </c>
      <c r="H291">
        <v>3.0152999999999999</v>
      </c>
      <c r="I291">
        <v>1291</v>
      </c>
    </row>
    <row r="292" spans="1:9" x14ac:dyDescent="0.3">
      <c r="A292">
        <v>2021</v>
      </c>
      <c r="B292">
        <v>2</v>
      </c>
      <c r="C292" s="1" t="s">
        <v>32</v>
      </c>
      <c r="D292" s="1" t="s">
        <v>10</v>
      </c>
      <c r="E292" s="1" t="s">
        <v>13</v>
      </c>
      <c r="F292">
        <v>6.4025999999999996</v>
      </c>
      <c r="G292">
        <v>912.74120700000003</v>
      </c>
      <c r="H292">
        <v>3.2012999999999998</v>
      </c>
      <c r="I292">
        <v>780</v>
      </c>
    </row>
    <row r="293" spans="1:9" x14ac:dyDescent="0.3">
      <c r="A293">
        <v>2022</v>
      </c>
      <c r="B293">
        <v>2</v>
      </c>
      <c r="C293" s="1" t="s">
        <v>26</v>
      </c>
      <c r="D293" s="1" t="s">
        <v>20</v>
      </c>
      <c r="E293" s="1" t="s">
        <v>12</v>
      </c>
      <c r="F293">
        <v>7.0537999999999998</v>
      </c>
      <c r="G293">
        <v>530.28847399999995</v>
      </c>
      <c r="H293">
        <v>2.5392999999999999</v>
      </c>
      <c r="I293">
        <v>1340</v>
      </c>
    </row>
    <row r="294" spans="1:9" x14ac:dyDescent="0.3">
      <c r="A294">
        <v>2021</v>
      </c>
      <c r="B294">
        <v>2</v>
      </c>
      <c r="C294" s="1" t="s">
        <v>26</v>
      </c>
      <c r="D294" s="1" t="s">
        <v>15</v>
      </c>
      <c r="E294" s="1" t="s">
        <v>13</v>
      </c>
      <c r="F294">
        <v>7.3704999999999998</v>
      </c>
      <c r="G294">
        <v>1552.946177</v>
      </c>
      <c r="H294">
        <v>2.9481999999999999</v>
      </c>
      <c r="I294">
        <v>941</v>
      </c>
    </row>
    <row r="295" spans="1:9" x14ac:dyDescent="0.3">
      <c r="A295">
        <v>2022</v>
      </c>
      <c r="B295">
        <v>2</v>
      </c>
      <c r="C295" s="1" t="s">
        <v>32</v>
      </c>
      <c r="D295" s="1" t="s">
        <v>10</v>
      </c>
      <c r="E295" s="1" t="s">
        <v>13</v>
      </c>
      <c r="F295">
        <v>7.3784999999999998</v>
      </c>
      <c r="G295">
        <v>1108.9610170000001</v>
      </c>
      <c r="H295">
        <v>3.6892999999999998</v>
      </c>
      <c r="I295">
        <v>690</v>
      </c>
    </row>
    <row r="296" spans="1:9" x14ac:dyDescent="0.3">
      <c r="A296">
        <v>2021</v>
      </c>
      <c r="B296">
        <v>2</v>
      </c>
      <c r="C296" s="1" t="s">
        <v>26</v>
      </c>
      <c r="D296" s="1" t="s">
        <v>20</v>
      </c>
      <c r="E296" s="1" t="s">
        <v>12</v>
      </c>
      <c r="F296">
        <v>7.6459999999999999</v>
      </c>
      <c r="G296">
        <v>547.56286299999999</v>
      </c>
      <c r="H296">
        <v>2.7526000000000002</v>
      </c>
      <c r="I296">
        <v>1592</v>
      </c>
    </row>
    <row r="297" spans="1:9" x14ac:dyDescent="0.3">
      <c r="A297">
        <v>2022</v>
      </c>
      <c r="B297">
        <v>2</v>
      </c>
      <c r="C297" s="1" t="s">
        <v>26</v>
      </c>
      <c r="D297" s="1" t="s">
        <v>15</v>
      </c>
      <c r="E297" s="1" t="s">
        <v>13</v>
      </c>
      <c r="F297">
        <v>7.6718999999999999</v>
      </c>
      <c r="G297">
        <v>1608.7897439999999</v>
      </c>
      <c r="H297">
        <v>3.0688</v>
      </c>
      <c r="I297">
        <v>1087</v>
      </c>
    </row>
    <row r="298" spans="1:9" x14ac:dyDescent="0.3">
      <c r="A298">
        <v>2020</v>
      </c>
      <c r="B298">
        <v>2</v>
      </c>
      <c r="C298" s="1" t="s">
        <v>32</v>
      </c>
      <c r="D298" s="1" t="s">
        <v>16</v>
      </c>
      <c r="E298" s="1" t="s">
        <v>11</v>
      </c>
      <c r="F298">
        <v>9.44</v>
      </c>
      <c r="G298">
        <v>564.161924</v>
      </c>
      <c r="H298">
        <v>2.1711999999999998</v>
      </c>
      <c r="I298">
        <v>2546</v>
      </c>
    </row>
    <row r="299" spans="1:9" x14ac:dyDescent="0.3">
      <c r="A299">
        <v>2022</v>
      </c>
      <c r="B299">
        <v>2</v>
      </c>
      <c r="C299" s="1" t="s">
        <v>9</v>
      </c>
      <c r="D299" s="1" t="s">
        <v>10</v>
      </c>
      <c r="E299" s="1" t="s">
        <v>46</v>
      </c>
      <c r="F299">
        <v>9.7912999999999997</v>
      </c>
      <c r="G299">
        <v>666.1454</v>
      </c>
      <c r="H299">
        <v>1.9583999999999999</v>
      </c>
      <c r="I299">
        <v>392</v>
      </c>
    </row>
    <row r="300" spans="1:9" x14ac:dyDescent="0.3">
      <c r="A300">
        <v>2022</v>
      </c>
      <c r="B300">
        <v>2</v>
      </c>
      <c r="C300" s="1" t="s">
        <v>32</v>
      </c>
      <c r="D300" s="1" t="s">
        <v>17</v>
      </c>
      <c r="E300" s="1" t="s">
        <v>126</v>
      </c>
      <c r="F300">
        <v>10.015700000000001</v>
      </c>
      <c r="G300">
        <v>953.28915700000005</v>
      </c>
      <c r="H300">
        <v>1.8028</v>
      </c>
      <c r="I300">
        <v>3804</v>
      </c>
    </row>
    <row r="301" spans="1:9" x14ac:dyDescent="0.3">
      <c r="A301">
        <v>2020</v>
      </c>
      <c r="B301">
        <v>2</v>
      </c>
      <c r="C301" s="1" t="s">
        <v>32</v>
      </c>
      <c r="D301" s="1" t="s">
        <v>19</v>
      </c>
      <c r="E301" s="1" t="s">
        <v>12</v>
      </c>
      <c r="F301">
        <v>10.983700000000001</v>
      </c>
      <c r="G301">
        <v>1386.7354989999999</v>
      </c>
      <c r="H301">
        <v>4.0640000000000001</v>
      </c>
      <c r="I301">
        <v>919</v>
      </c>
    </row>
    <row r="302" spans="1:9" x14ac:dyDescent="0.3">
      <c r="A302">
        <v>2021</v>
      </c>
      <c r="B302">
        <v>2</v>
      </c>
      <c r="C302" s="1" t="s">
        <v>9</v>
      </c>
      <c r="D302" s="1" t="s">
        <v>10</v>
      </c>
      <c r="E302" s="1" t="s">
        <v>11</v>
      </c>
      <c r="F302">
        <v>11.0802</v>
      </c>
      <c r="G302">
        <v>740.73100199999999</v>
      </c>
      <c r="H302">
        <v>2.3268</v>
      </c>
      <c r="I302">
        <v>558</v>
      </c>
    </row>
    <row r="303" spans="1:9" x14ac:dyDescent="0.3">
      <c r="A303">
        <v>2022</v>
      </c>
      <c r="B303">
        <v>2</v>
      </c>
      <c r="C303" s="1" t="s">
        <v>9</v>
      </c>
      <c r="D303" s="1" t="s">
        <v>10</v>
      </c>
      <c r="E303" s="1" t="s">
        <v>11</v>
      </c>
      <c r="F303">
        <v>11.107900000000001</v>
      </c>
      <c r="G303">
        <v>729.82120099999997</v>
      </c>
      <c r="H303">
        <v>2.3325999999999998</v>
      </c>
      <c r="I303">
        <v>533</v>
      </c>
    </row>
    <row r="304" spans="1:9" x14ac:dyDescent="0.3">
      <c r="A304">
        <v>2020</v>
      </c>
      <c r="B304">
        <v>2</v>
      </c>
      <c r="C304" s="1" t="s">
        <v>26</v>
      </c>
      <c r="D304" s="1" t="s">
        <v>15</v>
      </c>
      <c r="E304" s="1" t="s">
        <v>13</v>
      </c>
      <c r="F304">
        <v>11.616</v>
      </c>
      <c r="G304">
        <v>1969.5568780000001</v>
      </c>
      <c r="H304">
        <v>4.6464999999999996</v>
      </c>
      <c r="I304">
        <v>1919</v>
      </c>
    </row>
    <row r="305" spans="1:9" x14ac:dyDescent="0.3">
      <c r="A305">
        <v>2022</v>
      </c>
      <c r="B305">
        <v>2</v>
      </c>
      <c r="C305" s="1" t="s">
        <v>32</v>
      </c>
      <c r="D305" s="1" t="s">
        <v>10</v>
      </c>
      <c r="E305" s="1" t="s">
        <v>46</v>
      </c>
      <c r="F305">
        <v>12.1234</v>
      </c>
      <c r="G305">
        <v>992.17550000000006</v>
      </c>
      <c r="H305">
        <v>2.4245999999999999</v>
      </c>
      <c r="I305">
        <v>1624</v>
      </c>
    </row>
    <row r="306" spans="1:9" x14ac:dyDescent="0.3">
      <c r="A306">
        <v>2021</v>
      </c>
      <c r="B306">
        <v>2</v>
      </c>
      <c r="C306" s="1" t="s">
        <v>26</v>
      </c>
      <c r="D306" s="1" t="s">
        <v>10</v>
      </c>
      <c r="E306" s="1" t="s">
        <v>46</v>
      </c>
      <c r="F306">
        <v>15.2089</v>
      </c>
      <c r="G306">
        <v>999.12739999999997</v>
      </c>
      <c r="H306">
        <v>3.0419</v>
      </c>
      <c r="I306">
        <v>1941</v>
      </c>
    </row>
    <row r="307" spans="1:9" x14ac:dyDescent="0.3">
      <c r="A307">
        <v>2020</v>
      </c>
      <c r="B307">
        <v>2</v>
      </c>
      <c r="C307" s="1" t="s">
        <v>9</v>
      </c>
      <c r="D307" s="1" t="s">
        <v>10</v>
      </c>
      <c r="E307" s="1" t="s">
        <v>11</v>
      </c>
      <c r="F307">
        <v>15.4443</v>
      </c>
      <c r="G307">
        <v>902.02130599999998</v>
      </c>
      <c r="H307">
        <v>3.2433000000000001</v>
      </c>
      <c r="I307">
        <v>479</v>
      </c>
    </row>
    <row r="308" spans="1:9" x14ac:dyDescent="0.3">
      <c r="A308">
        <v>2020</v>
      </c>
      <c r="B308">
        <v>2</v>
      </c>
      <c r="C308" s="1" t="s">
        <v>9</v>
      </c>
      <c r="D308" s="1" t="s">
        <v>15</v>
      </c>
      <c r="E308" s="1" t="s">
        <v>13</v>
      </c>
      <c r="F308">
        <v>15.797800000000001</v>
      </c>
      <c r="G308">
        <v>3177.9073079999998</v>
      </c>
      <c r="H308">
        <v>6.319</v>
      </c>
      <c r="I308">
        <v>668</v>
      </c>
    </row>
    <row r="309" spans="1:9" x14ac:dyDescent="0.3">
      <c r="A309">
        <v>2020</v>
      </c>
      <c r="B309">
        <v>2</v>
      </c>
      <c r="C309" s="1" t="s">
        <v>9</v>
      </c>
      <c r="D309" s="1" t="s">
        <v>16</v>
      </c>
      <c r="E309" s="1" t="s">
        <v>11</v>
      </c>
      <c r="F309">
        <v>16.149899999999999</v>
      </c>
      <c r="G309">
        <v>874.32413499999996</v>
      </c>
      <c r="H309">
        <v>3.7145000000000001</v>
      </c>
      <c r="I309">
        <v>525</v>
      </c>
    </row>
    <row r="310" spans="1:9" x14ac:dyDescent="0.3">
      <c r="A310">
        <v>2021</v>
      </c>
      <c r="B310">
        <v>2</v>
      </c>
      <c r="C310" s="1" t="s">
        <v>32</v>
      </c>
      <c r="D310" s="1" t="s">
        <v>20</v>
      </c>
      <c r="E310" s="1" t="s">
        <v>12</v>
      </c>
      <c r="F310">
        <v>19.6373</v>
      </c>
      <c r="G310">
        <v>1418.480059</v>
      </c>
      <c r="H310">
        <v>7.0694999999999997</v>
      </c>
      <c r="I310">
        <v>2062</v>
      </c>
    </row>
    <row r="311" spans="1:9" x14ac:dyDescent="0.3">
      <c r="A311">
        <v>2021</v>
      </c>
      <c r="B311">
        <v>2</v>
      </c>
      <c r="C311" s="1" t="s">
        <v>32</v>
      </c>
      <c r="D311" s="1" t="s">
        <v>15</v>
      </c>
      <c r="E311" s="1" t="s">
        <v>13</v>
      </c>
      <c r="F311">
        <v>20.250499999999999</v>
      </c>
      <c r="G311">
        <v>4419.9431420000001</v>
      </c>
      <c r="H311">
        <v>8.1001999999999992</v>
      </c>
      <c r="I311">
        <v>1675</v>
      </c>
    </row>
    <row r="312" spans="1:9" x14ac:dyDescent="0.3">
      <c r="A312">
        <v>2021</v>
      </c>
      <c r="B312">
        <v>2</v>
      </c>
      <c r="C312" s="1" t="s">
        <v>9</v>
      </c>
      <c r="D312" s="1" t="s">
        <v>15</v>
      </c>
      <c r="E312" s="1" t="s">
        <v>13</v>
      </c>
      <c r="F312">
        <v>21.940899999999999</v>
      </c>
      <c r="G312">
        <v>4399.8657979999998</v>
      </c>
      <c r="H312">
        <v>8.7763000000000009</v>
      </c>
      <c r="I312">
        <v>668</v>
      </c>
    </row>
    <row r="313" spans="1:9" x14ac:dyDescent="0.3">
      <c r="A313">
        <v>2021</v>
      </c>
      <c r="B313">
        <v>2</v>
      </c>
      <c r="C313" s="1" t="s">
        <v>32</v>
      </c>
      <c r="D313" s="1" t="s">
        <v>10</v>
      </c>
      <c r="E313" s="1" t="s">
        <v>46</v>
      </c>
      <c r="F313">
        <v>23.490100000000002</v>
      </c>
      <c r="G313">
        <v>1653.5799</v>
      </c>
      <c r="H313">
        <v>4.6981000000000002</v>
      </c>
      <c r="I313">
        <v>1923</v>
      </c>
    </row>
    <row r="314" spans="1:9" x14ac:dyDescent="0.3">
      <c r="A314">
        <v>2020</v>
      </c>
      <c r="B314">
        <v>2</v>
      </c>
      <c r="C314" s="1" t="s">
        <v>32</v>
      </c>
      <c r="D314" s="1" t="s">
        <v>10</v>
      </c>
      <c r="E314" s="1" t="s">
        <v>13</v>
      </c>
      <c r="F314">
        <v>25.190799999999999</v>
      </c>
      <c r="G314">
        <v>3303.8635730000001</v>
      </c>
      <c r="H314">
        <v>12.5954</v>
      </c>
      <c r="I314">
        <v>2630</v>
      </c>
    </row>
    <row r="315" spans="1:9" x14ac:dyDescent="0.3">
      <c r="A315">
        <v>2022</v>
      </c>
      <c r="B315">
        <v>2</v>
      </c>
      <c r="C315" s="1" t="s">
        <v>32</v>
      </c>
      <c r="D315" s="1" t="s">
        <v>20</v>
      </c>
      <c r="E315" s="1" t="s">
        <v>12</v>
      </c>
      <c r="F315">
        <v>26.069199999999999</v>
      </c>
      <c r="G315">
        <v>1788.1330680000001</v>
      </c>
      <c r="H315">
        <v>9.3849</v>
      </c>
      <c r="I315">
        <v>1739</v>
      </c>
    </row>
    <row r="316" spans="1:9" x14ac:dyDescent="0.3">
      <c r="A316">
        <v>2021</v>
      </c>
      <c r="B316">
        <v>2</v>
      </c>
      <c r="C316" s="1" t="s">
        <v>9</v>
      </c>
      <c r="D316" s="1" t="s">
        <v>10</v>
      </c>
      <c r="E316" s="1" t="s">
        <v>46</v>
      </c>
      <c r="F316">
        <v>27.5444</v>
      </c>
      <c r="G316">
        <v>1726.9780000000001</v>
      </c>
      <c r="H316">
        <v>5.5088999999999997</v>
      </c>
      <c r="I316">
        <v>549</v>
      </c>
    </row>
    <row r="317" spans="1:9" x14ac:dyDescent="0.3">
      <c r="A317">
        <v>2022</v>
      </c>
      <c r="B317">
        <v>2</v>
      </c>
      <c r="C317" s="1" t="s">
        <v>32</v>
      </c>
      <c r="D317" s="1" t="s">
        <v>15</v>
      </c>
      <c r="E317" s="1" t="s">
        <v>13</v>
      </c>
      <c r="F317">
        <v>29.5518</v>
      </c>
      <c r="G317">
        <v>6283.9692070000001</v>
      </c>
      <c r="H317">
        <v>11.820600000000001</v>
      </c>
      <c r="I317">
        <v>3996</v>
      </c>
    </row>
    <row r="318" spans="1:9" x14ac:dyDescent="0.3">
      <c r="A318">
        <v>2021</v>
      </c>
      <c r="B318">
        <v>2</v>
      </c>
      <c r="C318" s="1" t="s">
        <v>9</v>
      </c>
      <c r="D318" s="1" t="s">
        <v>10</v>
      </c>
      <c r="E318" s="1" t="s">
        <v>13</v>
      </c>
      <c r="F318">
        <v>30.163699999999999</v>
      </c>
      <c r="G318">
        <v>3418.376272</v>
      </c>
      <c r="H318">
        <v>15.082000000000001</v>
      </c>
      <c r="I318">
        <v>587</v>
      </c>
    </row>
    <row r="319" spans="1:9" x14ac:dyDescent="0.3">
      <c r="A319">
        <v>2020</v>
      </c>
      <c r="B319">
        <v>2</v>
      </c>
      <c r="C319" s="1" t="s">
        <v>32</v>
      </c>
      <c r="D319" s="1" t="s">
        <v>15</v>
      </c>
      <c r="E319" s="1" t="s">
        <v>13</v>
      </c>
      <c r="F319">
        <v>30.866900000000001</v>
      </c>
      <c r="G319">
        <v>5580.4851070000004</v>
      </c>
      <c r="H319">
        <v>12.3467</v>
      </c>
      <c r="I319">
        <v>3891</v>
      </c>
    </row>
    <row r="320" spans="1:9" x14ac:dyDescent="0.3">
      <c r="A320">
        <v>2022</v>
      </c>
      <c r="B320">
        <v>2</v>
      </c>
      <c r="C320" s="1" t="s">
        <v>9</v>
      </c>
      <c r="D320" s="1" t="s">
        <v>10</v>
      </c>
      <c r="E320" s="1" t="s">
        <v>13</v>
      </c>
      <c r="F320">
        <v>32.415199999999999</v>
      </c>
      <c r="G320">
        <v>3969.1989400000002</v>
      </c>
      <c r="H320">
        <v>16.2075</v>
      </c>
      <c r="I320">
        <v>641</v>
      </c>
    </row>
    <row r="321" spans="1:9" x14ac:dyDescent="0.3">
      <c r="A321">
        <v>2022</v>
      </c>
      <c r="B321">
        <v>2</v>
      </c>
      <c r="C321" s="1" t="s">
        <v>9</v>
      </c>
      <c r="D321" s="1" t="s">
        <v>15</v>
      </c>
      <c r="E321" s="1" t="s">
        <v>13</v>
      </c>
      <c r="F321">
        <v>35.849800000000002</v>
      </c>
      <c r="G321">
        <v>5962.643043</v>
      </c>
      <c r="H321">
        <v>14.3399</v>
      </c>
      <c r="I321">
        <v>694</v>
      </c>
    </row>
    <row r="322" spans="1:9" x14ac:dyDescent="0.3">
      <c r="A322">
        <v>2021</v>
      </c>
      <c r="B322">
        <v>2</v>
      </c>
      <c r="C322" s="1" t="s">
        <v>26</v>
      </c>
      <c r="D322" s="1" t="s">
        <v>10</v>
      </c>
      <c r="E322" s="1" t="s">
        <v>12</v>
      </c>
      <c r="F322">
        <v>39.380899999999997</v>
      </c>
      <c r="G322">
        <v>4194.076763</v>
      </c>
      <c r="H322">
        <v>13.7834</v>
      </c>
      <c r="I322">
        <v>8143</v>
      </c>
    </row>
    <row r="323" spans="1:9" x14ac:dyDescent="0.3">
      <c r="A323">
        <v>2020</v>
      </c>
      <c r="B323">
        <v>2</v>
      </c>
      <c r="C323" s="1" t="s">
        <v>26</v>
      </c>
      <c r="D323" s="1" t="s">
        <v>20</v>
      </c>
      <c r="E323" s="1" t="s">
        <v>12</v>
      </c>
      <c r="F323">
        <v>39.954599999999999</v>
      </c>
      <c r="G323">
        <v>2210.363738</v>
      </c>
      <c r="H323">
        <v>14.383599999999999</v>
      </c>
      <c r="I323">
        <v>5524</v>
      </c>
    </row>
    <row r="324" spans="1:9" x14ac:dyDescent="0.3">
      <c r="A324">
        <v>2020</v>
      </c>
      <c r="B324">
        <v>2</v>
      </c>
      <c r="C324" s="1" t="s">
        <v>32</v>
      </c>
      <c r="D324" s="1" t="s">
        <v>20</v>
      </c>
      <c r="E324" s="1" t="s">
        <v>12</v>
      </c>
      <c r="F324">
        <v>43.391399999999997</v>
      </c>
      <c r="G324">
        <v>2388.3426169999998</v>
      </c>
      <c r="H324">
        <v>15.620900000000001</v>
      </c>
      <c r="I324">
        <v>6043</v>
      </c>
    </row>
    <row r="325" spans="1:9" x14ac:dyDescent="0.3">
      <c r="A325">
        <v>2022</v>
      </c>
      <c r="B325">
        <v>2</v>
      </c>
      <c r="C325" s="1" t="s">
        <v>9</v>
      </c>
      <c r="D325" s="1" t="s">
        <v>10</v>
      </c>
      <c r="E325" s="1" t="s">
        <v>12</v>
      </c>
      <c r="F325">
        <v>47.110900000000001</v>
      </c>
      <c r="G325">
        <v>4702.004113</v>
      </c>
      <c r="H325">
        <v>16.488900000000001</v>
      </c>
      <c r="I325">
        <v>744</v>
      </c>
    </row>
    <row r="326" spans="1:9" x14ac:dyDescent="0.3">
      <c r="A326">
        <v>2020</v>
      </c>
      <c r="B326">
        <v>2</v>
      </c>
      <c r="C326" s="1" t="s">
        <v>9</v>
      </c>
      <c r="D326" s="1" t="s">
        <v>10</v>
      </c>
      <c r="E326" s="1" t="s">
        <v>13</v>
      </c>
      <c r="F326">
        <v>52.065300000000001</v>
      </c>
      <c r="G326">
        <v>5737.7989699999998</v>
      </c>
      <c r="H326">
        <v>26.032800000000002</v>
      </c>
      <c r="I326">
        <v>648</v>
      </c>
    </row>
    <row r="327" spans="1:9" x14ac:dyDescent="0.3">
      <c r="A327">
        <v>2022</v>
      </c>
      <c r="B327">
        <v>2</v>
      </c>
      <c r="C327" s="1" t="s">
        <v>26</v>
      </c>
      <c r="D327" s="1" t="s">
        <v>10</v>
      </c>
      <c r="E327" s="1" t="s">
        <v>12</v>
      </c>
      <c r="F327">
        <v>54.681100000000001</v>
      </c>
      <c r="G327">
        <v>5765.4214149999998</v>
      </c>
      <c r="H327">
        <v>19.138400000000001</v>
      </c>
      <c r="I327">
        <v>8884</v>
      </c>
    </row>
    <row r="328" spans="1:9" x14ac:dyDescent="0.3">
      <c r="A328">
        <v>2021</v>
      </c>
      <c r="B328">
        <v>2</v>
      </c>
      <c r="C328" s="1" t="s">
        <v>26</v>
      </c>
      <c r="D328" s="1" t="s">
        <v>10</v>
      </c>
      <c r="E328" s="1" t="s">
        <v>11</v>
      </c>
      <c r="F328">
        <v>54.909199999999998</v>
      </c>
      <c r="G328">
        <v>3357.6095470000005</v>
      </c>
      <c r="H328">
        <v>11.531000000000001</v>
      </c>
      <c r="I328">
        <v>8226</v>
      </c>
    </row>
    <row r="329" spans="1:9" x14ac:dyDescent="0.3">
      <c r="A329">
        <v>2020</v>
      </c>
      <c r="B329">
        <v>2</v>
      </c>
      <c r="C329" s="1" t="s">
        <v>9</v>
      </c>
      <c r="D329" s="1" t="s">
        <v>10</v>
      </c>
      <c r="E329" s="1" t="s">
        <v>12</v>
      </c>
      <c r="F329">
        <v>61.994500000000002</v>
      </c>
      <c r="G329">
        <v>5267.6876940000002</v>
      </c>
      <c r="H329">
        <v>21.6982</v>
      </c>
      <c r="I329">
        <v>771</v>
      </c>
    </row>
    <row r="330" spans="1:9" x14ac:dyDescent="0.3">
      <c r="A330">
        <v>2020</v>
      </c>
      <c r="B330">
        <v>2</v>
      </c>
      <c r="C330" s="1" t="s">
        <v>26</v>
      </c>
      <c r="D330" s="1" t="s">
        <v>10</v>
      </c>
      <c r="E330" s="1" t="s">
        <v>11</v>
      </c>
      <c r="F330">
        <v>67.519499999999994</v>
      </c>
      <c r="G330">
        <v>3973.2431459999998</v>
      </c>
      <c r="H330">
        <v>14.1791</v>
      </c>
      <c r="I330">
        <v>8031</v>
      </c>
    </row>
    <row r="331" spans="1:9" x14ac:dyDescent="0.3">
      <c r="A331">
        <v>2021</v>
      </c>
      <c r="B331">
        <v>2</v>
      </c>
      <c r="C331" s="1" t="s">
        <v>9</v>
      </c>
      <c r="D331" s="1" t="s">
        <v>10</v>
      </c>
      <c r="E331" s="1" t="s">
        <v>12</v>
      </c>
      <c r="F331">
        <v>71.581800000000001</v>
      </c>
      <c r="G331">
        <v>6362.6738450000003</v>
      </c>
      <c r="H331">
        <v>25.0535</v>
      </c>
      <c r="I331">
        <v>810</v>
      </c>
    </row>
    <row r="332" spans="1:9" x14ac:dyDescent="0.3">
      <c r="A332">
        <v>2020</v>
      </c>
      <c r="B332">
        <v>2</v>
      </c>
      <c r="C332" s="1" t="s">
        <v>26</v>
      </c>
      <c r="D332" s="1" t="s">
        <v>10</v>
      </c>
      <c r="E332" s="1" t="s">
        <v>12</v>
      </c>
      <c r="F332">
        <v>74.313699999999997</v>
      </c>
      <c r="G332">
        <v>6994.827867</v>
      </c>
      <c r="H332">
        <v>26.009699999999999</v>
      </c>
      <c r="I332">
        <v>9400</v>
      </c>
    </row>
    <row r="333" spans="1:9" x14ac:dyDescent="0.3">
      <c r="A333">
        <v>2022</v>
      </c>
      <c r="B333">
        <v>2</v>
      </c>
      <c r="C333" s="1" t="s">
        <v>26</v>
      </c>
      <c r="D333" s="1" t="s">
        <v>10</v>
      </c>
      <c r="E333" s="1" t="s">
        <v>11</v>
      </c>
      <c r="F333">
        <v>82.454999999999998</v>
      </c>
      <c r="G333">
        <v>4483.615135</v>
      </c>
      <c r="H333">
        <v>17.3156</v>
      </c>
      <c r="I333">
        <v>9842</v>
      </c>
    </row>
    <row r="334" spans="1:9" x14ac:dyDescent="0.3">
      <c r="A334">
        <v>2021</v>
      </c>
      <c r="B334">
        <v>2</v>
      </c>
      <c r="C334" s="1" t="s">
        <v>32</v>
      </c>
      <c r="D334" s="1" t="s">
        <v>10</v>
      </c>
      <c r="E334" s="1" t="s">
        <v>12</v>
      </c>
      <c r="F334">
        <v>110.5001</v>
      </c>
      <c r="G334">
        <v>10562.128693000001</v>
      </c>
      <c r="H334">
        <v>38.6751</v>
      </c>
      <c r="I334">
        <v>15152</v>
      </c>
    </row>
    <row r="335" spans="1:9" x14ac:dyDescent="0.3">
      <c r="A335">
        <v>2020</v>
      </c>
      <c r="B335">
        <v>2</v>
      </c>
      <c r="C335" s="1" t="s">
        <v>32</v>
      </c>
      <c r="D335" s="1" t="s">
        <v>10</v>
      </c>
      <c r="E335" s="1" t="s">
        <v>12</v>
      </c>
      <c r="F335">
        <v>112.8185</v>
      </c>
      <c r="G335">
        <v>10193.829322</v>
      </c>
      <c r="H335">
        <v>39.486499999999999</v>
      </c>
      <c r="I335">
        <v>8768</v>
      </c>
    </row>
    <row r="336" spans="1:9" x14ac:dyDescent="0.3">
      <c r="A336">
        <v>2020</v>
      </c>
      <c r="B336">
        <v>2</v>
      </c>
      <c r="C336" s="1" t="s">
        <v>32</v>
      </c>
      <c r="D336" s="1" t="s">
        <v>10</v>
      </c>
      <c r="E336" s="1" t="s">
        <v>11</v>
      </c>
      <c r="F336">
        <v>124.2706</v>
      </c>
      <c r="G336">
        <v>6261.8328600000004</v>
      </c>
      <c r="H336">
        <v>26.096900000000002</v>
      </c>
      <c r="I336">
        <v>9957</v>
      </c>
    </row>
    <row r="337" spans="1:9" x14ac:dyDescent="0.3">
      <c r="A337">
        <v>2022</v>
      </c>
      <c r="B337">
        <v>2</v>
      </c>
      <c r="C337" s="1" t="s">
        <v>32</v>
      </c>
      <c r="D337" s="1" t="s">
        <v>10</v>
      </c>
      <c r="E337" s="1" t="s">
        <v>12</v>
      </c>
      <c r="F337">
        <v>129.52809999999999</v>
      </c>
      <c r="G337">
        <v>12648.513944</v>
      </c>
      <c r="H337">
        <v>45.334800000000001</v>
      </c>
      <c r="I337">
        <v>16535</v>
      </c>
    </row>
    <row r="338" spans="1:9" x14ac:dyDescent="0.3">
      <c r="A338">
        <v>2021</v>
      </c>
      <c r="B338">
        <v>2</v>
      </c>
      <c r="C338" s="1" t="s">
        <v>32</v>
      </c>
      <c r="D338" s="1" t="s">
        <v>10</v>
      </c>
      <c r="E338" s="1" t="s">
        <v>11</v>
      </c>
      <c r="F338">
        <v>158.11969999999999</v>
      </c>
      <c r="G338">
        <v>8438.5270400000009</v>
      </c>
      <c r="H338">
        <v>33.205100000000002</v>
      </c>
      <c r="I338">
        <v>11647</v>
      </c>
    </row>
    <row r="339" spans="1:9" x14ac:dyDescent="0.3">
      <c r="A339">
        <v>2022</v>
      </c>
      <c r="B339">
        <v>2</v>
      </c>
      <c r="C339" s="1" t="s">
        <v>32</v>
      </c>
      <c r="D339" s="1" t="s">
        <v>10</v>
      </c>
      <c r="E339" s="1" t="s">
        <v>11</v>
      </c>
      <c r="F339">
        <v>211.82910000000001</v>
      </c>
      <c r="G339">
        <v>11127.30868</v>
      </c>
      <c r="H339">
        <v>44.484099999999998</v>
      </c>
      <c r="I339">
        <v>18131</v>
      </c>
    </row>
    <row r="340" spans="1:9" x14ac:dyDescent="0.3">
      <c r="A340">
        <v>2020</v>
      </c>
      <c r="B340">
        <v>3</v>
      </c>
      <c r="C340" s="1" t="s">
        <v>32</v>
      </c>
      <c r="D340" s="1" t="s">
        <v>37</v>
      </c>
      <c r="E340" s="1" t="s">
        <v>126</v>
      </c>
      <c r="F340">
        <v>4.0000000000000002E-4</v>
      </c>
      <c r="G340">
        <v>4.9662999999999999E-2</v>
      </c>
      <c r="H340">
        <v>1E-4</v>
      </c>
      <c r="I340">
        <v>1</v>
      </c>
    </row>
    <row r="341" spans="1:9" x14ac:dyDescent="0.3">
      <c r="A341">
        <v>2020</v>
      </c>
      <c r="B341">
        <v>3</v>
      </c>
      <c r="C341" s="1" t="s">
        <v>9</v>
      </c>
      <c r="D341" s="1" t="s">
        <v>16</v>
      </c>
      <c r="E341" s="1" t="s">
        <v>27</v>
      </c>
      <c r="F341">
        <v>5.9999999999999995E-4</v>
      </c>
      <c r="G341">
        <v>4.2303E-2</v>
      </c>
      <c r="H341">
        <v>2.0000000000000001E-4</v>
      </c>
      <c r="I341">
        <v>2</v>
      </c>
    </row>
    <row r="342" spans="1:9" x14ac:dyDescent="0.3">
      <c r="A342">
        <v>2020</v>
      </c>
      <c r="B342">
        <v>3</v>
      </c>
      <c r="C342" s="1" t="s">
        <v>9</v>
      </c>
      <c r="D342" s="1" t="s">
        <v>16</v>
      </c>
      <c r="E342" s="1" t="s">
        <v>14</v>
      </c>
      <c r="F342">
        <v>5.9999999999999995E-4</v>
      </c>
      <c r="G342">
        <v>9.6673999999999996E-2</v>
      </c>
      <c r="H342">
        <v>2.9999999999999997E-4</v>
      </c>
      <c r="I342">
        <v>1</v>
      </c>
    </row>
    <row r="343" spans="1:9" x14ac:dyDescent="0.3">
      <c r="A343">
        <v>2020</v>
      </c>
      <c r="B343">
        <v>3</v>
      </c>
      <c r="C343" s="1" t="s">
        <v>9</v>
      </c>
      <c r="D343" s="1" t="s">
        <v>24</v>
      </c>
      <c r="E343" s="1" t="s">
        <v>12</v>
      </c>
      <c r="F343">
        <v>6.9999999999999999E-4</v>
      </c>
      <c r="G343">
        <v>9.4486000000000001E-2</v>
      </c>
      <c r="H343">
        <v>2.9999999999999997E-4</v>
      </c>
      <c r="I343">
        <v>0</v>
      </c>
    </row>
    <row r="344" spans="1:9" x14ac:dyDescent="0.3">
      <c r="A344">
        <v>2021</v>
      </c>
      <c r="B344">
        <v>3</v>
      </c>
      <c r="C344" s="1" t="s">
        <v>9</v>
      </c>
      <c r="D344" s="1" t="s">
        <v>24</v>
      </c>
      <c r="E344" s="1" t="s">
        <v>12</v>
      </c>
      <c r="F344">
        <v>6.9999999999999999E-4</v>
      </c>
      <c r="G344">
        <v>6.9555000000000006E-2</v>
      </c>
      <c r="H344">
        <v>2.9999999999999997E-4</v>
      </c>
      <c r="I344">
        <v>2</v>
      </c>
    </row>
    <row r="345" spans="1:9" x14ac:dyDescent="0.3">
      <c r="A345">
        <v>2021</v>
      </c>
      <c r="B345">
        <v>3</v>
      </c>
      <c r="C345" s="1" t="s">
        <v>26</v>
      </c>
      <c r="D345" s="1" t="s">
        <v>21</v>
      </c>
      <c r="E345" s="1" t="s">
        <v>22</v>
      </c>
      <c r="F345">
        <v>6.9999999999999999E-4</v>
      </c>
      <c r="G345">
        <v>0.27444099999999999</v>
      </c>
      <c r="H345">
        <v>2.0000000000000001E-4</v>
      </c>
      <c r="I345">
        <v>2</v>
      </c>
    </row>
    <row r="346" spans="1:9" x14ac:dyDescent="0.3">
      <c r="A346">
        <v>2021</v>
      </c>
      <c r="B346">
        <v>3</v>
      </c>
      <c r="C346" s="1" t="s">
        <v>26</v>
      </c>
      <c r="D346" s="1" t="s">
        <v>21</v>
      </c>
      <c r="E346" s="1" t="s">
        <v>27</v>
      </c>
      <c r="F346">
        <v>6.9999999999999999E-4</v>
      </c>
      <c r="G346">
        <v>0.13831399999999999</v>
      </c>
      <c r="H346">
        <v>2.0000000000000001E-4</v>
      </c>
      <c r="I346">
        <v>1</v>
      </c>
    </row>
    <row r="347" spans="1:9" x14ac:dyDescent="0.3">
      <c r="A347">
        <v>2022</v>
      </c>
      <c r="B347">
        <v>3</v>
      </c>
      <c r="C347" s="1" t="s">
        <v>26</v>
      </c>
      <c r="D347" s="1" t="s">
        <v>21</v>
      </c>
      <c r="E347" s="1" t="s">
        <v>22</v>
      </c>
      <c r="F347">
        <v>1.2999999999999999E-3</v>
      </c>
      <c r="G347">
        <v>0.48920599999999997</v>
      </c>
      <c r="H347">
        <v>4.0000000000000002E-4</v>
      </c>
      <c r="I347">
        <v>3</v>
      </c>
    </row>
    <row r="348" spans="1:9" x14ac:dyDescent="0.3">
      <c r="A348">
        <v>2021</v>
      </c>
      <c r="B348">
        <v>3</v>
      </c>
      <c r="C348" s="1" t="s">
        <v>32</v>
      </c>
      <c r="D348" s="1" t="s">
        <v>34</v>
      </c>
      <c r="E348" s="1" t="s">
        <v>126</v>
      </c>
      <c r="F348">
        <v>2E-3</v>
      </c>
      <c r="G348">
        <v>0.99061299999999997</v>
      </c>
      <c r="H348">
        <v>4.0000000000000002E-4</v>
      </c>
      <c r="I348">
        <v>0</v>
      </c>
    </row>
    <row r="349" spans="1:9" x14ac:dyDescent="0.3">
      <c r="A349">
        <v>2020</v>
      </c>
      <c r="B349">
        <v>3</v>
      </c>
      <c r="C349" s="1" t="s">
        <v>26</v>
      </c>
      <c r="D349" s="1" t="s">
        <v>10</v>
      </c>
      <c r="E349" s="1" t="s">
        <v>27</v>
      </c>
      <c r="F349">
        <v>2.5000000000000001E-3</v>
      </c>
      <c r="G349">
        <v>0.239033</v>
      </c>
      <c r="H349">
        <v>8.0000000000000004E-4</v>
      </c>
      <c r="I349">
        <v>3</v>
      </c>
    </row>
    <row r="350" spans="1:9" x14ac:dyDescent="0.3">
      <c r="A350">
        <v>2022</v>
      </c>
      <c r="B350">
        <v>3</v>
      </c>
      <c r="C350" s="1" t="s">
        <v>9</v>
      </c>
      <c r="D350" s="1" t="s">
        <v>20</v>
      </c>
      <c r="E350" s="1" t="s">
        <v>22</v>
      </c>
      <c r="F350">
        <v>3.8E-3</v>
      </c>
      <c r="G350">
        <v>0.20919599999999999</v>
      </c>
      <c r="H350">
        <v>1E-3</v>
      </c>
      <c r="I350">
        <v>2</v>
      </c>
    </row>
    <row r="351" spans="1:9" x14ac:dyDescent="0.3">
      <c r="A351">
        <v>2021</v>
      </c>
      <c r="B351">
        <v>3</v>
      </c>
      <c r="C351" s="1" t="s">
        <v>26</v>
      </c>
      <c r="D351" s="1" t="s">
        <v>15</v>
      </c>
      <c r="E351" s="1" t="s">
        <v>11</v>
      </c>
      <c r="F351">
        <v>4.0000000000000001E-3</v>
      </c>
      <c r="G351">
        <v>0.58707399999999998</v>
      </c>
      <c r="H351">
        <v>8.0000000000000004E-4</v>
      </c>
      <c r="I351">
        <v>1</v>
      </c>
    </row>
    <row r="352" spans="1:9" x14ac:dyDescent="0.3">
      <c r="A352">
        <v>2020</v>
      </c>
      <c r="B352">
        <v>3</v>
      </c>
      <c r="C352" s="1" t="s">
        <v>26</v>
      </c>
      <c r="D352" s="1" t="s">
        <v>29</v>
      </c>
      <c r="E352" s="1" t="s">
        <v>126</v>
      </c>
      <c r="F352">
        <v>5.7999999999999996E-3</v>
      </c>
      <c r="G352">
        <v>1.6053360000000001</v>
      </c>
      <c r="H352">
        <v>1.1000000000000001E-3</v>
      </c>
      <c r="I352">
        <v>0</v>
      </c>
    </row>
    <row r="353" spans="1:9" x14ac:dyDescent="0.3">
      <c r="A353">
        <v>2022</v>
      </c>
      <c r="B353">
        <v>3</v>
      </c>
      <c r="C353" s="1" t="s">
        <v>26</v>
      </c>
      <c r="D353" s="1" t="s">
        <v>21</v>
      </c>
      <c r="E353" s="1" t="s">
        <v>27</v>
      </c>
      <c r="F353">
        <v>6.1999999999999998E-3</v>
      </c>
      <c r="G353">
        <v>1.9124000000000001</v>
      </c>
      <c r="H353">
        <v>1.9E-3</v>
      </c>
      <c r="I353">
        <v>5</v>
      </c>
    </row>
    <row r="354" spans="1:9" x14ac:dyDescent="0.3">
      <c r="A354">
        <v>2021</v>
      </c>
      <c r="B354">
        <v>3</v>
      </c>
      <c r="C354" s="1" t="s">
        <v>32</v>
      </c>
      <c r="D354" s="1" t="s">
        <v>10</v>
      </c>
      <c r="E354" s="1" t="s">
        <v>14</v>
      </c>
      <c r="F354">
        <v>8.0000000000000002E-3</v>
      </c>
      <c r="G354">
        <v>1.2848790000000001</v>
      </c>
      <c r="H354">
        <v>6.0000000000000001E-3</v>
      </c>
      <c r="I354">
        <v>3</v>
      </c>
    </row>
    <row r="355" spans="1:9" x14ac:dyDescent="0.3">
      <c r="A355">
        <v>2021</v>
      </c>
      <c r="B355">
        <v>3</v>
      </c>
      <c r="C355" s="1" t="s">
        <v>9</v>
      </c>
      <c r="D355" s="1" t="s">
        <v>21</v>
      </c>
      <c r="E355" s="1" t="s">
        <v>22</v>
      </c>
      <c r="F355">
        <v>8.2000000000000007E-3</v>
      </c>
      <c r="G355">
        <v>2.719411</v>
      </c>
      <c r="H355">
        <v>2.3E-3</v>
      </c>
      <c r="I355">
        <v>3</v>
      </c>
    </row>
    <row r="356" spans="1:9" x14ac:dyDescent="0.3">
      <c r="A356">
        <v>2022</v>
      </c>
      <c r="B356">
        <v>3</v>
      </c>
      <c r="C356" s="1" t="s">
        <v>32</v>
      </c>
      <c r="D356" s="1" t="s">
        <v>21</v>
      </c>
      <c r="E356" s="1" t="s">
        <v>22</v>
      </c>
      <c r="F356">
        <v>9.7000000000000003E-3</v>
      </c>
      <c r="G356">
        <v>3.9300929999999998</v>
      </c>
      <c r="H356">
        <v>2.7000000000000001E-3</v>
      </c>
      <c r="I356">
        <v>8</v>
      </c>
    </row>
    <row r="357" spans="1:9" x14ac:dyDescent="0.3">
      <c r="A357">
        <v>2020</v>
      </c>
      <c r="B357">
        <v>3</v>
      </c>
      <c r="C357" s="1" t="s">
        <v>9</v>
      </c>
      <c r="D357" s="1" t="s">
        <v>21</v>
      </c>
      <c r="E357" s="1" t="s">
        <v>22</v>
      </c>
      <c r="F357">
        <v>9.9000000000000008E-3</v>
      </c>
      <c r="G357">
        <v>3.2036440000000002</v>
      </c>
      <c r="H357">
        <v>2.7000000000000001E-3</v>
      </c>
      <c r="I357">
        <v>2</v>
      </c>
    </row>
    <row r="358" spans="1:9" x14ac:dyDescent="0.3">
      <c r="A358">
        <v>2021</v>
      </c>
      <c r="B358">
        <v>3</v>
      </c>
      <c r="C358" s="1" t="s">
        <v>9</v>
      </c>
      <c r="D358" s="1" t="s">
        <v>25</v>
      </c>
      <c r="E358" s="1" t="s">
        <v>13</v>
      </c>
      <c r="F358">
        <v>1.0999999999999999E-2</v>
      </c>
      <c r="G358">
        <v>1.6126959999999999</v>
      </c>
      <c r="H358">
        <v>4.4000000000000003E-3</v>
      </c>
      <c r="I358">
        <v>6</v>
      </c>
    </row>
    <row r="359" spans="1:9" x14ac:dyDescent="0.3">
      <c r="A359">
        <v>2022</v>
      </c>
      <c r="B359">
        <v>3</v>
      </c>
      <c r="C359" s="1" t="s">
        <v>9</v>
      </c>
      <c r="D359" s="1" t="s">
        <v>21</v>
      </c>
      <c r="E359" s="1" t="s">
        <v>22</v>
      </c>
      <c r="F359">
        <v>1.35E-2</v>
      </c>
      <c r="G359">
        <v>4.1804649999999999</v>
      </c>
      <c r="H359">
        <v>3.8E-3</v>
      </c>
      <c r="I359">
        <v>8</v>
      </c>
    </row>
    <row r="360" spans="1:9" x14ac:dyDescent="0.3">
      <c r="A360">
        <v>2022</v>
      </c>
      <c r="B360">
        <v>3</v>
      </c>
      <c r="C360" s="1" t="s">
        <v>32</v>
      </c>
      <c r="D360" s="1" t="s">
        <v>10</v>
      </c>
      <c r="E360" s="1" t="s">
        <v>14</v>
      </c>
      <c r="F360">
        <v>1.6199999999999999E-2</v>
      </c>
      <c r="G360">
        <v>3.358336</v>
      </c>
      <c r="H360">
        <v>1.2200000000000001E-2</v>
      </c>
      <c r="I360">
        <v>4</v>
      </c>
    </row>
    <row r="361" spans="1:9" x14ac:dyDescent="0.3">
      <c r="A361">
        <v>2021</v>
      </c>
      <c r="B361">
        <v>3</v>
      </c>
      <c r="C361" s="1" t="s">
        <v>32</v>
      </c>
      <c r="D361" s="1" t="s">
        <v>33</v>
      </c>
      <c r="E361" s="1" t="s">
        <v>12</v>
      </c>
      <c r="F361">
        <v>1.9E-2</v>
      </c>
      <c r="G361">
        <v>6.1212439999999999</v>
      </c>
      <c r="H361">
        <v>6.7000000000000002E-3</v>
      </c>
      <c r="I361">
        <v>8</v>
      </c>
    </row>
    <row r="362" spans="1:9" x14ac:dyDescent="0.3">
      <c r="A362">
        <v>2020</v>
      </c>
      <c r="B362">
        <v>3</v>
      </c>
      <c r="C362" s="1" t="s">
        <v>32</v>
      </c>
      <c r="D362" s="1" t="s">
        <v>29</v>
      </c>
      <c r="E362" s="1" t="s">
        <v>126</v>
      </c>
      <c r="F362">
        <v>3.2199999999999999E-2</v>
      </c>
      <c r="G362">
        <v>7.8845869999999998</v>
      </c>
      <c r="H362">
        <v>6.1000000000000004E-3</v>
      </c>
      <c r="I362">
        <v>21</v>
      </c>
    </row>
    <row r="363" spans="1:9" x14ac:dyDescent="0.3">
      <c r="A363">
        <v>2021</v>
      </c>
      <c r="B363">
        <v>3</v>
      </c>
      <c r="C363" s="1" t="s">
        <v>26</v>
      </c>
      <c r="D363" s="1" t="s">
        <v>35</v>
      </c>
      <c r="E363" s="1" t="s">
        <v>126</v>
      </c>
      <c r="F363">
        <v>3.7999999999999999E-2</v>
      </c>
      <c r="G363">
        <v>6.9116780000000002</v>
      </c>
      <c r="H363">
        <v>6.7999999999999996E-3</v>
      </c>
      <c r="I363">
        <v>0</v>
      </c>
    </row>
    <row r="364" spans="1:9" x14ac:dyDescent="0.3">
      <c r="A364">
        <v>2020</v>
      </c>
      <c r="B364">
        <v>3</v>
      </c>
      <c r="C364" s="1" t="s">
        <v>32</v>
      </c>
      <c r="D364" s="1" t="s">
        <v>33</v>
      </c>
      <c r="E364" s="1" t="s">
        <v>12</v>
      </c>
      <c r="F364">
        <v>4.1200000000000001E-2</v>
      </c>
      <c r="G364">
        <v>13.251863999999999</v>
      </c>
      <c r="H364">
        <v>1.4500000000000001E-2</v>
      </c>
      <c r="I364">
        <v>6</v>
      </c>
    </row>
    <row r="365" spans="1:9" x14ac:dyDescent="0.3">
      <c r="A365">
        <v>2022</v>
      </c>
      <c r="B365">
        <v>3</v>
      </c>
      <c r="C365" s="1" t="s">
        <v>32</v>
      </c>
      <c r="D365" s="1" t="s">
        <v>21</v>
      </c>
      <c r="E365" s="1" t="s">
        <v>27</v>
      </c>
      <c r="F365">
        <v>4.2999999999999997E-2</v>
      </c>
      <c r="G365">
        <v>13.459402000000001</v>
      </c>
      <c r="H365">
        <v>1.29E-2</v>
      </c>
      <c r="I365">
        <v>15</v>
      </c>
    </row>
    <row r="366" spans="1:9" x14ac:dyDescent="0.3">
      <c r="A366">
        <v>2022</v>
      </c>
      <c r="B366">
        <v>3</v>
      </c>
      <c r="C366" s="1" t="s">
        <v>32</v>
      </c>
      <c r="D366" s="1" t="s">
        <v>33</v>
      </c>
      <c r="E366" s="1" t="s">
        <v>12</v>
      </c>
      <c r="F366">
        <v>5.0999999999999997E-2</v>
      </c>
      <c r="G366">
        <v>22.146691000000001</v>
      </c>
      <c r="H366">
        <v>1.7999999999999999E-2</v>
      </c>
      <c r="I366">
        <v>6</v>
      </c>
    </row>
    <row r="367" spans="1:9" x14ac:dyDescent="0.3">
      <c r="A367">
        <v>2020</v>
      </c>
      <c r="B367">
        <v>3</v>
      </c>
      <c r="C367" s="1" t="s">
        <v>32</v>
      </c>
      <c r="D367" s="1" t="s">
        <v>34</v>
      </c>
      <c r="E367" s="1" t="s">
        <v>12</v>
      </c>
      <c r="F367">
        <v>5.7700000000000001E-2</v>
      </c>
      <c r="G367">
        <v>25.981501999999999</v>
      </c>
      <c r="H367">
        <v>2.0199999999999999E-2</v>
      </c>
      <c r="I367">
        <v>0</v>
      </c>
    </row>
    <row r="368" spans="1:9" x14ac:dyDescent="0.3">
      <c r="A368">
        <v>2021</v>
      </c>
      <c r="B368">
        <v>3</v>
      </c>
      <c r="C368" s="1" t="s">
        <v>32</v>
      </c>
      <c r="D368" s="1" t="s">
        <v>34</v>
      </c>
      <c r="E368" s="1" t="s">
        <v>12</v>
      </c>
      <c r="F368">
        <v>6.1899999999999997E-2</v>
      </c>
      <c r="G368">
        <v>28.385296000000004</v>
      </c>
      <c r="H368">
        <v>2.1600000000000001E-2</v>
      </c>
      <c r="I368">
        <v>0</v>
      </c>
    </row>
    <row r="369" spans="1:9" x14ac:dyDescent="0.3">
      <c r="A369">
        <v>2021</v>
      </c>
      <c r="B369">
        <v>3</v>
      </c>
      <c r="C369" s="1" t="s">
        <v>9</v>
      </c>
      <c r="D369" s="1" t="s">
        <v>15</v>
      </c>
      <c r="E369" s="1" t="s">
        <v>11</v>
      </c>
      <c r="F369">
        <v>7.2800000000000004E-2</v>
      </c>
      <c r="G369">
        <v>8.9871909999999993</v>
      </c>
      <c r="H369">
        <v>1.46E-2</v>
      </c>
      <c r="I369">
        <v>11</v>
      </c>
    </row>
    <row r="370" spans="1:9" x14ac:dyDescent="0.3">
      <c r="A370">
        <v>2020</v>
      </c>
      <c r="B370">
        <v>3</v>
      </c>
      <c r="C370" s="1" t="s">
        <v>32</v>
      </c>
      <c r="D370" s="1" t="s">
        <v>33</v>
      </c>
      <c r="E370" s="1" t="s">
        <v>13</v>
      </c>
      <c r="F370">
        <v>8.1799999999999998E-2</v>
      </c>
      <c r="G370">
        <v>39.988526</v>
      </c>
      <c r="H370">
        <v>4.0800000000000003E-2</v>
      </c>
      <c r="I370">
        <v>47</v>
      </c>
    </row>
    <row r="371" spans="1:9" x14ac:dyDescent="0.3">
      <c r="A371">
        <v>2021</v>
      </c>
      <c r="B371">
        <v>3</v>
      </c>
      <c r="C371" s="1" t="s">
        <v>32</v>
      </c>
      <c r="D371" s="1" t="s">
        <v>15</v>
      </c>
      <c r="E371" s="1" t="s">
        <v>11</v>
      </c>
      <c r="F371">
        <v>8.4000000000000005E-2</v>
      </c>
      <c r="G371">
        <v>12.614995</v>
      </c>
      <c r="H371">
        <v>1.6799999999999999E-2</v>
      </c>
      <c r="I371">
        <v>48</v>
      </c>
    </row>
    <row r="372" spans="1:9" x14ac:dyDescent="0.3">
      <c r="A372">
        <v>2020</v>
      </c>
      <c r="B372">
        <v>3</v>
      </c>
      <c r="C372" s="1" t="s">
        <v>32</v>
      </c>
      <c r="D372" s="1" t="s">
        <v>10</v>
      </c>
      <c r="E372" s="1" t="s">
        <v>14</v>
      </c>
      <c r="F372">
        <v>8.4400000000000003E-2</v>
      </c>
      <c r="G372">
        <v>13.352451</v>
      </c>
      <c r="H372">
        <v>6.3299999999999995E-2</v>
      </c>
      <c r="I372">
        <v>65</v>
      </c>
    </row>
    <row r="373" spans="1:9" x14ac:dyDescent="0.3">
      <c r="A373">
        <v>2021</v>
      </c>
      <c r="B373">
        <v>3</v>
      </c>
      <c r="C373" s="1" t="s">
        <v>32</v>
      </c>
      <c r="D373" s="1" t="s">
        <v>33</v>
      </c>
      <c r="E373" s="1" t="s">
        <v>13</v>
      </c>
      <c r="F373">
        <v>9.6500000000000002E-2</v>
      </c>
      <c r="G373">
        <v>47.773322</v>
      </c>
      <c r="H373">
        <v>4.8300000000000003E-2</v>
      </c>
      <c r="I373">
        <v>62</v>
      </c>
    </row>
    <row r="374" spans="1:9" x14ac:dyDescent="0.3">
      <c r="A374">
        <v>2022</v>
      </c>
      <c r="B374">
        <v>3</v>
      </c>
      <c r="C374" s="1" t="s">
        <v>26</v>
      </c>
      <c r="D374" s="1" t="s">
        <v>51</v>
      </c>
      <c r="E374" s="1" t="s">
        <v>13</v>
      </c>
      <c r="F374">
        <v>0.1235</v>
      </c>
      <c r="G374">
        <v>10.237458</v>
      </c>
      <c r="H374">
        <v>6.0499999999999998E-2</v>
      </c>
      <c r="I374">
        <v>147</v>
      </c>
    </row>
    <row r="375" spans="1:9" x14ac:dyDescent="0.3">
      <c r="A375">
        <v>2021</v>
      </c>
      <c r="B375">
        <v>3</v>
      </c>
      <c r="C375" s="1" t="s">
        <v>26</v>
      </c>
      <c r="D375" s="1" t="s">
        <v>35</v>
      </c>
      <c r="E375" s="1" t="s">
        <v>12</v>
      </c>
      <c r="F375">
        <v>0.15709999999999999</v>
      </c>
      <c r="G375">
        <v>35.343786000000001</v>
      </c>
      <c r="H375">
        <v>5.5E-2</v>
      </c>
      <c r="I375">
        <v>0</v>
      </c>
    </row>
    <row r="376" spans="1:9" x14ac:dyDescent="0.3">
      <c r="A376">
        <v>2022</v>
      </c>
      <c r="B376">
        <v>3</v>
      </c>
      <c r="C376" s="1" t="s">
        <v>32</v>
      </c>
      <c r="D376" s="1" t="s">
        <v>33</v>
      </c>
      <c r="E376" s="1" t="s">
        <v>13</v>
      </c>
      <c r="F376">
        <v>0.16880000000000001</v>
      </c>
      <c r="G376">
        <v>88.881426000000005</v>
      </c>
      <c r="H376">
        <v>8.4400000000000003E-2</v>
      </c>
      <c r="I376">
        <v>64</v>
      </c>
    </row>
    <row r="377" spans="1:9" x14ac:dyDescent="0.3">
      <c r="A377">
        <v>2021</v>
      </c>
      <c r="B377">
        <v>3</v>
      </c>
      <c r="C377" s="1" t="s">
        <v>9</v>
      </c>
      <c r="D377" s="1" t="s">
        <v>42</v>
      </c>
      <c r="E377" s="1" t="s">
        <v>13</v>
      </c>
      <c r="F377">
        <v>0.2084</v>
      </c>
      <c r="G377">
        <v>42.177222999999998</v>
      </c>
      <c r="H377">
        <v>8.3299999999999999E-2</v>
      </c>
      <c r="I377">
        <v>56</v>
      </c>
    </row>
    <row r="378" spans="1:9" x14ac:dyDescent="0.3">
      <c r="A378">
        <v>2021</v>
      </c>
      <c r="B378">
        <v>3</v>
      </c>
      <c r="C378" s="1" t="s">
        <v>26</v>
      </c>
      <c r="D378" s="1" t="s">
        <v>36</v>
      </c>
      <c r="E378" s="1" t="s">
        <v>27</v>
      </c>
      <c r="F378">
        <v>0.25309999999999999</v>
      </c>
      <c r="G378">
        <v>50.093305000000001</v>
      </c>
      <c r="H378">
        <v>8.1000000000000003E-2</v>
      </c>
      <c r="I378">
        <v>0</v>
      </c>
    </row>
    <row r="379" spans="1:9" x14ac:dyDescent="0.3">
      <c r="A379">
        <v>2021</v>
      </c>
      <c r="B379">
        <v>3</v>
      </c>
      <c r="C379" s="1" t="s">
        <v>9</v>
      </c>
      <c r="D379" s="1" t="s">
        <v>24</v>
      </c>
      <c r="E379" s="1" t="s">
        <v>126</v>
      </c>
      <c r="F379">
        <v>0.25950000000000001</v>
      </c>
      <c r="G379">
        <v>45.093429999999998</v>
      </c>
      <c r="H379">
        <v>4.9299999999999997E-2</v>
      </c>
      <c r="I379">
        <v>87</v>
      </c>
    </row>
    <row r="380" spans="1:9" x14ac:dyDescent="0.3">
      <c r="A380">
        <v>2022</v>
      </c>
      <c r="B380">
        <v>3</v>
      </c>
      <c r="C380" s="1" t="s">
        <v>32</v>
      </c>
      <c r="D380" s="1" t="s">
        <v>51</v>
      </c>
      <c r="E380" s="1" t="s">
        <v>13</v>
      </c>
      <c r="F380">
        <v>0.27129999999999999</v>
      </c>
      <c r="G380">
        <v>25.76972</v>
      </c>
      <c r="H380">
        <v>0.13289999999999999</v>
      </c>
      <c r="I380">
        <v>135</v>
      </c>
    </row>
    <row r="381" spans="1:9" x14ac:dyDescent="0.3">
      <c r="A381">
        <v>2022</v>
      </c>
      <c r="B381">
        <v>3</v>
      </c>
      <c r="C381" s="1" t="s">
        <v>9</v>
      </c>
      <c r="D381" s="1" t="s">
        <v>23</v>
      </c>
      <c r="E381" s="1" t="s">
        <v>13</v>
      </c>
      <c r="F381">
        <v>0.28070000000000001</v>
      </c>
      <c r="G381">
        <v>64.890698</v>
      </c>
      <c r="H381">
        <v>0.1123</v>
      </c>
      <c r="I381">
        <v>128</v>
      </c>
    </row>
    <row r="382" spans="1:9" x14ac:dyDescent="0.3">
      <c r="A382">
        <v>2020</v>
      </c>
      <c r="B382">
        <v>3</v>
      </c>
      <c r="C382" s="1" t="s">
        <v>9</v>
      </c>
      <c r="D382" s="1" t="s">
        <v>25</v>
      </c>
      <c r="E382" s="1" t="s">
        <v>13</v>
      </c>
      <c r="F382">
        <v>0.28820000000000001</v>
      </c>
      <c r="G382">
        <v>45.010945</v>
      </c>
      <c r="H382">
        <v>0.1152</v>
      </c>
      <c r="I382">
        <v>0</v>
      </c>
    </row>
    <row r="383" spans="1:9" x14ac:dyDescent="0.3">
      <c r="A383">
        <v>2020</v>
      </c>
      <c r="B383">
        <v>3</v>
      </c>
      <c r="C383" s="1" t="s">
        <v>26</v>
      </c>
      <c r="D383" s="1" t="s">
        <v>29</v>
      </c>
      <c r="E383" s="1" t="s">
        <v>13</v>
      </c>
      <c r="F383">
        <v>0.30649999999999999</v>
      </c>
      <c r="G383">
        <v>93.23621</v>
      </c>
      <c r="H383">
        <v>0.1226</v>
      </c>
      <c r="I383">
        <v>0</v>
      </c>
    </row>
    <row r="384" spans="1:9" x14ac:dyDescent="0.3">
      <c r="A384">
        <v>2020</v>
      </c>
      <c r="B384">
        <v>3</v>
      </c>
      <c r="C384" s="1" t="s">
        <v>9</v>
      </c>
      <c r="D384" s="1" t="s">
        <v>10</v>
      </c>
      <c r="E384" s="1" t="s">
        <v>14</v>
      </c>
      <c r="F384">
        <v>0.30759999999999998</v>
      </c>
      <c r="G384">
        <v>58.307366999999999</v>
      </c>
      <c r="H384">
        <v>0.23069999999999999</v>
      </c>
      <c r="I384">
        <v>23</v>
      </c>
    </row>
    <row r="385" spans="1:9" x14ac:dyDescent="0.3">
      <c r="A385">
        <v>2022</v>
      </c>
      <c r="B385">
        <v>3</v>
      </c>
      <c r="C385" s="1" t="s">
        <v>26</v>
      </c>
      <c r="D385" s="1" t="s">
        <v>10</v>
      </c>
      <c r="E385" s="1" t="s">
        <v>14</v>
      </c>
      <c r="F385">
        <v>0.31319999999999998</v>
      </c>
      <c r="G385">
        <v>50.571637000000003</v>
      </c>
      <c r="H385">
        <v>0.2349</v>
      </c>
      <c r="I385">
        <v>179</v>
      </c>
    </row>
    <row r="386" spans="1:9" x14ac:dyDescent="0.3">
      <c r="A386">
        <v>2020</v>
      </c>
      <c r="B386">
        <v>3</v>
      </c>
      <c r="C386" s="1" t="s">
        <v>9</v>
      </c>
      <c r="D386" s="1" t="s">
        <v>23</v>
      </c>
      <c r="E386" s="1" t="s">
        <v>13</v>
      </c>
      <c r="F386">
        <v>0.3357</v>
      </c>
      <c r="G386">
        <v>78.294403000000003</v>
      </c>
      <c r="H386">
        <v>0.1343</v>
      </c>
      <c r="I386">
        <v>96</v>
      </c>
    </row>
    <row r="387" spans="1:9" x14ac:dyDescent="0.3">
      <c r="A387">
        <v>2021</v>
      </c>
      <c r="B387">
        <v>3</v>
      </c>
      <c r="C387" s="1" t="s">
        <v>32</v>
      </c>
      <c r="D387" s="1" t="s">
        <v>35</v>
      </c>
      <c r="E387" s="1" t="s">
        <v>126</v>
      </c>
      <c r="F387">
        <v>0.35270000000000001</v>
      </c>
      <c r="G387">
        <v>64.167697000000004</v>
      </c>
      <c r="H387">
        <v>6.3500000000000001E-2</v>
      </c>
      <c r="I387">
        <v>77</v>
      </c>
    </row>
    <row r="388" spans="1:9" x14ac:dyDescent="0.3">
      <c r="A388">
        <v>2020</v>
      </c>
      <c r="B388">
        <v>3</v>
      </c>
      <c r="C388" s="1" t="s">
        <v>26</v>
      </c>
      <c r="D388" s="1" t="s">
        <v>10</v>
      </c>
      <c r="E388" s="1" t="s">
        <v>14</v>
      </c>
      <c r="F388">
        <v>0.36559999999999998</v>
      </c>
      <c r="G388">
        <v>62.655918</v>
      </c>
      <c r="H388">
        <v>0.2742</v>
      </c>
      <c r="I388">
        <v>283</v>
      </c>
    </row>
    <row r="389" spans="1:9" x14ac:dyDescent="0.3">
      <c r="A389">
        <v>2020</v>
      </c>
      <c r="B389">
        <v>3</v>
      </c>
      <c r="C389" s="1" t="s">
        <v>9</v>
      </c>
      <c r="D389" s="1" t="s">
        <v>24</v>
      </c>
      <c r="E389" s="1" t="s">
        <v>126</v>
      </c>
      <c r="F389">
        <v>0.3775</v>
      </c>
      <c r="G389">
        <v>58.161957999999998</v>
      </c>
      <c r="H389">
        <v>7.17E-2</v>
      </c>
      <c r="I389">
        <v>0</v>
      </c>
    </row>
    <row r="390" spans="1:9" x14ac:dyDescent="0.3">
      <c r="A390">
        <v>2021</v>
      </c>
      <c r="B390">
        <v>3</v>
      </c>
      <c r="C390" s="1" t="s">
        <v>26</v>
      </c>
      <c r="D390" s="1" t="s">
        <v>10</v>
      </c>
      <c r="E390" s="1" t="s">
        <v>14</v>
      </c>
      <c r="F390">
        <v>0.3926</v>
      </c>
      <c r="G390">
        <v>67.253647000000001</v>
      </c>
      <c r="H390">
        <v>0.29449999999999998</v>
      </c>
      <c r="I390">
        <v>203</v>
      </c>
    </row>
    <row r="391" spans="1:9" x14ac:dyDescent="0.3">
      <c r="A391">
        <v>2021</v>
      </c>
      <c r="B391">
        <v>3</v>
      </c>
      <c r="C391" s="1" t="s">
        <v>9</v>
      </c>
      <c r="D391" s="1" t="s">
        <v>25</v>
      </c>
      <c r="E391" s="1" t="s">
        <v>126</v>
      </c>
      <c r="F391">
        <v>0.3992</v>
      </c>
      <c r="G391">
        <v>38.224321000000003</v>
      </c>
      <c r="H391">
        <v>7.1900000000000006E-2</v>
      </c>
      <c r="I391">
        <v>91</v>
      </c>
    </row>
    <row r="392" spans="1:9" x14ac:dyDescent="0.3">
      <c r="A392">
        <v>2021</v>
      </c>
      <c r="B392">
        <v>3</v>
      </c>
      <c r="C392" s="1" t="s">
        <v>9</v>
      </c>
      <c r="D392" s="1" t="s">
        <v>16</v>
      </c>
      <c r="E392" s="1" t="s">
        <v>13</v>
      </c>
      <c r="F392">
        <v>0.41339999999999999</v>
      </c>
      <c r="G392">
        <v>59.907001000000001</v>
      </c>
      <c r="H392">
        <v>0.186</v>
      </c>
      <c r="I392">
        <v>148</v>
      </c>
    </row>
    <row r="393" spans="1:9" x14ac:dyDescent="0.3">
      <c r="A393">
        <v>2020</v>
      </c>
      <c r="B393">
        <v>3</v>
      </c>
      <c r="C393" s="1" t="s">
        <v>26</v>
      </c>
      <c r="D393" s="1" t="s">
        <v>21</v>
      </c>
      <c r="E393" s="1" t="s">
        <v>13</v>
      </c>
      <c r="F393">
        <v>0.42</v>
      </c>
      <c r="G393">
        <v>48.423850999999999</v>
      </c>
      <c r="H393">
        <v>0.16800000000000001</v>
      </c>
      <c r="I393">
        <v>292</v>
      </c>
    </row>
    <row r="394" spans="1:9" x14ac:dyDescent="0.3">
      <c r="A394">
        <v>2021</v>
      </c>
      <c r="B394">
        <v>3</v>
      </c>
      <c r="C394" s="1" t="s">
        <v>26</v>
      </c>
      <c r="D394" s="1" t="s">
        <v>21</v>
      </c>
      <c r="E394" s="1" t="s">
        <v>13</v>
      </c>
      <c r="F394">
        <v>0.43480000000000002</v>
      </c>
      <c r="G394">
        <v>47.505246999999997</v>
      </c>
      <c r="H394">
        <v>0.1739</v>
      </c>
      <c r="I394">
        <v>256</v>
      </c>
    </row>
    <row r="395" spans="1:9" x14ac:dyDescent="0.3">
      <c r="A395">
        <v>2022</v>
      </c>
      <c r="B395">
        <v>3</v>
      </c>
      <c r="C395" s="1" t="s">
        <v>32</v>
      </c>
      <c r="D395" s="1" t="s">
        <v>34</v>
      </c>
      <c r="E395" s="1" t="s">
        <v>12</v>
      </c>
      <c r="F395">
        <v>0.4466</v>
      </c>
      <c r="G395">
        <v>200.89193399999999</v>
      </c>
      <c r="H395">
        <v>0.15629999999999999</v>
      </c>
      <c r="I395">
        <v>0</v>
      </c>
    </row>
    <row r="396" spans="1:9" x14ac:dyDescent="0.3">
      <c r="A396">
        <v>2022</v>
      </c>
      <c r="B396">
        <v>3</v>
      </c>
      <c r="C396" s="1" t="s">
        <v>9</v>
      </c>
      <c r="D396" s="1" t="s">
        <v>42</v>
      </c>
      <c r="E396" s="1" t="s">
        <v>13</v>
      </c>
      <c r="F396">
        <v>0.4511</v>
      </c>
      <c r="G396">
        <v>82.923760000000001</v>
      </c>
      <c r="H396">
        <v>0.1804</v>
      </c>
      <c r="I396">
        <v>0</v>
      </c>
    </row>
    <row r="397" spans="1:9" x14ac:dyDescent="0.3">
      <c r="A397">
        <v>2021</v>
      </c>
      <c r="B397">
        <v>3</v>
      </c>
      <c r="C397" s="1" t="s">
        <v>32</v>
      </c>
      <c r="D397" s="1" t="s">
        <v>34</v>
      </c>
      <c r="E397" s="1" t="s">
        <v>13</v>
      </c>
      <c r="F397">
        <v>0.46129999999999999</v>
      </c>
      <c r="G397">
        <v>255.430531</v>
      </c>
      <c r="H397">
        <v>0.19370000000000001</v>
      </c>
      <c r="I397">
        <v>0</v>
      </c>
    </row>
    <row r="398" spans="1:9" x14ac:dyDescent="0.3">
      <c r="A398">
        <v>2020</v>
      </c>
      <c r="B398">
        <v>3</v>
      </c>
      <c r="C398" s="1" t="s">
        <v>26</v>
      </c>
      <c r="D398" s="1" t="s">
        <v>28</v>
      </c>
      <c r="E398" s="1" t="s">
        <v>12</v>
      </c>
      <c r="F398">
        <v>0.51239999999999997</v>
      </c>
      <c r="G398">
        <v>123.330744</v>
      </c>
      <c r="H398">
        <v>0.1794</v>
      </c>
      <c r="I398">
        <v>72</v>
      </c>
    </row>
    <row r="399" spans="1:9" x14ac:dyDescent="0.3">
      <c r="A399">
        <v>2021</v>
      </c>
      <c r="B399">
        <v>3</v>
      </c>
      <c r="C399" s="1" t="s">
        <v>32</v>
      </c>
      <c r="D399" s="1" t="s">
        <v>29</v>
      </c>
      <c r="E399" s="1" t="s">
        <v>13</v>
      </c>
      <c r="F399">
        <v>0.52410000000000001</v>
      </c>
      <c r="G399">
        <v>198.85196199999999</v>
      </c>
      <c r="H399">
        <v>0.2097</v>
      </c>
      <c r="I399">
        <v>0</v>
      </c>
    </row>
    <row r="400" spans="1:9" x14ac:dyDescent="0.3">
      <c r="A400">
        <v>2021</v>
      </c>
      <c r="B400">
        <v>3</v>
      </c>
      <c r="C400" s="1" t="s">
        <v>26</v>
      </c>
      <c r="D400" s="1" t="s">
        <v>16</v>
      </c>
      <c r="E400" s="1" t="s">
        <v>13</v>
      </c>
      <c r="F400">
        <v>0.52949999999999997</v>
      </c>
      <c r="G400">
        <v>85.414349000000001</v>
      </c>
      <c r="H400">
        <v>0.23830000000000001</v>
      </c>
      <c r="I400">
        <v>446</v>
      </c>
    </row>
    <row r="401" spans="1:9" x14ac:dyDescent="0.3">
      <c r="A401">
        <v>2022</v>
      </c>
      <c r="B401">
        <v>3</v>
      </c>
      <c r="C401" s="1" t="s">
        <v>32</v>
      </c>
      <c r="D401" s="1" t="s">
        <v>34</v>
      </c>
      <c r="E401" s="1" t="s">
        <v>13</v>
      </c>
      <c r="F401">
        <v>0.53059999999999996</v>
      </c>
      <c r="G401">
        <v>290.884253</v>
      </c>
      <c r="H401">
        <v>0.22289999999999999</v>
      </c>
      <c r="I401">
        <v>0</v>
      </c>
    </row>
    <row r="402" spans="1:9" x14ac:dyDescent="0.3">
      <c r="A402">
        <v>2020</v>
      </c>
      <c r="B402">
        <v>3</v>
      </c>
      <c r="C402" s="1" t="s">
        <v>32</v>
      </c>
      <c r="D402" s="1" t="s">
        <v>34</v>
      </c>
      <c r="E402" s="1" t="s">
        <v>13</v>
      </c>
      <c r="F402">
        <v>0.54579999999999995</v>
      </c>
      <c r="G402">
        <v>290.24293999999998</v>
      </c>
      <c r="H402">
        <v>0.22919999999999999</v>
      </c>
      <c r="I402">
        <v>0</v>
      </c>
    </row>
    <row r="403" spans="1:9" x14ac:dyDescent="0.3">
      <c r="A403">
        <v>2022</v>
      </c>
      <c r="B403">
        <v>3</v>
      </c>
      <c r="C403" s="1" t="s">
        <v>26</v>
      </c>
      <c r="D403" s="1" t="s">
        <v>15</v>
      </c>
      <c r="E403" s="1" t="s">
        <v>11</v>
      </c>
      <c r="F403">
        <v>0.62680000000000002</v>
      </c>
      <c r="G403">
        <v>67.629071999999994</v>
      </c>
      <c r="H403">
        <v>0.12540000000000001</v>
      </c>
      <c r="I403">
        <v>64</v>
      </c>
    </row>
    <row r="404" spans="1:9" x14ac:dyDescent="0.3">
      <c r="A404">
        <v>2022</v>
      </c>
      <c r="B404">
        <v>3</v>
      </c>
      <c r="C404" s="1" t="s">
        <v>26</v>
      </c>
      <c r="D404" s="1" t="s">
        <v>19</v>
      </c>
      <c r="E404" s="1" t="s">
        <v>12</v>
      </c>
      <c r="F404">
        <v>0.65029999999999999</v>
      </c>
      <c r="G404">
        <v>131.263071</v>
      </c>
      <c r="H404">
        <v>0.24060000000000001</v>
      </c>
      <c r="I404">
        <v>0</v>
      </c>
    </row>
    <row r="405" spans="1:9" x14ac:dyDescent="0.3">
      <c r="A405">
        <v>2020</v>
      </c>
      <c r="B405">
        <v>3</v>
      </c>
      <c r="C405" s="1" t="s">
        <v>26</v>
      </c>
      <c r="D405" s="1" t="s">
        <v>19</v>
      </c>
      <c r="E405" s="1" t="s">
        <v>12</v>
      </c>
      <c r="F405">
        <v>0.74860000000000004</v>
      </c>
      <c r="G405">
        <v>124.803203</v>
      </c>
      <c r="H405">
        <v>0.27700000000000002</v>
      </c>
      <c r="I405">
        <v>253</v>
      </c>
    </row>
    <row r="406" spans="1:9" x14ac:dyDescent="0.3">
      <c r="A406">
        <v>2021</v>
      </c>
      <c r="B406">
        <v>3</v>
      </c>
      <c r="C406" s="1" t="s">
        <v>9</v>
      </c>
      <c r="D406" s="1" t="s">
        <v>19</v>
      </c>
      <c r="E406" s="1" t="s">
        <v>12</v>
      </c>
      <c r="F406">
        <v>0.78520000000000001</v>
      </c>
      <c r="G406">
        <v>112.194176</v>
      </c>
      <c r="H406">
        <v>0.29049999999999998</v>
      </c>
      <c r="I406">
        <v>73</v>
      </c>
    </row>
    <row r="407" spans="1:9" x14ac:dyDescent="0.3">
      <c r="A407">
        <v>2022</v>
      </c>
      <c r="B407">
        <v>3</v>
      </c>
      <c r="C407" s="1" t="s">
        <v>9</v>
      </c>
      <c r="D407" s="1" t="s">
        <v>19</v>
      </c>
      <c r="E407" s="1" t="s">
        <v>12</v>
      </c>
      <c r="F407">
        <v>0.79310000000000003</v>
      </c>
      <c r="G407">
        <v>146.81078299999999</v>
      </c>
      <c r="H407">
        <v>0.29349999999999998</v>
      </c>
      <c r="I407">
        <v>30</v>
      </c>
    </row>
    <row r="408" spans="1:9" x14ac:dyDescent="0.3">
      <c r="A408">
        <v>2022</v>
      </c>
      <c r="B408">
        <v>3</v>
      </c>
      <c r="C408" s="1" t="s">
        <v>9</v>
      </c>
      <c r="D408" s="1" t="s">
        <v>56</v>
      </c>
      <c r="E408" s="1" t="s">
        <v>12</v>
      </c>
      <c r="F408">
        <v>0.83189999999999997</v>
      </c>
      <c r="G408">
        <v>75.031017000000006</v>
      </c>
      <c r="H408">
        <v>0.29110000000000003</v>
      </c>
      <c r="I408">
        <v>117</v>
      </c>
    </row>
    <row r="409" spans="1:9" x14ac:dyDescent="0.3">
      <c r="A409">
        <v>2021</v>
      </c>
      <c r="B409">
        <v>3</v>
      </c>
      <c r="C409" s="1" t="s">
        <v>32</v>
      </c>
      <c r="D409" s="1" t="s">
        <v>37</v>
      </c>
      <c r="E409" s="1" t="s">
        <v>12</v>
      </c>
      <c r="F409">
        <v>1.0016</v>
      </c>
      <c r="G409">
        <v>197.96796900000001</v>
      </c>
      <c r="H409">
        <v>0.35039999999999999</v>
      </c>
      <c r="I409">
        <v>118</v>
      </c>
    </row>
    <row r="410" spans="1:9" x14ac:dyDescent="0.3">
      <c r="A410">
        <v>2020</v>
      </c>
      <c r="B410">
        <v>3</v>
      </c>
      <c r="C410" s="1" t="s">
        <v>9</v>
      </c>
      <c r="D410" s="1" t="s">
        <v>21</v>
      </c>
      <c r="E410" s="1" t="s">
        <v>13</v>
      </c>
      <c r="F410">
        <v>1.0074000000000001</v>
      </c>
      <c r="G410">
        <v>121.778651</v>
      </c>
      <c r="H410">
        <v>0.40289999999999998</v>
      </c>
      <c r="I410">
        <v>114</v>
      </c>
    </row>
    <row r="411" spans="1:9" x14ac:dyDescent="0.3">
      <c r="A411">
        <v>2021</v>
      </c>
      <c r="B411">
        <v>3</v>
      </c>
      <c r="C411" s="1" t="s">
        <v>32</v>
      </c>
      <c r="D411" s="1" t="s">
        <v>35</v>
      </c>
      <c r="E411" s="1" t="s">
        <v>12</v>
      </c>
      <c r="F411">
        <v>1.0125999999999999</v>
      </c>
      <c r="G411">
        <v>211.265253</v>
      </c>
      <c r="H411">
        <v>0.35439999999999999</v>
      </c>
      <c r="I411">
        <v>87</v>
      </c>
    </row>
    <row r="412" spans="1:9" x14ac:dyDescent="0.3">
      <c r="A412">
        <v>2020</v>
      </c>
      <c r="B412">
        <v>3</v>
      </c>
      <c r="C412" s="1" t="s">
        <v>26</v>
      </c>
      <c r="D412" s="1" t="s">
        <v>16</v>
      </c>
      <c r="E412" s="1" t="s">
        <v>13</v>
      </c>
      <c r="F412">
        <v>1.0539000000000001</v>
      </c>
      <c r="G412">
        <v>177.54775599999999</v>
      </c>
      <c r="H412">
        <v>0.47439999999999999</v>
      </c>
      <c r="I412">
        <v>434</v>
      </c>
    </row>
    <row r="413" spans="1:9" x14ac:dyDescent="0.3">
      <c r="A413">
        <v>2021</v>
      </c>
      <c r="B413">
        <v>3</v>
      </c>
      <c r="C413" s="1" t="s">
        <v>26</v>
      </c>
      <c r="D413" s="1" t="s">
        <v>45</v>
      </c>
      <c r="E413" s="1" t="s">
        <v>12</v>
      </c>
      <c r="F413">
        <v>1.0598000000000001</v>
      </c>
      <c r="G413">
        <v>97.765709999999999</v>
      </c>
      <c r="H413">
        <v>0.371</v>
      </c>
      <c r="I413">
        <v>221</v>
      </c>
    </row>
    <row r="414" spans="1:9" x14ac:dyDescent="0.3">
      <c r="A414">
        <v>2021</v>
      </c>
      <c r="B414">
        <v>3</v>
      </c>
      <c r="C414" s="1" t="s">
        <v>9</v>
      </c>
      <c r="D414" s="1" t="s">
        <v>21</v>
      </c>
      <c r="E414" s="1" t="s">
        <v>13</v>
      </c>
      <c r="F414">
        <v>1.0868</v>
      </c>
      <c r="G414">
        <v>140.99037000000001</v>
      </c>
      <c r="H414">
        <v>0.43469999999999998</v>
      </c>
      <c r="I414">
        <v>123</v>
      </c>
    </row>
    <row r="415" spans="1:9" x14ac:dyDescent="0.3">
      <c r="A415">
        <v>2022</v>
      </c>
      <c r="B415">
        <v>3</v>
      </c>
      <c r="C415" s="1" t="s">
        <v>26</v>
      </c>
      <c r="D415" s="1" t="s">
        <v>20</v>
      </c>
      <c r="E415" s="1" t="s">
        <v>22</v>
      </c>
      <c r="F415">
        <v>1.1108</v>
      </c>
      <c r="G415">
        <v>68.207659000000007</v>
      </c>
      <c r="H415">
        <v>0.2888</v>
      </c>
      <c r="I415">
        <v>136</v>
      </c>
    </row>
    <row r="416" spans="1:9" x14ac:dyDescent="0.3">
      <c r="A416">
        <v>2020</v>
      </c>
      <c r="B416">
        <v>3</v>
      </c>
      <c r="C416" s="1" t="s">
        <v>26</v>
      </c>
      <c r="D416" s="1" t="s">
        <v>17</v>
      </c>
      <c r="E416" s="1" t="s">
        <v>126</v>
      </c>
      <c r="F416">
        <v>1.1978</v>
      </c>
      <c r="G416">
        <v>108.865611</v>
      </c>
      <c r="H416">
        <v>0.21560000000000001</v>
      </c>
      <c r="I416">
        <v>239</v>
      </c>
    </row>
    <row r="417" spans="1:9" x14ac:dyDescent="0.3">
      <c r="A417">
        <v>2022</v>
      </c>
      <c r="B417">
        <v>3</v>
      </c>
      <c r="C417" s="1" t="s">
        <v>26</v>
      </c>
      <c r="D417" s="1" t="s">
        <v>21</v>
      </c>
      <c r="E417" s="1" t="s">
        <v>13</v>
      </c>
      <c r="F417">
        <v>1.2257</v>
      </c>
      <c r="G417">
        <v>191.38331299999999</v>
      </c>
      <c r="H417">
        <v>0.4904</v>
      </c>
      <c r="I417">
        <v>385</v>
      </c>
    </row>
    <row r="418" spans="1:9" x14ac:dyDescent="0.3">
      <c r="A418">
        <v>2022</v>
      </c>
      <c r="B418">
        <v>3</v>
      </c>
      <c r="C418" s="1" t="s">
        <v>9</v>
      </c>
      <c r="D418" s="1" t="s">
        <v>50</v>
      </c>
      <c r="E418" s="1" t="s">
        <v>27</v>
      </c>
      <c r="F418">
        <v>1.2496</v>
      </c>
      <c r="G418">
        <v>117.282172</v>
      </c>
      <c r="H418">
        <v>0.39989999999999998</v>
      </c>
      <c r="I418">
        <v>291</v>
      </c>
    </row>
    <row r="419" spans="1:9" x14ac:dyDescent="0.3">
      <c r="A419">
        <v>2021</v>
      </c>
      <c r="B419">
        <v>3</v>
      </c>
      <c r="C419" s="1" t="s">
        <v>26</v>
      </c>
      <c r="D419" s="1" t="s">
        <v>19</v>
      </c>
      <c r="E419" s="1" t="s">
        <v>12</v>
      </c>
      <c r="F419">
        <v>1.2914000000000001</v>
      </c>
      <c r="G419">
        <v>193.42116300000001</v>
      </c>
      <c r="H419">
        <v>0.4778</v>
      </c>
      <c r="I419">
        <v>475</v>
      </c>
    </row>
    <row r="420" spans="1:9" x14ac:dyDescent="0.3">
      <c r="A420">
        <v>2020</v>
      </c>
      <c r="B420">
        <v>3</v>
      </c>
      <c r="C420" s="1" t="s">
        <v>32</v>
      </c>
      <c r="D420" s="1" t="s">
        <v>37</v>
      </c>
      <c r="E420" s="1" t="s">
        <v>12</v>
      </c>
      <c r="F420">
        <v>1.3841000000000001</v>
      </c>
      <c r="G420">
        <v>238.90414200000001</v>
      </c>
      <c r="H420">
        <v>0.4844</v>
      </c>
      <c r="I420">
        <v>158</v>
      </c>
    </row>
    <row r="421" spans="1:9" x14ac:dyDescent="0.3">
      <c r="A421">
        <v>2022</v>
      </c>
      <c r="B421">
        <v>3</v>
      </c>
      <c r="C421" s="1" t="s">
        <v>32</v>
      </c>
      <c r="D421" s="1" t="s">
        <v>15</v>
      </c>
      <c r="E421" s="1" t="s">
        <v>11</v>
      </c>
      <c r="F421">
        <v>1.4625999999999999</v>
      </c>
      <c r="G421">
        <v>186.26879400000001</v>
      </c>
      <c r="H421">
        <v>0.29249999999999998</v>
      </c>
      <c r="I421">
        <v>281</v>
      </c>
    </row>
    <row r="422" spans="1:9" x14ac:dyDescent="0.3">
      <c r="A422">
        <v>2022</v>
      </c>
      <c r="B422">
        <v>3</v>
      </c>
      <c r="C422" s="1" t="s">
        <v>26</v>
      </c>
      <c r="D422" s="1" t="s">
        <v>56</v>
      </c>
      <c r="E422" s="1" t="s">
        <v>12</v>
      </c>
      <c r="F422">
        <v>1.5232000000000001</v>
      </c>
      <c r="G422">
        <v>136.05799400000001</v>
      </c>
      <c r="H422">
        <v>0.53310000000000002</v>
      </c>
      <c r="I422">
        <v>642</v>
      </c>
    </row>
    <row r="423" spans="1:9" x14ac:dyDescent="0.3">
      <c r="A423">
        <v>2021</v>
      </c>
      <c r="B423">
        <v>3</v>
      </c>
      <c r="C423" s="1" t="s">
        <v>26</v>
      </c>
      <c r="D423" s="1" t="s">
        <v>17</v>
      </c>
      <c r="E423" s="1" t="s">
        <v>126</v>
      </c>
      <c r="F423">
        <v>1.7221</v>
      </c>
      <c r="G423">
        <v>162.79008099999999</v>
      </c>
      <c r="H423">
        <v>0.31</v>
      </c>
      <c r="I423">
        <v>232</v>
      </c>
    </row>
    <row r="424" spans="1:9" x14ac:dyDescent="0.3">
      <c r="A424">
        <v>2021</v>
      </c>
      <c r="B424">
        <v>3</v>
      </c>
      <c r="C424" s="1" t="s">
        <v>32</v>
      </c>
      <c r="D424" s="1" t="s">
        <v>33</v>
      </c>
      <c r="E424" s="1" t="s">
        <v>126</v>
      </c>
      <c r="F424">
        <v>1.7753000000000001</v>
      </c>
      <c r="G424">
        <v>504.26181800000001</v>
      </c>
      <c r="H424">
        <v>0.33729999999999999</v>
      </c>
      <c r="I424">
        <v>95</v>
      </c>
    </row>
    <row r="425" spans="1:9" x14ac:dyDescent="0.3">
      <c r="A425">
        <v>2022</v>
      </c>
      <c r="B425">
        <v>3</v>
      </c>
      <c r="C425" s="1" t="s">
        <v>26</v>
      </c>
      <c r="D425" s="1" t="s">
        <v>55</v>
      </c>
      <c r="E425" s="1" t="s">
        <v>12</v>
      </c>
      <c r="F425">
        <v>2.1042999999999998</v>
      </c>
      <c r="G425">
        <v>110.584264</v>
      </c>
      <c r="H425">
        <v>0.73650000000000004</v>
      </c>
      <c r="I425">
        <v>454</v>
      </c>
    </row>
    <row r="426" spans="1:9" x14ac:dyDescent="0.3">
      <c r="A426">
        <v>2020</v>
      </c>
      <c r="B426">
        <v>3</v>
      </c>
      <c r="C426" s="1" t="s">
        <v>9</v>
      </c>
      <c r="D426" s="1" t="s">
        <v>19</v>
      </c>
      <c r="E426" s="1" t="s">
        <v>12</v>
      </c>
      <c r="F426">
        <v>2.1223000000000001</v>
      </c>
      <c r="G426">
        <v>317.591342</v>
      </c>
      <c r="H426">
        <v>0.7853</v>
      </c>
      <c r="I426">
        <v>95</v>
      </c>
    </row>
    <row r="427" spans="1:9" x14ac:dyDescent="0.3">
      <c r="A427">
        <v>2020</v>
      </c>
      <c r="B427">
        <v>3</v>
      </c>
      <c r="C427" s="1" t="s">
        <v>32</v>
      </c>
      <c r="D427" s="1" t="s">
        <v>29</v>
      </c>
      <c r="E427" s="1" t="s">
        <v>13</v>
      </c>
      <c r="F427">
        <v>2.1444999999999999</v>
      </c>
      <c r="G427">
        <v>603.62510699999996</v>
      </c>
      <c r="H427">
        <v>0.85770000000000002</v>
      </c>
      <c r="I427">
        <v>257</v>
      </c>
    </row>
    <row r="428" spans="1:9" x14ac:dyDescent="0.3">
      <c r="A428">
        <v>2022</v>
      </c>
      <c r="B428">
        <v>3</v>
      </c>
      <c r="C428" s="1" t="s">
        <v>32</v>
      </c>
      <c r="D428" s="1" t="s">
        <v>33</v>
      </c>
      <c r="E428" s="1" t="s">
        <v>126</v>
      </c>
      <c r="F428">
        <v>2.2362000000000002</v>
      </c>
      <c r="G428">
        <v>709.715146</v>
      </c>
      <c r="H428">
        <v>0.42480000000000001</v>
      </c>
      <c r="I428">
        <v>116</v>
      </c>
    </row>
    <row r="429" spans="1:9" x14ac:dyDescent="0.3">
      <c r="A429">
        <v>2022</v>
      </c>
      <c r="B429">
        <v>3</v>
      </c>
      <c r="C429" s="1" t="s">
        <v>26</v>
      </c>
      <c r="D429" s="1" t="s">
        <v>50</v>
      </c>
      <c r="E429" s="1" t="s">
        <v>27</v>
      </c>
      <c r="F429">
        <v>2.2679</v>
      </c>
      <c r="G429">
        <v>163.897989</v>
      </c>
      <c r="H429">
        <v>0.72570000000000001</v>
      </c>
      <c r="I429">
        <v>1604</v>
      </c>
    </row>
    <row r="430" spans="1:9" x14ac:dyDescent="0.3">
      <c r="A430">
        <v>2022</v>
      </c>
      <c r="B430">
        <v>3</v>
      </c>
      <c r="C430" s="1" t="s">
        <v>9</v>
      </c>
      <c r="D430" s="1" t="s">
        <v>21</v>
      </c>
      <c r="E430" s="1" t="s">
        <v>13</v>
      </c>
      <c r="F430">
        <v>2.2989999999999999</v>
      </c>
      <c r="G430">
        <v>346.64095800000001</v>
      </c>
      <c r="H430">
        <v>0.91959999999999997</v>
      </c>
      <c r="I430">
        <v>169</v>
      </c>
    </row>
    <row r="431" spans="1:9" x14ac:dyDescent="0.3">
      <c r="A431">
        <v>2020</v>
      </c>
      <c r="B431">
        <v>3</v>
      </c>
      <c r="C431" s="1" t="s">
        <v>26</v>
      </c>
      <c r="D431" s="1" t="s">
        <v>39</v>
      </c>
      <c r="E431" s="1" t="s">
        <v>13</v>
      </c>
      <c r="F431">
        <v>2.5053000000000001</v>
      </c>
      <c r="G431">
        <v>321.67500000000001</v>
      </c>
      <c r="H431">
        <v>1.2526999999999999</v>
      </c>
      <c r="I431">
        <v>976</v>
      </c>
    </row>
    <row r="432" spans="1:9" x14ac:dyDescent="0.3">
      <c r="A432">
        <v>2020</v>
      </c>
      <c r="B432">
        <v>3</v>
      </c>
      <c r="C432" s="1" t="s">
        <v>32</v>
      </c>
      <c r="D432" s="1" t="s">
        <v>33</v>
      </c>
      <c r="E432" s="1" t="s">
        <v>126</v>
      </c>
      <c r="F432">
        <v>2.5575999999999999</v>
      </c>
      <c r="G432">
        <v>700.96811600000001</v>
      </c>
      <c r="H432">
        <v>0.4859</v>
      </c>
      <c r="I432">
        <v>111</v>
      </c>
    </row>
    <row r="433" spans="1:9" x14ac:dyDescent="0.3">
      <c r="A433">
        <v>2021</v>
      </c>
      <c r="B433">
        <v>3</v>
      </c>
      <c r="C433" s="1" t="s">
        <v>9</v>
      </c>
      <c r="D433" s="1" t="s">
        <v>16</v>
      </c>
      <c r="E433" s="1" t="s">
        <v>11</v>
      </c>
      <c r="F433">
        <v>2.5792999999999999</v>
      </c>
      <c r="G433">
        <v>194.22379799999999</v>
      </c>
      <c r="H433">
        <v>0.59319999999999995</v>
      </c>
      <c r="I433">
        <v>310</v>
      </c>
    </row>
    <row r="434" spans="1:9" x14ac:dyDescent="0.3">
      <c r="A434">
        <v>2021</v>
      </c>
      <c r="B434">
        <v>3</v>
      </c>
      <c r="C434" s="1" t="s">
        <v>32</v>
      </c>
      <c r="D434" s="1" t="s">
        <v>16</v>
      </c>
      <c r="E434" s="1" t="s">
        <v>13</v>
      </c>
      <c r="F434">
        <v>2.5952000000000002</v>
      </c>
      <c r="G434">
        <v>395.922213</v>
      </c>
      <c r="H434">
        <v>1.1677999999999999</v>
      </c>
      <c r="I434">
        <v>1904</v>
      </c>
    </row>
    <row r="435" spans="1:9" x14ac:dyDescent="0.3">
      <c r="A435">
        <v>2020</v>
      </c>
      <c r="B435">
        <v>3</v>
      </c>
      <c r="C435" s="1" t="s">
        <v>9</v>
      </c>
      <c r="D435" s="1" t="s">
        <v>20</v>
      </c>
      <c r="E435" s="1" t="s">
        <v>12</v>
      </c>
      <c r="F435">
        <v>2.6175999999999999</v>
      </c>
      <c r="G435">
        <v>197.90961999999999</v>
      </c>
      <c r="H435">
        <v>0.94230000000000003</v>
      </c>
      <c r="I435">
        <v>128</v>
      </c>
    </row>
    <row r="436" spans="1:9" x14ac:dyDescent="0.3">
      <c r="A436">
        <v>2022</v>
      </c>
      <c r="B436">
        <v>3</v>
      </c>
      <c r="C436" s="1" t="s">
        <v>32</v>
      </c>
      <c r="D436" s="1" t="s">
        <v>20</v>
      </c>
      <c r="E436" s="1" t="s">
        <v>22</v>
      </c>
      <c r="F436">
        <v>2.6452</v>
      </c>
      <c r="G436">
        <v>160.44801799999999</v>
      </c>
      <c r="H436">
        <v>0.68769999999999998</v>
      </c>
      <c r="I436">
        <v>335</v>
      </c>
    </row>
    <row r="437" spans="1:9" x14ac:dyDescent="0.3">
      <c r="A437">
        <v>2021</v>
      </c>
      <c r="B437">
        <v>3</v>
      </c>
      <c r="C437" s="1" t="s">
        <v>32</v>
      </c>
      <c r="D437" s="1" t="s">
        <v>19</v>
      </c>
      <c r="E437" s="1" t="s">
        <v>12</v>
      </c>
      <c r="F437">
        <v>2.7406000000000001</v>
      </c>
      <c r="G437">
        <v>481.704229</v>
      </c>
      <c r="H437">
        <v>1.014</v>
      </c>
      <c r="I437">
        <v>353</v>
      </c>
    </row>
    <row r="438" spans="1:9" x14ac:dyDescent="0.3">
      <c r="A438">
        <v>2022</v>
      </c>
      <c r="B438">
        <v>3</v>
      </c>
      <c r="C438" s="1" t="s">
        <v>9</v>
      </c>
      <c r="D438" s="1" t="s">
        <v>20</v>
      </c>
      <c r="E438" s="1" t="s">
        <v>12</v>
      </c>
      <c r="F438">
        <v>2.7622</v>
      </c>
      <c r="G438">
        <v>225.40303299999999</v>
      </c>
      <c r="H438">
        <v>0.99439999999999995</v>
      </c>
      <c r="I438">
        <v>148</v>
      </c>
    </row>
    <row r="439" spans="1:9" x14ac:dyDescent="0.3">
      <c r="A439">
        <v>2020</v>
      </c>
      <c r="B439">
        <v>3</v>
      </c>
      <c r="C439" s="1" t="s">
        <v>9</v>
      </c>
      <c r="D439" s="1" t="s">
        <v>16</v>
      </c>
      <c r="E439" s="1" t="s">
        <v>13</v>
      </c>
      <c r="F439">
        <v>2.8369</v>
      </c>
      <c r="G439">
        <v>433.00613600000003</v>
      </c>
      <c r="H439">
        <v>1.2766</v>
      </c>
      <c r="I439">
        <v>301</v>
      </c>
    </row>
    <row r="440" spans="1:9" x14ac:dyDescent="0.3">
      <c r="A440">
        <v>2022</v>
      </c>
      <c r="B440">
        <v>3</v>
      </c>
      <c r="C440" s="1" t="s">
        <v>9</v>
      </c>
      <c r="D440" s="1" t="s">
        <v>15</v>
      </c>
      <c r="E440" s="1" t="s">
        <v>11</v>
      </c>
      <c r="F440">
        <v>3.0952999999999999</v>
      </c>
      <c r="G440">
        <v>327.837154</v>
      </c>
      <c r="H440">
        <v>0.61909999999999998</v>
      </c>
      <c r="I440">
        <v>92</v>
      </c>
    </row>
    <row r="441" spans="1:9" x14ac:dyDescent="0.3">
      <c r="A441">
        <v>2021</v>
      </c>
      <c r="B441">
        <v>3</v>
      </c>
      <c r="C441" s="1" t="s">
        <v>32</v>
      </c>
      <c r="D441" s="1" t="s">
        <v>16</v>
      </c>
      <c r="E441" s="1" t="s">
        <v>11</v>
      </c>
      <c r="F441">
        <v>3.2189999999999999</v>
      </c>
      <c r="G441">
        <v>151.43410600000001</v>
      </c>
      <c r="H441">
        <v>0.74039999999999995</v>
      </c>
      <c r="I441">
        <v>707</v>
      </c>
    </row>
    <row r="442" spans="1:9" x14ac:dyDescent="0.3">
      <c r="A442">
        <v>2022</v>
      </c>
      <c r="B442">
        <v>3</v>
      </c>
      <c r="C442" s="1" t="s">
        <v>26</v>
      </c>
      <c r="D442" s="1" t="s">
        <v>51</v>
      </c>
      <c r="E442" s="1" t="s">
        <v>12</v>
      </c>
      <c r="F442">
        <v>3.3083999999999998</v>
      </c>
      <c r="G442">
        <v>227.97836000000001</v>
      </c>
      <c r="H442">
        <v>1.2737000000000001</v>
      </c>
      <c r="I442">
        <v>868</v>
      </c>
    </row>
    <row r="443" spans="1:9" x14ac:dyDescent="0.3">
      <c r="A443">
        <v>2020</v>
      </c>
      <c r="B443">
        <v>3</v>
      </c>
      <c r="C443" s="1" t="s">
        <v>9</v>
      </c>
      <c r="D443" s="1" t="s">
        <v>17</v>
      </c>
      <c r="E443" s="1" t="s">
        <v>126</v>
      </c>
      <c r="F443">
        <v>3.3967999999999998</v>
      </c>
      <c r="G443">
        <v>329.87308200000001</v>
      </c>
      <c r="H443">
        <v>0.61140000000000005</v>
      </c>
      <c r="I443">
        <v>93</v>
      </c>
    </row>
    <row r="444" spans="1:9" x14ac:dyDescent="0.3">
      <c r="A444">
        <v>2022</v>
      </c>
      <c r="B444">
        <v>3</v>
      </c>
      <c r="C444" s="1" t="s">
        <v>26</v>
      </c>
      <c r="D444" s="1" t="s">
        <v>10</v>
      </c>
      <c r="E444" s="1" t="s">
        <v>13</v>
      </c>
      <c r="F444">
        <v>3.6111</v>
      </c>
      <c r="G444">
        <v>602.11737300000004</v>
      </c>
      <c r="H444">
        <v>1.8055000000000001</v>
      </c>
      <c r="I444">
        <v>786</v>
      </c>
    </row>
    <row r="445" spans="1:9" x14ac:dyDescent="0.3">
      <c r="A445">
        <v>2021</v>
      </c>
      <c r="B445">
        <v>3</v>
      </c>
      <c r="C445" s="1" t="s">
        <v>9</v>
      </c>
      <c r="D445" s="1" t="s">
        <v>17</v>
      </c>
      <c r="E445" s="1" t="s">
        <v>126</v>
      </c>
      <c r="F445">
        <v>3.6164999999999998</v>
      </c>
      <c r="G445">
        <v>381.379502</v>
      </c>
      <c r="H445">
        <v>0.65100000000000002</v>
      </c>
      <c r="I445">
        <v>102</v>
      </c>
    </row>
    <row r="446" spans="1:9" x14ac:dyDescent="0.3">
      <c r="A446">
        <v>2022</v>
      </c>
      <c r="B446">
        <v>3</v>
      </c>
      <c r="C446" s="1" t="s">
        <v>9</v>
      </c>
      <c r="D446" s="1" t="s">
        <v>17</v>
      </c>
      <c r="E446" s="1" t="s">
        <v>126</v>
      </c>
      <c r="F446">
        <v>3.8064</v>
      </c>
      <c r="G446">
        <v>424.69898000000001</v>
      </c>
      <c r="H446">
        <v>0.68510000000000004</v>
      </c>
      <c r="I446">
        <v>191</v>
      </c>
    </row>
    <row r="447" spans="1:9" x14ac:dyDescent="0.3">
      <c r="A447">
        <v>2022</v>
      </c>
      <c r="B447">
        <v>3</v>
      </c>
      <c r="C447" s="1" t="s">
        <v>26</v>
      </c>
      <c r="D447" s="1" t="s">
        <v>10</v>
      </c>
      <c r="E447" s="1" t="s">
        <v>46</v>
      </c>
      <c r="F447">
        <v>3.9952000000000001</v>
      </c>
      <c r="G447">
        <v>333.67649999999998</v>
      </c>
      <c r="H447">
        <v>0.79890000000000005</v>
      </c>
      <c r="I447">
        <v>791</v>
      </c>
    </row>
    <row r="448" spans="1:9" x14ac:dyDescent="0.3">
      <c r="A448">
        <v>2020</v>
      </c>
      <c r="B448">
        <v>3</v>
      </c>
      <c r="C448" s="1" t="s">
        <v>26</v>
      </c>
      <c r="D448" s="1" t="s">
        <v>16</v>
      </c>
      <c r="E448" s="1" t="s">
        <v>11</v>
      </c>
      <c r="F448">
        <v>4.2058</v>
      </c>
      <c r="G448">
        <v>285.33204799999999</v>
      </c>
      <c r="H448">
        <v>0.96730000000000005</v>
      </c>
      <c r="I448">
        <v>1440</v>
      </c>
    </row>
    <row r="449" spans="1:9" x14ac:dyDescent="0.3">
      <c r="A449">
        <v>2022</v>
      </c>
      <c r="B449">
        <v>3</v>
      </c>
      <c r="C449" s="1" t="s">
        <v>32</v>
      </c>
      <c r="D449" s="1" t="s">
        <v>21</v>
      </c>
      <c r="E449" s="1" t="s">
        <v>13</v>
      </c>
      <c r="F449">
        <v>4.5225</v>
      </c>
      <c r="G449">
        <v>1072.6836410000001</v>
      </c>
      <c r="H449">
        <v>1.8089999999999999</v>
      </c>
      <c r="I449">
        <v>470</v>
      </c>
    </row>
    <row r="450" spans="1:9" x14ac:dyDescent="0.3">
      <c r="A450">
        <v>2021</v>
      </c>
      <c r="B450">
        <v>3</v>
      </c>
      <c r="C450" s="1" t="s">
        <v>9</v>
      </c>
      <c r="D450" s="1" t="s">
        <v>20</v>
      </c>
      <c r="E450" s="1" t="s">
        <v>12</v>
      </c>
      <c r="F450">
        <v>4.7588999999999997</v>
      </c>
      <c r="G450">
        <v>326.44578799999999</v>
      </c>
      <c r="H450">
        <v>1.7132000000000001</v>
      </c>
      <c r="I450">
        <v>236</v>
      </c>
    </row>
    <row r="451" spans="1:9" x14ac:dyDescent="0.3">
      <c r="A451">
        <v>2020</v>
      </c>
      <c r="B451">
        <v>3</v>
      </c>
      <c r="C451" s="1" t="s">
        <v>32</v>
      </c>
      <c r="D451" s="1" t="s">
        <v>16</v>
      </c>
      <c r="E451" s="1" t="s">
        <v>13</v>
      </c>
      <c r="F451">
        <v>4.9756999999999998</v>
      </c>
      <c r="G451">
        <v>855.17175999999995</v>
      </c>
      <c r="H451">
        <v>2.2391000000000001</v>
      </c>
      <c r="I451">
        <v>1471</v>
      </c>
    </row>
    <row r="452" spans="1:9" x14ac:dyDescent="0.3">
      <c r="A452">
        <v>2021</v>
      </c>
      <c r="B452">
        <v>3</v>
      </c>
      <c r="C452" s="1" t="s">
        <v>26</v>
      </c>
      <c r="D452" s="1" t="s">
        <v>10</v>
      </c>
      <c r="E452" s="1" t="s">
        <v>13</v>
      </c>
      <c r="F452">
        <v>5.0972999999999997</v>
      </c>
      <c r="G452">
        <v>751.42935299999999</v>
      </c>
      <c r="H452">
        <v>2.5487000000000002</v>
      </c>
      <c r="I452">
        <v>568</v>
      </c>
    </row>
    <row r="453" spans="1:9" x14ac:dyDescent="0.3">
      <c r="A453">
        <v>2022</v>
      </c>
      <c r="B453">
        <v>3</v>
      </c>
      <c r="C453" s="1" t="s">
        <v>32</v>
      </c>
      <c r="D453" s="1" t="s">
        <v>51</v>
      </c>
      <c r="E453" s="1" t="s">
        <v>12</v>
      </c>
      <c r="F453">
        <v>5.4265999999999996</v>
      </c>
      <c r="G453">
        <v>395.15684199999998</v>
      </c>
      <c r="H453">
        <v>2.0891999999999999</v>
      </c>
      <c r="I453">
        <v>1692</v>
      </c>
    </row>
    <row r="454" spans="1:9" x14ac:dyDescent="0.3">
      <c r="A454">
        <v>2022</v>
      </c>
      <c r="B454">
        <v>3</v>
      </c>
      <c r="C454" s="1" t="s">
        <v>26</v>
      </c>
      <c r="D454" s="1" t="s">
        <v>17</v>
      </c>
      <c r="E454" s="1" t="s">
        <v>126</v>
      </c>
      <c r="F454">
        <v>5.4960000000000004</v>
      </c>
      <c r="G454">
        <v>517.77055199999995</v>
      </c>
      <c r="H454">
        <v>0.98929999999999996</v>
      </c>
      <c r="I454">
        <v>2432</v>
      </c>
    </row>
    <row r="455" spans="1:9" x14ac:dyDescent="0.3">
      <c r="A455">
        <v>2021</v>
      </c>
      <c r="B455">
        <v>3</v>
      </c>
      <c r="C455" s="1" t="s">
        <v>26</v>
      </c>
      <c r="D455" s="1" t="s">
        <v>15</v>
      </c>
      <c r="E455" s="1" t="s">
        <v>13</v>
      </c>
      <c r="F455">
        <v>5.984</v>
      </c>
      <c r="G455">
        <v>1257.186042</v>
      </c>
      <c r="H455">
        <v>2.3936000000000002</v>
      </c>
      <c r="I455">
        <v>874</v>
      </c>
    </row>
    <row r="456" spans="1:9" x14ac:dyDescent="0.3">
      <c r="A456">
        <v>2020</v>
      </c>
      <c r="B456">
        <v>3</v>
      </c>
      <c r="C456" s="1" t="s">
        <v>32</v>
      </c>
      <c r="D456" s="1" t="s">
        <v>39</v>
      </c>
      <c r="E456" s="1" t="s">
        <v>13</v>
      </c>
      <c r="F456">
        <v>6.3936999999999999</v>
      </c>
      <c r="G456">
        <v>811.186105</v>
      </c>
      <c r="H456">
        <v>3.1968999999999999</v>
      </c>
      <c r="I456">
        <v>2485</v>
      </c>
    </row>
    <row r="457" spans="1:9" x14ac:dyDescent="0.3">
      <c r="A457">
        <v>2021</v>
      </c>
      <c r="B457">
        <v>3</v>
      </c>
      <c r="C457" s="1" t="s">
        <v>26</v>
      </c>
      <c r="D457" s="1" t="s">
        <v>16</v>
      </c>
      <c r="E457" s="1" t="s">
        <v>11</v>
      </c>
      <c r="F457">
        <v>6.6417000000000002</v>
      </c>
      <c r="G457">
        <v>461.54479700000002</v>
      </c>
      <c r="H457">
        <v>1.5276000000000001</v>
      </c>
      <c r="I457">
        <v>2390</v>
      </c>
    </row>
    <row r="458" spans="1:9" x14ac:dyDescent="0.3">
      <c r="A458">
        <v>2022</v>
      </c>
      <c r="B458">
        <v>3</v>
      </c>
      <c r="C458" s="1" t="s">
        <v>32</v>
      </c>
      <c r="D458" s="1" t="s">
        <v>50</v>
      </c>
      <c r="E458" s="1" t="s">
        <v>27</v>
      </c>
      <c r="F458">
        <v>7.9659000000000004</v>
      </c>
      <c r="G458">
        <v>521.41672300000005</v>
      </c>
      <c r="H458">
        <v>2.5491000000000001</v>
      </c>
      <c r="I458">
        <v>3499</v>
      </c>
    </row>
    <row r="459" spans="1:9" x14ac:dyDescent="0.3">
      <c r="A459">
        <v>2020</v>
      </c>
      <c r="B459">
        <v>3</v>
      </c>
      <c r="C459" s="1" t="s">
        <v>26</v>
      </c>
      <c r="D459" s="1" t="s">
        <v>10</v>
      </c>
      <c r="E459" s="1" t="s">
        <v>13</v>
      </c>
      <c r="F459">
        <v>8.2565000000000008</v>
      </c>
      <c r="G459">
        <v>1088.4688610000001</v>
      </c>
      <c r="H459">
        <v>4.1283000000000003</v>
      </c>
      <c r="I459">
        <v>1297</v>
      </c>
    </row>
    <row r="460" spans="1:9" x14ac:dyDescent="0.3">
      <c r="A460">
        <v>2020</v>
      </c>
      <c r="B460">
        <v>3</v>
      </c>
      <c r="C460" s="1" t="s">
        <v>32</v>
      </c>
      <c r="D460" s="1" t="s">
        <v>19</v>
      </c>
      <c r="E460" s="1" t="s">
        <v>12</v>
      </c>
      <c r="F460">
        <v>8.5074000000000005</v>
      </c>
      <c r="G460">
        <v>1124.5899529999999</v>
      </c>
      <c r="H460">
        <v>3.1476999999999999</v>
      </c>
      <c r="I460">
        <v>869</v>
      </c>
    </row>
    <row r="461" spans="1:9" x14ac:dyDescent="0.3">
      <c r="A461">
        <v>2020</v>
      </c>
      <c r="B461">
        <v>3</v>
      </c>
      <c r="C461" s="1" t="s">
        <v>32</v>
      </c>
      <c r="D461" s="1" t="s">
        <v>16</v>
      </c>
      <c r="E461" s="1" t="s">
        <v>11</v>
      </c>
      <c r="F461">
        <v>8.6386000000000003</v>
      </c>
      <c r="G461">
        <v>518.47326399999997</v>
      </c>
      <c r="H461">
        <v>1.9869000000000001</v>
      </c>
      <c r="I461">
        <v>1801</v>
      </c>
    </row>
    <row r="462" spans="1:9" x14ac:dyDescent="0.3">
      <c r="A462">
        <v>2022</v>
      </c>
      <c r="B462">
        <v>3</v>
      </c>
      <c r="C462" s="1" t="s">
        <v>32</v>
      </c>
      <c r="D462" s="1" t="s">
        <v>17</v>
      </c>
      <c r="E462" s="1" t="s">
        <v>126</v>
      </c>
      <c r="F462">
        <v>9.3745999999999992</v>
      </c>
      <c r="G462">
        <v>947.04014199999995</v>
      </c>
      <c r="H462">
        <v>1.6874</v>
      </c>
      <c r="I462">
        <v>3564</v>
      </c>
    </row>
    <row r="463" spans="1:9" x14ac:dyDescent="0.3">
      <c r="A463">
        <v>2021</v>
      </c>
      <c r="B463">
        <v>3</v>
      </c>
      <c r="C463" s="1" t="s">
        <v>32</v>
      </c>
      <c r="D463" s="1" t="s">
        <v>10</v>
      </c>
      <c r="E463" s="1" t="s">
        <v>13</v>
      </c>
      <c r="F463">
        <v>10.489800000000001</v>
      </c>
      <c r="G463">
        <v>1390.0422490000001</v>
      </c>
      <c r="H463">
        <v>5.2449000000000003</v>
      </c>
      <c r="I463">
        <v>762</v>
      </c>
    </row>
    <row r="464" spans="1:9" x14ac:dyDescent="0.3">
      <c r="A464">
        <v>2020</v>
      </c>
      <c r="B464">
        <v>3</v>
      </c>
      <c r="C464" s="1" t="s">
        <v>26</v>
      </c>
      <c r="D464" s="1" t="s">
        <v>15</v>
      </c>
      <c r="E464" s="1" t="s">
        <v>13</v>
      </c>
      <c r="F464">
        <v>10.6065</v>
      </c>
      <c r="G464">
        <v>1949.093433</v>
      </c>
      <c r="H464">
        <v>4.2427000000000001</v>
      </c>
      <c r="I464">
        <v>1612</v>
      </c>
    </row>
    <row r="465" spans="1:9" x14ac:dyDescent="0.3">
      <c r="A465">
        <v>2022</v>
      </c>
      <c r="B465">
        <v>3</v>
      </c>
      <c r="C465" s="1" t="s">
        <v>32</v>
      </c>
      <c r="D465" s="1" t="s">
        <v>56</v>
      </c>
      <c r="E465" s="1" t="s">
        <v>12</v>
      </c>
      <c r="F465">
        <v>10.7233</v>
      </c>
      <c r="G465">
        <v>982.05882899999995</v>
      </c>
      <c r="H465">
        <v>3.7530999999999999</v>
      </c>
      <c r="I465">
        <v>3545</v>
      </c>
    </row>
    <row r="466" spans="1:9" x14ac:dyDescent="0.3">
      <c r="A466">
        <v>2022</v>
      </c>
      <c r="B466">
        <v>3</v>
      </c>
      <c r="C466" s="1" t="s">
        <v>26</v>
      </c>
      <c r="D466" s="1" t="s">
        <v>20</v>
      </c>
      <c r="E466" s="1" t="s">
        <v>12</v>
      </c>
      <c r="F466">
        <v>11.5989</v>
      </c>
      <c r="G466">
        <v>762.579249</v>
      </c>
      <c r="H466">
        <v>4.1756000000000002</v>
      </c>
      <c r="I466">
        <v>1371</v>
      </c>
    </row>
    <row r="467" spans="1:9" x14ac:dyDescent="0.3">
      <c r="A467">
        <v>2020</v>
      </c>
      <c r="B467">
        <v>3</v>
      </c>
      <c r="C467" s="1" t="s">
        <v>9</v>
      </c>
      <c r="D467" s="1" t="s">
        <v>16</v>
      </c>
      <c r="E467" s="1" t="s">
        <v>11</v>
      </c>
      <c r="F467">
        <v>11.618499999999999</v>
      </c>
      <c r="G467">
        <v>677.017966</v>
      </c>
      <c r="H467">
        <v>2.6722999999999999</v>
      </c>
      <c r="I467">
        <v>503</v>
      </c>
    </row>
    <row r="468" spans="1:9" x14ac:dyDescent="0.3">
      <c r="A468">
        <v>2021</v>
      </c>
      <c r="B468">
        <v>3</v>
      </c>
      <c r="C468" s="1" t="s">
        <v>9</v>
      </c>
      <c r="D468" s="1" t="s">
        <v>10</v>
      </c>
      <c r="E468" s="1" t="s">
        <v>11</v>
      </c>
      <c r="F468">
        <v>12.728400000000001</v>
      </c>
      <c r="G468">
        <v>883.86949000000004</v>
      </c>
      <c r="H468">
        <v>2.673</v>
      </c>
      <c r="I468">
        <v>565</v>
      </c>
    </row>
    <row r="469" spans="1:9" x14ac:dyDescent="0.3">
      <c r="A469">
        <v>2022</v>
      </c>
      <c r="B469">
        <v>3</v>
      </c>
      <c r="C469" s="1" t="s">
        <v>9</v>
      </c>
      <c r="D469" s="1" t="s">
        <v>10</v>
      </c>
      <c r="E469" s="1" t="s">
        <v>11</v>
      </c>
      <c r="F469">
        <v>14.1119</v>
      </c>
      <c r="G469">
        <v>1000.988615</v>
      </c>
      <c r="H469">
        <v>2.9634999999999998</v>
      </c>
      <c r="I469">
        <v>478</v>
      </c>
    </row>
    <row r="470" spans="1:9" x14ac:dyDescent="0.3">
      <c r="A470">
        <v>2021</v>
      </c>
      <c r="B470">
        <v>3</v>
      </c>
      <c r="C470" s="1" t="s">
        <v>26</v>
      </c>
      <c r="D470" s="1" t="s">
        <v>10</v>
      </c>
      <c r="E470" s="1" t="s">
        <v>46</v>
      </c>
      <c r="F470">
        <v>14.6105</v>
      </c>
      <c r="G470">
        <v>876.25260000000003</v>
      </c>
      <c r="H470">
        <v>2.9220999999999999</v>
      </c>
      <c r="I470">
        <v>1735</v>
      </c>
    </row>
    <row r="471" spans="1:9" x14ac:dyDescent="0.3">
      <c r="A471">
        <v>2020</v>
      </c>
      <c r="B471">
        <v>3</v>
      </c>
      <c r="C471" s="1" t="s">
        <v>9</v>
      </c>
      <c r="D471" s="1" t="s">
        <v>10</v>
      </c>
      <c r="E471" s="1" t="s">
        <v>11</v>
      </c>
      <c r="F471">
        <v>15.7516</v>
      </c>
      <c r="G471">
        <v>928.92665</v>
      </c>
      <c r="H471">
        <v>3.3079000000000001</v>
      </c>
      <c r="I471">
        <v>480</v>
      </c>
    </row>
    <row r="472" spans="1:9" x14ac:dyDescent="0.3">
      <c r="A472">
        <v>2020</v>
      </c>
      <c r="B472">
        <v>3</v>
      </c>
      <c r="C472" s="1" t="s">
        <v>26</v>
      </c>
      <c r="D472" s="1" t="s">
        <v>20</v>
      </c>
      <c r="E472" s="1" t="s">
        <v>12</v>
      </c>
      <c r="F472">
        <v>15.8856</v>
      </c>
      <c r="G472">
        <v>1072.2208250000001</v>
      </c>
      <c r="H472">
        <v>5.7187999999999999</v>
      </c>
      <c r="I472">
        <v>3521</v>
      </c>
    </row>
    <row r="473" spans="1:9" x14ac:dyDescent="0.3">
      <c r="A473">
        <v>2022</v>
      </c>
      <c r="B473">
        <v>3</v>
      </c>
      <c r="C473" s="1" t="s">
        <v>9</v>
      </c>
      <c r="D473" s="1" t="s">
        <v>10</v>
      </c>
      <c r="E473" s="1" t="s">
        <v>46</v>
      </c>
      <c r="F473">
        <v>16.243300000000001</v>
      </c>
      <c r="G473">
        <v>1111.4856</v>
      </c>
      <c r="H473">
        <v>3.2486000000000002</v>
      </c>
      <c r="I473">
        <v>339</v>
      </c>
    </row>
    <row r="474" spans="1:9" x14ac:dyDescent="0.3">
      <c r="A474">
        <v>2021</v>
      </c>
      <c r="B474">
        <v>3</v>
      </c>
      <c r="C474" s="1" t="s">
        <v>26</v>
      </c>
      <c r="D474" s="1" t="s">
        <v>20</v>
      </c>
      <c r="E474" s="1" t="s">
        <v>12</v>
      </c>
      <c r="F474">
        <v>16.7714</v>
      </c>
      <c r="G474">
        <v>957.65010700000005</v>
      </c>
      <c r="H474">
        <v>6.0377000000000001</v>
      </c>
      <c r="I474">
        <v>1817</v>
      </c>
    </row>
    <row r="475" spans="1:9" x14ac:dyDescent="0.3">
      <c r="A475">
        <v>2020</v>
      </c>
      <c r="B475">
        <v>3</v>
      </c>
      <c r="C475" s="1" t="s">
        <v>9</v>
      </c>
      <c r="D475" s="1" t="s">
        <v>15</v>
      </c>
      <c r="E475" s="1" t="s">
        <v>13</v>
      </c>
      <c r="F475">
        <v>17.3306</v>
      </c>
      <c r="G475">
        <v>3529.6090760000002</v>
      </c>
      <c r="H475">
        <v>6.9321999999999999</v>
      </c>
      <c r="I475">
        <v>668</v>
      </c>
    </row>
    <row r="476" spans="1:9" x14ac:dyDescent="0.3">
      <c r="A476">
        <v>2021</v>
      </c>
      <c r="B476">
        <v>3</v>
      </c>
      <c r="C476" s="1" t="s">
        <v>32</v>
      </c>
      <c r="D476" s="1" t="s">
        <v>10</v>
      </c>
      <c r="E476" s="1" t="s">
        <v>46</v>
      </c>
      <c r="F476">
        <v>18.2471</v>
      </c>
      <c r="G476">
        <v>1287.2407000000001</v>
      </c>
      <c r="H476">
        <v>3.6494</v>
      </c>
      <c r="I476">
        <v>1862</v>
      </c>
    </row>
    <row r="477" spans="1:9" x14ac:dyDescent="0.3">
      <c r="A477">
        <v>2022</v>
      </c>
      <c r="B477">
        <v>3</v>
      </c>
      <c r="C477" s="1" t="s">
        <v>32</v>
      </c>
      <c r="D477" s="1" t="s">
        <v>10</v>
      </c>
      <c r="E477" s="1" t="s">
        <v>46</v>
      </c>
      <c r="F477">
        <v>18.528300000000002</v>
      </c>
      <c r="G477">
        <v>1307.2</v>
      </c>
      <c r="H477">
        <v>3.7056</v>
      </c>
      <c r="I477">
        <v>1466</v>
      </c>
    </row>
    <row r="478" spans="1:9" x14ac:dyDescent="0.3">
      <c r="A478">
        <v>2022</v>
      </c>
      <c r="B478">
        <v>3</v>
      </c>
      <c r="C478" s="1" t="s">
        <v>26</v>
      </c>
      <c r="D478" s="1" t="s">
        <v>15</v>
      </c>
      <c r="E478" s="1" t="s">
        <v>13</v>
      </c>
      <c r="F478">
        <v>19.705200000000001</v>
      </c>
      <c r="G478">
        <v>3567.8705949999999</v>
      </c>
      <c r="H478">
        <v>7.8821000000000003</v>
      </c>
      <c r="I478">
        <v>2934</v>
      </c>
    </row>
    <row r="479" spans="1:9" x14ac:dyDescent="0.3">
      <c r="A479">
        <v>2020</v>
      </c>
      <c r="B479">
        <v>3</v>
      </c>
      <c r="C479" s="1" t="s">
        <v>32</v>
      </c>
      <c r="D479" s="1" t="s">
        <v>20</v>
      </c>
      <c r="E479" s="1" t="s">
        <v>12</v>
      </c>
      <c r="F479">
        <v>20.995999999999999</v>
      </c>
      <c r="G479">
        <v>1306.620265</v>
      </c>
      <c r="H479">
        <v>7.5586000000000002</v>
      </c>
      <c r="I479">
        <v>3778</v>
      </c>
    </row>
    <row r="480" spans="1:9" x14ac:dyDescent="0.3">
      <c r="A480">
        <v>2020</v>
      </c>
      <c r="B480">
        <v>3</v>
      </c>
      <c r="C480" s="1" t="s">
        <v>32</v>
      </c>
      <c r="D480" s="1" t="s">
        <v>15</v>
      </c>
      <c r="E480" s="1" t="s">
        <v>13</v>
      </c>
      <c r="F480">
        <v>22.785900000000002</v>
      </c>
      <c r="G480">
        <v>4874.6838100000004</v>
      </c>
      <c r="H480">
        <v>9.1143999999999998</v>
      </c>
      <c r="I480">
        <v>2764</v>
      </c>
    </row>
    <row r="481" spans="1:9" x14ac:dyDescent="0.3">
      <c r="A481">
        <v>2021</v>
      </c>
      <c r="B481">
        <v>3</v>
      </c>
      <c r="C481" s="1" t="s">
        <v>9</v>
      </c>
      <c r="D481" s="1" t="s">
        <v>10</v>
      </c>
      <c r="E481" s="1" t="s">
        <v>46</v>
      </c>
      <c r="F481">
        <v>24.970500000000001</v>
      </c>
      <c r="G481">
        <v>1670.2213999999999</v>
      </c>
      <c r="H481">
        <v>4.9941000000000004</v>
      </c>
      <c r="I481">
        <v>543</v>
      </c>
    </row>
    <row r="482" spans="1:9" x14ac:dyDescent="0.3">
      <c r="A482">
        <v>2021</v>
      </c>
      <c r="B482">
        <v>3</v>
      </c>
      <c r="C482" s="1" t="s">
        <v>9</v>
      </c>
      <c r="D482" s="1" t="s">
        <v>15</v>
      </c>
      <c r="E482" s="1" t="s">
        <v>13</v>
      </c>
      <c r="F482">
        <v>25.665400000000002</v>
      </c>
      <c r="G482">
        <v>5080.9327439999997</v>
      </c>
      <c r="H482">
        <v>10.2662</v>
      </c>
      <c r="I482">
        <v>664</v>
      </c>
    </row>
    <row r="483" spans="1:9" x14ac:dyDescent="0.3">
      <c r="A483">
        <v>2021</v>
      </c>
      <c r="B483">
        <v>3</v>
      </c>
      <c r="C483" s="1" t="s">
        <v>32</v>
      </c>
      <c r="D483" s="1" t="s">
        <v>20</v>
      </c>
      <c r="E483" s="1" t="s">
        <v>12</v>
      </c>
      <c r="F483">
        <v>26.157699999999998</v>
      </c>
      <c r="G483">
        <v>1774.121005</v>
      </c>
      <c r="H483">
        <v>9.4168000000000003</v>
      </c>
      <c r="I483">
        <v>1981</v>
      </c>
    </row>
    <row r="484" spans="1:9" x14ac:dyDescent="0.3">
      <c r="A484">
        <v>2022</v>
      </c>
      <c r="B484">
        <v>3</v>
      </c>
      <c r="C484" s="1" t="s">
        <v>32</v>
      </c>
      <c r="D484" s="1" t="s">
        <v>10</v>
      </c>
      <c r="E484" s="1" t="s">
        <v>13</v>
      </c>
      <c r="F484">
        <v>26.552499999999998</v>
      </c>
      <c r="G484">
        <v>3433.7747290000002</v>
      </c>
      <c r="H484">
        <v>13.276300000000001</v>
      </c>
      <c r="I484">
        <v>918</v>
      </c>
    </row>
    <row r="485" spans="1:9" x14ac:dyDescent="0.3">
      <c r="A485">
        <v>2022</v>
      </c>
      <c r="B485">
        <v>3</v>
      </c>
      <c r="C485" s="1" t="s">
        <v>32</v>
      </c>
      <c r="D485" s="1" t="s">
        <v>20</v>
      </c>
      <c r="E485" s="1" t="s">
        <v>12</v>
      </c>
      <c r="F485">
        <v>32.647399999999998</v>
      </c>
      <c r="G485">
        <v>2284.9223910000001</v>
      </c>
      <c r="H485">
        <v>11.753</v>
      </c>
      <c r="I485">
        <v>1770</v>
      </c>
    </row>
    <row r="486" spans="1:9" x14ac:dyDescent="0.3">
      <c r="A486">
        <v>2021</v>
      </c>
      <c r="B486">
        <v>3</v>
      </c>
      <c r="C486" s="1" t="s">
        <v>9</v>
      </c>
      <c r="D486" s="1" t="s">
        <v>10</v>
      </c>
      <c r="E486" s="1" t="s">
        <v>13</v>
      </c>
      <c r="F486">
        <v>36.161000000000001</v>
      </c>
      <c r="G486">
        <v>4368.4028399999997</v>
      </c>
      <c r="H486">
        <v>18.080300000000001</v>
      </c>
      <c r="I486">
        <v>580</v>
      </c>
    </row>
    <row r="487" spans="1:9" x14ac:dyDescent="0.3">
      <c r="A487">
        <v>2021</v>
      </c>
      <c r="B487">
        <v>3</v>
      </c>
      <c r="C487" s="1" t="s">
        <v>32</v>
      </c>
      <c r="D487" s="1" t="s">
        <v>15</v>
      </c>
      <c r="E487" s="1" t="s">
        <v>13</v>
      </c>
      <c r="F487">
        <v>36.168900000000001</v>
      </c>
      <c r="G487">
        <v>6994.5482540000003</v>
      </c>
      <c r="H487">
        <v>14.467599999999999</v>
      </c>
      <c r="I487">
        <v>1692</v>
      </c>
    </row>
    <row r="488" spans="1:9" x14ac:dyDescent="0.3">
      <c r="A488">
        <v>2020</v>
      </c>
      <c r="B488">
        <v>3</v>
      </c>
      <c r="C488" s="1" t="s">
        <v>32</v>
      </c>
      <c r="D488" s="1" t="s">
        <v>10</v>
      </c>
      <c r="E488" s="1" t="s">
        <v>13</v>
      </c>
      <c r="F488">
        <v>41.277500000000003</v>
      </c>
      <c r="G488">
        <v>5053.812038</v>
      </c>
      <c r="H488">
        <v>20.6387</v>
      </c>
      <c r="I488">
        <v>2632</v>
      </c>
    </row>
    <row r="489" spans="1:9" x14ac:dyDescent="0.3">
      <c r="A489">
        <v>2020</v>
      </c>
      <c r="B489">
        <v>3</v>
      </c>
      <c r="C489" s="1" t="s">
        <v>9</v>
      </c>
      <c r="D489" s="1" t="s">
        <v>10</v>
      </c>
      <c r="E489" s="1" t="s">
        <v>13</v>
      </c>
      <c r="F489">
        <v>44.650199999999998</v>
      </c>
      <c r="G489">
        <v>5049.8208759999998</v>
      </c>
      <c r="H489">
        <v>22.325099999999999</v>
      </c>
      <c r="I489">
        <v>664</v>
      </c>
    </row>
    <row r="490" spans="1:9" x14ac:dyDescent="0.3">
      <c r="A490">
        <v>2022</v>
      </c>
      <c r="B490">
        <v>3</v>
      </c>
      <c r="C490" s="1" t="s">
        <v>9</v>
      </c>
      <c r="D490" s="1" t="s">
        <v>15</v>
      </c>
      <c r="E490" s="1" t="s">
        <v>13</v>
      </c>
      <c r="F490">
        <v>45.207000000000001</v>
      </c>
      <c r="G490">
        <v>9020.8903109999992</v>
      </c>
      <c r="H490">
        <v>18.082699999999999</v>
      </c>
      <c r="I490">
        <v>675</v>
      </c>
    </row>
    <row r="491" spans="1:9" x14ac:dyDescent="0.3">
      <c r="A491">
        <v>2022</v>
      </c>
      <c r="B491">
        <v>3</v>
      </c>
      <c r="C491" s="1" t="s">
        <v>26</v>
      </c>
      <c r="D491" s="1" t="s">
        <v>10</v>
      </c>
      <c r="E491" s="1" t="s">
        <v>11</v>
      </c>
      <c r="F491">
        <v>52.485700000000001</v>
      </c>
      <c r="G491">
        <v>3593.9786079999999</v>
      </c>
      <c r="H491">
        <v>11.022</v>
      </c>
      <c r="I491">
        <v>8349</v>
      </c>
    </row>
    <row r="492" spans="1:9" x14ac:dyDescent="0.3">
      <c r="A492">
        <v>2021</v>
      </c>
      <c r="B492">
        <v>3</v>
      </c>
      <c r="C492" s="1" t="s">
        <v>26</v>
      </c>
      <c r="D492" s="1" t="s">
        <v>10</v>
      </c>
      <c r="E492" s="1" t="s">
        <v>12</v>
      </c>
      <c r="F492">
        <v>55.116700000000002</v>
      </c>
      <c r="G492">
        <v>5533.0459680000004</v>
      </c>
      <c r="H492">
        <v>19.290900000000001</v>
      </c>
      <c r="I492">
        <v>8857</v>
      </c>
    </row>
    <row r="493" spans="1:9" x14ac:dyDescent="0.3">
      <c r="A493">
        <v>2022</v>
      </c>
      <c r="B493">
        <v>3</v>
      </c>
      <c r="C493" s="1" t="s">
        <v>9</v>
      </c>
      <c r="D493" s="1" t="s">
        <v>10</v>
      </c>
      <c r="E493" s="1" t="s">
        <v>13</v>
      </c>
      <c r="F493">
        <v>55.554200000000002</v>
      </c>
      <c r="G493">
        <v>6568.2463909999997</v>
      </c>
      <c r="H493">
        <v>27.777100000000001</v>
      </c>
      <c r="I493">
        <v>618</v>
      </c>
    </row>
    <row r="494" spans="1:9" x14ac:dyDescent="0.3">
      <c r="A494">
        <v>2021</v>
      </c>
      <c r="B494">
        <v>3</v>
      </c>
      <c r="C494" s="1" t="s">
        <v>26</v>
      </c>
      <c r="D494" s="1" t="s">
        <v>10</v>
      </c>
      <c r="E494" s="1" t="s">
        <v>11</v>
      </c>
      <c r="F494">
        <v>58.9925</v>
      </c>
      <c r="G494">
        <v>3420.0098549999998</v>
      </c>
      <c r="H494">
        <v>12.388400000000001</v>
      </c>
      <c r="I494">
        <v>7304</v>
      </c>
    </row>
    <row r="495" spans="1:9" x14ac:dyDescent="0.3">
      <c r="A495">
        <v>2020</v>
      </c>
      <c r="B495">
        <v>3</v>
      </c>
      <c r="C495" s="1" t="s">
        <v>26</v>
      </c>
      <c r="D495" s="1" t="s">
        <v>10</v>
      </c>
      <c r="E495" s="1" t="s">
        <v>11</v>
      </c>
      <c r="F495">
        <v>59.918100000000003</v>
      </c>
      <c r="G495">
        <v>3925.894315</v>
      </c>
      <c r="H495">
        <v>12.582800000000001</v>
      </c>
      <c r="I495">
        <v>7797</v>
      </c>
    </row>
    <row r="496" spans="1:9" x14ac:dyDescent="0.3">
      <c r="A496">
        <v>2022</v>
      </c>
      <c r="B496">
        <v>3</v>
      </c>
      <c r="C496" s="1" t="s">
        <v>26</v>
      </c>
      <c r="D496" s="1" t="s">
        <v>10</v>
      </c>
      <c r="E496" s="1" t="s">
        <v>12</v>
      </c>
      <c r="F496">
        <v>62.9831</v>
      </c>
      <c r="G496">
        <v>6762.7386630000001</v>
      </c>
      <c r="H496">
        <v>22.0441</v>
      </c>
      <c r="I496">
        <v>9221</v>
      </c>
    </row>
    <row r="497" spans="1:9" x14ac:dyDescent="0.3">
      <c r="A497">
        <v>2020</v>
      </c>
      <c r="B497">
        <v>3</v>
      </c>
      <c r="C497" s="1" t="s">
        <v>26</v>
      </c>
      <c r="D497" s="1" t="s">
        <v>10</v>
      </c>
      <c r="E497" s="1" t="s">
        <v>12</v>
      </c>
      <c r="F497">
        <v>69.861099999999993</v>
      </c>
      <c r="G497">
        <v>6958.6258809999999</v>
      </c>
      <c r="H497">
        <v>24.4513</v>
      </c>
      <c r="I497">
        <v>8564</v>
      </c>
    </row>
    <row r="498" spans="1:9" x14ac:dyDescent="0.3">
      <c r="A498">
        <v>2021</v>
      </c>
      <c r="B498">
        <v>3</v>
      </c>
      <c r="C498" s="1" t="s">
        <v>9</v>
      </c>
      <c r="D498" s="1" t="s">
        <v>10</v>
      </c>
      <c r="E498" s="1" t="s">
        <v>12</v>
      </c>
      <c r="F498">
        <v>71.555300000000003</v>
      </c>
      <c r="G498">
        <v>6611.2779010000004</v>
      </c>
      <c r="H498">
        <v>25.0443</v>
      </c>
      <c r="I498">
        <v>794</v>
      </c>
    </row>
    <row r="499" spans="1:9" x14ac:dyDescent="0.3">
      <c r="A499">
        <v>2022</v>
      </c>
      <c r="B499">
        <v>3</v>
      </c>
      <c r="C499" s="1" t="s">
        <v>9</v>
      </c>
      <c r="D499" s="1" t="s">
        <v>10</v>
      </c>
      <c r="E499" s="1" t="s">
        <v>12</v>
      </c>
      <c r="F499">
        <v>73.746099999999998</v>
      </c>
      <c r="G499">
        <v>7356.7611919999999</v>
      </c>
      <c r="H499">
        <v>25.811299999999999</v>
      </c>
      <c r="I499">
        <v>710</v>
      </c>
    </row>
    <row r="500" spans="1:9" x14ac:dyDescent="0.3">
      <c r="A500">
        <v>2022</v>
      </c>
      <c r="B500">
        <v>3</v>
      </c>
      <c r="C500" s="1" t="s">
        <v>32</v>
      </c>
      <c r="D500" s="1" t="s">
        <v>15</v>
      </c>
      <c r="E500" s="1" t="s">
        <v>13</v>
      </c>
      <c r="F500">
        <v>73.765600000000006</v>
      </c>
      <c r="G500">
        <v>14237.19253</v>
      </c>
      <c r="H500">
        <v>29.5063</v>
      </c>
      <c r="I500">
        <v>5015</v>
      </c>
    </row>
    <row r="501" spans="1:9" x14ac:dyDescent="0.3">
      <c r="A501">
        <v>2020</v>
      </c>
      <c r="B501">
        <v>3</v>
      </c>
      <c r="C501" s="1" t="s">
        <v>32</v>
      </c>
      <c r="D501" s="1" t="s">
        <v>10</v>
      </c>
      <c r="E501" s="1" t="s">
        <v>11</v>
      </c>
      <c r="F501">
        <v>80.834900000000005</v>
      </c>
      <c r="G501">
        <v>4860.2618430000002</v>
      </c>
      <c r="H501">
        <v>16.975300000000001</v>
      </c>
      <c r="I501">
        <v>10268</v>
      </c>
    </row>
    <row r="502" spans="1:9" x14ac:dyDescent="0.3">
      <c r="A502">
        <v>2020</v>
      </c>
      <c r="B502">
        <v>3</v>
      </c>
      <c r="C502" s="1" t="s">
        <v>32</v>
      </c>
      <c r="D502" s="1" t="s">
        <v>10</v>
      </c>
      <c r="E502" s="1" t="s">
        <v>12</v>
      </c>
      <c r="F502">
        <v>98.055300000000003</v>
      </c>
      <c r="G502">
        <v>9525.2732039999992</v>
      </c>
      <c r="H502">
        <v>34.319400000000002</v>
      </c>
      <c r="I502">
        <v>8169</v>
      </c>
    </row>
    <row r="503" spans="1:9" x14ac:dyDescent="0.3">
      <c r="A503">
        <v>2020</v>
      </c>
      <c r="B503">
        <v>3</v>
      </c>
      <c r="C503" s="1" t="s">
        <v>9</v>
      </c>
      <c r="D503" s="1" t="s">
        <v>10</v>
      </c>
      <c r="E503" s="1" t="s">
        <v>12</v>
      </c>
      <c r="F503">
        <v>116.75060000000001</v>
      </c>
      <c r="G503">
        <v>9105.2074269999994</v>
      </c>
      <c r="H503">
        <v>40.8628</v>
      </c>
      <c r="I503">
        <v>776</v>
      </c>
    </row>
    <row r="504" spans="1:9" x14ac:dyDescent="0.3">
      <c r="A504">
        <v>2021</v>
      </c>
      <c r="B504">
        <v>3</v>
      </c>
      <c r="C504" s="1" t="s">
        <v>32</v>
      </c>
      <c r="D504" s="1" t="s">
        <v>10</v>
      </c>
      <c r="E504" s="1" t="s">
        <v>12</v>
      </c>
      <c r="F504">
        <v>128.3013</v>
      </c>
      <c r="G504">
        <v>12122.702853000001</v>
      </c>
      <c r="H504">
        <v>44.9054</v>
      </c>
      <c r="I504">
        <v>15756</v>
      </c>
    </row>
    <row r="505" spans="1:9" x14ac:dyDescent="0.3">
      <c r="A505">
        <v>2022</v>
      </c>
      <c r="B505">
        <v>3</v>
      </c>
      <c r="C505" s="1" t="s">
        <v>32</v>
      </c>
      <c r="D505" s="1" t="s">
        <v>10</v>
      </c>
      <c r="E505" s="1" t="s">
        <v>12</v>
      </c>
      <c r="F505">
        <v>159.762</v>
      </c>
      <c r="G505">
        <v>16676.614219999999</v>
      </c>
      <c r="H505">
        <v>55.916600000000003</v>
      </c>
      <c r="I505">
        <v>17796</v>
      </c>
    </row>
    <row r="506" spans="1:9" x14ac:dyDescent="0.3">
      <c r="A506">
        <v>2021</v>
      </c>
      <c r="B506">
        <v>3</v>
      </c>
      <c r="C506" s="1" t="s">
        <v>32</v>
      </c>
      <c r="D506" s="1" t="s">
        <v>10</v>
      </c>
      <c r="E506" s="1" t="s">
        <v>11</v>
      </c>
      <c r="F506">
        <v>160.75989999999999</v>
      </c>
      <c r="G506">
        <v>8375.8744380000007</v>
      </c>
      <c r="H506">
        <v>33.759500000000003</v>
      </c>
      <c r="I506">
        <v>11876</v>
      </c>
    </row>
    <row r="507" spans="1:9" x14ac:dyDescent="0.3">
      <c r="A507">
        <v>2022</v>
      </c>
      <c r="B507">
        <v>3</v>
      </c>
      <c r="C507" s="1" t="s">
        <v>32</v>
      </c>
      <c r="D507" s="1" t="s">
        <v>10</v>
      </c>
      <c r="E507" s="1" t="s">
        <v>11</v>
      </c>
      <c r="F507">
        <v>161.93020000000001</v>
      </c>
      <c r="G507">
        <v>10159.89176</v>
      </c>
      <c r="H507">
        <v>34.005299999999998</v>
      </c>
      <c r="I507">
        <v>16513</v>
      </c>
    </row>
    <row r="508" spans="1:9" x14ac:dyDescent="0.3">
      <c r="A508">
        <v>2020</v>
      </c>
      <c r="B508">
        <v>4</v>
      </c>
      <c r="C508" s="1" t="s">
        <v>9</v>
      </c>
      <c r="D508" s="1" t="s">
        <v>16</v>
      </c>
      <c r="E508" s="1" t="s">
        <v>27</v>
      </c>
      <c r="F508">
        <v>1E-4</v>
      </c>
      <c r="G508">
        <v>7.0280000000000004E-3</v>
      </c>
      <c r="H508">
        <v>0</v>
      </c>
      <c r="I508">
        <v>0</v>
      </c>
    </row>
    <row r="509" spans="1:9" x14ac:dyDescent="0.3">
      <c r="A509">
        <v>2020</v>
      </c>
      <c r="B509">
        <v>4</v>
      </c>
      <c r="C509" s="1" t="s">
        <v>9</v>
      </c>
      <c r="D509" s="1" t="s">
        <v>16</v>
      </c>
      <c r="E509" s="1" t="s">
        <v>14</v>
      </c>
      <c r="F509">
        <v>1E-4</v>
      </c>
      <c r="G509">
        <v>1.6112000000000001E-2</v>
      </c>
      <c r="H509">
        <v>1E-4</v>
      </c>
      <c r="I509">
        <v>2</v>
      </c>
    </row>
    <row r="510" spans="1:9" x14ac:dyDescent="0.3">
      <c r="A510">
        <v>2020</v>
      </c>
      <c r="B510">
        <v>4</v>
      </c>
      <c r="C510" s="1" t="s">
        <v>26</v>
      </c>
      <c r="D510" s="1" t="s">
        <v>21</v>
      </c>
      <c r="E510" s="1" t="s">
        <v>22</v>
      </c>
      <c r="F510">
        <v>6.9999999999999999E-4</v>
      </c>
      <c r="G510">
        <v>0.25945600000000002</v>
      </c>
      <c r="H510">
        <v>2.0000000000000001E-4</v>
      </c>
      <c r="I510">
        <v>2</v>
      </c>
    </row>
    <row r="511" spans="1:9" x14ac:dyDescent="0.3">
      <c r="A511">
        <v>2020</v>
      </c>
      <c r="B511">
        <v>4</v>
      </c>
      <c r="C511" s="1" t="s">
        <v>32</v>
      </c>
      <c r="D511" s="1" t="s">
        <v>29</v>
      </c>
      <c r="E511" s="1" t="s">
        <v>12</v>
      </c>
      <c r="F511">
        <v>6.9999999999999999E-4</v>
      </c>
      <c r="G511">
        <v>0.250637</v>
      </c>
      <c r="H511">
        <v>2.0000000000000001E-4</v>
      </c>
      <c r="I511">
        <v>1</v>
      </c>
    </row>
    <row r="512" spans="1:9" x14ac:dyDescent="0.3">
      <c r="A512">
        <v>2021</v>
      </c>
      <c r="B512">
        <v>4</v>
      </c>
      <c r="C512" s="1" t="s">
        <v>32</v>
      </c>
      <c r="D512" s="1" t="s">
        <v>34</v>
      </c>
      <c r="E512" s="1" t="s">
        <v>126</v>
      </c>
      <c r="F512">
        <v>6.9999999999999999E-4</v>
      </c>
      <c r="G512">
        <v>0.330204</v>
      </c>
      <c r="H512">
        <v>1E-4</v>
      </c>
      <c r="I512">
        <v>0</v>
      </c>
    </row>
    <row r="513" spans="1:9" x14ac:dyDescent="0.3">
      <c r="A513">
        <v>2022</v>
      </c>
      <c r="B513">
        <v>4</v>
      </c>
      <c r="C513" s="1" t="s">
        <v>26</v>
      </c>
      <c r="D513" s="1" t="s">
        <v>21</v>
      </c>
      <c r="E513" s="1" t="s">
        <v>27</v>
      </c>
      <c r="F513">
        <v>6.9999999999999999E-4</v>
      </c>
      <c r="G513">
        <v>0.238702</v>
      </c>
      <c r="H513">
        <v>2.0000000000000001E-4</v>
      </c>
      <c r="I513">
        <v>2</v>
      </c>
    </row>
    <row r="514" spans="1:9" x14ac:dyDescent="0.3">
      <c r="A514">
        <v>2020</v>
      </c>
      <c r="B514">
        <v>4</v>
      </c>
      <c r="C514" s="1" t="s">
        <v>26</v>
      </c>
      <c r="D514" s="1" t="s">
        <v>10</v>
      </c>
      <c r="E514" s="1" t="s">
        <v>27</v>
      </c>
      <c r="F514">
        <v>1.5E-3</v>
      </c>
      <c r="G514">
        <v>0.17146700000000001</v>
      </c>
      <c r="H514">
        <v>5.0000000000000001E-4</v>
      </c>
      <c r="I514">
        <v>2</v>
      </c>
    </row>
    <row r="515" spans="1:9" x14ac:dyDescent="0.3">
      <c r="A515">
        <v>2022</v>
      </c>
      <c r="B515">
        <v>4</v>
      </c>
      <c r="C515" s="1" t="s">
        <v>26</v>
      </c>
      <c r="D515" s="1" t="s">
        <v>21</v>
      </c>
      <c r="E515" s="1" t="s">
        <v>22</v>
      </c>
      <c r="F515">
        <v>2E-3</v>
      </c>
      <c r="G515">
        <v>0.89559599999999995</v>
      </c>
      <c r="H515">
        <v>5.9999999999999995E-4</v>
      </c>
      <c r="I515">
        <v>2</v>
      </c>
    </row>
    <row r="516" spans="1:9" x14ac:dyDescent="0.3">
      <c r="A516">
        <v>2021</v>
      </c>
      <c r="B516">
        <v>4</v>
      </c>
      <c r="C516" s="1" t="s">
        <v>32</v>
      </c>
      <c r="D516" s="1" t="s">
        <v>10</v>
      </c>
      <c r="E516" s="1" t="s">
        <v>14</v>
      </c>
      <c r="F516">
        <v>3.7000000000000002E-3</v>
      </c>
      <c r="G516">
        <v>0.76968099999999995</v>
      </c>
      <c r="H516">
        <v>2.8E-3</v>
      </c>
      <c r="I516">
        <v>2</v>
      </c>
    </row>
    <row r="517" spans="1:9" x14ac:dyDescent="0.3">
      <c r="A517">
        <v>2022</v>
      </c>
      <c r="B517">
        <v>4</v>
      </c>
      <c r="C517" s="1" t="s">
        <v>9</v>
      </c>
      <c r="D517" s="1" t="s">
        <v>20</v>
      </c>
      <c r="E517" s="1" t="s">
        <v>22</v>
      </c>
      <c r="F517">
        <v>4.5999999999999999E-3</v>
      </c>
      <c r="G517">
        <v>0.27464</v>
      </c>
      <c r="H517">
        <v>1.1999999999999999E-3</v>
      </c>
      <c r="I517">
        <v>1</v>
      </c>
    </row>
    <row r="518" spans="1:9" x14ac:dyDescent="0.3">
      <c r="A518">
        <v>2022</v>
      </c>
      <c r="B518">
        <v>4</v>
      </c>
      <c r="C518" s="1" t="s">
        <v>32</v>
      </c>
      <c r="D518" s="1" t="s">
        <v>21</v>
      </c>
      <c r="E518" s="1" t="s">
        <v>22</v>
      </c>
      <c r="F518">
        <v>5.1999999999999998E-3</v>
      </c>
      <c r="G518">
        <v>2.054427</v>
      </c>
      <c r="H518">
        <v>1.4E-3</v>
      </c>
      <c r="I518">
        <v>4</v>
      </c>
    </row>
    <row r="519" spans="1:9" x14ac:dyDescent="0.3">
      <c r="A519">
        <v>2021</v>
      </c>
      <c r="B519">
        <v>4</v>
      </c>
      <c r="C519" s="1" t="s">
        <v>26</v>
      </c>
      <c r="D519" s="1" t="s">
        <v>15</v>
      </c>
      <c r="E519" s="1" t="s">
        <v>11</v>
      </c>
      <c r="F519">
        <v>5.8999999999999999E-3</v>
      </c>
      <c r="G519">
        <v>0.77047699999999997</v>
      </c>
      <c r="H519">
        <v>1.1999999999999999E-3</v>
      </c>
      <c r="I519">
        <v>3</v>
      </c>
    </row>
    <row r="520" spans="1:9" x14ac:dyDescent="0.3">
      <c r="A520">
        <v>2022</v>
      </c>
      <c r="B520">
        <v>4</v>
      </c>
      <c r="C520" s="1" t="s">
        <v>26</v>
      </c>
      <c r="D520" s="1" t="s">
        <v>16</v>
      </c>
      <c r="E520" s="1" t="s">
        <v>13</v>
      </c>
      <c r="F520">
        <v>7.6E-3</v>
      </c>
      <c r="G520">
        <v>1.0291360000000001</v>
      </c>
      <c r="H520">
        <v>3.3999999999999998E-3</v>
      </c>
      <c r="I520">
        <v>0</v>
      </c>
    </row>
    <row r="521" spans="1:9" x14ac:dyDescent="0.3">
      <c r="A521">
        <v>2020</v>
      </c>
      <c r="B521">
        <v>4</v>
      </c>
      <c r="C521" s="1" t="s">
        <v>9</v>
      </c>
      <c r="D521" s="1" t="s">
        <v>21</v>
      </c>
      <c r="E521" s="1" t="s">
        <v>22</v>
      </c>
      <c r="F521">
        <v>1.11E-2</v>
      </c>
      <c r="G521">
        <v>3.6488230000000001</v>
      </c>
      <c r="H521">
        <v>3.0999999999999999E-3</v>
      </c>
      <c r="I521">
        <v>4</v>
      </c>
    </row>
    <row r="522" spans="1:9" x14ac:dyDescent="0.3">
      <c r="A522">
        <v>2022</v>
      </c>
      <c r="B522">
        <v>4</v>
      </c>
      <c r="C522" s="1" t="s">
        <v>9</v>
      </c>
      <c r="D522" s="1" t="s">
        <v>21</v>
      </c>
      <c r="E522" s="1" t="s">
        <v>22</v>
      </c>
      <c r="F522">
        <v>1.26E-2</v>
      </c>
      <c r="G522">
        <v>3.8186330000000002</v>
      </c>
      <c r="H522">
        <v>3.5000000000000001E-3</v>
      </c>
      <c r="I522">
        <v>7</v>
      </c>
    </row>
    <row r="523" spans="1:9" x14ac:dyDescent="0.3">
      <c r="A523">
        <v>2022</v>
      </c>
      <c r="B523">
        <v>4</v>
      </c>
      <c r="C523" s="1" t="s">
        <v>32</v>
      </c>
      <c r="D523" s="1" t="s">
        <v>10</v>
      </c>
      <c r="E523" s="1" t="s">
        <v>14</v>
      </c>
      <c r="F523">
        <v>1.5699999999999999E-2</v>
      </c>
      <c r="G523">
        <v>3.2499920000000002</v>
      </c>
      <c r="H523">
        <v>1.18E-2</v>
      </c>
      <c r="I523">
        <v>4</v>
      </c>
    </row>
    <row r="524" spans="1:9" x14ac:dyDescent="0.3">
      <c r="A524">
        <v>2021</v>
      </c>
      <c r="B524">
        <v>4</v>
      </c>
      <c r="C524" s="1" t="s">
        <v>9</v>
      </c>
      <c r="D524" s="1" t="s">
        <v>25</v>
      </c>
      <c r="E524" s="1" t="s">
        <v>13</v>
      </c>
      <c r="F524">
        <v>1.7399999999999999E-2</v>
      </c>
      <c r="G524">
        <v>2.096333</v>
      </c>
      <c r="H524">
        <v>7.0000000000000001E-3</v>
      </c>
      <c r="I524">
        <v>6</v>
      </c>
    </row>
    <row r="525" spans="1:9" x14ac:dyDescent="0.3">
      <c r="A525">
        <v>2020</v>
      </c>
      <c r="B525">
        <v>4</v>
      </c>
      <c r="C525" s="1" t="s">
        <v>32</v>
      </c>
      <c r="D525" s="1" t="s">
        <v>33</v>
      </c>
      <c r="E525" s="1" t="s">
        <v>12</v>
      </c>
      <c r="F525">
        <v>2.3199999999999998E-2</v>
      </c>
      <c r="G525">
        <v>7.4160680000000001</v>
      </c>
      <c r="H525">
        <v>8.2000000000000007E-3</v>
      </c>
      <c r="I525">
        <v>6</v>
      </c>
    </row>
    <row r="526" spans="1:9" x14ac:dyDescent="0.3">
      <c r="A526">
        <v>2022</v>
      </c>
      <c r="B526">
        <v>4</v>
      </c>
      <c r="C526" s="1" t="s">
        <v>32</v>
      </c>
      <c r="D526" s="1" t="s">
        <v>33</v>
      </c>
      <c r="E526" s="1" t="s">
        <v>12</v>
      </c>
      <c r="F526">
        <v>2.4E-2</v>
      </c>
      <c r="G526">
        <v>10.674282</v>
      </c>
      <c r="H526">
        <v>8.6E-3</v>
      </c>
      <c r="I526">
        <v>6</v>
      </c>
    </row>
    <row r="527" spans="1:9" x14ac:dyDescent="0.3">
      <c r="A527">
        <v>2021</v>
      </c>
      <c r="B527">
        <v>4</v>
      </c>
      <c r="C527" s="1" t="s">
        <v>32</v>
      </c>
      <c r="D527" s="1" t="s">
        <v>33</v>
      </c>
      <c r="E527" s="1" t="s">
        <v>12</v>
      </c>
      <c r="F527">
        <v>3.0700000000000002E-2</v>
      </c>
      <c r="G527">
        <v>11.345499</v>
      </c>
      <c r="H527">
        <v>1.09E-2</v>
      </c>
      <c r="I527">
        <v>7</v>
      </c>
    </row>
    <row r="528" spans="1:9" x14ac:dyDescent="0.3">
      <c r="A528">
        <v>2021</v>
      </c>
      <c r="B528">
        <v>4</v>
      </c>
      <c r="C528" s="1" t="s">
        <v>9</v>
      </c>
      <c r="D528" s="1" t="s">
        <v>21</v>
      </c>
      <c r="E528" s="1" t="s">
        <v>22</v>
      </c>
      <c r="F528">
        <v>4.7800000000000002E-2</v>
      </c>
      <c r="G528">
        <v>17.027861999999999</v>
      </c>
      <c r="H528">
        <v>1.34E-2</v>
      </c>
      <c r="I528">
        <v>21</v>
      </c>
    </row>
    <row r="529" spans="1:9" x14ac:dyDescent="0.3">
      <c r="A529">
        <v>2020</v>
      </c>
      <c r="B529">
        <v>4</v>
      </c>
      <c r="C529" s="1" t="s">
        <v>32</v>
      </c>
      <c r="D529" s="1" t="s">
        <v>34</v>
      </c>
      <c r="E529" s="1" t="s">
        <v>12</v>
      </c>
      <c r="F529">
        <v>5.9700000000000003E-2</v>
      </c>
      <c r="G529">
        <v>27.194769999999998</v>
      </c>
      <c r="H529">
        <v>2.0899999999999998E-2</v>
      </c>
      <c r="I529">
        <v>0</v>
      </c>
    </row>
    <row r="530" spans="1:9" x14ac:dyDescent="0.3">
      <c r="A530">
        <v>2020</v>
      </c>
      <c r="B530">
        <v>4</v>
      </c>
      <c r="C530" s="1" t="s">
        <v>32</v>
      </c>
      <c r="D530" s="1" t="s">
        <v>33</v>
      </c>
      <c r="E530" s="1" t="s">
        <v>13</v>
      </c>
      <c r="F530">
        <v>6.3899999999999998E-2</v>
      </c>
      <c r="G530">
        <v>31.154171000000002</v>
      </c>
      <c r="H530">
        <v>3.1899999999999998E-2</v>
      </c>
      <c r="I530">
        <v>54</v>
      </c>
    </row>
    <row r="531" spans="1:9" x14ac:dyDescent="0.3">
      <c r="A531">
        <v>2021</v>
      </c>
      <c r="B531">
        <v>4</v>
      </c>
      <c r="C531" s="1" t="s">
        <v>32</v>
      </c>
      <c r="D531" s="1" t="s">
        <v>33</v>
      </c>
      <c r="E531" s="1" t="s">
        <v>13</v>
      </c>
      <c r="F531">
        <v>7.2900000000000006E-2</v>
      </c>
      <c r="G531">
        <v>36.270744999999998</v>
      </c>
      <c r="H531">
        <v>3.6499999999999998E-2</v>
      </c>
      <c r="I531">
        <v>49</v>
      </c>
    </row>
    <row r="532" spans="1:9" x14ac:dyDescent="0.3">
      <c r="A532">
        <v>2022</v>
      </c>
      <c r="B532">
        <v>4</v>
      </c>
      <c r="C532" s="1" t="s">
        <v>32</v>
      </c>
      <c r="D532" s="1" t="s">
        <v>21</v>
      </c>
      <c r="E532" s="1" t="s">
        <v>27</v>
      </c>
      <c r="F532">
        <v>7.7299999999999994E-2</v>
      </c>
      <c r="G532">
        <v>23.693545</v>
      </c>
      <c r="H532">
        <v>2.3199999999999998E-2</v>
      </c>
      <c r="I532">
        <v>28</v>
      </c>
    </row>
    <row r="533" spans="1:9" x14ac:dyDescent="0.3">
      <c r="A533">
        <v>2021</v>
      </c>
      <c r="B533">
        <v>4</v>
      </c>
      <c r="C533" s="1" t="s">
        <v>9</v>
      </c>
      <c r="D533" s="1" t="s">
        <v>15</v>
      </c>
      <c r="E533" s="1" t="s">
        <v>11</v>
      </c>
      <c r="F533">
        <v>8.3500000000000005E-2</v>
      </c>
      <c r="G533">
        <v>10.429016000000001</v>
      </c>
      <c r="H533">
        <v>1.67E-2</v>
      </c>
      <c r="I533">
        <v>11</v>
      </c>
    </row>
    <row r="534" spans="1:9" x14ac:dyDescent="0.3">
      <c r="A534">
        <v>2021</v>
      </c>
      <c r="B534">
        <v>4</v>
      </c>
      <c r="C534" s="1" t="s">
        <v>32</v>
      </c>
      <c r="D534" s="1" t="s">
        <v>34</v>
      </c>
      <c r="E534" s="1" t="s">
        <v>12</v>
      </c>
      <c r="F534">
        <v>8.3699999999999997E-2</v>
      </c>
      <c r="G534">
        <v>38.515669000000003</v>
      </c>
      <c r="H534">
        <v>2.93E-2</v>
      </c>
      <c r="I534">
        <v>0</v>
      </c>
    </row>
    <row r="535" spans="1:9" x14ac:dyDescent="0.3">
      <c r="A535">
        <v>2020</v>
      </c>
      <c r="B535">
        <v>4</v>
      </c>
      <c r="C535" s="1" t="s">
        <v>32</v>
      </c>
      <c r="D535" s="1" t="s">
        <v>29</v>
      </c>
      <c r="E535" s="1" t="s">
        <v>126</v>
      </c>
      <c r="F535">
        <v>8.77E-2</v>
      </c>
      <c r="G535">
        <v>10.945539999999999</v>
      </c>
      <c r="H535">
        <v>1.66E-2</v>
      </c>
      <c r="I535">
        <v>28</v>
      </c>
    </row>
    <row r="536" spans="1:9" x14ac:dyDescent="0.3">
      <c r="A536">
        <v>2022</v>
      </c>
      <c r="B536">
        <v>4</v>
      </c>
      <c r="C536" s="1" t="s">
        <v>32</v>
      </c>
      <c r="D536" s="1" t="s">
        <v>33</v>
      </c>
      <c r="E536" s="1" t="s">
        <v>13</v>
      </c>
      <c r="F536">
        <v>0.1361</v>
      </c>
      <c r="G536">
        <v>71.973048000000006</v>
      </c>
      <c r="H536">
        <v>6.8000000000000005E-2</v>
      </c>
      <c r="I536">
        <v>52</v>
      </c>
    </row>
    <row r="537" spans="1:9" x14ac:dyDescent="0.3">
      <c r="A537">
        <v>2021</v>
      </c>
      <c r="B537">
        <v>4</v>
      </c>
      <c r="C537" s="1" t="s">
        <v>32</v>
      </c>
      <c r="D537" s="1" t="s">
        <v>47</v>
      </c>
      <c r="E537" s="1" t="s">
        <v>11</v>
      </c>
      <c r="F537">
        <v>0.1671</v>
      </c>
      <c r="G537">
        <v>83.729709999999997</v>
      </c>
      <c r="H537">
        <v>3.3399999999999999E-2</v>
      </c>
      <c r="I537">
        <v>0</v>
      </c>
    </row>
    <row r="538" spans="1:9" x14ac:dyDescent="0.3">
      <c r="A538">
        <v>2020</v>
      </c>
      <c r="B538">
        <v>4</v>
      </c>
      <c r="C538" s="1" t="s">
        <v>26</v>
      </c>
      <c r="D538" s="1" t="s">
        <v>23</v>
      </c>
      <c r="E538" s="1" t="s">
        <v>13</v>
      </c>
      <c r="F538">
        <v>0.21260000000000001</v>
      </c>
      <c r="G538">
        <v>55.786411000000001</v>
      </c>
      <c r="H538">
        <v>8.5099999999999995E-2</v>
      </c>
      <c r="I538">
        <v>104</v>
      </c>
    </row>
    <row r="539" spans="1:9" x14ac:dyDescent="0.3">
      <c r="A539">
        <v>2021</v>
      </c>
      <c r="B539">
        <v>4</v>
      </c>
      <c r="C539" s="1" t="s">
        <v>9</v>
      </c>
      <c r="D539" s="1" t="s">
        <v>42</v>
      </c>
      <c r="E539" s="1" t="s">
        <v>13</v>
      </c>
      <c r="F539">
        <v>0.21260000000000001</v>
      </c>
      <c r="G539">
        <v>42.238225</v>
      </c>
      <c r="H539">
        <v>8.5000000000000006E-2</v>
      </c>
      <c r="I539">
        <v>0</v>
      </c>
    </row>
    <row r="540" spans="1:9" x14ac:dyDescent="0.3">
      <c r="A540">
        <v>2020</v>
      </c>
      <c r="B540">
        <v>4</v>
      </c>
      <c r="C540" s="1" t="s">
        <v>32</v>
      </c>
      <c r="D540" s="1" t="s">
        <v>10</v>
      </c>
      <c r="E540" s="1" t="s">
        <v>14</v>
      </c>
      <c r="F540">
        <v>0.2203</v>
      </c>
      <c r="G540">
        <v>33.022278</v>
      </c>
      <c r="H540">
        <v>0.1653</v>
      </c>
      <c r="I540">
        <v>65</v>
      </c>
    </row>
    <row r="541" spans="1:9" x14ac:dyDescent="0.3">
      <c r="A541">
        <v>2022</v>
      </c>
      <c r="B541">
        <v>4</v>
      </c>
      <c r="C541" s="1" t="s">
        <v>9</v>
      </c>
      <c r="D541" s="1" t="s">
        <v>23</v>
      </c>
      <c r="E541" s="1" t="s">
        <v>13</v>
      </c>
      <c r="F541">
        <v>0.22070000000000001</v>
      </c>
      <c r="G541">
        <v>52.923910999999997</v>
      </c>
      <c r="H541">
        <v>8.8300000000000003E-2</v>
      </c>
      <c r="I541">
        <v>125</v>
      </c>
    </row>
    <row r="542" spans="1:9" x14ac:dyDescent="0.3">
      <c r="A542">
        <v>2020</v>
      </c>
      <c r="B542">
        <v>4</v>
      </c>
      <c r="C542" s="1" t="s">
        <v>9</v>
      </c>
      <c r="D542" s="1" t="s">
        <v>25</v>
      </c>
      <c r="E542" s="1" t="s">
        <v>13</v>
      </c>
      <c r="F542">
        <v>0.22370000000000001</v>
      </c>
      <c r="G542">
        <v>30.341988000000001</v>
      </c>
      <c r="H542">
        <v>8.9499999999999996E-2</v>
      </c>
      <c r="I542">
        <v>0</v>
      </c>
    </row>
    <row r="543" spans="1:9" x14ac:dyDescent="0.3">
      <c r="A543">
        <v>2021</v>
      </c>
      <c r="B543">
        <v>4</v>
      </c>
      <c r="C543" s="1" t="s">
        <v>32</v>
      </c>
      <c r="D543" s="1" t="s">
        <v>47</v>
      </c>
      <c r="E543" s="1" t="s">
        <v>12</v>
      </c>
      <c r="F543">
        <v>0.24410000000000001</v>
      </c>
      <c r="G543">
        <v>124.68517799999999</v>
      </c>
      <c r="H543">
        <v>8.5500000000000007E-2</v>
      </c>
      <c r="I543">
        <v>0</v>
      </c>
    </row>
    <row r="544" spans="1:9" x14ac:dyDescent="0.3">
      <c r="A544">
        <v>2021</v>
      </c>
      <c r="B544">
        <v>4</v>
      </c>
      <c r="C544" s="1" t="s">
        <v>9</v>
      </c>
      <c r="D544" s="1" t="s">
        <v>23</v>
      </c>
      <c r="E544" s="1" t="s">
        <v>13</v>
      </c>
      <c r="F544">
        <v>0.25459999999999999</v>
      </c>
      <c r="G544">
        <v>45.806486</v>
      </c>
      <c r="H544">
        <v>0.1018</v>
      </c>
      <c r="I544">
        <v>154</v>
      </c>
    </row>
    <row r="545" spans="1:9" x14ac:dyDescent="0.3">
      <c r="A545">
        <v>2020</v>
      </c>
      <c r="B545">
        <v>4</v>
      </c>
      <c r="C545" s="1" t="s">
        <v>9</v>
      </c>
      <c r="D545" s="1" t="s">
        <v>24</v>
      </c>
      <c r="E545" s="1" t="s">
        <v>126</v>
      </c>
      <c r="F545">
        <v>0.2712</v>
      </c>
      <c r="G545">
        <v>41.763936999999999</v>
      </c>
      <c r="H545">
        <v>5.1499999999999997E-2</v>
      </c>
      <c r="I545">
        <v>0</v>
      </c>
    </row>
    <row r="546" spans="1:9" x14ac:dyDescent="0.3">
      <c r="A546">
        <v>2020</v>
      </c>
      <c r="B546">
        <v>4</v>
      </c>
      <c r="C546" s="1" t="s">
        <v>9</v>
      </c>
      <c r="D546" s="1" t="s">
        <v>23</v>
      </c>
      <c r="E546" s="1" t="s">
        <v>13</v>
      </c>
      <c r="F546">
        <v>0.30159999999999998</v>
      </c>
      <c r="G546">
        <v>68.126831999999993</v>
      </c>
      <c r="H546">
        <v>0.1206</v>
      </c>
      <c r="I546">
        <v>105</v>
      </c>
    </row>
    <row r="547" spans="1:9" x14ac:dyDescent="0.3">
      <c r="A547">
        <v>2022</v>
      </c>
      <c r="B547">
        <v>4</v>
      </c>
      <c r="C547" s="1" t="s">
        <v>26</v>
      </c>
      <c r="D547" s="1" t="s">
        <v>10</v>
      </c>
      <c r="E547" s="1" t="s">
        <v>14</v>
      </c>
      <c r="F547">
        <v>0.30299999999999999</v>
      </c>
      <c r="G547">
        <v>48.940376000000001</v>
      </c>
      <c r="H547">
        <v>0.2273</v>
      </c>
      <c r="I547">
        <v>179</v>
      </c>
    </row>
    <row r="548" spans="1:9" x14ac:dyDescent="0.3">
      <c r="A548">
        <v>2021</v>
      </c>
      <c r="B548">
        <v>4</v>
      </c>
      <c r="C548" s="1" t="s">
        <v>32</v>
      </c>
      <c r="D548" s="1" t="s">
        <v>34</v>
      </c>
      <c r="E548" s="1" t="s">
        <v>13</v>
      </c>
      <c r="F548">
        <v>0.32790000000000002</v>
      </c>
      <c r="G548">
        <v>191.16669099999999</v>
      </c>
      <c r="H548">
        <v>0.13769999999999999</v>
      </c>
      <c r="I548">
        <v>0</v>
      </c>
    </row>
    <row r="549" spans="1:9" x14ac:dyDescent="0.3">
      <c r="A549">
        <v>2020</v>
      </c>
      <c r="B549">
        <v>4</v>
      </c>
      <c r="C549" s="1" t="s">
        <v>26</v>
      </c>
      <c r="D549" s="1" t="s">
        <v>41</v>
      </c>
      <c r="E549" s="1" t="s">
        <v>13</v>
      </c>
      <c r="F549">
        <v>0.33460000000000001</v>
      </c>
      <c r="G549">
        <v>58.388658999999997</v>
      </c>
      <c r="H549">
        <v>0.1673</v>
      </c>
      <c r="I549">
        <v>0</v>
      </c>
    </row>
    <row r="550" spans="1:9" x14ac:dyDescent="0.3">
      <c r="A550">
        <v>2021</v>
      </c>
      <c r="B550">
        <v>4</v>
      </c>
      <c r="C550" s="1" t="s">
        <v>26</v>
      </c>
      <c r="D550" s="1" t="s">
        <v>37</v>
      </c>
      <c r="E550" s="1" t="s">
        <v>12</v>
      </c>
      <c r="F550">
        <v>0.33589999999999998</v>
      </c>
      <c r="G550">
        <v>66.834194999999994</v>
      </c>
      <c r="H550">
        <v>0.1176</v>
      </c>
      <c r="I550">
        <v>0</v>
      </c>
    </row>
    <row r="551" spans="1:9" x14ac:dyDescent="0.3">
      <c r="A551">
        <v>2020</v>
      </c>
      <c r="B551">
        <v>4</v>
      </c>
      <c r="C551" s="1" t="s">
        <v>32</v>
      </c>
      <c r="D551" s="1" t="s">
        <v>35</v>
      </c>
      <c r="E551" s="1" t="s">
        <v>126</v>
      </c>
      <c r="F551">
        <v>0.35120000000000001</v>
      </c>
      <c r="G551">
        <v>54.916409000000002</v>
      </c>
      <c r="H551">
        <v>6.3200000000000006E-2</v>
      </c>
      <c r="I551">
        <v>0</v>
      </c>
    </row>
    <row r="552" spans="1:9" x14ac:dyDescent="0.3">
      <c r="A552">
        <v>2021</v>
      </c>
      <c r="B552">
        <v>4</v>
      </c>
      <c r="C552" s="1" t="s">
        <v>26</v>
      </c>
      <c r="D552" s="1" t="s">
        <v>10</v>
      </c>
      <c r="E552" s="1" t="s">
        <v>14</v>
      </c>
      <c r="F552">
        <v>0.38819999999999999</v>
      </c>
      <c r="G552">
        <v>65.343700999999996</v>
      </c>
      <c r="H552">
        <v>0.29120000000000001</v>
      </c>
      <c r="I552">
        <v>203</v>
      </c>
    </row>
    <row r="553" spans="1:9" x14ac:dyDescent="0.3">
      <c r="A553">
        <v>2022</v>
      </c>
      <c r="B553">
        <v>4</v>
      </c>
      <c r="C553" s="1" t="s">
        <v>32</v>
      </c>
      <c r="D553" s="1" t="s">
        <v>34</v>
      </c>
      <c r="E553" s="1" t="s">
        <v>12</v>
      </c>
      <c r="F553">
        <v>0.434</v>
      </c>
      <c r="G553">
        <v>183.83927399999999</v>
      </c>
      <c r="H553">
        <v>0.15190000000000001</v>
      </c>
      <c r="I553">
        <v>0</v>
      </c>
    </row>
    <row r="554" spans="1:9" x14ac:dyDescent="0.3">
      <c r="A554">
        <v>2022</v>
      </c>
      <c r="B554">
        <v>4</v>
      </c>
      <c r="C554" s="1" t="s">
        <v>32</v>
      </c>
      <c r="D554" s="1" t="s">
        <v>51</v>
      </c>
      <c r="E554" s="1" t="s">
        <v>13</v>
      </c>
      <c r="F554">
        <v>0.46529999999999999</v>
      </c>
      <c r="G554">
        <v>42.914679</v>
      </c>
      <c r="H554">
        <v>0.22800000000000001</v>
      </c>
      <c r="I554">
        <v>130</v>
      </c>
    </row>
    <row r="555" spans="1:9" x14ac:dyDescent="0.3">
      <c r="A555">
        <v>2020</v>
      </c>
      <c r="B555">
        <v>4</v>
      </c>
      <c r="C555" s="1" t="s">
        <v>26</v>
      </c>
      <c r="D555" s="1" t="s">
        <v>21</v>
      </c>
      <c r="E555" s="1" t="s">
        <v>13</v>
      </c>
      <c r="F555">
        <v>0.46750000000000003</v>
      </c>
      <c r="G555">
        <v>50.164253000000002</v>
      </c>
      <c r="H555">
        <v>0.187</v>
      </c>
      <c r="I555">
        <v>307</v>
      </c>
    </row>
    <row r="556" spans="1:9" x14ac:dyDescent="0.3">
      <c r="A556">
        <v>2022</v>
      </c>
      <c r="B556">
        <v>4</v>
      </c>
      <c r="C556" s="1" t="s">
        <v>9</v>
      </c>
      <c r="D556" s="1" t="s">
        <v>50</v>
      </c>
      <c r="E556" s="1" t="s">
        <v>27</v>
      </c>
      <c r="F556">
        <v>0.48530000000000001</v>
      </c>
      <c r="G556">
        <v>55.820227000000003</v>
      </c>
      <c r="H556">
        <v>0.15529999999999999</v>
      </c>
      <c r="I556">
        <v>245</v>
      </c>
    </row>
    <row r="557" spans="1:9" x14ac:dyDescent="0.3">
      <c r="A557">
        <v>2020</v>
      </c>
      <c r="B557">
        <v>4</v>
      </c>
      <c r="C557" s="1" t="s">
        <v>26</v>
      </c>
      <c r="D557" s="1" t="s">
        <v>10</v>
      </c>
      <c r="E557" s="1" t="s">
        <v>14</v>
      </c>
      <c r="F557">
        <v>0.50439999999999996</v>
      </c>
      <c r="G557">
        <v>80.219931000000003</v>
      </c>
      <c r="H557">
        <v>0.37830000000000003</v>
      </c>
      <c r="I557">
        <v>323</v>
      </c>
    </row>
    <row r="558" spans="1:9" x14ac:dyDescent="0.3">
      <c r="A558">
        <v>2022</v>
      </c>
      <c r="B558">
        <v>4</v>
      </c>
      <c r="C558" s="1" t="s">
        <v>32</v>
      </c>
      <c r="D558" s="1" t="s">
        <v>34</v>
      </c>
      <c r="E558" s="1" t="s">
        <v>13</v>
      </c>
      <c r="F558">
        <v>0.5333</v>
      </c>
      <c r="G558">
        <v>288.943805</v>
      </c>
      <c r="H558">
        <v>0.224</v>
      </c>
      <c r="I558">
        <v>0</v>
      </c>
    </row>
    <row r="559" spans="1:9" x14ac:dyDescent="0.3">
      <c r="A559">
        <v>2021</v>
      </c>
      <c r="B559">
        <v>4</v>
      </c>
      <c r="C559" s="1" t="s">
        <v>9</v>
      </c>
      <c r="D559" s="1" t="s">
        <v>25</v>
      </c>
      <c r="E559" s="1" t="s">
        <v>126</v>
      </c>
      <c r="F559">
        <v>0.53820000000000001</v>
      </c>
      <c r="G559">
        <v>46.874411000000002</v>
      </c>
      <c r="H559">
        <v>9.69E-2</v>
      </c>
      <c r="I559">
        <v>91</v>
      </c>
    </row>
    <row r="560" spans="1:9" x14ac:dyDescent="0.3">
      <c r="A560">
        <v>2022</v>
      </c>
      <c r="B560">
        <v>4</v>
      </c>
      <c r="C560" s="1" t="s">
        <v>9</v>
      </c>
      <c r="D560" s="1" t="s">
        <v>19</v>
      </c>
      <c r="E560" s="1" t="s">
        <v>12</v>
      </c>
      <c r="F560">
        <v>0.54100000000000004</v>
      </c>
      <c r="G560">
        <v>104.95249200000001</v>
      </c>
      <c r="H560">
        <v>0.2001</v>
      </c>
      <c r="I560">
        <v>0</v>
      </c>
    </row>
    <row r="561" spans="1:9" x14ac:dyDescent="0.3">
      <c r="A561">
        <v>2021</v>
      </c>
      <c r="B561">
        <v>4</v>
      </c>
      <c r="C561" s="1" t="s">
        <v>9</v>
      </c>
      <c r="D561" s="1" t="s">
        <v>16</v>
      </c>
      <c r="E561" s="1" t="s">
        <v>13</v>
      </c>
      <c r="F561">
        <v>0.55410000000000004</v>
      </c>
      <c r="G561">
        <v>59.119019999999999</v>
      </c>
      <c r="H561">
        <v>0.24929999999999999</v>
      </c>
      <c r="I561">
        <v>100</v>
      </c>
    </row>
    <row r="562" spans="1:9" x14ac:dyDescent="0.3">
      <c r="A562">
        <v>2020</v>
      </c>
      <c r="B562">
        <v>4</v>
      </c>
      <c r="C562" s="1" t="s">
        <v>32</v>
      </c>
      <c r="D562" s="1" t="s">
        <v>35</v>
      </c>
      <c r="E562" s="1" t="s">
        <v>12</v>
      </c>
      <c r="F562">
        <v>0.62539999999999996</v>
      </c>
      <c r="G562">
        <v>129.90525500000001</v>
      </c>
      <c r="H562">
        <v>0.21879999999999999</v>
      </c>
      <c r="I562">
        <v>0</v>
      </c>
    </row>
    <row r="563" spans="1:9" x14ac:dyDescent="0.3">
      <c r="A563">
        <v>2021</v>
      </c>
      <c r="B563">
        <v>4</v>
      </c>
      <c r="C563" s="1" t="s">
        <v>9</v>
      </c>
      <c r="D563" s="1" t="s">
        <v>19</v>
      </c>
      <c r="E563" s="1" t="s">
        <v>12</v>
      </c>
      <c r="F563">
        <v>0.65339999999999998</v>
      </c>
      <c r="G563">
        <v>91.436464000000001</v>
      </c>
      <c r="H563">
        <v>0.24179999999999999</v>
      </c>
      <c r="I563">
        <v>60</v>
      </c>
    </row>
    <row r="564" spans="1:9" x14ac:dyDescent="0.3">
      <c r="A564">
        <v>2021</v>
      </c>
      <c r="B564">
        <v>4</v>
      </c>
      <c r="C564" s="1" t="s">
        <v>26</v>
      </c>
      <c r="D564" s="1" t="s">
        <v>19</v>
      </c>
      <c r="E564" s="1" t="s">
        <v>12</v>
      </c>
      <c r="F564">
        <v>0.67720000000000002</v>
      </c>
      <c r="G564">
        <v>112.223814</v>
      </c>
      <c r="H564">
        <v>0.25059999999999999</v>
      </c>
      <c r="I564">
        <v>223</v>
      </c>
    </row>
    <row r="565" spans="1:9" x14ac:dyDescent="0.3">
      <c r="A565">
        <v>2020</v>
      </c>
      <c r="B565">
        <v>4</v>
      </c>
      <c r="C565" s="1" t="s">
        <v>32</v>
      </c>
      <c r="D565" s="1" t="s">
        <v>34</v>
      </c>
      <c r="E565" s="1" t="s">
        <v>13</v>
      </c>
      <c r="F565">
        <v>0.7026</v>
      </c>
      <c r="G565">
        <v>360.11203</v>
      </c>
      <c r="H565">
        <v>0.29509999999999997</v>
      </c>
      <c r="I565">
        <v>0</v>
      </c>
    </row>
    <row r="566" spans="1:9" x14ac:dyDescent="0.3">
      <c r="A566">
        <v>2021</v>
      </c>
      <c r="B566">
        <v>4</v>
      </c>
      <c r="C566" s="1" t="s">
        <v>26</v>
      </c>
      <c r="D566" s="1" t="s">
        <v>16</v>
      </c>
      <c r="E566" s="1" t="s">
        <v>13</v>
      </c>
      <c r="F566">
        <v>0.70299999999999996</v>
      </c>
      <c r="G566">
        <v>79.828062000000003</v>
      </c>
      <c r="H566">
        <v>0.31630000000000003</v>
      </c>
      <c r="I566">
        <v>461</v>
      </c>
    </row>
    <row r="567" spans="1:9" x14ac:dyDescent="0.3">
      <c r="A567">
        <v>2022</v>
      </c>
      <c r="B567">
        <v>4</v>
      </c>
      <c r="C567" s="1" t="s">
        <v>9</v>
      </c>
      <c r="D567" s="1" t="s">
        <v>56</v>
      </c>
      <c r="E567" s="1" t="s">
        <v>12</v>
      </c>
      <c r="F567">
        <v>0.79239999999999999</v>
      </c>
      <c r="G567">
        <v>73.897713999999993</v>
      </c>
      <c r="H567">
        <v>0.27739999999999998</v>
      </c>
      <c r="I567">
        <v>117</v>
      </c>
    </row>
    <row r="568" spans="1:9" x14ac:dyDescent="0.3">
      <c r="A568">
        <v>2020</v>
      </c>
      <c r="B568">
        <v>4</v>
      </c>
      <c r="C568" s="1" t="s">
        <v>9</v>
      </c>
      <c r="D568" s="1" t="s">
        <v>21</v>
      </c>
      <c r="E568" s="1" t="s">
        <v>13</v>
      </c>
      <c r="F568">
        <v>0.85609999999999997</v>
      </c>
      <c r="G568">
        <v>102.900452</v>
      </c>
      <c r="H568">
        <v>0.34239999999999998</v>
      </c>
      <c r="I568">
        <v>113</v>
      </c>
    </row>
    <row r="569" spans="1:9" x14ac:dyDescent="0.3">
      <c r="A569">
        <v>2021</v>
      </c>
      <c r="B569">
        <v>4</v>
      </c>
      <c r="C569" s="1" t="s">
        <v>9</v>
      </c>
      <c r="D569" s="1" t="s">
        <v>21</v>
      </c>
      <c r="E569" s="1" t="s">
        <v>13</v>
      </c>
      <c r="F569">
        <v>0.94640000000000002</v>
      </c>
      <c r="G569">
        <v>122.809512</v>
      </c>
      <c r="H569">
        <v>0.3785</v>
      </c>
      <c r="I569">
        <v>131</v>
      </c>
    </row>
    <row r="570" spans="1:9" x14ac:dyDescent="0.3">
      <c r="A570">
        <v>2021</v>
      </c>
      <c r="B570">
        <v>4</v>
      </c>
      <c r="C570" s="1" t="s">
        <v>26</v>
      </c>
      <c r="D570" s="1" t="s">
        <v>51</v>
      </c>
      <c r="E570" s="1" t="s">
        <v>12</v>
      </c>
      <c r="F570">
        <v>0.96150000000000002</v>
      </c>
      <c r="G570">
        <v>73.015910000000005</v>
      </c>
      <c r="H570">
        <v>0.37019999999999997</v>
      </c>
      <c r="I570">
        <v>1065</v>
      </c>
    </row>
    <row r="571" spans="1:9" x14ac:dyDescent="0.3">
      <c r="A571">
        <v>2021</v>
      </c>
      <c r="B571">
        <v>4</v>
      </c>
      <c r="C571" s="1" t="s">
        <v>26</v>
      </c>
      <c r="D571" s="1" t="s">
        <v>45</v>
      </c>
      <c r="E571" s="1" t="s">
        <v>12</v>
      </c>
      <c r="F571">
        <v>1.0268999999999999</v>
      </c>
      <c r="G571">
        <v>93.809292999999997</v>
      </c>
      <c r="H571">
        <v>0.3594</v>
      </c>
      <c r="I571">
        <v>525</v>
      </c>
    </row>
    <row r="572" spans="1:9" x14ac:dyDescent="0.3">
      <c r="A572">
        <v>2022</v>
      </c>
      <c r="B572">
        <v>4</v>
      </c>
      <c r="C572" s="1" t="s">
        <v>26</v>
      </c>
      <c r="D572" s="1" t="s">
        <v>15</v>
      </c>
      <c r="E572" s="1" t="s">
        <v>11</v>
      </c>
      <c r="F572">
        <v>1.0727</v>
      </c>
      <c r="G572">
        <v>113.266212</v>
      </c>
      <c r="H572">
        <v>0.21460000000000001</v>
      </c>
      <c r="I572">
        <v>73</v>
      </c>
    </row>
    <row r="573" spans="1:9" x14ac:dyDescent="0.3">
      <c r="A573">
        <v>2020</v>
      </c>
      <c r="B573">
        <v>4</v>
      </c>
      <c r="C573" s="1" t="s">
        <v>9</v>
      </c>
      <c r="D573" s="1" t="s">
        <v>10</v>
      </c>
      <c r="E573" s="1" t="s">
        <v>14</v>
      </c>
      <c r="F573">
        <v>1.0820000000000001</v>
      </c>
      <c r="G573">
        <v>129.17522600000001</v>
      </c>
      <c r="H573">
        <v>0.8115</v>
      </c>
      <c r="I573">
        <v>23</v>
      </c>
    </row>
    <row r="574" spans="1:9" x14ac:dyDescent="0.3">
      <c r="A574">
        <v>2022</v>
      </c>
      <c r="B574">
        <v>4</v>
      </c>
      <c r="C574" s="1" t="s">
        <v>26</v>
      </c>
      <c r="D574" s="1" t="s">
        <v>20</v>
      </c>
      <c r="E574" s="1" t="s">
        <v>22</v>
      </c>
      <c r="F574">
        <v>1.0960000000000001</v>
      </c>
      <c r="G574">
        <v>63.418239</v>
      </c>
      <c r="H574">
        <v>0.28499999999999998</v>
      </c>
      <c r="I574">
        <v>155</v>
      </c>
    </row>
    <row r="575" spans="1:9" x14ac:dyDescent="0.3">
      <c r="A575">
        <v>2020</v>
      </c>
      <c r="B575">
        <v>4</v>
      </c>
      <c r="C575" s="1" t="s">
        <v>26</v>
      </c>
      <c r="D575" s="1" t="s">
        <v>19</v>
      </c>
      <c r="E575" s="1" t="s">
        <v>12</v>
      </c>
      <c r="F575">
        <v>1.1032999999999999</v>
      </c>
      <c r="G575">
        <v>186.01915199999999</v>
      </c>
      <c r="H575">
        <v>0.40820000000000001</v>
      </c>
      <c r="I575">
        <v>406</v>
      </c>
    </row>
    <row r="576" spans="1:9" x14ac:dyDescent="0.3">
      <c r="A576">
        <v>2020</v>
      </c>
      <c r="B576">
        <v>4</v>
      </c>
      <c r="C576" s="1" t="s">
        <v>26</v>
      </c>
      <c r="D576" s="1" t="s">
        <v>17</v>
      </c>
      <c r="E576" s="1" t="s">
        <v>126</v>
      </c>
      <c r="F576">
        <v>1.1104000000000001</v>
      </c>
      <c r="G576">
        <v>98.750619999999998</v>
      </c>
      <c r="H576">
        <v>0.19989999999999999</v>
      </c>
      <c r="I576">
        <v>243</v>
      </c>
    </row>
    <row r="577" spans="1:9" x14ac:dyDescent="0.3">
      <c r="A577">
        <v>2022</v>
      </c>
      <c r="B577">
        <v>4</v>
      </c>
      <c r="C577" s="1" t="s">
        <v>26</v>
      </c>
      <c r="D577" s="1" t="s">
        <v>57</v>
      </c>
      <c r="E577" s="1" t="s">
        <v>12</v>
      </c>
      <c r="F577">
        <v>1.1158999999999999</v>
      </c>
      <c r="G577">
        <v>89.912221000000002</v>
      </c>
      <c r="H577">
        <v>0.39050000000000001</v>
      </c>
      <c r="I577">
        <v>566</v>
      </c>
    </row>
    <row r="578" spans="1:9" x14ac:dyDescent="0.3">
      <c r="A578">
        <v>2021</v>
      </c>
      <c r="B578">
        <v>4</v>
      </c>
      <c r="C578" s="1" t="s">
        <v>32</v>
      </c>
      <c r="D578" s="1" t="s">
        <v>37</v>
      </c>
      <c r="E578" s="1" t="s">
        <v>12</v>
      </c>
      <c r="F578">
        <v>1.1543000000000001</v>
      </c>
      <c r="G578">
        <v>213.32597899999999</v>
      </c>
      <c r="H578">
        <v>0.40400000000000003</v>
      </c>
      <c r="I578">
        <v>116</v>
      </c>
    </row>
    <row r="579" spans="1:9" x14ac:dyDescent="0.3">
      <c r="A579">
        <v>2022</v>
      </c>
      <c r="B579">
        <v>4</v>
      </c>
      <c r="C579" s="1" t="s">
        <v>26</v>
      </c>
      <c r="D579" s="1" t="s">
        <v>50</v>
      </c>
      <c r="E579" s="1" t="s">
        <v>27</v>
      </c>
      <c r="F579">
        <v>1.2133</v>
      </c>
      <c r="G579">
        <v>95.999382999999995</v>
      </c>
      <c r="H579">
        <v>0.38819999999999999</v>
      </c>
      <c r="I579">
        <v>1026</v>
      </c>
    </row>
    <row r="580" spans="1:9" x14ac:dyDescent="0.3">
      <c r="A580">
        <v>2021</v>
      </c>
      <c r="B580">
        <v>4</v>
      </c>
      <c r="C580" s="1" t="s">
        <v>32</v>
      </c>
      <c r="D580" s="1" t="s">
        <v>15</v>
      </c>
      <c r="E580" s="1" t="s">
        <v>11</v>
      </c>
      <c r="F580">
        <v>1.2159</v>
      </c>
      <c r="G580">
        <v>130.73209199999999</v>
      </c>
      <c r="H580">
        <v>0.2432</v>
      </c>
      <c r="I580">
        <v>190</v>
      </c>
    </row>
    <row r="581" spans="1:9" x14ac:dyDescent="0.3">
      <c r="A581">
        <v>2022</v>
      </c>
      <c r="B581">
        <v>4</v>
      </c>
      <c r="C581" s="1" t="s">
        <v>26</v>
      </c>
      <c r="D581" s="1" t="s">
        <v>16</v>
      </c>
      <c r="E581" s="1" t="s">
        <v>11</v>
      </c>
      <c r="F581">
        <v>1.2441</v>
      </c>
      <c r="G581">
        <v>83.254228999999995</v>
      </c>
      <c r="H581">
        <v>0.28620000000000001</v>
      </c>
      <c r="I581">
        <v>0</v>
      </c>
    </row>
    <row r="582" spans="1:9" x14ac:dyDescent="0.3">
      <c r="A582">
        <v>2020</v>
      </c>
      <c r="B582">
        <v>4</v>
      </c>
      <c r="C582" s="1" t="s">
        <v>26</v>
      </c>
      <c r="D582" s="1" t="s">
        <v>16</v>
      </c>
      <c r="E582" s="1" t="s">
        <v>13</v>
      </c>
      <c r="F582">
        <v>1.2491000000000001</v>
      </c>
      <c r="G582">
        <v>242.389454</v>
      </c>
      <c r="H582">
        <v>0.56210000000000004</v>
      </c>
      <c r="I582">
        <v>580</v>
      </c>
    </row>
    <row r="583" spans="1:9" x14ac:dyDescent="0.3">
      <c r="A583">
        <v>2022</v>
      </c>
      <c r="B583">
        <v>4</v>
      </c>
      <c r="C583" s="1" t="s">
        <v>32</v>
      </c>
      <c r="D583" s="1" t="s">
        <v>15</v>
      </c>
      <c r="E583" s="1" t="s">
        <v>11</v>
      </c>
      <c r="F583">
        <v>1.2804</v>
      </c>
      <c r="G583">
        <v>166.170232</v>
      </c>
      <c r="H583">
        <v>0.25609999999999999</v>
      </c>
      <c r="I583">
        <v>230</v>
      </c>
    </row>
    <row r="584" spans="1:9" x14ac:dyDescent="0.3">
      <c r="A584">
        <v>2022</v>
      </c>
      <c r="B584">
        <v>4</v>
      </c>
      <c r="C584" s="1" t="s">
        <v>26</v>
      </c>
      <c r="D584" s="1" t="s">
        <v>21</v>
      </c>
      <c r="E584" s="1" t="s">
        <v>13</v>
      </c>
      <c r="F584">
        <v>1.2879</v>
      </c>
      <c r="G584">
        <v>227.064729</v>
      </c>
      <c r="H584">
        <v>0.51519999999999999</v>
      </c>
      <c r="I584">
        <v>388</v>
      </c>
    </row>
    <row r="585" spans="1:9" x14ac:dyDescent="0.3">
      <c r="A585">
        <v>2021</v>
      </c>
      <c r="B585">
        <v>4</v>
      </c>
      <c r="C585" s="1" t="s">
        <v>26</v>
      </c>
      <c r="D585" s="1" t="s">
        <v>17</v>
      </c>
      <c r="E585" s="1" t="s">
        <v>126</v>
      </c>
      <c r="F585">
        <v>1.4491000000000001</v>
      </c>
      <c r="G585">
        <v>133.11645799999999</v>
      </c>
      <c r="H585">
        <v>0.26079999999999998</v>
      </c>
      <c r="I585">
        <v>245</v>
      </c>
    </row>
    <row r="586" spans="1:9" x14ac:dyDescent="0.3">
      <c r="A586">
        <v>2022</v>
      </c>
      <c r="B586">
        <v>4</v>
      </c>
      <c r="C586" s="1" t="s">
        <v>9</v>
      </c>
      <c r="D586" s="1" t="s">
        <v>57</v>
      </c>
      <c r="E586" s="1" t="s">
        <v>12</v>
      </c>
      <c r="F586">
        <v>1.4502999999999999</v>
      </c>
      <c r="G586">
        <v>92.093954999999994</v>
      </c>
      <c r="H586">
        <v>0.50760000000000005</v>
      </c>
      <c r="I586">
        <v>104</v>
      </c>
    </row>
    <row r="587" spans="1:9" x14ac:dyDescent="0.3">
      <c r="A587">
        <v>2021</v>
      </c>
      <c r="B587">
        <v>4</v>
      </c>
      <c r="C587" s="1" t="s">
        <v>32</v>
      </c>
      <c r="D587" s="1" t="s">
        <v>19</v>
      </c>
      <c r="E587" s="1" t="s">
        <v>12</v>
      </c>
      <c r="F587">
        <v>1.5242</v>
      </c>
      <c r="G587">
        <v>283.17352</v>
      </c>
      <c r="H587">
        <v>0.56389999999999996</v>
      </c>
      <c r="I587">
        <v>201</v>
      </c>
    </row>
    <row r="588" spans="1:9" x14ac:dyDescent="0.3">
      <c r="A588">
        <v>2022</v>
      </c>
      <c r="B588">
        <v>4</v>
      </c>
      <c r="C588" s="1" t="s">
        <v>26</v>
      </c>
      <c r="D588" s="1" t="s">
        <v>56</v>
      </c>
      <c r="E588" s="1" t="s">
        <v>12</v>
      </c>
      <c r="F588">
        <v>1.6755</v>
      </c>
      <c r="G588">
        <v>152.96133399999999</v>
      </c>
      <c r="H588">
        <v>0.58640000000000003</v>
      </c>
      <c r="I588">
        <v>814</v>
      </c>
    </row>
    <row r="589" spans="1:9" x14ac:dyDescent="0.3">
      <c r="A589">
        <v>2020</v>
      </c>
      <c r="B589">
        <v>4</v>
      </c>
      <c r="C589" s="1" t="s">
        <v>32</v>
      </c>
      <c r="D589" s="1" t="s">
        <v>33</v>
      </c>
      <c r="E589" s="1" t="s">
        <v>126</v>
      </c>
      <c r="F589">
        <v>1.6919999999999999</v>
      </c>
      <c r="G589">
        <v>457.457559</v>
      </c>
      <c r="H589">
        <v>0.32150000000000001</v>
      </c>
      <c r="I589">
        <v>115</v>
      </c>
    </row>
    <row r="590" spans="1:9" x14ac:dyDescent="0.3">
      <c r="A590">
        <v>2022</v>
      </c>
      <c r="B590">
        <v>4</v>
      </c>
      <c r="C590" s="1" t="s">
        <v>26</v>
      </c>
      <c r="D590" s="1" t="s">
        <v>51</v>
      </c>
      <c r="E590" s="1" t="s">
        <v>13</v>
      </c>
      <c r="F590">
        <v>1.6967000000000001</v>
      </c>
      <c r="G590">
        <v>141.081872</v>
      </c>
      <c r="H590">
        <v>0.83140000000000003</v>
      </c>
      <c r="I590">
        <v>281</v>
      </c>
    </row>
    <row r="591" spans="1:9" x14ac:dyDescent="0.3">
      <c r="A591">
        <v>2022</v>
      </c>
      <c r="B591">
        <v>4</v>
      </c>
      <c r="C591" s="1" t="s">
        <v>9</v>
      </c>
      <c r="D591" s="1" t="s">
        <v>17</v>
      </c>
      <c r="E591" s="1" t="s">
        <v>126</v>
      </c>
      <c r="F591">
        <v>1.7005999999999999</v>
      </c>
      <c r="G591">
        <v>203.671087</v>
      </c>
      <c r="H591">
        <v>0.30609999999999998</v>
      </c>
      <c r="I591">
        <v>167</v>
      </c>
    </row>
    <row r="592" spans="1:9" x14ac:dyDescent="0.3">
      <c r="A592">
        <v>2020</v>
      </c>
      <c r="B592">
        <v>4</v>
      </c>
      <c r="C592" s="1" t="s">
        <v>32</v>
      </c>
      <c r="D592" s="1" t="s">
        <v>29</v>
      </c>
      <c r="E592" s="1" t="s">
        <v>13</v>
      </c>
      <c r="F592">
        <v>1.7914000000000001</v>
      </c>
      <c r="G592">
        <v>455.09659900000003</v>
      </c>
      <c r="H592">
        <v>0.71660000000000001</v>
      </c>
      <c r="I592">
        <v>262</v>
      </c>
    </row>
    <row r="593" spans="1:9" x14ac:dyDescent="0.3">
      <c r="A593">
        <v>2020</v>
      </c>
      <c r="B593">
        <v>4</v>
      </c>
      <c r="C593" s="1" t="s">
        <v>9</v>
      </c>
      <c r="D593" s="1" t="s">
        <v>19</v>
      </c>
      <c r="E593" s="1" t="s">
        <v>12</v>
      </c>
      <c r="F593">
        <v>1.8156000000000001</v>
      </c>
      <c r="G593">
        <v>283.72120799999999</v>
      </c>
      <c r="H593">
        <v>0.67169999999999996</v>
      </c>
      <c r="I593">
        <v>115</v>
      </c>
    </row>
    <row r="594" spans="1:9" x14ac:dyDescent="0.3">
      <c r="A594">
        <v>2021</v>
      </c>
      <c r="B594">
        <v>4</v>
      </c>
      <c r="C594" s="1" t="s">
        <v>32</v>
      </c>
      <c r="D594" s="1" t="s">
        <v>33</v>
      </c>
      <c r="E594" s="1" t="s">
        <v>126</v>
      </c>
      <c r="F594">
        <v>1.9362999999999999</v>
      </c>
      <c r="G594">
        <v>590.07532900000001</v>
      </c>
      <c r="H594">
        <v>0.36799999999999999</v>
      </c>
      <c r="I594">
        <v>107</v>
      </c>
    </row>
    <row r="595" spans="1:9" x14ac:dyDescent="0.3">
      <c r="A595">
        <v>2020</v>
      </c>
      <c r="B595">
        <v>4</v>
      </c>
      <c r="C595" s="1" t="s">
        <v>9</v>
      </c>
      <c r="D595" s="1" t="s">
        <v>16</v>
      </c>
      <c r="E595" s="1" t="s">
        <v>13</v>
      </c>
      <c r="F595">
        <v>2.0152000000000001</v>
      </c>
      <c r="G595">
        <v>337.34259300000002</v>
      </c>
      <c r="H595">
        <v>0.90690000000000004</v>
      </c>
      <c r="I595">
        <v>302</v>
      </c>
    </row>
    <row r="596" spans="1:9" x14ac:dyDescent="0.3">
      <c r="A596">
        <v>2022</v>
      </c>
      <c r="B596">
        <v>4</v>
      </c>
      <c r="C596" s="1" t="s">
        <v>26</v>
      </c>
      <c r="D596" s="1" t="s">
        <v>51</v>
      </c>
      <c r="E596" s="1" t="s">
        <v>12</v>
      </c>
      <c r="F596">
        <v>2.0219999999999998</v>
      </c>
      <c r="G596">
        <v>142.50128599999999</v>
      </c>
      <c r="H596">
        <v>0.77839999999999998</v>
      </c>
      <c r="I596">
        <v>883</v>
      </c>
    </row>
    <row r="597" spans="1:9" x14ac:dyDescent="0.3">
      <c r="A597">
        <v>2021</v>
      </c>
      <c r="B597">
        <v>4</v>
      </c>
      <c r="C597" s="1" t="s">
        <v>32</v>
      </c>
      <c r="D597" s="1" t="s">
        <v>16</v>
      </c>
      <c r="E597" s="1" t="s">
        <v>11</v>
      </c>
      <c r="F597">
        <v>2.0750000000000002</v>
      </c>
      <c r="G597">
        <v>96.486401000000001</v>
      </c>
      <c r="H597">
        <v>0.4773</v>
      </c>
      <c r="I597">
        <v>421</v>
      </c>
    </row>
    <row r="598" spans="1:9" x14ac:dyDescent="0.3">
      <c r="A598">
        <v>2021</v>
      </c>
      <c r="B598">
        <v>4</v>
      </c>
      <c r="C598" s="1" t="s">
        <v>9</v>
      </c>
      <c r="D598" s="1" t="s">
        <v>16</v>
      </c>
      <c r="E598" s="1" t="s">
        <v>11</v>
      </c>
      <c r="F598">
        <v>2.1124000000000001</v>
      </c>
      <c r="G598">
        <v>138.82256000000001</v>
      </c>
      <c r="H598">
        <v>0.4859</v>
      </c>
      <c r="I598">
        <v>260</v>
      </c>
    </row>
    <row r="599" spans="1:9" x14ac:dyDescent="0.3">
      <c r="A599">
        <v>2022</v>
      </c>
      <c r="B599">
        <v>4</v>
      </c>
      <c r="C599" s="1" t="s">
        <v>32</v>
      </c>
      <c r="D599" s="1" t="s">
        <v>33</v>
      </c>
      <c r="E599" s="1" t="s">
        <v>126</v>
      </c>
      <c r="F599">
        <v>2.2896999999999998</v>
      </c>
      <c r="G599">
        <v>723.54970800000001</v>
      </c>
      <c r="H599">
        <v>0.435</v>
      </c>
      <c r="I599">
        <v>122</v>
      </c>
    </row>
    <row r="600" spans="1:9" x14ac:dyDescent="0.3">
      <c r="A600">
        <v>2020</v>
      </c>
      <c r="B600">
        <v>4</v>
      </c>
      <c r="C600" s="1" t="s">
        <v>9</v>
      </c>
      <c r="D600" s="1" t="s">
        <v>20</v>
      </c>
      <c r="E600" s="1" t="s">
        <v>12</v>
      </c>
      <c r="F600">
        <v>2.3170999999999999</v>
      </c>
      <c r="G600">
        <v>172.71895000000001</v>
      </c>
      <c r="H600">
        <v>0.83409999999999995</v>
      </c>
      <c r="I600">
        <v>119</v>
      </c>
    </row>
    <row r="601" spans="1:9" x14ac:dyDescent="0.3">
      <c r="A601">
        <v>2022</v>
      </c>
      <c r="B601">
        <v>4</v>
      </c>
      <c r="C601" s="1" t="s">
        <v>9</v>
      </c>
      <c r="D601" s="1" t="s">
        <v>20</v>
      </c>
      <c r="E601" s="1" t="s">
        <v>12</v>
      </c>
      <c r="F601">
        <v>2.3275000000000001</v>
      </c>
      <c r="G601">
        <v>195.82847100000001</v>
      </c>
      <c r="H601">
        <v>0.83789999999999998</v>
      </c>
      <c r="I601">
        <v>140</v>
      </c>
    </row>
    <row r="602" spans="1:9" x14ac:dyDescent="0.3">
      <c r="A602">
        <v>2020</v>
      </c>
      <c r="B602">
        <v>4</v>
      </c>
      <c r="C602" s="1" t="s">
        <v>26</v>
      </c>
      <c r="D602" s="1" t="s">
        <v>39</v>
      </c>
      <c r="E602" s="1" t="s">
        <v>13</v>
      </c>
      <c r="F602">
        <v>2.3393999999999999</v>
      </c>
      <c r="G602">
        <v>258.553945</v>
      </c>
      <c r="H602">
        <v>1.1697</v>
      </c>
      <c r="I602">
        <v>996</v>
      </c>
    </row>
    <row r="603" spans="1:9" x14ac:dyDescent="0.3">
      <c r="A603">
        <v>2022</v>
      </c>
      <c r="B603">
        <v>4</v>
      </c>
      <c r="C603" s="1" t="s">
        <v>32</v>
      </c>
      <c r="D603" s="1" t="s">
        <v>19</v>
      </c>
      <c r="E603" s="1" t="s">
        <v>12</v>
      </c>
      <c r="F603">
        <v>2.4323999999999999</v>
      </c>
      <c r="G603">
        <v>528.57777799999997</v>
      </c>
      <c r="H603">
        <v>0.9</v>
      </c>
      <c r="I603">
        <v>0</v>
      </c>
    </row>
    <row r="604" spans="1:9" x14ac:dyDescent="0.3">
      <c r="A604">
        <v>2022</v>
      </c>
      <c r="B604">
        <v>4</v>
      </c>
      <c r="C604" s="1" t="s">
        <v>32</v>
      </c>
      <c r="D604" s="1" t="s">
        <v>20</v>
      </c>
      <c r="E604" s="1" t="s">
        <v>22</v>
      </c>
      <c r="F604">
        <v>2.6467000000000001</v>
      </c>
      <c r="G604">
        <v>152.97903700000001</v>
      </c>
      <c r="H604">
        <v>0.68810000000000004</v>
      </c>
      <c r="I604">
        <v>337</v>
      </c>
    </row>
    <row r="605" spans="1:9" x14ac:dyDescent="0.3">
      <c r="A605">
        <v>2021</v>
      </c>
      <c r="B605">
        <v>4</v>
      </c>
      <c r="C605" s="1" t="s">
        <v>9</v>
      </c>
      <c r="D605" s="1" t="s">
        <v>17</v>
      </c>
      <c r="E605" s="1" t="s">
        <v>126</v>
      </c>
      <c r="F605">
        <v>2.7690000000000001</v>
      </c>
      <c r="G605">
        <v>305.04915099999999</v>
      </c>
      <c r="H605">
        <v>0.49840000000000001</v>
      </c>
      <c r="I605">
        <v>101</v>
      </c>
    </row>
    <row r="606" spans="1:9" x14ac:dyDescent="0.3">
      <c r="A606">
        <v>2022</v>
      </c>
      <c r="B606">
        <v>4</v>
      </c>
      <c r="C606" s="1" t="s">
        <v>9</v>
      </c>
      <c r="D606" s="1" t="s">
        <v>21</v>
      </c>
      <c r="E606" s="1" t="s">
        <v>13</v>
      </c>
      <c r="F606">
        <v>2.839</v>
      </c>
      <c r="G606">
        <v>475.48093999999998</v>
      </c>
      <c r="H606">
        <v>1.1355999999999999</v>
      </c>
      <c r="I606">
        <v>163</v>
      </c>
    </row>
    <row r="607" spans="1:9" x14ac:dyDescent="0.3">
      <c r="A607">
        <v>2022</v>
      </c>
      <c r="B607">
        <v>4</v>
      </c>
      <c r="C607" s="1" t="s">
        <v>26</v>
      </c>
      <c r="D607" s="1" t="s">
        <v>10</v>
      </c>
      <c r="E607" s="1" t="s">
        <v>13</v>
      </c>
      <c r="F607">
        <v>2.8633999999999999</v>
      </c>
      <c r="G607">
        <v>525.96028000000001</v>
      </c>
      <c r="H607">
        <v>1.4317</v>
      </c>
      <c r="I607">
        <v>472</v>
      </c>
    </row>
    <row r="608" spans="1:9" x14ac:dyDescent="0.3">
      <c r="A608">
        <v>2020</v>
      </c>
      <c r="B608">
        <v>4</v>
      </c>
      <c r="C608" s="1" t="s">
        <v>9</v>
      </c>
      <c r="D608" s="1" t="s">
        <v>17</v>
      </c>
      <c r="E608" s="1" t="s">
        <v>126</v>
      </c>
      <c r="F608">
        <v>2.9287999999999998</v>
      </c>
      <c r="G608">
        <v>285.83133199999997</v>
      </c>
      <c r="H608">
        <v>0.5272</v>
      </c>
      <c r="I608">
        <v>94</v>
      </c>
    </row>
    <row r="609" spans="1:9" x14ac:dyDescent="0.3">
      <c r="A609">
        <v>2022</v>
      </c>
      <c r="B609">
        <v>4</v>
      </c>
      <c r="C609" s="1" t="s">
        <v>9</v>
      </c>
      <c r="D609" s="1" t="s">
        <v>15</v>
      </c>
      <c r="E609" s="1" t="s">
        <v>11</v>
      </c>
      <c r="F609">
        <v>3.0257000000000001</v>
      </c>
      <c r="G609">
        <v>318.20381099999997</v>
      </c>
      <c r="H609">
        <v>0.60509999999999997</v>
      </c>
      <c r="I609">
        <v>92</v>
      </c>
    </row>
    <row r="610" spans="1:9" x14ac:dyDescent="0.3">
      <c r="A610">
        <v>2020</v>
      </c>
      <c r="B610">
        <v>4</v>
      </c>
      <c r="C610" s="1" t="s">
        <v>26</v>
      </c>
      <c r="D610" s="1" t="s">
        <v>16</v>
      </c>
      <c r="E610" s="1" t="s">
        <v>11</v>
      </c>
      <c r="F610">
        <v>3.1583999999999999</v>
      </c>
      <c r="G610">
        <v>225.61309</v>
      </c>
      <c r="H610">
        <v>0.72640000000000005</v>
      </c>
      <c r="I610">
        <v>1774</v>
      </c>
    </row>
    <row r="611" spans="1:9" x14ac:dyDescent="0.3">
      <c r="A611">
        <v>2021</v>
      </c>
      <c r="B611">
        <v>4</v>
      </c>
      <c r="C611" s="1" t="s">
        <v>32</v>
      </c>
      <c r="D611" s="1" t="s">
        <v>16</v>
      </c>
      <c r="E611" s="1" t="s">
        <v>13</v>
      </c>
      <c r="F611">
        <v>3.1939000000000002</v>
      </c>
      <c r="G611">
        <v>374.99953299999999</v>
      </c>
      <c r="H611">
        <v>1.4373</v>
      </c>
      <c r="I611">
        <v>1777</v>
      </c>
    </row>
    <row r="612" spans="1:9" x14ac:dyDescent="0.3">
      <c r="A612">
        <v>2021</v>
      </c>
      <c r="B612">
        <v>4</v>
      </c>
      <c r="C612" s="1" t="s">
        <v>26</v>
      </c>
      <c r="D612" s="1" t="s">
        <v>50</v>
      </c>
      <c r="E612" s="1" t="s">
        <v>27</v>
      </c>
      <c r="F612">
        <v>3.3595000000000002</v>
      </c>
      <c r="G612">
        <v>300.15178500000002</v>
      </c>
      <c r="H612">
        <v>1.075</v>
      </c>
      <c r="I612">
        <v>3105</v>
      </c>
    </row>
    <row r="613" spans="1:9" x14ac:dyDescent="0.3">
      <c r="A613">
        <v>2020</v>
      </c>
      <c r="B613">
        <v>4</v>
      </c>
      <c r="C613" s="1" t="s">
        <v>32</v>
      </c>
      <c r="D613" s="1" t="s">
        <v>16</v>
      </c>
      <c r="E613" s="1" t="s">
        <v>13</v>
      </c>
      <c r="F613">
        <v>3.4998</v>
      </c>
      <c r="G613">
        <v>654.63754700000004</v>
      </c>
      <c r="H613">
        <v>1.5748</v>
      </c>
      <c r="I613">
        <v>1473</v>
      </c>
    </row>
    <row r="614" spans="1:9" x14ac:dyDescent="0.3">
      <c r="A614">
        <v>2021</v>
      </c>
      <c r="B614">
        <v>4</v>
      </c>
      <c r="C614" s="1" t="s">
        <v>26</v>
      </c>
      <c r="D614" s="1" t="s">
        <v>10</v>
      </c>
      <c r="E614" s="1" t="s">
        <v>13</v>
      </c>
      <c r="F614">
        <v>4.0119999999999996</v>
      </c>
      <c r="G614">
        <v>594.28795300000002</v>
      </c>
      <c r="H614">
        <v>2.0057999999999998</v>
      </c>
      <c r="I614">
        <v>625</v>
      </c>
    </row>
    <row r="615" spans="1:9" x14ac:dyDescent="0.3">
      <c r="A615">
        <v>2021</v>
      </c>
      <c r="B615">
        <v>4</v>
      </c>
      <c r="C615" s="1" t="s">
        <v>9</v>
      </c>
      <c r="D615" s="1" t="s">
        <v>20</v>
      </c>
      <c r="E615" s="1" t="s">
        <v>12</v>
      </c>
      <c r="F615">
        <v>4.0396999999999998</v>
      </c>
      <c r="G615">
        <v>308.45032099999997</v>
      </c>
      <c r="H615">
        <v>1.4541999999999999</v>
      </c>
      <c r="I615">
        <v>232</v>
      </c>
    </row>
    <row r="616" spans="1:9" x14ac:dyDescent="0.3">
      <c r="A616">
        <v>2022</v>
      </c>
      <c r="B616">
        <v>4</v>
      </c>
      <c r="C616" s="1" t="s">
        <v>26</v>
      </c>
      <c r="D616" s="1" t="s">
        <v>10</v>
      </c>
      <c r="E616" s="1" t="s">
        <v>46</v>
      </c>
      <c r="F616">
        <v>4.2591000000000001</v>
      </c>
      <c r="G616">
        <v>348.50400000000002</v>
      </c>
      <c r="H616">
        <v>0.85189999999999999</v>
      </c>
      <c r="I616">
        <v>778</v>
      </c>
    </row>
    <row r="617" spans="1:9" x14ac:dyDescent="0.3">
      <c r="A617">
        <v>2022</v>
      </c>
      <c r="B617">
        <v>4</v>
      </c>
      <c r="C617" s="1" t="s">
        <v>32</v>
      </c>
      <c r="D617" s="1" t="s">
        <v>21</v>
      </c>
      <c r="E617" s="1" t="s">
        <v>13</v>
      </c>
      <c r="F617">
        <v>4.3506999999999998</v>
      </c>
      <c r="G617">
        <v>1098.9411749999999</v>
      </c>
      <c r="H617">
        <v>1.7402</v>
      </c>
      <c r="I617">
        <v>426</v>
      </c>
    </row>
    <row r="618" spans="1:9" x14ac:dyDescent="0.3">
      <c r="A618">
        <v>2022</v>
      </c>
      <c r="B618">
        <v>4</v>
      </c>
      <c r="C618" s="1" t="s">
        <v>26</v>
      </c>
      <c r="D618" s="1" t="s">
        <v>17</v>
      </c>
      <c r="E618" s="1" t="s">
        <v>126</v>
      </c>
      <c r="F618">
        <v>4.4524999999999997</v>
      </c>
      <c r="G618">
        <v>416.92419599999999</v>
      </c>
      <c r="H618">
        <v>0.8014</v>
      </c>
      <c r="I618">
        <v>1675</v>
      </c>
    </row>
    <row r="619" spans="1:9" x14ac:dyDescent="0.3">
      <c r="A619">
        <v>2020</v>
      </c>
      <c r="B619">
        <v>4</v>
      </c>
      <c r="C619" s="1" t="s">
        <v>32</v>
      </c>
      <c r="D619" s="1" t="s">
        <v>19</v>
      </c>
      <c r="E619" s="1" t="s">
        <v>12</v>
      </c>
      <c r="F619">
        <v>4.6311</v>
      </c>
      <c r="G619">
        <v>722.76364899999999</v>
      </c>
      <c r="H619">
        <v>1.7135</v>
      </c>
      <c r="I619">
        <v>743</v>
      </c>
    </row>
    <row r="620" spans="1:9" x14ac:dyDescent="0.3">
      <c r="A620">
        <v>2020</v>
      </c>
      <c r="B620">
        <v>4</v>
      </c>
      <c r="C620" s="1" t="s">
        <v>32</v>
      </c>
      <c r="D620" s="1" t="s">
        <v>16</v>
      </c>
      <c r="E620" s="1" t="s">
        <v>11</v>
      </c>
      <c r="F620">
        <v>4.8246000000000002</v>
      </c>
      <c r="G620">
        <v>343.43048499999998</v>
      </c>
      <c r="H620">
        <v>1.1095999999999999</v>
      </c>
      <c r="I620">
        <v>1399</v>
      </c>
    </row>
    <row r="621" spans="1:9" x14ac:dyDescent="0.3">
      <c r="A621">
        <v>2021</v>
      </c>
      <c r="B621">
        <v>4</v>
      </c>
      <c r="C621" s="1" t="s">
        <v>32</v>
      </c>
      <c r="D621" s="1" t="s">
        <v>50</v>
      </c>
      <c r="E621" s="1" t="s">
        <v>27</v>
      </c>
      <c r="F621">
        <v>5.1391</v>
      </c>
      <c r="G621">
        <v>458.18407400000001</v>
      </c>
      <c r="H621">
        <v>1.6445000000000001</v>
      </c>
      <c r="I621">
        <v>3919</v>
      </c>
    </row>
    <row r="622" spans="1:9" x14ac:dyDescent="0.3">
      <c r="A622">
        <v>2021</v>
      </c>
      <c r="B622">
        <v>4</v>
      </c>
      <c r="C622" s="1" t="s">
        <v>26</v>
      </c>
      <c r="D622" s="1" t="s">
        <v>16</v>
      </c>
      <c r="E622" s="1" t="s">
        <v>11</v>
      </c>
      <c r="F622">
        <v>5.1908000000000003</v>
      </c>
      <c r="G622">
        <v>360.73378200000002</v>
      </c>
      <c r="H622">
        <v>1.1939</v>
      </c>
      <c r="I622">
        <v>1868</v>
      </c>
    </row>
    <row r="623" spans="1:9" x14ac:dyDescent="0.3">
      <c r="A623">
        <v>2022</v>
      </c>
      <c r="B623">
        <v>4</v>
      </c>
      <c r="C623" s="1" t="s">
        <v>32</v>
      </c>
      <c r="D623" s="1" t="s">
        <v>51</v>
      </c>
      <c r="E623" s="1" t="s">
        <v>12</v>
      </c>
      <c r="F623">
        <v>5.2129000000000003</v>
      </c>
      <c r="G623">
        <v>362.23720600000001</v>
      </c>
      <c r="H623">
        <v>2.0070000000000001</v>
      </c>
      <c r="I623">
        <v>1569</v>
      </c>
    </row>
    <row r="624" spans="1:9" x14ac:dyDescent="0.3">
      <c r="A624">
        <v>2020</v>
      </c>
      <c r="B624">
        <v>4</v>
      </c>
      <c r="C624" s="1" t="s">
        <v>32</v>
      </c>
      <c r="D624" s="1" t="s">
        <v>39</v>
      </c>
      <c r="E624" s="1" t="s">
        <v>13</v>
      </c>
      <c r="F624">
        <v>5.7053000000000003</v>
      </c>
      <c r="G624">
        <v>649.04098299999998</v>
      </c>
      <c r="H624">
        <v>2.8527</v>
      </c>
      <c r="I624">
        <v>2566</v>
      </c>
    </row>
    <row r="625" spans="1:9" x14ac:dyDescent="0.3">
      <c r="A625">
        <v>2021</v>
      </c>
      <c r="B625">
        <v>4</v>
      </c>
      <c r="C625" s="1" t="s">
        <v>26</v>
      </c>
      <c r="D625" s="1" t="s">
        <v>15</v>
      </c>
      <c r="E625" s="1" t="s">
        <v>13</v>
      </c>
      <c r="F625">
        <v>5.9627999999999997</v>
      </c>
      <c r="G625">
        <v>1136.385272</v>
      </c>
      <c r="H625">
        <v>2.3852000000000002</v>
      </c>
      <c r="I625">
        <v>846</v>
      </c>
    </row>
    <row r="626" spans="1:9" x14ac:dyDescent="0.3">
      <c r="A626">
        <v>2021</v>
      </c>
      <c r="B626">
        <v>4</v>
      </c>
      <c r="C626" s="1" t="s">
        <v>32</v>
      </c>
      <c r="D626" s="1" t="s">
        <v>10</v>
      </c>
      <c r="E626" s="1" t="s">
        <v>13</v>
      </c>
      <c r="F626">
        <v>6.1444999999999999</v>
      </c>
      <c r="G626">
        <v>921.74749399999996</v>
      </c>
      <c r="H626">
        <v>3.0722</v>
      </c>
      <c r="I626">
        <v>644</v>
      </c>
    </row>
    <row r="627" spans="1:9" x14ac:dyDescent="0.3">
      <c r="A627">
        <v>2020</v>
      </c>
      <c r="B627">
        <v>4</v>
      </c>
      <c r="C627" s="1" t="s">
        <v>26</v>
      </c>
      <c r="D627" s="1" t="s">
        <v>10</v>
      </c>
      <c r="E627" s="1" t="s">
        <v>13</v>
      </c>
      <c r="F627">
        <v>6.1917999999999997</v>
      </c>
      <c r="G627">
        <v>880.14063499999997</v>
      </c>
      <c r="H627">
        <v>3.0958999999999999</v>
      </c>
      <c r="I627">
        <v>1462</v>
      </c>
    </row>
    <row r="628" spans="1:9" x14ac:dyDescent="0.3">
      <c r="A628">
        <v>2022</v>
      </c>
      <c r="B628">
        <v>4</v>
      </c>
      <c r="C628" s="1" t="s">
        <v>32</v>
      </c>
      <c r="D628" s="1" t="s">
        <v>17</v>
      </c>
      <c r="E628" s="1" t="s">
        <v>126</v>
      </c>
      <c r="F628">
        <v>6.2295999999999996</v>
      </c>
      <c r="G628">
        <v>631.50654299999997</v>
      </c>
      <c r="H628">
        <v>1.1213</v>
      </c>
      <c r="I628">
        <v>2641</v>
      </c>
    </row>
    <row r="629" spans="1:9" x14ac:dyDescent="0.3">
      <c r="A629">
        <v>2022</v>
      </c>
      <c r="B629">
        <v>4</v>
      </c>
      <c r="C629" s="1" t="s">
        <v>9</v>
      </c>
      <c r="D629" s="1" t="s">
        <v>10</v>
      </c>
      <c r="E629" s="1" t="s">
        <v>46</v>
      </c>
      <c r="F629">
        <v>7.3804999999999996</v>
      </c>
      <c r="G629">
        <v>577.65989999999999</v>
      </c>
      <c r="H629">
        <v>1.4761</v>
      </c>
      <c r="I629">
        <v>310</v>
      </c>
    </row>
    <row r="630" spans="1:9" x14ac:dyDescent="0.3">
      <c r="A630">
        <v>2020</v>
      </c>
      <c r="B630">
        <v>4</v>
      </c>
      <c r="C630" s="1" t="s">
        <v>26</v>
      </c>
      <c r="D630" s="1" t="s">
        <v>15</v>
      </c>
      <c r="E630" s="1" t="s">
        <v>13</v>
      </c>
      <c r="F630">
        <v>8.3434000000000008</v>
      </c>
      <c r="G630">
        <v>1553.383466</v>
      </c>
      <c r="H630">
        <v>3.3374000000000001</v>
      </c>
      <c r="I630">
        <v>1496</v>
      </c>
    </row>
    <row r="631" spans="1:9" x14ac:dyDescent="0.3">
      <c r="A631">
        <v>2021</v>
      </c>
      <c r="B631">
        <v>4</v>
      </c>
      <c r="C631" s="1" t="s">
        <v>26</v>
      </c>
      <c r="D631" s="1" t="s">
        <v>10</v>
      </c>
      <c r="E631" s="1" t="s">
        <v>46</v>
      </c>
      <c r="F631">
        <v>9.3768999999999991</v>
      </c>
      <c r="G631">
        <v>759.38620000000003</v>
      </c>
      <c r="H631">
        <v>1.8754</v>
      </c>
      <c r="I631">
        <v>1389</v>
      </c>
    </row>
    <row r="632" spans="1:9" x14ac:dyDescent="0.3">
      <c r="A632">
        <v>2022</v>
      </c>
      <c r="B632">
        <v>4</v>
      </c>
      <c r="C632" s="1" t="s">
        <v>26</v>
      </c>
      <c r="D632" s="1" t="s">
        <v>20</v>
      </c>
      <c r="E632" s="1" t="s">
        <v>12</v>
      </c>
      <c r="F632">
        <v>10.1778</v>
      </c>
      <c r="G632">
        <v>634.86123199999997</v>
      </c>
      <c r="H632">
        <v>3.6640999999999999</v>
      </c>
      <c r="I632">
        <v>1409</v>
      </c>
    </row>
    <row r="633" spans="1:9" x14ac:dyDescent="0.3">
      <c r="A633">
        <v>2022</v>
      </c>
      <c r="B633">
        <v>4</v>
      </c>
      <c r="C633" s="1" t="s">
        <v>32</v>
      </c>
      <c r="D633" s="1" t="s">
        <v>56</v>
      </c>
      <c r="E633" s="1" t="s">
        <v>12</v>
      </c>
      <c r="F633">
        <v>10.287599999999999</v>
      </c>
      <c r="G633">
        <v>955.543497</v>
      </c>
      <c r="H633">
        <v>3.6006999999999998</v>
      </c>
      <c r="I633">
        <v>3276</v>
      </c>
    </row>
    <row r="634" spans="1:9" x14ac:dyDescent="0.3">
      <c r="A634">
        <v>2020</v>
      </c>
      <c r="B634">
        <v>4</v>
      </c>
      <c r="C634" s="1" t="s">
        <v>9</v>
      </c>
      <c r="D634" s="1" t="s">
        <v>16</v>
      </c>
      <c r="E634" s="1" t="s">
        <v>11</v>
      </c>
      <c r="F634">
        <v>10.8278</v>
      </c>
      <c r="G634">
        <v>634.09897699999999</v>
      </c>
      <c r="H634">
        <v>2.4904000000000002</v>
      </c>
      <c r="I634">
        <v>482</v>
      </c>
    </row>
    <row r="635" spans="1:9" x14ac:dyDescent="0.3">
      <c r="A635">
        <v>2022</v>
      </c>
      <c r="B635">
        <v>4</v>
      </c>
      <c r="C635" s="1" t="s">
        <v>9</v>
      </c>
      <c r="D635" s="1" t="s">
        <v>10</v>
      </c>
      <c r="E635" s="1" t="s">
        <v>11</v>
      </c>
      <c r="F635">
        <v>11.337899999999999</v>
      </c>
      <c r="G635">
        <v>820.41610800000001</v>
      </c>
      <c r="H635">
        <v>2.3809</v>
      </c>
      <c r="I635">
        <v>442</v>
      </c>
    </row>
    <row r="636" spans="1:9" x14ac:dyDescent="0.3">
      <c r="A636">
        <v>2022</v>
      </c>
      <c r="B636">
        <v>4</v>
      </c>
      <c r="C636" s="1" t="s">
        <v>32</v>
      </c>
      <c r="D636" s="1" t="s">
        <v>10</v>
      </c>
      <c r="E636" s="1" t="s">
        <v>13</v>
      </c>
      <c r="F636">
        <v>12.196300000000001</v>
      </c>
      <c r="G636">
        <v>1938.3899759999999</v>
      </c>
      <c r="H636">
        <v>6.0980999999999996</v>
      </c>
      <c r="I636">
        <v>971</v>
      </c>
    </row>
    <row r="637" spans="1:9" x14ac:dyDescent="0.3">
      <c r="A637">
        <v>2020</v>
      </c>
      <c r="B637">
        <v>4</v>
      </c>
      <c r="C637" s="1" t="s">
        <v>9</v>
      </c>
      <c r="D637" s="1" t="s">
        <v>10</v>
      </c>
      <c r="E637" s="1" t="s">
        <v>11</v>
      </c>
      <c r="F637">
        <v>13.180899999999999</v>
      </c>
      <c r="G637">
        <v>819.69867699999998</v>
      </c>
      <c r="H637">
        <v>2.7679999999999998</v>
      </c>
      <c r="I637">
        <v>478</v>
      </c>
    </row>
    <row r="638" spans="1:9" x14ac:dyDescent="0.3">
      <c r="A638">
        <v>2021</v>
      </c>
      <c r="B638">
        <v>4</v>
      </c>
      <c r="C638" s="1" t="s">
        <v>9</v>
      </c>
      <c r="D638" s="1" t="s">
        <v>10</v>
      </c>
      <c r="E638" s="1" t="s">
        <v>11</v>
      </c>
      <c r="F638">
        <v>14.3286</v>
      </c>
      <c r="G638">
        <v>961.05963199999997</v>
      </c>
      <c r="H638">
        <v>3.0089999999999999</v>
      </c>
      <c r="I638">
        <v>565</v>
      </c>
    </row>
    <row r="639" spans="1:9" x14ac:dyDescent="0.3">
      <c r="A639">
        <v>2020</v>
      </c>
      <c r="B639">
        <v>4</v>
      </c>
      <c r="C639" s="1" t="s">
        <v>9</v>
      </c>
      <c r="D639" s="1" t="s">
        <v>15</v>
      </c>
      <c r="E639" s="1" t="s">
        <v>13</v>
      </c>
      <c r="F639">
        <v>14.688700000000001</v>
      </c>
      <c r="G639">
        <v>3008.3285460000002</v>
      </c>
      <c r="H639">
        <v>5.8754999999999997</v>
      </c>
      <c r="I639">
        <v>671</v>
      </c>
    </row>
    <row r="640" spans="1:9" x14ac:dyDescent="0.3">
      <c r="A640">
        <v>2021</v>
      </c>
      <c r="B640">
        <v>4</v>
      </c>
      <c r="C640" s="1" t="s">
        <v>9</v>
      </c>
      <c r="D640" s="1" t="s">
        <v>15</v>
      </c>
      <c r="E640" s="1" t="s">
        <v>13</v>
      </c>
      <c r="F640">
        <v>15.4084</v>
      </c>
      <c r="G640">
        <v>3419.5150130000002</v>
      </c>
      <c r="H640">
        <v>6.1634000000000002</v>
      </c>
      <c r="I640">
        <v>628</v>
      </c>
    </row>
    <row r="641" spans="1:9" x14ac:dyDescent="0.3">
      <c r="A641">
        <v>2021</v>
      </c>
      <c r="B641">
        <v>4</v>
      </c>
      <c r="C641" s="1" t="s">
        <v>26</v>
      </c>
      <c r="D641" s="1" t="s">
        <v>20</v>
      </c>
      <c r="E641" s="1" t="s">
        <v>12</v>
      </c>
      <c r="F641">
        <v>16.905999999999999</v>
      </c>
      <c r="G641">
        <v>993.90619800000002</v>
      </c>
      <c r="H641">
        <v>6.0861999999999998</v>
      </c>
      <c r="I641">
        <v>1853</v>
      </c>
    </row>
    <row r="642" spans="1:9" x14ac:dyDescent="0.3">
      <c r="A642">
        <v>2020</v>
      </c>
      <c r="B642">
        <v>4</v>
      </c>
      <c r="C642" s="1" t="s">
        <v>26</v>
      </c>
      <c r="D642" s="1" t="s">
        <v>20</v>
      </c>
      <c r="E642" s="1" t="s">
        <v>12</v>
      </c>
      <c r="F642">
        <v>17.1067</v>
      </c>
      <c r="G642">
        <v>1076.4419350000001</v>
      </c>
      <c r="H642">
        <v>6.1584000000000003</v>
      </c>
      <c r="I642">
        <v>2626</v>
      </c>
    </row>
    <row r="643" spans="1:9" x14ac:dyDescent="0.3">
      <c r="A643">
        <v>2022</v>
      </c>
      <c r="B643">
        <v>4</v>
      </c>
      <c r="C643" s="1" t="s">
        <v>26</v>
      </c>
      <c r="D643" s="1" t="s">
        <v>15</v>
      </c>
      <c r="E643" s="1" t="s">
        <v>13</v>
      </c>
      <c r="F643">
        <v>17.859200000000001</v>
      </c>
      <c r="G643">
        <v>3527.4231639999998</v>
      </c>
      <c r="H643">
        <v>7.1436999999999999</v>
      </c>
      <c r="I643">
        <v>2396</v>
      </c>
    </row>
    <row r="644" spans="1:9" x14ac:dyDescent="0.3">
      <c r="A644">
        <v>2020</v>
      </c>
      <c r="B644">
        <v>4</v>
      </c>
      <c r="C644" s="1" t="s">
        <v>32</v>
      </c>
      <c r="D644" s="1" t="s">
        <v>20</v>
      </c>
      <c r="E644" s="1" t="s">
        <v>12</v>
      </c>
      <c r="F644">
        <v>18.3218</v>
      </c>
      <c r="G644">
        <v>1168.5843609999999</v>
      </c>
      <c r="H644">
        <v>6.5957999999999997</v>
      </c>
      <c r="I644">
        <v>2651</v>
      </c>
    </row>
    <row r="645" spans="1:9" x14ac:dyDescent="0.3">
      <c r="A645">
        <v>2021</v>
      </c>
      <c r="B645">
        <v>4</v>
      </c>
      <c r="C645" s="1" t="s">
        <v>9</v>
      </c>
      <c r="D645" s="1" t="s">
        <v>10</v>
      </c>
      <c r="E645" s="1" t="s">
        <v>46</v>
      </c>
      <c r="F645">
        <v>19.313300000000002</v>
      </c>
      <c r="G645">
        <v>1358.9363000000001</v>
      </c>
      <c r="H645">
        <v>3.8626</v>
      </c>
      <c r="I645">
        <v>543</v>
      </c>
    </row>
    <row r="646" spans="1:9" x14ac:dyDescent="0.3">
      <c r="A646">
        <v>2020</v>
      </c>
      <c r="B646">
        <v>4</v>
      </c>
      <c r="C646" s="1" t="s">
        <v>32</v>
      </c>
      <c r="D646" s="1" t="s">
        <v>10</v>
      </c>
      <c r="E646" s="1" t="s">
        <v>13</v>
      </c>
      <c r="F646">
        <v>20.340399999999999</v>
      </c>
      <c r="G646">
        <v>2762.4430390000002</v>
      </c>
      <c r="H646">
        <v>10.170199999999999</v>
      </c>
      <c r="I646">
        <v>2421</v>
      </c>
    </row>
    <row r="647" spans="1:9" x14ac:dyDescent="0.3">
      <c r="A647">
        <v>2021</v>
      </c>
      <c r="B647">
        <v>4</v>
      </c>
      <c r="C647" s="1" t="s">
        <v>32</v>
      </c>
      <c r="D647" s="1" t="s">
        <v>15</v>
      </c>
      <c r="E647" s="1" t="s">
        <v>13</v>
      </c>
      <c r="F647">
        <v>20.354199999999999</v>
      </c>
      <c r="G647">
        <v>4574.9370220000001</v>
      </c>
      <c r="H647">
        <v>8.1417000000000002</v>
      </c>
      <c r="I647">
        <v>1774</v>
      </c>
    </row>
    <row r="648" spans="1:9" x14ac:dyDescent="0.3">
      <c r="A648">
        <v>2021</v>
      </c>
      <c r="B648">
        <v>4</v>
      </c>
      <c r="C648" s="1" t="s">
        <v>9</v>
      </c>
      <c r="D648" s="1" t="s">
        <v>10</v>
      </c>
      <c r="E648" s="1" t="s">
        <v>13</v>
      </c>
      <c r="F648">
        <v>21.5185</v>
      </c>
      <c r="G648">
        <v>2930.8649580000001</v>
      </c>
      <c r="H648">
        <v>10.7593</v>
      </c>
      <c r="I648">
        <v>570</v>
      </c>
    </row>
    <row r="649" spans="1:9" x14ac:dyDescent="0.3">
      <c r="A649">
        <v>2022</v>
      </c>
      <c r="B649">
        <v>4</v>
      </c>
      <c r="C649" s="1" t="s">
        <v>9</v>
      </c>
      <c r="D649" s="1" t="s">
        <v>10</v>
      </c>
      <c r="E649" s="1" t="s">
        <v>13</v>
      </c>
      <c r="F649">
        <v>25.783000000000001</v>
      </c>
      <c r="G649">
        <v>3564.3508029999998</v>
      </c>
      <c r="H649">
        <v>12.8916</v>
      </c>
      <c r="I649">
        <v>538</v>
      </c>
    </row>
    <row r="650" spans="1:9" x14ac:dyDescent="0.3">
      <c r="A650">
        <v>2022</v>
      </c>
      <c r="B650">
        <v>4</v>
      </c>
      <c r="C650" s="1" t="s">
        <v>32</v>
      </c>
      <c r="D650" s="1" t="s">
        <v>10</v>
      </c>
      <c r="E650" s="1" t="s">
        <v>46</v>
      </c>
      <c r="F650">
        <v>28.006599999999999</v>
      </c>
      <c r="G650">
        <v>1561.4301</v>
      </c>
      <c r="H650">
        <v>5.6012000000000004</v>
      </c>
      <c r="I650">
        <v>1607</v>
      </c>
    </row>
    <row r="651" spans="1:9" x14ac:dyDescent="0.3">
      <c r="A651">
        <v>2022</v>
      </c>
      <c r="B651">
        <v>4</v>
      </c>
      <c r="C651" s="1" t="s">
        <v>9</v>
      </c>
      <c r="D651" s="1" t="s">
        <v>15</v>
      </c>
      <c r="E651" s="1" t="s">
        <v>13</v>
      </c>
      <c r="F651">
        <v>29.136299999999999</v>
      </c>
      <c r="G651">
        <v>6304.3134330000003</v>
      </c>
      <c r="H651">
        <v>11.6546</v>
      </c>
      <c r="I651">
        <v>633</v>
      </c>
    </row>
    <row r="652" spans="1:9" x14ac:dyDescent="0.3">
      <c r="A652">
        <v>2022</v>
      </c>
      <c r="B652">
        <v>4</v>
      </c>
      <c r="C652" s="1" t="s">
        <v>32</v>
      </c>
      <c r="D652" s="1" t="s">
        <v>20</v>
      </c>
      <c r="E652" s="1" t="s">
        <v>12</v>
      </c>
      <c r="F652">
        <v>32.6462</v>
      </c>
      <c r="G652">
        <v>2037.907029</v>
      </c>
      <c r="H652">
        <v>11.752599999999999</v>
      </c>
      <c r="I652">
        <v>1760</v>
      </c>
    </row>
    <row r="653" spans="1:9" x14ac:dyDescent="0.3">
      <c r="A653">
        <v>2020</v>
      </c>
      <c r="B653">
        <v>4</v>
      </c>
      <c r="C653" s="1" t="s">
        <v>32</v>
      </c>
      <c r="D653" s="1" t="s">
        <v>15</v>
      </c>
      <c r="E653" s="1" t="s">
        <v>13</v>
      </c>
      <c r="F653">
        <v>32.749200000000002</v>
      </c>
      <c r="G653">
        <v>5927.9103999999998</v>
      </c>
      <c r="H653">
        <v>13.0998</v>
      </c>
      <c r="I653">
        <v>2316</v>
      </c>
    </row>
    <row r="654" spans="1:9" x14ac:dyDescent="0.3">
      <c r="A654">
        <v>2021</v>
      </c>
      <c r="B654">
        <v>4</v>
      </c>
      <c r="C654" s="1" t="s">
        <v>32</v>
      </c>
      <c r="D654" s="1" t="s">
        <v>20</v>
      </c>
      <c r="E654" s="1" t="s">
        <v>12</v>
      </c>
      <c r="F654">
        <v>35.147500000000001</v>
      </c>
      <c r="G654">
        <v>2209.3593999999998</v>
      </c>
      <c r="H654">
        <v>12.6531</v>
      </c>
      <c r="I654">
        <v>1975</v>
      </c>
    </row>
    <row r="655" spans="1:9" x14ac:dyDescent="0.3">
      <c r="A655">
        <v>2021</v>
      </c>
      <c r="B655">
        <v>4</v>
      </c>
      <c r="C655" s="1" t="s">
        <v>26</v>
      </c>
      <c r="D655" s="1" t="s">
        <v>10</v>
      </c>
      <c r="E655" s="1" t="s">
        <v>11</v>
      </c>
      <c r="F655">
        <v>37.369300000000003</v>
      </c>
      <c r="G655">
        <v>2655.2929650000001</v>
      </c>
      <c r="H655">
        <v>7.8475999999999999</v>
      </c>
      <c r="I655">
        <v>6542</v>
      </c>
    </row>
    <row r="656" spans="1:9" x14ac:dyDescent="0.3">
      <c r="A656">
        <v>2022</v>
      </c>
      <c r="B656">
        <v>4</v>
      </c>
      <c r="C656" s="1" t="s">
        <v>26</v>
      </c>
      <c r="D656" s="1" t="s">
        <v>10</v>
      </c>
      <c r="E656" s="1" t="s">
        <v>11</v>
      </c>
      <c r="F656">
        <v>41.018300000000004</v>
      </c>
      <c r="G656">
        <v>2841.1043800000002</v>
      </c>
      <c r="H656">
        <v>8.6137999999999995</v>
      </c>
      <c r="I656">
        <v>7512</v>
      </c>
    </row>
    <row r="657" spans="1:9" x14ac:dyDescent="0.3">
      <c r="A657">
        <v>2022</v>
      </c>
      <c r="B657">
        <v>4</v>
      </c>
      <c r="C657" s="1" t="s">
        <v>32</v>
      </c>
      <c r="D657" s="1" t="s">
        <v>15</v>
      </c>
      <c r="E657" s="1" t="s">
        <v>13</v>
      </c>
      <c r="F657">
        <v>41.0715</v>
      </c>
      <c r="G657">
        <v>8986.1269680000005</v>
      </c>
      <c r="H657">
        <v>16.428599999999999</v>
      </c>
      <c r="I657">
        <v>4466</v>
      </c>
    </row>
    <row r="658" spans="1:9" x14ac:dyDescent="0.3">
      <c r="A658">
        <v>2020</v>
      </c>
      <c r="B658">
        <v>4</v>
      </c>
      <c r="C658" s="1" t="s">
        <v>9</v>
      </c>
      <c r="D658" s="1" t="s">
        <v>10</v>
      </c>
      <c r="E658" s="1" t="s">
        <v>13</v>
      </c>
      <c r="F658">
        <v>48.549799999999998</v>
      </c>
      <c r="G658">
        <v>5104.9096810000001</v>
      </c>
      <c r="H658">
        <v>24.274799999999999</v>
      </c>
      <c r="I658">
        <v>663</v>
      </c>
    </row>
    <row r="659" spans="1:9" x14ac:dyDescent="0.3">
      <c r="A659">
        <v>2022</v>
      </c>
      <c r="B659">
        <v>4</v>
      </c>
      <c r="C659" s="1" t="s">
        <v>9</v>
      </c>
      <c r="D659" s="1" t="s">
        <v>10</v>
      </c>
      <c r="E659" s="1" t="s">
        <v>12</v>
      </c>
      <c r="F659">
        <v>54.245699999999999</v>
      </c>
      <c r="G659">
        <v>5684.181431</v>
      </c>
      <c r="H659">
        <v>18.986000000000001</v>
      </c>
      <c r="I659">
        <v>679</v>
      </c>
    </row>
    <row r="660" spans="1:9" x14ac:dyDescent="0.3">
      <c r="A660">
        <v>2020</v>
      </c>
      <c r="B660">
        <v>4</v>
      </c>
      <c r="C660" s="1" t="s">
        <v>9</v>
      </c>
      <c r="D660" s="1" t="s">
        <v>10</v>
      </c>
      <c r="E660" s="1" t="s">
        <v>12</v>
      </c>
      <c r="F660">
        <v>54.853700000000003</v>
      </c>
      <c r="G660">
        <v>4806.2020419999999</v>
      </c>
      <c r="H660">
        <v>19.198899999999998</v>
      </c>
      <c r="I660">
        <v>786</v>
      </c>
    </row>
    <row r="661" spans="1:9" x14ac:dyDescent="0.3">
      <c r="A661">
        <v>2021</v>
      </c>
      <c r="B661">
        <v>4</v>
      </c>
      <c r="C661" s="1" t="s">
        <v>26</v>
      </c>
      <c r="D661" s="1" t="s">
        <v>10</v>
      </c>
      <c r="E661" s="1" t="s">
        <v>12</v>
      </c>
      <c r="F661">
        <v>56.981400000000001</v>
      </c>
      <c r="G661">
        <v>5564.2522550000003</v>
      </c>
      <c r="H661">
        <v>19.9434</v>
      </c>
      <c r="I661">
        <v>9222</v>
      </c>
    </row>
    <row r="662" spans="1:9" x14ac:dyDescent="0.3">
      <c r="A662">
        <v>2021</v>
      </c>
      <c r="B662">
        <v>4</v>
      </c>
      <c r="C662" s="1" t="s">
        <v>9</v>
      </c>
      <c r="D662" s="1" t="s">
        <v>10</v>
      </c>
      <c r="E662" s="1" t="s">
        <v>12</v>
      </c>
      <c r="F662">
        <v>58.089399999999998</v>
      </c>
      <c r="G662">
        <v>5859.277454</v>
      </c>
      <c r="H662">
        <v>20.331199999999999</v>
      </c>
      <c r="I662">
        <v>796</v>
      </c>
    </row>
    <row r="663" spans="1:9" x14ac:dyDescent="0.3">
      <c r="A663">
        <v>2022</v>
      </c>
      <c r="B663">
        <v>4</v>
      </c>
      <c r="C663" s="1" t="s">
        <v>26</v>
      </c>
      <c r="D663" s="1" t="s">
        <v>10</v>
      </c>
      <c r="E663" s="1" t="s">
        <v>12</v>
      </c>
      <c r="F663">
        <v>61.099299999999999</v>
      </c>
      <c r="G663">
        <v>6623.0000179999997</v>
      </c>
      <c r="H663">
        <v>21.384699999999999</v>
      </c>
      <c r="I663">
        <v>8855</v>
      </c>
    </row>
    <row r="664" spans="1:9" x14ac:dyDescent="0.3">
      <c r="A664">
        <v>2021</v>
      </c>
      <c r="B664">
        <v>4</v>
      </c>
      <c r="C664" s="1" t="s">
        <v>32</v>
      </c>
      <c r="D664" s="1" t="s">
        <v>10</v>
      </c>
      <c r="E664" s="1" t="s">
        <v>46</v>
      </c>
      <c r="F664">
        <v>62.7087</v>
      </c>
      <c r="G664">
        <v>2991.2071999999998</v>
      </c>
      <c r="H664">
        <v>12.541700000000001</v>
      </c>
      <c r="I664">
        <v>1647</v>
      </c>
    </row>
    <row r="665" spans="1:9" x14ac:dyDescent="0.3">
      <c r="A665">
        <v>2020</v>
      </c>
      <c r="B665">
        <v>4</v>
      </c>
      <c r="C665" s="1" t="s">
        <v>26</v>
      </c>
      <c r="D665" s="1" t="s">
        <v>10</v>
      </c>
      <c r="E665" s="1" t="s">
        <v>12</v>
      </c>
      <c r="F665">
        <v>62.98</v>
      </c>
      <c r="G665">
        <v>6338.200409</v>
      </c>
      <c r="H665">
        <v>22.042999999999999</v>
      </c>
      <c r="I665">
        <v>8792</v>
      </c>
    </row>
    <row r="666" spans="1:9" x14ac:dyDescent="0.3">
      <c r="A666">
        <v>2020</v>
      </c>
      <c r="B666">
        <v>4</v>
      </c>
      <c r="C666" s="1" t="s">
        <v>26</v>
      </c>
      <c r="D666" s="1" t="s">
        <v>10</v>
      </c>
      <c r="E666" s="1" t="s">
        <v>11</v>
      </c>
      <c r="F666">
        <v>65.924999999999997</v>
      </c>
      <c r="G666">
        <v>4037.9033639999998</v>
      </c>
      <c r="H666">
        <v>13.844200000000001</v>
      </c>
      <c r="I666">
        <v>8093</v>
      </c>
    </row>
    <row r="667" spans="1:9" x14ac:dyDescent="0.3">
      <c r="A667">
        <v>2021</v>
      </c>
      <c r="B667">
        <v>4</v>
      </c>
      <c r="C667" s="1" t="s">
        <v>32</v>
      </c>
      <c r="D667" s="1" t="s">
        <v>10</v>
      </c>
      <c r="E667" s="1" t="s">
        <v>11</v>
      </c>
      <c r="F667">
        <v>85.810699999999997</v>
      </c>
      <c r="G667">
        <v>5634.5941069999999</v>
      </c>
      <c r="H667">
        <v>18.020299999999999</v>
      </c>
      <c r="I667">
        <v>10675</v>
      </c>
    </row>
    <row r="668" spans="1:9" x14ac:dyDescent="0.3">
      <c r="A668">
        <v>2022</v>
      </c>
      <c r="B668">
        <v>4</v>
      </c>
      <c r="C668" s="1" t="s">
        <v>32</v>
      </c>
      <c r="D668" s="1" t="s">
        <v>10</v>
      </c>
      <c r="E668" s="1" t="s">
        <v>11</v>
      </c>
      <c r="F668">
        <v>94.072100000000006</v>
      </c>
      <c r="G668">
        <v>6235.1577299999999</v>
      </c>
      <c r="H668">
        <v>19.755099999999999</v>
      </c>
      <c r="I668">
        <v>13935</v>
      </c>
    </row>
    <row r="669" spans="1:9" x14ac:dyDescent="0.3">
      <c r="A669">
        <v>2020</v>
      </c>
      <c r="B669">
        <v>4</v>
      </c>
      <c r="C669" s="1" t="s">
        <v>32</v>
      </c>
      <c r="D669" s="1" t="s">
        <v>10</v>
      </c>
      <c r="E669" s="1" t="s">
        <v>12</v>
      </c>
      <c r="F669">
        <v>95.596599999999995</v>
      </c>
      <c r="G669">
        <v>8971.8432489999996</v>
      </c>
      <c r="H669">
        <v>33.4589</v>
      </c>
      <c r="I669">
        <v>8304</v>
      </c>
    </row>
    <row r="670" spans="1:9" x14ac:dyDescent="0.3">
      <c r="A670">
        <v>2021</v>
      </c>
      <c r="B670">
        <v>4</v>
      </c>
      <c r="C670" s="1" t="s">
        <v>32</v>
      </c>
      <c r="D670" s="1" t="s">
        <v>10</v>
      </c>
      <c r="E670" s="1" t="s">
        <v>12</v>
      </c>
      <c r="F670">
        <v>143.6183</v>
      </c>
      <c r="G670">
        <v>13515.363595000001</v>
      </c>
      <c r="H670">
        <v>50.266399999999997</v>
      </c>
      <c r="I670">
        <v>15822</v>
      </c>
    </row>
    <row r="671" spans="1:9" x14ac:dyDescent="0.3">
      <c r="A671">
        <v>2022</v>
      </c>
      <c r="B671">
        <v>4</v>
      </c>
      <c r="C671" s="1" t="s">
        <v>32</v>
      </c>
      <c r="D671" s="1" t="s">
        <v>10</v>
      </c>
      <c r="E671" s="1" t="s">
        <v>12</v>
      </c>
      <c r="F671">
        <v>150.4402</v>
      </c>
      <c r="G671">
        <v>15700.382104</v>
      </c>
      <c r="H671">
        <v>52.6541</v>
      </c>
      <c r="I671">
        <v>17610</v>
      </c>
    </row>
    <row r="672" spans="1:9" x14ac:dyDescent="0.3">
      <c r="A672">
        <v>2020</v>
      </c>
      <c r="B672">
        <v>4</v>
      </c>
      <c r="C672" s="1" t="s">
        <v>32</v>
      </c>
      <c r="D672" s="1" t="s">
        <v>10</v>
      </c>
      <c r="E672" s="1" t="s">
        <v>11</v>
      </c>
      <c r="F672">
        <v>156.61250000000001</v>
      </c>
      <c r="G672">
        <v>8413.2672139999995</v>
      </c>
      <c r="H672">
        <v>32.8887</v>
      </c>
      <c r="I672">
        <v>11160</v>
      </c>
    </row>
    <row r="673" spans="1:9" x14ac:dyDescent="0.3">
      <c r="A673">
        <v>2020</v>
      </c>
      <c r="B673">
        <v>5</v>
      </c>
      <c r="C673" s="1" t="s">
        <v>26</v>
      </c>
      <c r="D673" s="1" t="s">
        <v>10</v>
      </c>
      <c r="E673" s="1" t="s">
        <v>27</v>
      </c>
      <c r="F673">
        <v>6.9999999999999999E-4</v>
      </c>
      <c r="G673">
        <v>7.6649999999999996E-2</v>
      </c>
      <c r="H673">
        <v>2.0000000000000001E-4</v>
      </c>
      <c r="I673">
        <v>1</v>
      </c>
    </row>
    <row r="674" spans="1:9" x14ac:dyDescent="0.3">
      <c r="A674">
        <v>2022</v>
      </c>
      <c r="B674">
        <v>5</v>
      </c>
      <c r="C674" s="1" t="s">
        <v>26</v>
      </c>
      <c r="D674" s="1" t="s">
        <v>21</v>
      </c>
      <c r="E674" s="1" t="s">
        <v>22</v>
      </c>
      <c r="F674">
        <v>6.9999999999999999E-4</v>
      </c>
      <c r="G674">
        <v>0.296985</v>
      </c>
      <c r="H674">
        <v>2.0000000000000001E-4</v>
      </c>
      <c r="I674">
        <v>2</v>
      </c>
    </row>
    <row r="675" spans="1:9" x14ac:dyDescent="0.3">
      <c r="A675">
        <v>2020</v>
      </c>
      <c r="B675">
        <v>5</v>
      </c>
      <c r="C675" s="1" t="s">
        <v>9</v>
      </c>
      <c r="D675" s="1" t="s">
        <v>24</v>
      </c>
      <c r="E675" s="1" t="s">
        <v>12</v>
      </c>
      <c r="F675">
        <v>1.1000000000000001E-3</v>
      </c>
      <c r="G675">
        <v>0.119351</v>
      </c>
      <c r="H675">
        <v>4.0000000000000002E-4</v>
      </c>
      <c r="I675">
        <v>0</v>
      </c>
    </row>
    <row r="676" spans="1:9" x14ac:dyDescent="0.3">
      <c r="A676">
        <v>2020</v>
      </c>
      <c r="B676">
        <v>5</v>
      </c>
      <c r="C676" s="1" t="s">
        <v>26</v>
      </c>
      <c r="D676" s="1" t="s">
        <v>21</v>
      </c>
      <c r="E676" s="1" t="s">
        <v>22</v>
      </c>
      <c r="F676">
        <v>1.2999999999999999E-3</v>
      </c>
      <c r="G676">
        <v>0.42992900000000001</v>
      </c>
      <c r="H676">
        <v>2.9999999999999997E-4</v>
      </c>
      <c r="I676">
        <v>2</v>
      </c>
    </row>
    <row r="677" spans="1:9" x14ac:dyDescent="0.3">
      <c r="A677">
        <v>2021</v>
      </c>
      <c r="B677">
        <v>5</v>
      </c>
      <c r="C677" s="1" t="s">
        <v>32</v>
      </c>
      <c r="D677" s="1" t="s">
        <v>10</v>
      </c>
      <c r="E677" s="1" t="s">
        <v>14</v>
      </c>
      <c r="F677">
        <v>4.1999999999999997E-3</v>
      </c>
      <c r="G677">
        <v>0.86628899999999998</v>
      </c>
      <c r="H677">
        <v>3.0999999999999999E-3</v>
      </c>
      <c r="I677">
        <v>2</v>
      </c>
    </row>
    <row r="678" spans="1:9" x14ac:dyDescent="0.3">
      <c r="A678">
        <v>2020</v>
      </c>
      <c r="B678">
        <v>5</v>
      </c>
      <c r="C678" s="1" t="s">
        <v>9</v>
      </c>
      <c r="D678" s="1" t="s">
        <v>21</v>
      </c>
      <c r="E678" s="1" t="s">
        <v>22</v>
      </c>
      <c r="F678">
        <v>8.0999999999999996E-3</v>
      </c>
      <c r="G678">
        <v>2.6134539999999999</v>
      </c>
      <c r="H678">
        <v>2.3E-3</v>
      </c>
      <c r="I678">
        <v>3</v>
      </c>
    </row>
    <row r="679" spans="1:9" x14ac:dyDescent="0.3">
      <c r="A679">
        <v>2022</v>
      </c>
      <c r="B679">
        <v>5</v>
      </c>
      <c r="C679" s="1" t="s">
        <v>32</v>
      </c>
      <c r="D679" s="1" t="s">
        <v>21</v>
      </c>
      <c r="E679" s="1" t="s">
        <v>22</v>
      </c>
      <c r="F679">
        <v>8.8000000000000005E-3</v>
      </c>
      <c r="G679">
        <v>3.5453190000000001</v>
      </c>
      <c r="H679">
        <v>2.5000000000000001E-3</v>
      </c>
      <c r="I679">
        <v>6</v>
      </c>
    </row>
    <row r="680" spans="1:9" x14ac:dyDescent="0.3">
      <c r="A680">
        <v>2022</v>
      </c>
      <c r="B680">
        <v>5</v>
      </c>
      <c r="C680" s="1" t="s">
        <v>26</v>
      </c>
      <c r="D680" s="1" t="s">
        <v>21</v>
      </c>
      <c r="E680" s="1" t="s">
        <v>27</v>
      </c>
      <c r="F680">
        <v>9.1999999999999998E-3</v>
      </c>
      <c r="G680">
        <v>2.8114439999999998</v>
      </c>
      <c r="H680">
        <v>2.8E-3</v>
      </c>
      <c r="I680">
        <v>11</v>
      </c>
    </row>
    <row r="681" spans="1:9" x14ac:dyDescent="0.3">
      <c r="A681">
        <v>2021</v>
      </c>
      <c r="B681">
        <v>5</v>
      </c>
      <c r="C681" s="1" t="s">
        <v>32</v>
      </c>
      <c r="D681" s="1" t="s">
        <v>33</v>
      </c>
      <c r="E681" s="1" t="s">
        <v>12</v>
      </c>
      <c r="F681">
        <v>1.1299999999999999E-2</v>
      </c>
      <c r="G681">
        <v>4.8052010000000003</v>
      </c>
      <c r="H681">
        <v>4.0000000000000001E-3</v>
      </c>
      <c r="I681">
        <v>4</v>
      </c>
    </row>
    <row r="682" spans="1:9" x14ac:dyDescent="0.3">
      <c r="A682">
        <v>2022</v>
      </c>
      <c r="B682">
        <v>5</v>
      </c>
      <c r="C682" s="1" t="s">
        <v>9</v>
      </c>
      <c r="D682" s="1" t="s">
        <v>21</v>
      </c>
      <c r="E682" s="1" t="s">
        <v>22</v>
      </c>
      <c r="F682">
        <v>1.1900000000000001E-2</v>
      </c>
      <c r="G682">
        <v>3.7430439999999998</v>
      </c>
      <c r="H682">
        <v>3.3999999999999998E-3</v>
      </c>
      <c r="I682">
        <v>9</v>
      </c>
    </row>
    <row r="683" spans="1:9" x14ac:dyDescent="0.3">
      <c r="A683">
        <v>2021</v>
      </c>
      <c r="B683">
        <v>5</v>
      </c>
      <c r="C683" s="1" t="s">
        <v>26</v>
      </c>
      <c r="D683" s="1" t="s">
        <v>15</v>
      </c>
      <c r="E683" s="1" t="s">
        <v>11</v>
      </c>
      <c r="F683">
        <v>1.21E-2</v>
      </c>
      <c r="G683">
        <v>1.590881</v>
      </c>
      <c r="H683">
        <v>2.3999999999999998E-3</v>
      </c>
      <c r="I683">
        <v>8</v>
      </c>
    </row>
    <row r="684" spans="1:9" x14ac:dyDescent="0.3">
      <c r="A684">
        <v>2022</v>
      </c>
      <c r="B684">
        <v>5</v>
      </c>
      <c r="C684" s="1" t="s">
        <v>32</v>
      </c>
      <c r="D684" s="1" t="s">
        <v>10</v>
      </c>
      <c r="E684" s="1" t="s">
        <v>14</v>
      </c>
      <c r="F684">
        <v>1.7299999999999999E-2</v>
      </c>
      <c r="G684">
        <v>3.582185</v>
      </c>
      <c r="H684">
        <v>1.2999999999999999E-2</v>
      </c>
      <c r="I684">
        <v>5</v>
      </c>
    </row>
    <row r="685" spans="1:9" x14ac:dyDescent="0.3">
      <c r="A685">
        <v>2022</v>
      </c>
      <c r="B685">
        <v>5</v>
      </c>
      <c r="C685" s="1" t="s">
        <v>32</v>
      </c>
      <c r="D685" s="1" t="s">
        <v>33</v>
      </c>
      <c r="E685" s="1" t="s">
        <v>12</v>
      </c>
      <c r="F685">
        <v>2.53E-2</v>
      </c>
      <c r="G685">
        <v>11.949414000000001</v>
      </c>
      <c r="H685">
        <v>8.9999999999999993E-3</v>
      </c>
      <c r="I685">
        <v>6</v>
      </c>
    </row>
    <row r="686" spans="1:9" x14ac:dyDescent="0.3">
      <c r="A686">
        <v>2020</v>
      </c>
      <c r="B686">
        <v>5</v>
      </c>
      <c r="C686" s="1" t="s">
        <v>32</v>
      </c>
      <c r="D686" s="1" t="s">
        <v>33</v>
      </c>
      <c r="E686" s="1" t="s">
        <v>12</v>
      </c>
      <c r="F686">
        <v>2.6700000000000002E-2</v>
      </c>
      <c r="G686">
        <v>8.9621270000000006</v>
      </c>
      <c r="H686">
        <v>9.2999999999999992E-3</v>
      </c>
      <c r="I686">
        <v>5</v>
      </c>
    </row>
    <row r="687" spans="1:9" x14ac:dyDescent="0.3">
      <c r="A687">
        <v>2020</v>
      </c>
      <c r="B687">
        <v>5</v>
      </c>
      <c r="C687" s="1" t="s">
        <v>32</v>
      </c>
      <c r="D687" s="1" t="s">
        <v>29</v>
      </c>
      <c r="E687" s="1" t="s">
        <v>126</v>
      </c>
      <c r="F687">
        <v>3.5700000000000003E-2</v>
      </c>
      <c r="G687">
        <v>5.7183679999999999</v>
      </c>
      <c r="H687">
        <v>6.7999999999999996E-3</v>
      </c>
      <c r="I687">
        <v>14</v>
      </c>
    </row>
    <row r="688" spans="1:9" x14ac:dyDescent="0.3">
      <c r="A688">
        <v>2021</v>
      </c>
      <c r="B688">
        <v>5</v>
      </c>
      <c r="C688" s="1" t="s">
        <v>32</v>
      </c>
      <c r="D688" s="1" t="s">
        <v>51</v>
      </c>
      <c r="E688" s="1" t="s">
        <v>13</v>
      </c>
      <c r="F688">
        <v>4.3999999999999997E-2</v>
      </c>
      <c r="G688">
        <v>4.9994110000000003</v>
      </c>
      <c r="H688">
        <v>2.1499999999999998E-2</v>
      </c>
      <c r="I688">
        <v>72</v>
      </c>
    </row>
    <row r="689" spans="1:9" x14ac:dyDescent="0.3">
      <c r="A689">
        <v>2021</v>
      </c>
      <c r="B689">
        <v>5</v>
      </c>
      <c r="C689" s="1" t="s">
        <v>9</v>
      </c>
      <c r="D689" s="1" t="s">
        <v>21</v>
      </c>
      <c r="E689" s="1" t="s">
        <v>22</v>
      </c>
      <c r="F689">
        <v>4.4499999999999998E-2</v>
      </c>
      <c r="G689">
        <v>14.372702</v>
      </c>
      <c r="H689">
        <v>1.2500000000000001E-2</v>
      </c>
      <c r="I689">
        <v>16</v>
      </c>
    </row>
    <row r="690" spans="1:9" x14ac:dyDescent="0.3">
      <c r="A690">
        <v>2021</v>
      </c>
      <c r="B690">
        <v>5</v>
      </c>
      <c r="C690" s="1" t="s">
        <v>32</v>
      </c>
      <c r="D690" s="1" t="s">
        <v>33</v>
      </c>
      <c r="E690" s="1" t="s">
        <v>13</v>
      </c>
      <c r="F690">
        <v>4.9299999999999997E-2</v>
      </c>
      <c r="G690">
        <v>24.562618000000001</v>
      </c>
      <c r="H690">
        <v>2.46E-2</v>
      </c>
      <c r="I690">
        <v>44</v>
      </c>
    </row>
    <row r="691" spans="1:9" x14ac:dyDescent="0.3">
      <c r="A691">
        <v>2022</v>
      </c>
      <c r="B691">
        <v>5</v>
      </c>
      <c r="C691" s="1" t="s">
        <v>32</v>
      </c>
      <c r="D691" s="1" t="s">
        <v>21</v>
      </c>
      <c r="E691" s="1" t="s">
        <v>27</v>
      </c>
      <c r="F691">
        <v>5.8500000000000003E-2</v>
      </c>
      <c r="G691">
        <v>17.701398999999999</v>
      </c>
      <c r="H691">
        <v>1.7600000000000001E-2</v>
      </c>
      <c r="I691">
        <v>33</v>
      </c>
    </row>
    <row r="692" spans="1:9" x14ac:dyDescent="0.3">
      <c r="A692">
        <v>2022</v>
      </c>
      <c r="B692">
        <v>5</v>
      </c>
      <c r="C692" s="1" t="s">
        <v>9</v>
      </c>
      <c r="D692" s="1" t="s">
        <v>20</v>
      </c>
      <c r="E692" s="1" t="s">
        <v>22</v>
      </c>
      <c r="F692">
        <v>6.1899999999999997E-2</v>
      </c>
      <c r="G692">
        <v>3.6242230000000002</v>
      </c>
      <c r="H692">
        <v>1.61E-2</v>
      </c>
      <c r="I692">
        <v>6</v>
      </c>
    </row>
    <row r="693" spans="1:9" x14ac:dyDescent="0.3">
      <c r="A693">
        <v>2020</v>
      </c>
      <c r="B693">
        <v>5</v>
      </c>
      <c r="C693" s="1" t="s">
        <v>32</v>
      </c>
      <c r="D693" s="1" t="s">
        <v>34</v>
      </c>
      <c r="E693" s="1" t="s">
        <v>12</v>
      </c>
      <c r="F693">
        <v>6.54E-2</v>
      </c>
      <c r="G693">
        <v>29.755378</v>
      </c>
      <c r="H693">
        <v>2.29E-2</v>
      </c>
      <c r="I693">
        <v>0</v>
      </c>
    </row>
    <row r="694" spans="1:9" x14ac:dyDescent="0.3">
      <c r="A694">
        <v>2020</v>
      </c>
      <c r="B694">
        <v>5</v>
      </c>
      <c r="C694" s="1" t="s">
        <v>32</v>
      </c>
      <c r="D694" s="1" t="s">
        <v>10</v>
      </c>
      <c r="E694" s="1" t="s">
        <v>14</v>
      </c>
      <c r="F694">
        <v>7.5399999999999995E-2</v>
      </c>
      <c r="G694">
        <v>10.340630000000001</v>
      </c>
      <c r="H694">
        <v>5.6599999999999998E-2</v>
      </c>
      <c r="I694">
        <v>34</v>
      </c>
    </row>
    <row r="695" spans="1:9" x14ac:dyDescent="0.3">
      <c r="A695">
        <v>2020</v>
      </c>
      <c r="B695">
        <v>5</v>
      </c>
      <c r="C695" s="1" t="s">
        <v>32</v>
      </c>
      <c r="D695" s="1" t="s">
        <v>33</v>
      </c>
      <c r="E695" s="1" t="s">
        <v>13</v>
      </c>
      <c r="F695">
        <v>7.9000000000000001E-2</v>
      </c>
      <c r="G695">
        <v>38.584693999999999</v>
      </c>
      <c r="H695">
        <v>3.95E-2</v>
      </c>
      <c r="I695">
        <v>48</v>
      </c>
    </row>
    <row r="696" spans="1:9" x14ac:dyDescent="0.3">
      <c r="A696">
        <v>2021</v>
      </c>
      <c r="B696">
        <v>5</v>
      </c>
      <c r="C696" s="1" t="s">
        <v>32</v>
      </c>
      <c r="D696" s="1" t="s">
        <v>34</v>
      </c>
      <c r="E696" s="1" t="s">
        <v>12</v>
      </c>
      <c r="F696">
        <v>8.5300000000000001E-2</v>
      </c>
      <c r="G696">
        <v>39.231243999999997</v>
      </c>
      <c r="H696">
        <v>2.98E-2</v>
      </c>
      <c r="I696">
        <v>0</v>
      </c>
    </row>
    <row r="697" spans="1:9" x14ac:dyDescent="0.3">
      <c r="A697">
        <v>2021</v>
      </c>
      <c r="B697">
        <v>5</v>
      </c>
      <c r="C697" s="1" t="s">
        <v>9</v>
      </c>
      <c r="D697" s="1" t="s">
        <v>15</v>
      </c>
      <c r="E697" s="1" t="s">
        <v>11</v>
      </c>
      <c r="F697">
        <v>8.7400000000000005E-2</v>
      </c>
      <c r="G697">
        <v>10.906751</v>
      </c>
      <c r="H697">
        <v>1.7399999999999999E-2</v>
      </c>
      <c r="I697">
        <v>9</v>
      </c>
    </row>
    <row r="698" spans="1:9" x14ac:dyDescent="0.3">
      <c r="A698">
        <v>2021</v>
      </c>
      <c r="B698">
        <v>5</v>
      </c>
      <c r="C698" s="1" t="s">
        <v>26</v>
      </c>
      <c r="D698" s="1" t="s">
        <v>51</v>
      </c>
      <c r="E698" s="1" t="s">
        <v>13</v>
      </c>
      <c r="F698">
        <v>8.9300000000000004E-2</v>
      </c>
      <c r="G698">
        <v>8.5145610000000005</v>
      </c>
      <c r="H698">
        <v>4.3799999999999999E-2</v>
      </c>
      <c r="I698">
        <v>138</v>
      </c>
    </row>
    <row r="699" spans="1:9" x14ac:dyDescent="0.3">
      <c r="A699">
        <v>2022</v>
      </c>
      <c r="B699">
        <v>5</v>
      </c>
      <c r="C699" s="1" t="s">
        <v>32</v>
      </c>
      <c r="D699" s="1" t="s">
        <v>33</v>
      </c>
      <c r="E699" s="1" t="s">
        <v>13</v>
      </c>
      <c r="F699">
        <v>9.0899999999999995E-2</v>
      </c>
      <c r="G699">
        <v>47.841617999999997</v>
      </c>
      <c r="H699">
        <v>4.5499999999999999E-2</v>
      </c>
      <c r="I699">
        <v>52</v>
      </c>
    </row>
    <row r="700" spans="1:9" x14ac:dyDescent="0.3">
      <c r="A700">
        <v>2020</v>
      </c>
      <c r="B700">
        <v>5</v>
      </c>
      <c r="C700" s="1" t="s">
        <v>26</v>
      </c>
      <c r="D700" s="1" t="s">
        <v>23</v>
      </c>
      <c r="E700" s="1" t="s">
        <v>13</v>
      </c>
      <c r="F700">
        <v>0.14530000000000001</v>
      </c>
      <c r="G700">
        <v>41.459525999999997</v>
      </c>
      <c r="H700">
        <v>5.8099999999999999E-2</v>
      </c>
      <c r="I700">
        <v>0</v>
      </c>
    </row>
    <row r="701" spans="1:9" x14ac:dyDescent="0.3">
      <c r="A701">
        <v>2020</v>
      </c>
      <c r="B701">
        <v>5</v>
      </c>
      <c r="C701" s="1" t="s">
        <v>9</v>
      </c>
      <c r="D701" s="1" t="s">
        <v>42</v>
      </c>
      <c r="E701" s="1" t="s">
        <v>13</v>
      </c>
      <c r="F701">
        <v>0.1731</v>
      </c>
      <c r="G701">
        <v>35.477459000000003</v>
      </c>
      <c r="H701">
        <v>6.93E-2</v>
      </c>
      <c r="I701">
        <v>46</v>
      </c>
    </row>
    <row r="702" spans="1:9" x14ac:dyDescent="0.3">
      <c r="A702">
        <v>2022</v>
      </c>
      <c r="B702">
        <v>5</v>
      </c>
      <c r="C702" s="1" t="s">
        <v>32</v>
      </c>
      <c r="D702" s="1" t="s">
        <v>34</v>
      </c>
      <c r="E702" s="1" t="s">
        <v>13</v>
      </c>
      <c r="F702">
        <v>0.1734</v>
      </c>
      <c r="G702">
        <v>100.229246</v>
      </c>
      <c r="H702">
        <v>7.2800000000000004E-2</v>
      </c>
      <c r="I702">
        <v>0</v>
      </c>
    </row>
    <row r="703" spans="1:9" x14ac:dyDescent="0.3">
      <c r="A703">
        <v>2022</v>
      </c>
      <c r="B703">
        <v>5</v>
      </c>
      <c r="C703" s="1" t="s">
        <v>9</v>
      </c>
      <c r="D703" s="1" t="s">
        <v>23</v>
      </c>
      <c r="E703" s="1" t="s">
        <v>13</v>
      </c>
      <c r="F703">
        <v>0.1885</v>
      </c>
      <c r="G703">
        <v>45.304416000000003</v>
      </c>
      <c r="H703">
        <v>7.5399999999999995E-2</v>
      </c>
      <c r="I703">
        <v>117</v>
      </c>
    </row>
    <row r="704" spans="1:9" x14ac:dyDescent="0.3">
      <c r="A704">
        <v>2020</v>
      </c>
      <c r="B704">
        <v>5</v>
      </c>
      <c r="C704" s="1" t="s">
        <v>9</v>
      </c>
      <c r="D704" s="1" t="s">
        <v>24</v>
      </c>
      <c r="E704" s="1" t="s">
        <v>126</v>
      </c>
      <c r="F704">
        <v>0.23960000000000001</v>
      </c>
      <c r="G704">
        <v>37.023186000000003</v>
      </c>
      <c r="H704">
        <v>4.5499999999999999E-2</v>
      </c>
      <c r="I704">
        <v>0</v>
      </c>
    </row>
    <row r="705" spans="1:9" x14ac:dyDescent="0.3">
      <c r="A705">
        <v>2020</v>
      </c>
      <c r="B705">
        <v>5</v>
      </c>
      <c r="C705" s="1" t="s">
        <v>32</v>
      </c>
      <c r="D705" s="1" t="s">
        <v>38</v>
      </c>
      <c r="E705" s="1" t="s">
        <v>27</v>
      </c>
      <c r="F705">
        <v>0.24979999999999999</v>
      </c>
      <c r="G705">
        <v>46.870564999999999</v>
      </c>
      <c r="H705">
        <v>8.2500000000000004E-2</v>
      </c>
      <c r="I705">
        <v>0</v>
      </c>
    </row>
    <row r="706" spans="1:9" x14ac:dyDescent="0.3">
      <c r="A706">
        <v>2021</v>
      </c>
      <c r="B706">
        <v>5</v>
      </c>
      <c r="C706" s="1" t="s">
        <v>9</v>
      </c>
      <c r="D706" s="1" t="s">
        <v>42</v>
      </c>
      <c r="E706" s="1" t="s">
        <v>13</v>
      </c>
      <c r="F706">
        <v>0.25380000000000003</v>
      </c>
      <c r="G706">
        <v>44.394432000000002</v>
      </c>
      <c r="H706">
        <v>0.10150000000000001</v>
      </c>
      <c r="I706">
        <v>0</v>
      </c>
    </row>
    <row r="707" spans="1:9" x14ac:dyDescent="0.3">
      <c r="A707">
        <v>2022</v>
      </c>
      <c r="B707">
        <v>5</v>
      </c>
      <c r="C707" s="1" t="s">
        <v>26</v>
      </c>
      <c r="D707" s="1" t="s">
        <v>10</v>
      </c>
      <c r="E707" s="1" t="s">
        <v>14</v>
      </c>
      <c r="F707">
        <v>0.29330000000000001</v>
      </c>
      <c r="G707">
        <v>47.363750000000003</v>
      </c>
      <c r="H707">
        <v>0.21990000000000001</v>
      </c>
      <c r="I707">
        <v>168</v>
      </c>
    </row>
    <row r="708" spans="1:9" x14ac:dyDescent="0.3">
      <c r="A708">
        <v>2020</v>
      </c>
      <c r="B708">
        <v>5</v>
      </c>
      <c r="C708" s="1" t="s">
        <v>32</v>
      </c>
      <c r="D708" s="1" t="s">
        <v>34</v>
      </c>
      <c r="E708" s="1" t="s">
        <v>13</v>
      </c>
      <c r="F708">
        <v>0.313</v>
      </c>
      <c r="G708">
        <v>173.02641199999999</v>
      </c>
      <c r="H708">
        <v>0.13139999999999999</v>
      </c>
      <c r="I708">
        <v>0</v>
      </c>
    </row>
    <row r="709" spans="1:9" x14ac:dyDescent="0.3">
      <c r="A709">
        <v>2022</v>
      </c>
      <c r="B709">
        <v>5</v>
      </c>
      <c r="C709" s="1" t="s">
        <v>26</v>
      </c>
      <c r="D709" s="1" t="s">
        <v>51</v>
      </c>
      <c r="E709" s="1" t="s">
        <v>13</v>
      </c>
      <c r="F709">
        <v>0.33839999999999998</v>
      </c>
      <c r="G709">
        <v>24.139054999999999</v>
      </c>
      <c r="H709">
        <v>0.1658</v>
      </c>
      <c r="I709">
        <v>144</v>
      </c>
    </row>
    <row r="710" spans="1:9" x14ac:dyDescent="0.3">
      <c r="A710">
        <v>2020</v>
      </c>
      <c r="B710">
        <v>5</v>
      </c>
      <c r="C710" s="1" t="s">
        <v>9</v>
      </c>
      <c r="D710" s="1" t="s">
        <v>10</v>
      </c>
      <c r="E710" s="1" t="s">
        <v>14</v>
      </c>
      <c r="F710">
        <v>0.35449999999999998</v>
      </c>
      <c r="G710">
        <v>67.328507000000002</v>
      </c>
      <c r="H710">
        <v>0.26579999999999998</v>
      </c>
      <c r="I710">
        <v>22</v>
      </c>
    </row>
    <row r="711" spans="1:9" x14ac:dyDescent="0.3">
      <c r="A711">
        <v>2021</v>
      </c>
      <c r="B711">
        <v>5</v>
      </c>
      <c r="C711" s="1" t="s">
        <v>26</v>
      </c>
      <c r="D711" s="1" t="s">
        <v>10</v>
      </c>
      <c r="E711" s="1" t="s">
        <v>14</v>
      </c>
      <c r="F711">
        <v>0.38340000000000002</v>
      </c>
      <c r="G711">
        <v>61.923169999999999</v>
      </c>
      <c r="H711">
        <v>0.28760000000000002</v>
      </c>
      <c r="I711">
        <v>173</v>
      </c>
    </row>
    <row r="712" spans="1:9" x14ac:dyDescent="0.3">
      <c r="A712">
        <v>2022</v>
      </c>
      <c r="B712">
        <v>5</v>
      </c>
      <c r="C712" s="1" t="s">
        <v>32</v>
      </c>
      <c r="D712" s="1" t="s">
        <v>51</v>
      </c>
      <c r="E712" s="1" t="s">
        <v>13</v>
      </c>
      <c r="F712">
        <v>0.39579999999999999</v>
      </c>
      <c r="G712">
        <v>36.618056000000003</v>
      </c>
      <c r="H712">
        <v>0.19389999999999999</v>
      </c>
      <c r="I712">
        <v>125</v>
      </c>
    </row>
    <row r="713" spans="1:9" x14ac:dyDescent="0.3">
      <c r="A713">
        <v>2021</v>
      </c>
      <c r="B713">
        <v>5</v>
      </c>
      <c r="C713" s="1" t="s">
        <v>32</v>
      </c>
      <c r="D713" s="1" t="s">
        <v>34</v>
      </c>
      <c r="E713" s="1" t="s">
        <v>13</v>
      </c>
      <c r="F713">
        <v>0.39800000000000002</v>
      </c>
      <c r="G713">
        <v>222.56314399999999</v>
      </c>
      <c r="H713">
        <v>0.16719999999999999</v>
      </c>
      <c r="I713">
        <v>0</v>
      </c>
    </row>
    <row r="714" spans="1:9" x14ac:dyDescent="0.3">
      <c r="A714">
        <v>2020</v>
      </c>
      <c r="B714">
        <v>5</v>
      </c>
      <c r="C714" s="1" t="s">
        <v>26</v>
      </c>
      <c r="D714" s="1" t="s">
        <v>10</v>
      </c>
      <c r="E714" s="1" t="s">
        <v>14</v>
      </c>
      <c r="F714">
        <v>0.41880000000000001</v>
      </c>
      <c r="G714">
        <v>71.137856999999997</v>
      </c>
      <c r="H714">
        <v>0.31409999999999999</v>
      </c>
      <c r="I714">
        <v>337</v>
      </c>
    </row>
    <row r="715" spans="1:9" x14ac:dyDescent="0.3">
      <c r="A715">
        <v>2021</v>
      </c>
      <c r="B715">
        <v>5</v>
      </c>
      <c r="C715" s="1" t="s">
        <v>9</v>
      </c>
      <c r="D715" s="1" t="s">
        <v>19</v>
      </c>
      <c r="E715" s="1" t="s">
        <v>12</v>
      </c>
      <c r="F715">
        <v>0.42920000000000003</v>
      </c>
      <c r="G715">
        <v>74.998660000000001</v>
      </c>
      <c r="H715">
        <v>0.15870000000000001</v>
      </c>
      <c r="I715">
        <v>46</v>
      </c>
    </row>
    <row r="716" spans="1:9" x14ac:dyDescent="0.3">
      <c r="A716">
        <v>2022</v>
      </c>
      <c r="B716">
        <v>5</v>
      </c>
      <c r="C716" s="1" t="s">
        <v>32</v>
      </c>
      <c r="D716" s="1" t="s">
        <v>34</v>
      </c>
      <c r="E716" s="1" t="s">
        <v>12</v>
      </c>
      <c r="F716">
        <v>0.45429999999999998</v>
      </c>
      <c r="G716">
        <v>194.672956</v>
      </c>
      <c r="H716">
        <v>0.159</v>
      </c>
      <c r="I716">
        <v>0</v>
      </c>
    </row>
    <row r="717" spans="1:9" x14ac:dyDescent="0.3">
      <c r="A717">
        <v>2022</v>
      </c>
      <c r="B717">
        <v>5</v>
      </c>
      <c r="C717" s="1" t="s">
        <v>9</v>
      </c>
      <c r="D717" s="1" t="s">
        <v>50</v>
      </c>
      <c r="E717" s="1" t="s">
        <v>27</v>
      </c>
      <c r="F717">
        <v>0.45729999999999998</v>
      </c>
      <c r="G717">
        <v>52.727248000000003</v>
      </c>
      <c r="H717">
        <v>0.14630000000000001</v>
      </c>
      <c r="I717">
        <v>234</v>
      </c>
    </row>
    <row r="718" spans="1:9" x14ac:dyDescent="0.3">
      <c r="A718">
        <v>2022</v>
      </c>
      <c r="B718">
        <v>5</v>
      </c>
      <c r="C718" s="1" t="s">
        <v>9</v>
      </c>
      <c r="D718" s="1" t="s">
        <v>19</v>
      </c>
      <c r="E718" s="1" t="s">
        <v>12</v>
      </c>
      <c r="F718">
        <v>0.45739999999999997</v>
      </c>
      <c r="G718">
        <v>88.075675000000004</v>
      </c>
      <c r="H718">
        <v>0.16919999999999999</v>
      </c>
      <c r="I718">
        <v>0</v>
      </c>
    </row>
    <row r="719" spans="1:9" x14ac:dyDescent="0.3">
      <c r="A719">
        <v>2020</v>
      </c>
      <c r="B719">
        <v>5</v>
      </c>
      <c r="C719" s="1" t="s">
        <v>32</v>
      </c>
      <c r="D719" s="1" t="s">
        <v>38</v>
      </c>
      <c r="E719" s="1" t="s">
        <v>13</v>
      </c>
      <c r="F719">
        <v>0.48520000000000002</v>
      </c>
      <c r="G719">
        <v>215.20880700000001</v>
      </c>
      <c r="H719">
        <v>0.24260000000000001</v>
      </c>
      <c r="I719">
        <v>0</v>
      </c>
    </row>
    <row r="720" spans="1:9" x14ac:dyDescent="0.3">
      <c r="A720">
        <v>2020</v>
      </c>
      <c r="B720">
        <v>5</v>
      </c>
      <c r="C720" s="1" t="s">
        <v>26</v>
      </c>
      <c r="D720" s="1" t="s">
        <v>21</v>
      </c>
      <c r="E720" s="1" t="s">
        <v>13</v>
      </c>
      <c r="F720">
        <v>0.55410000000000004</v>
      </c>
      <c r="G720">
        <v>65.790073000000007</v>
      </c>
      <c r="H720">
        <v>0.22170000000000001</v>
      </c>
      <c r="I720">
        <v>334</v>
      </c>
    </row>
    <row r="721" spans="1:9" x14ac:dyDescent="0.3">
      <c r="A721">
        <v>2022</v>
      </c>
      <c r="B721">
        <v>5</v>
      </c>
      <c r="C721" s="1" t="s">
        <v>26</v>
      </c>
      <c r="D721" s="1" t="s">
        <v>15</v>
      </c>
      <c r="E721" s="1" t="s">
        <v>11</v>
      </c>
      <c r="F721">
        <v>0.5615</v>
      </c>
      <c r="G721">
        <v>72.253720999999999</v>
      </c>
      <c r="H721">
        <v>0.1123</v>
      </c>
      <c r="I721">
        <v>72</v>
      </c>
    </row>
    <row r="722" spans="1:9" x14ac:dyDescent="0.3">
      <c r="A722">
        <v>2020</v>
      </c>
      <c r="B722">
        <v>5</v>
      </c>
      <c r="C722" s="1" t="s">
        <v>26</v>
      </c>
      <c r="D722" s="1" t="s">
        <v>16</v>
      </c>
      <c r="E722" s="1" t="s">
        <v>13</v>
      </c>
      <c r="F722">
        <v>0.60529999999999995</v>
      </c>
      <c r="G722">
        <v>112.811286</v>
      </c>
      <c r="H722">
        <v>0.27239999999999998</v>
      </c>
      <c r="I722">
        <v>330</v>
      </c>
    </row>
    <row r="723" spans="1:9" x14ac:dyDescent="0.3">
      <c r="A723">
        <v>2020</v>
      </c>
      <c r="B723">
        <v>5</v>
      </c>
      <c r="C723" s="1" t="s">
        <v>9</v>
      </c>
      <c r="D723" s="1" t="s">
        <v>23</v>
      </c>
      <c r="E723" s="1" t="s">
        <v>13</v>
      </c>
      <c r="F723">
        <v>0.65090000000000003</v>
      </c>
      <c r="G723">
        <v>126.123622</v>
      </c>
      <c r="H723">
        <v>0.26040000000000002</v>
      </c>
      <c r="I723">
        <v>138</v>
      </c>
    </row>
    <row r="724" spans="1:9" x14ac:dyDescent="0.3">
      <c r="A724">
        <v>2021</v>
      </c>
      <c r="B724">
        <v>5</v>
      </c>
      <c r="C724" s="1" t="s">
        <v>26</v>
      </c>
      <c r="D724" s="1" t="s">
        <v>19</v>
      </c>
      <c r="E724" s="1" t="s">
        <v>12</v>
      </c>
      <c r="F724">
        <v>0.67059999999999997</v>
      </c>
      <c r="G724">
        <v>111.212183</v>
      </c>
      <c r="H724">
        <v>0.24809999999999999</v>
      </c>
      <c r="I724">
        <v>270</v>
      </c>
    </row>
    <row r="725" spans="1:9" x14ac:dyDescent="0.3">
      <c r="A725">
        <v>2020</v>
      </c>
      <c r="B725">
        <v>5</v>
      </c>
      <c r="C725" s="1" t="s">
        <v>26</v>
      </c>
      <c r="D725" s="1" t="s">
        <v>43</v>
      </c>
      <c r="E725" s="1" t="s">
        <v>12</v>
      </c>
      <c r="F725">
        <v>0.70879999999999999</v>
      </c>
      <c r="G725">
        <v>42.527850000000001</v>
      </c>
      <c r="H725">
        <v>0.24809999999999999</v>
      </c>
      <c r="I725">
        <v>188</v>
      </c>
    </row>
    <row r="726" spans="1:9" x14ac:dyDescent="0.3">
      <c r="A726">
        <v>2020</v>
      </c>
      <c r="B726">
        <v>5</v>
      </c>
      <c r="C726" s="1" t="s">
        <v>9</v>
      </c>
      <c r="D726" s="1" t="s">
        <v>21</v>
      </c>
      <c r="E726" s="1" t="s">
        <v>13</v>
      </c>
      <c r="F726">
        <v>0.76259999999999994</v>
      </c>
      <c r="G726">
        <v>92.107812999999993</v>
      </c>
      <c r="H726">
        <v>0.30499999999999999</v>
      </c>
      <c r="I726">
        <v>115</v>
      </c>
    </row>
    <row r="727" spans="1:9" x14ac:dyDescent="0.3">
      <c r="A727">
        <v>2022</v>
      </c>
      <c r="B727">
        <v>5</v>
      </c>
      <c r="C727" s="1" t="s">
        <v>9</v>
      </c>
      <c r="D727" s="1" t="s">
        <v>56</v>
      </c>
      <c r="E727" s="1" t="s">
        <v>12</v>
      </c>
      <c r="F727">
        <v>0.79859999999999998</v>
      </c>
      <c r="G727">
        <v>74.260341999999994</v>
      </c>
      <c r="H727">
        <v>0.27950000000000003</v>
      </c>
      <c r="I727">
        <v>109</v>
      </c>
    </row>
    <row r="728" spans="1:9" x14ac:dyDescent="0.3">
      <c r="A728">
        <v>2021</v>
      </c>
      <c r="B728">
        <v>5</v>
      </c>
      <c r="C728" s="1" t="s">
        <v>32</v>
      </c>
      <c r="D728" s="1" t="s">
        <v>15</v>
      </c>
      <c r="E728" s="1" t="s">
        <v>11</v>
      </c>
      <c r="F728">
        <v>1.0079</v>
      </c>
      <c r="G728">
        <v>111.543779</v>
      </c>
      <c r="H728">
        <v>0.2016</v>
      </c>
      <c r="I728">
        <v>249</v>
      </c>
    </row>
    <row r="729" spans="1:9" x14ac:dyDescent="0.3">
      <c r="A729">
        <v>2021</v>
      </c>
      <c r="B729">
        <v>5</v>
      </c>
      <c r="C729" s="1" t="s">
        <v>26</v>
      </c>
      <c r="D729" s="1" t="s">
        <v>16</v>
      </c>
      <c r="E729" s="1" t="s">
        <v>13</v>
      </c>
      <c r="F729">
        <v>1.0117</v>
      </c>
      <c r="G729">
        <v>87.100711000000004</v>
      </c>
      <c r="H729">
        <v>0.45529999999999998</v>
      </c>
      <c r="I729">
        <v>386</v>
      </c>
    </row>
    <row r="730" spans="1:9" x14ac:dyDescent="0.3">
      <c r="A730">
        <v>2022</v>
      </c>
      <c r="B730">
        <v>5</v>
      </c>
      <c r="C730" s="1" t="s">
        <v>26</v>
      </c>
      <c r="D730" s="1" t="s">
        <v>20</v>
      </c>
      <c r="E730" s="1" t="s">
        <v>22</v>
      </c>
      <c r="F730">
        <v>1.0163</v>
      </c>
      <c r="G730">
        <v>58.583002</v>
      </c>
      <c r="H730">
        <v>0.26419999999999999</v>
      </c>
      <c r="I730">
        <v>134</v>
      </c>
    </row>
    <row r="731" spans="1:9" x14ac:dyDescent="0.3">
      <c r="A731">
        <v>2021</v>
      </c>
      <c r="B731">
        <v>5</v>
      </c>
      <c r="C731" s="1" t="s">
        <v>9</v>
      </c>
      <c r="D731" s="1" t="s">
        <v>23</v>
      </c>
      <c r="E731" s="1" t="s">
        <v>13</v>
      </c>
      <c r="F731">
        <v>1.0680000000000001</v>
      </c>
      <c r="G731">
        <v>168.19323</v>
      </c>
      <c r="H731">
        <v>0.42720000000000002</v>
      </c>
      <c r="I731">
        <v>207</v>
      </c>
    </row>
    <row r="732" spans="1:9" x14ac:dyDescent="0.3">
      <c r="A732">
        <v>2021</v>
      </c>
      <c r="B732">
        <v>5</v>
      </c>
      <c r="C732" s="1" t="s">
        <v>26</v>
      </c>
      <c r="D732" s="1" t="s">
        <v>52</v>
      </c>
      <c r="E732" s="1" t="s">
        <v>13</v>
      </c>
      <c r="F732">
        <v>1.0727</v>
      </c>
      <c r="G732">
        <v>91.027754000000002</v>
      </c>
      <c r="H732">
        <v>0.42909999999999998</v>
      </c>
      <c r="I732">
        <v>0</v>
      </c>
    </row>
    <row r="733" spans="1:9" x14ac:dyDescent="0.3">
      <c r="A733">
        <v>2021</v>
      </c>
      <c r="B733">
        <v>5</v>
      </c>
      <c r="C733" s="1" t="s">
        <v>9</v>
      </c>
      <c r="D733" s="1" t="s">
        <v>21</v>
      </c>
      <c r="E733" s="1" t="s">
        <v>13</v>
      </c>
      <c r="F733">
        <v>1.1576</v>
      </c>
      <c r="G733">
        <v>149.28983400000001</v>
      </c>
      <c r="H733">
        <v>0.46310000000000001</v>
      </c>
      <c r="I733">
        <v>164</v>
      </c>
    </row>
    <row r="734" spans="1:9" x14ac:dyDescent="0.3">
      <c r="A734">
        <v>2021</v>
      </c>
      <c r="B734">
        <v>5</v>
      </c>
      <c r="C734" s="1" t="s">
        <v>9</v>
      </c>
      <c r="D734" s="1" t="s">
        <v>45</v>
      </c>
      <c r="E734" s="1" t="s">
        <v>12</v>
      </c>
      <c r="F734">
        <v>1.1917</v>
      </c>
      <c r="G734">
        <v>73.446700000000007</v>
      </c>
      <c r="H734">
        <v>0.41710000000000003</v>
      </c>
      <c r="I734">
        <v>107</v>
      </c>
    </row>
    <row r="735" spans="1:9" x14ac:dyDescent="0.3">
      <c r="A735">
        <v>2021</v>
      </c>
      <c r="B735">
        <v>5</v>
      </c>
      <c r="C735" s="1" t="s">
        <v>9</v>
      </c>
      <c r="D735" s="1" t="s">
        <v>16</v>
      </c>
      <c r="E735" s="1" t="s">
        <v>11</v>
      </c>
      <c r="F735">
        <v>1.2445999999999999</v>
      </c>
      <c r="G735">
        <v>82.654955000000001</v>
      </c>
      <c r="H735">
        <v>0.28620000000000001</v>
      </c>
      <c r="I735">
        <v>205</v>
      </c>
    </row>
    <row r="736" spans="1:9" x14ac:dyDescent="0.3">
      <c r="A736">
        <v>2022</v>
      </c>
      <c r="B736">
        <v>5</v>
      </c>
      <c r="C736" s="1" t="s">
        <v>32</v>
      </c>
      <c r="D736" s="1" t="s">
        <v>15</v>
      </c>
      <c r="E736" s="1" t="s">
        <v>11</v>
      </c>
      <c r="F736">
        <v>1.2907999999999999</v>
      </c>
      <c r="G736">
        <v>183.721912</v>
      </c>
      <c r="H736">
        <v>0.25819999999999999</v>
      </c>
      <c r="I736">
        <v>293</v>
      </c>
    </row>
    <row r="737" spans="1:9" x14ac:dyDescent="0.3">
      <c r="A737">
        <v>2020</v>
      </c>
      <c r="B737">
        <v>5</v>
      </c>
      <c r="C737" s="1" t="s">
        <v>26</v>
      </c>
      <c r="D737" s="1" t="s">
        <v>39</v>
      </c>
      <c r="E737" s="1" t="s">
        <v>13</v>
      </c>
      <c r="F737">
        <v>1.2909999999999999</v>
      </c>
      <c r="G737">
        <v>137.34274099999999</v>
      </c>
      <c r="H737">
        <v>0.64559999999999995</v>
      </c>
      <c r="I737">
        <v>780</v>
      </c>
    </row>
    <row r="738" spans="1:9" x14ac:dyDescent="0.3">
      <c r="A738">
        <v>2021</v>
      </c>
      <c r="B738">
        <v>5</v>
      </c>
      <c r="C738" s="1" t="s">
        <v>32</v>
      </c>
      <c r="D738" s="1" t="s">
        <v>33</v>
      </c>
      <c r="E738" s="1" t="s">
        <v>126</v>
      </c>
      <c r="F738">
        <v>1.2937000000000001</v>
      </c>
      <c r="G738">
        <v>382.59960000000001</v>
      </c>
      <c r="H738">
        <v>0.2457</v>
      </c>
      <c r="I738">
        <v>113</v>
      </c>
    </row>
    <row r="739" spans="1:9" x14ac:dyDescent="0.3">
      <c r="A739">
        <v>2022</v>
      </c>
      <c r="B739">
        <v>5</v>
      </c>
      <c r="C739" s="1" t="s">
        <v>9</v>
      </c>
      <c r="D739" s="1" t="s">
        <v>15</v>
      </c>
      <c r="E739" s="1" t="s">
        <v>11</v>
      </c>
      <c r="F739">
        <v>1.3643000000000001</v>
      </c>
      <c r="G739">
        <v>146.524473</v>
      </c>
      <c r="H739">
        <v>0.27289999999999998</v>
      </c>
      <c r="I739">
        <v>89</v>
      </c>
    </row>
    <row r="740" spans="1:9" x14ac:dyDescent="0.3">
      <c r="A740">
        <v>2020</v>
      </c>
      <c r="B740">
        <v>5</v>
      </c>
      <c r="C740" s="1" t="s">
        <v>26</v>
      </c>
      <c r="D740" s="1" t="s">
        <v>17</v>
      </c>
      <c r="E740" s="1" t="s">
        <v>126</v>
      </c>
      <c r="F740">
        <v>1.3652</v>
      </c>
      <c r="G740">
        <v>128.12374399999999</v>
      </c>
      <c r="H740">
        <v>0.2457</v>
      </c>
      <c r="I740">
        <v>245</v>
      </c>
    </row>
    <row r="741" spans="1:9" x14ac:dyDescent="0.3">
      <c r="A741">
        <v>2021</v>
      </c>
      <c r="B741">
        <v>5</v>
      </c>
      <c r="C741" s="1" t="s">
        <v>9</v>
      </c>
      <c r="D741" s="1" t="s">
        <v>16</v>
      </c>
      <c r="E741" s="1" t="s">
        <v>13</v>
      </c>
      <c r="F741">
        <v>1.3680000000000001</v>
      </c>
      <c r="G741">
        <v>98.160893999999999</v>
      </c>
      <c r="H741">
        <v>0.61560000000000004</v>
      </c>
      <c r="I741">
        <v>85</v>
      </c>
    </row>
    <row r="742" spans="1:9" x14ac:dyDescent="0.3">
      <c r="A742">
        <v>2022</v>
      </c>
      <c r="B742">
        <v>5</v>
      </c>
      <c r="C742" s="1" t="s">
        <v>26</v>
      </c>
      <c r="D742" s="1" t="s">
        <v>50</v>
      </c>
      <c r="E742" s="1" t="s">
        <v>27</v>
      </c>
      <c r="F742">
        <v>1.3728</v>
      </c>
      <c r="G742">
        <v>107.913191</v>
      </c>
      <c r="H742">
        <v>0.43930000000000002</v>
      </c>
      <c r="I742">
        <v>1203</v>
      </c>
    </row>
    <row r="743" spans="1:9" x14ac:dyDescent="0.3">
      <c r="A743">
        <v>2020</v>
      </c>
      <c r="B743">
        <v>5</v>
      </c>
      <c r="C743" s="1" t="s">
        <v>32</v>
      </c>
      <c r="D743" s="1" t="s">
        <v>29</v>
      </c>
      <c r="E743" s="1" t="s">
        <v>13</v>
      </c>
      <c r="F743">
        <v>1.3731</v>
      </c>
      <c r="G743">
        <v>365.60741100000001</v>
      </c>
      <c r="H743">
        <v>0.54910000000000003</v>
      </c>
      <c r="I743">
        <v>202</v>
      </c>
    </row>
    <row r="744" spans="1:9" x14ac:dyDescent="0.3">
      <c r="A744">
        <v>2022</v>
      </c>
      <c r="B744">
        <v>5</v>
      </c>
      <c r="C744" s="1" t="s">
        <v>26</v>
      </c>
      <c r="D744" s="1" t="s">
        <v>21</v>
      </c>
      <c r="E744" s="1" t="s">
        <v>13</v>
      </c>
      <c r="F744">
        <v>1.3945000000000001</v>
      </c>
      <c r="G744">
        <v>246.06579400000001</v>
      </c>
      <c r="H744">
        <v>0.55779999999999996</v>
      </c>
      <c r="I744">
        <v>345</v>
      </c>
    </row>
    <row r="745" spans="1:9" x14ac:dyDescent="0.3">
      <c r="A745">
        <v>2022</v>
      </c>
      <c r="B745">
        <v>5</v>
      </c>
      <c r="C745" s="1" t="s">
        <v>26</v>
      </c>
      <c r="D745" s="1" t="s">
        <v>56</v>
      </c>
      <c r="E745" s="1" t="s">
        <v>12</v>
      </c>
      <c r="F745">
        <v>1.4164000000000001</v>
      </c>
      <c r="G745">
        <v>129.82277099999999</v>
      </c>
      <c r="H745">
        <v>0.49569999999999997</v>
      </c>
      <c r="I745">
        <v>529</v>
      </c>
    </row>
    <row r="746" spans="1:9" x14ac:dyDescent="0.3">
      <c r="A746">
        <v>2020</v>
      </c>
      <c r="B746">
        <v>5</v>
      </c>
      <c r="C746" s="1" t="s">
        <v>32</v>
      </c>
      <c r="D746" s="1" t="s">
        <v>33</v>
      </c>
      <c r="E746" s="1" t="s">
        <v>126</v>
      </c>
      <c r="F746">
        <v>1.4770000000000001</v>
      </c>
      <c r="G746">
        <v>390.84283699999997</v>
      </c>
      <c r="H746">
        <v>0.28050000000000003</v>
      </c>
      <c r="I746">
        <v>106</v>
      </c>
    </row>
    <row r="747" spans="1:9" x14ac:dyDescent="0.3">
      <c r="A747">
        <v>2021</v>
      </c>
      <c r="B747">
        <v>5</v>
      </c>
      <c r="C747" s="1" t="s">
        <v>26</v>
      </c>
      <c r="D747" s="1" t="s">
        <v>17</v>
      </c>
      <c r="E747" s="1" t="s">
        <v>126</v>
      </c>
      <c r="F747">
        <v>1.5262</v>
      </c>
      <c r="G747">
        <v>136.56304800000001</v>
      </c>
      <c r="H747">
        <v>0.2747</v>
      </c>
      <c r="I747">
        <v>212</v>
      </c>
    </row>
    <row r="748" spans="1:9" x14ac:dyDescent="0.3">
      <c r="A748">
        <v>2020</v>
      </c>
      <c r="B748">
        <v>5</v>
      </c>
      <c r="C748" s="1" t="s">
        <v>26</v>
      </c>
      <c r="D748" s="1" t="s">
        <v>19</v>
      </c>
      <c r="E748" s="1" t="s">
        <v>12</v>
      </c>
      <c r="F748">
        <v>1.528</v>
      </c>
      <c r="G748">
        <v>224.94618399999999</v>
      </c>
      <c r="H748">
        <v>0.56540000000000001</v>
      </c>
      <c r="I748">
        <v>327</v>
      </c>
    </row>
    <row r="749" spans="1:9" x14ac:dyDescent="0.3">
      <c r="A749">
        <v>2022</v>
      </c>
      <c r="B749">
        <v>5</v>
      </c>
      <c r="C749" s="1" t="s">
        <v>32</v>
      </c>
      <c r="D749" s="1" t="s">
        <v>33</v>
      </c>
      <c r="E749" s="1" t="s">
        <v>126</v>
      </c>
      <c r="F749">
        <v>1.5366</v>
      </c>
      <c r="G749">
        <v>489.37299000000002</v>
      </c>
      <c r="H749">
        <v>0.29189999999999999</v>
      </c>
      <c r="I749">
        <v>121</v>
      </c>
    </row>
    <row r="750" spans="1:9" x14ac:dyDescent="0.3">
      <c r="A750">
        <v>2022</v>
      </c>
      <c r="B750">
        <v>5</v>
      </c>
      <c r="C750" s="1" t="s">
        <v>26</v>
      </c>
      <c r="D750" s="1" t="s">
        <v>55</v>
      </c>
      <c r="E750" s="1" t="s">
        <v>12</v>
      </c>
      <c r="F750">
        <v>1.5551999999999999</v>
      </c>
      <c r="G750">
        <v>76.888582</v>
      </c>
      <c r="H750">
        <v>0.5444</v>
      </c>
      <c r="I750">
        <v>336</v>
      </c>
    </row>
    <row r="751" spans="1:9" x14ac:dyDescent="0.3">
      <c r="A751">
        <v>2021</v>
      </c>
      <c r="B751">
        <v>5</v>
      </c>
      <c r="C751" s="1" t="s">
        <v>32</v>
      </c>
      <c r="D751" s="1" t="s">
        <v>19</v>
      </c>
      <c r="E751" s="1" t="s">
        <v>12</v>
      </c>
      <c r="F751">
        <v>1.6667000000000001</v>
      </c>
      <c r="G751">
        <v>316.39511399999998</v>
      </c>
      <c r="H751">
        <v>0.61660000000000004</v>
      </c>
      <c r="I751">
        <v>287</v>
      </c>
    </row>
    <row r="752" spans="1:9" x14ac:dyDescent="0.3">
      <c r="A752">
        <v>2022</v>
      </c>
      <c r="B752">
        <v>5</v>
      </c>
      <c r="C752" s="1" t="s">
        <v>9</v>
      </c>
      <c r="D752" s="1" t="s">
        <v>17</v>
      </c>
      <c r="E752" s="1" t="s">
        <v>126</v>
      </c>
      <c r="F752">
        <v>1.6698999999999999</v>
      </c>
      <c r="G752">
        <v>200.27634900000001</v>
      </c>
      <c r="H752">
        <v>0.30059999999999998</v>
      </c>
      <c r="I752">
        <v>159</v>
      </c>
    </row>
    <row r="753" spans="1:9" x14ac:dyDescent="0.3">
      <c r="A753">
        <v>2020</v>
      </c>
      <c r="B753">
        <v>5</v>
      </c>
      <c r="C753" s="1" t="s">
        <v>9</v>
      </c>
      <c r="D753" s="1" t="s">
        <v>16</v>
      </c>
      <c r="E753" s="1" t="s">
        <v>13</v>
      </c>
      <c r="F753">
        <v>1.8037000000000001</v>
      </c>
      <c r="G753">
        <v>280.36658499999999</v>
      </c>
      <c r="H753">
        <v>0.81169999999999998</v>
      </c>
      <c r="I753">
        <v>285</v>
      </c>
    </row>
    <row r="754" spans="1:9" x14ac:dyDescent="0.3">
      <c r="A754">
        <v>2020</v>
      </c>
      <c r="B754">
        <v>5</v>
      </c>
      <c r="C754" s="1" t="s">
        <v>9</v>
      </c>
      <c r="D754" s="1" t="s">
        <v>20</v>
      </c>
      <c r="E754" s="1" t="s">
        <v>12</v>
      </c>
      <c r="F754">
        <v>1.8592</v>
      </c>
      <c r="G754">
        <v>140.87174899999999</v>
      </c>
      <c r="H754">
        <v>0.66920000000000002</v>
      </c>
      <c r="I754">
        <v>105</v>
      </c>
    </row>
    <row r="755" spans="1:9" x14ac:dyDescent="0.3">
      <c r="A755">
        <v>2021</v>
      </c>
      <c r="B755">
        <v>5</v>
      </c>
      <c r="C755" s="1" t="s">
        <v>32</v>
      </c>
      <c r="D755" s="1" t="s">
        <v>16</v>
      </c>
      <c r="E755" s="1" t="s">
        <v>11</v>
      </c>
      <c r="F755">
        <v>1.9198999999999999</v>
      </c>
      <c r="G755">
        <v>60.751409000000002</v>
      </c>
      <c r="H755">
        <v>0.44159999999999999</v>
      </c>
      <c r="I755">
        <v>247</v>
      </c>
    </row>
    <row r="756" spans="1:9" x14ac:dyDescent="0.3">
      <c r="A756">
        <v>2020</v>
      </c>
      <c r="B756">
        <v>5</v>
      </c>
      <c r="C756" s="1" t="s">
        <v>9</v>
      </c>
      <c r="D756" s="1" t="s">
        <v>19</v>
      </c>
      <c r="E756" s="1" t="s">
        <v>12</v>
      </c>
      <c r="F756">
        <v>2.1726000000000001</v>
      </c>
      <c r="G756">
        <v>330.982913</v>
      </c>
      <c r="H756">
        <v>0.80379999999999996</v>
      </c>
      <c r="I756">
        <v>138</v>
      </c>
    </row>
    <row r="757" spans="1:9" x14ac:dyDescent="0.3">
      <c r="A757">
        <v>2022</v>
      </c>
      <c r="B757">
        <v>5</v>
      </c>
      <c r="C757" s="1" t="s">
        <v>9</v>
      </c>
      <c r="D757" s="1" t="s">
        <v>20</v>
      </c>
      <c r="E757" s="1" t="s">
        <v>12</v>
      </c>
      <c r="F757">
        <v>2.3174000000000001</v>
      </c>
      <c r="G757">
        <v>190.920762</v>
      </c>
      <c r="H757">
        <v>0.83430000000000004</v>
      </c>
      <c r="I757">
        <v>151</v>
      </c>
    </row>
    <row r="758" spans="1:9" x14ac:dyDescent="0.3">
      <c r="A758">
        <v>2021</v>
      </c>
      <c r="B758">
        <v>5</v>
      </c>
      <c r="C758" s="1" t="s">
        <v>9</v>
      </c>
      <c r="D758" s="1" t="s">
        <v>17</v>
      </c>
      <c r="E758" s="1" t="s">
        <v>126</v>
      </c>
      <c r="F758">
        <v>2.4346999999999999</v>
      </c>
      <c r="G758">
        <v>266.13412099999999</v>
      </c>
      <c r="H758">
        <v>0.43830000000000002</v>
      </c>
      <c r="I758">
        <v>98</v>
      </c>
    </row>
    <row r="759" spans="1:9" x14ac:dyDescent="0.3">
      <c r="A759">
        <v>2022</v>
      </c>
      <c r="B759">
        <v>5</v>
      </c>
      <c r="C759" s="1" t="s">
        <v>32</v>
      </c>
      <c r="D759" s="1" t="s">
        <v>20</v>
      </c>
      <c r="E759" s="1" t="s">
        <v>22</v>
      </c>
      <c r="F759">
        <v>2.7366000000000001</v>
      </c>
      <c r="G759">
        <v>157.761561</v>
      </c>
      <c r="H759">
        <v>0.71150000000000002</v>
      </c>
      <c r="I759">
        <v>352</v>
      </c>
    </row>
    <row r="760" spans="1:9" x14ac:dyDescent="0.3">
      <c r="A760">
        <v>2022</v>
      </c>
      <c r="B760">
        <v>5</v>
      </c>
      <c r="C760" s="1" t="s">
        <v>9</v>
      </c>
      <c r="D760" s="1" t="s">
        <v>57</v>
      </c>
      <c r="E760" s="1" t="s">
        <v>12</v>
      </c>
      <c r="F760">
        <v>2.8144999999999998</v>
      </c>
      <c r="G760">
        <v>192.815258</v>
      </c>
      <c r="H760">
        <v>0.98509999999999998</v>
      </c>
      <c r="I760">
        <v>132</v>
      </c>
    </row>
    <row r="761" spans="1:9" x14ac:dyDescent="0.3">
      <c r="A761">
        <v>2022</v>
      </c>
      <c r="B761">
        <v>5</v>
      </c>
      <c r="C761" s="1" t="s">
        <v>26</v>
      </c>
      <c r="D761" s="1" t="s">
        <v>10</v>
      </c>
      <c r="E761" s="1" t="s">
        <v>13</v>
      </c>
      <c r="F761">
        <v>2.8616000000000001</v>
      </c>
      <c r="G761">
        <v>523.02981699999998</v>
      </c>
      <c r="H761">
        <v>1.4308000000000001</v>
      </c>
      <c r="I761">
        <v>438</v>
      </c>
    </row>
    <row r="762" spans="1:9" x14ac:dyDescent="0.3">
      <c r="A762">
        <v>2021</v>
      </c>
      <c r="B762">
        <v>5</v>
      </c>
      <c r="C762" s="1" t="s">
        <v>9</v>
      </c>
      <c r="D762" s="1" t="s">
        <v>20</v>
      </c>
      <c r="E762" s="1" t="s">
        <v>12</v>
      </c>
      <c r="F762">
        <v>3.0084</v>
      </c>
      <c r="G762">
        <v>254.33926600000001</v>
      </c>
      <c r="H762">
        <v>1.083</v>
      </c>
      <c r="I762">
        <v>229</v>
      </c>
    </row>
    <row r="763" spans="1:9" x14ac:dyDescent="0.3">
      <c r="A763">
        <v>2022</v>
      </c>
      <c r="B763">
        <v>5</v>
      </c>
      <c r="C763" s="1" t="s">
        <v>26</v>
      </c>
      <c r="D763" s="1" t="s">
        <v>51</v>
      </c>
      <c r="E763" s="1" t="s">
        <v>12</v>
      </c>
      <c r="F763">
        <v>3.0453000000000001</v>
      </c>
      <c r="G763">
        <v>174.863686</v>
      </c>
      <c r="H763">
        <v>1.1724000000000001</v>
      </c>
      <c r="I763">
        <v>915</v>
      </c>
    </row>
    <row r="764" spans="1:9" x14ac:dyDescent="0.3">
      <c r="A764">
        <v>2020</v>
      </c>
      <c r="B764">
        <v>5</v>
      </c>
      <c r="C764" s="1" t="s">
        <v>9</v>
      </c>
      <c r="D764" s="1" t="s">
        <v>17</v>
      </c>
      <c r="E764" s="1" t="s">
        <v>126</v>
      </c>
      <c r="F764">
        <v>3.2212999999999998</v>
      </c>
      <c r="G764">
        <v>305.89853199999999</v>
      </c>
      <c r="H764">
        <v>0.57979999999999998</v>
      </c>
      <c r="I764">
        <v>95</v>
      </c>
    </row>
    <row r="765" spans="1:9" x14ac:dyDescent="0.3">
      <c r="A765">
        <v>2020</v>
      </c>
      <c r="B765">
        <v>5</v>
      </c>
      <c r="C765" s="1" t="s">
        <v>32</v>
      </c>
      <c r="D765" s="1" t="s">
        <v>39</v>
      </c>
      <c r="E765" s="1" t="s">
        <v>13</v>
      </c>
      <c r="F765">
        <v>3.2629000000000001</v>
      </c>
      <c r="G765">
        <v>358.536068</v>
      </c>
      <c r="H765">
        <v>1.6315</v>
      </c>
      <c r="I765">
        <v>1966</v>
      </c>
    </row>
    <row r="766" spans="1:9" x14ac:dyDescent="0.3">
      <c r="A766">
        <v>2020</v>
      </c>
      <c r="B766">
        <v>5</v>
      </c>
      <c r="C766" s="1" t="s">
        <v>32</v>
      </c>
      <c r="D766" s="1" t="s">
        <v>16</v>
      </c>
      <c r="E766" s="1" t="s">
        <v>13</v>
      </c>
      <c r="F766">
        <v>3.6335999999999999</v>
      </c>
      <c r="G766">
        <v>655.26460299999997</v>
      </c>
      <c r="H766">
        <v>1.6351</v>
      </c>
      <c r="I766">
        <v>1225</v>
      </c>
    </row>
    <row r="767" spans="1:9" x14ac:dyDescent="0.3">
      <c r="A767">
        <v>2020</v>
      </c>
      <c r="B767">
        <v>5</v>
      </c>
      <c r="C767" s="1" t="s">
        <v>26</v>
      </c>
      <c r="D767" s="1" t="s">
        <v>16</v>
      </c>
      <c r="E767" s="1" t="s">
        <v>11</v>
      </c>
      <c r="F767">
        <v>3.7982</v>
      </c>
      <c r="G767">
        <v>283.98974800000002</v>
      </c>
      <c r="H767">
        <v>0.87360000000000004</v>
      </c>
      <c r="I767">
        <v>1569</v>
      </c>
    </row>
    <row r="768" spans="1:9" x14ac:dyDescent="0.3">
      <c r="A768">
        <v>2022</v>
      </c>
      <c r="B768">
        <v>5</v>
      </c>
      <c r="C768" s="1" t="s">
        <v>26</v>
      </c>
      <c r="D768" s="1" t="s">
        <v>17</v>
      </c>
      <c r="E768" s="1" t="s">
        <v>126</v>
      </c>
      <c r="F768">
        <v>3.8740999999999999</v>
      </c>
      <c r="G768">
        <v>350.53213</v>
      </c>
      <c r="H768">
        <v>0.69730000000000003</v>
      </c>
      <c r="I768">
        <v>1441</v>
      </c>
    </row>
    <row r="769" spans="1:9" x14ac:dyDescent="0.3">
      <c r="A769">
        <v>2021</v>
      </c>
      <c r="B769">
        <v>5</v>
      </c>
      <c r="C769" s="1" t="s">
        <v>26</v>
      </c>
      <c r="D769" s="1" t="s">
        <v>50</v>
      </c>
      <c r="E769" s="1" t="s">
        <v>27</v>
      </c>
      <c r="F769">
        <v>3.8908</v>
      </c>
      <c r="G769">
        <v>334.68803000000003</v>
      </c>
      <c r="H769">
        <v>1.2451000000000001</v>
      </c>
      <c r="I769">
        <v>3510</v>
      </c>
    </row>
    <row r="770" spans="1:9" x14ac:dyDescent="0.3">
      <c r="A770">
        <v>2021</v>
      </c>
      <c r="B770">
        <v>5</v>
      </c>
      <c r="C770" s="1" t="s">
        <v>26</v>
      </c>
      <c r="D770" s="1" t="s">
        <v>16</v>
      </c>
      <c r="E770" s="1" t="s">
        <v>11</v>
      </c>
      <c r="F770">
        <v>4.1646000000000001</v>
      </c>
      <c r="G770">
        <v>281.72460000000001</v>
      </c>
      <c r="H770">
        <v>0.95789999999999997</v>
      </c>
      <c r="I770">
        <v>1325</v>
      </c>
    </row>
    <row r="771" spans="1:9" x14ac:dyDescent="0.3">
      <c r="A771">
        <v>2022</v>
      </c>
      <c r="B771">
        <v>5</v>
      </c>
      <c r="C771" s="1" t="s">
        <v>32</v>
      </c>
      <c r="D771" s="1" t="s">
        <v>57</v>
      </c>
      <c r="E771" s="1" t="s">
        <v>12</v>
      </c>
      <c r="F771">
        <v>4.1803999999999997</v>
      </c>
      <c r="G771">
        <v>344.14095400000002</v>
      </c>
      <c r="H771">
        <v>1.4631000000000001</v>
      </c>
      <c r="I771">
        <v>641</v>
      </c>
    </row>
    <row r="772" spans="1:9" x14ac:dyDescent="0.3">
      <c r="A772">
        <v>2022</v>
      </c>
      <c r="B772">
        <v>5</v>
      </c>
      <c r="C772" s="1" t="s">
        <v>9</v>
      </c>
      <c r="D772" s="1" t="s">
        <v>21</v>
      </c>
      <c r="E772" s="1" t="s">
        <v>13</v>
      </c>
      <c r="F772">
        <v>4.3141999999999996</v>
      </c>
      <c r="G772">
        <v>760.29407700000002</v>
      </c>
      <c r="H772">
        <v>1.7256</v>
      </c>
      <c r="I772">
        <v>166</v>
      </c>
    </row>
    <row r="773" spans="1:9" x14ac:dyDescent="0.3">
      <c r="A773">
        <v>2021</v>
      </c>
      <c r="B773">
        <v>5</v>
      </c>
      <c r="C773" s="1" t="s">
        <v>26</v>
      </c>
      <c r="D773" s="1" t="s">
        <v>10</v>
      </c>
      <c r="E773" s="1" t="s">
        <v>13</v>
      </c>
      <c r="F773">
        <v>4.3446999999999996</v>
      </c>
      <c r="G773">
        <v>627.31473900000003</v>
      </c>
      <c r="H773">
        <v>2.1724000000000001</v>
      </c>
      <c r="I773">
        <v>566</v>
      </c>
    </row>
    <row r="774" spans="1:9" x14ac:dyDescent="0.3">
      <c r="A774">
        <v>2021</v>
      </c>
      <c r="B774">
        <v>5</v>
      </c>
      <c r="C774" s="1" t="s">
        <v>32</v>
      </c>
      <c r="D774" s="1" t="s">
        <v>16</v>
      </c>
      <c r="E774" s="1" t="s">
        <v>13</v>
      </c>
      <c r="F774">
        <v>4.5819999999999999</v>
      </c>
      <c r="G774">
        <v>432.96244000000002</v>
      </c>
      <c r="H774">
        <v>2.0619000000000001</v>
      </c>
      <c r="I774">
        <v>1403</v>
      </c>
    </row>
    <row r="775" spans="1:9" x14ac:dyDescent="0.3">
      <c r="A775">
        <v>2022</v>
      </c>
      <c r="B775">
        <v>5</v>
      </c>
      <c r="C775" s="1" t="s">
        <v>32</v>
      </c>
      <c r="D775" s="1" t="s">
        <v>51</v>
      </c>
      <c r="E775" s="1" t="s">
        <v>12</v>
      </c>
      <c r="F775">
        <v>4.5991</v>
      </c>
      <c r="G775">
        <v>302.88313099999999</v>
      </c>
      <c r="H775">
        <v>1.7706</v>
      </c>
      <c r="I775">
        <v>1506</v>
      </c>
    </row>
    <row r="776" spans="1:9" x14ac:dyDescent="0.3">
      <c r="A776">
        <v>2022</v>
      </c>
      <c r="B776">
        <v>5</v>
      </c>
      <c r="C776" s="1" t="s">
        <v>32</v>
      </c>
      <c r="D776" s="1" t="s">
        <v>21</v>
      </c>
      <c r="E776" s="1" t="s">
        <v>13</v>
      </c>
      <c r="F776">
        <v>4.6614000000000004</v>
      </c>
      <c r="G776">
        <v>1070.0705849999999</v>
      </c>
      <c r="H776">
        <v>1.8646</v>
      </c>
      <c r="I776">
        <v>447</v>
      </c>
    </row>
    <row r="777" spans="1:9" x14ac:dyDescent="0.3">
      <c r="A777">
        <v>2022</v>
      </c>
      <c r="B777">
        <v>5</v>
      </c>
      <c r="C777" s="1" t="s">
        <v>26</v>
      </c>
      <c r="D777" s="1" t="s">
        <v>57</v>
      </c>
      <c r="E777" s="1" t="s">
        <v>12</v>
      </c>
      <c r="F777">
        <v>4.7601000000000004</v>
      </c>
      <c r="G777">
        <v>382.14135900000002</v>
      </c>
      <c r="H777">
        <v>1.6660999999999999</v>
      </c>
      <c r="I777">
        <v>870</v>
      </c>
    </row>
    <row r="778" spans="1:9" x14ac:dyDescent="0.3">
      <c r="A778">
        <v>2021</v>
      </c>
      <c r="B778">
        <v>5</v>
      </c>
      <c r="C778" s="1" t="s">
        <v>32</v>
      </c>
      <c r="D778" s="1" t="s">
        <v>50</v>
      </c>
      <c r="E778" s="1" t="s">
        <v>27</v>
      </c>
      <c r="F778">
        <v>4.7962999999999996</v>
      </c>
      <c r="G778">
        <v>411.48491000000001</v>
      </c>
      <c r="H778">
        <v>1.5347999999999999</v>
      </c>
      <c r="I778">
        <v>3969</v>
      </c>
    </row>
    <row r="779" spans="1:9" x14ac:dyDescent="0.3">
      <c r="A779">
        <v>2022</v>
      </c>
      <c r="B779">
        <v>5</v>
      </c>
      <c r="C779" s="1" t="s">
        <v>26</v>
      </c>
      <c r="D779" s="1" t="s">
        <v>20</v>
      </c>
      <c r="E779" s="1" t="s">
        <v>12</v>
      </c>
      <c r="F779">
        <v>5.2721999999999998</v>
      </c>
      <c r="G779">
        <v>410.25194900000002</v>
      </c>
      <c r="H779">
        <v>1.8978999999999999</v>
      </c>
      <c r="I779">
        <v>1380</v>
      </c>
    </row>
    <row r="780" spans="1:9" x14ac:dyDescent="0.3">
      <c r="A780">
        <v>2022</v>
      </c>
      <c r="B780">
        <v>5</v>
      </c>
      <c r="C780" s="1" t="s">
        <v>26</v>
      </c>
      <c r="D780" s="1" t="s">
        <v>10</v>
      </c>
      <c r="E780" s="1" t="s">
        <v>46</v>
      </c>
      <c r="F780">
        <v>5.7554999999999996</v>
      </c>
      <c r="G780">
        <v>467.64339999999999</v>
      </c>
      <c r="H780">
        <v>1.151</v>
      </c>
      <c r="I780">
        <v>820</v>
      </c>
    </row>
    <row r="781" spans="1:9" x14ac:dyDescent="0.3">
      <c r="A781">
        <v>2021</v>
      </c>
      <c r="B781">
        <v>5</v>
      </c>
      <c r="C781" s="1" t="s">
        <v>26</v>
      </c>
      <c r="D781" s="1" t="s">
        <v>15</v>
      </c>
      <c r="E781" s="1" t="s">
        <v>13</v>
      </c>
      <c r="F781">
        <v>5.9218999999999999</v>
      </c>
      <c r="G781">
        <v>1154.483978</v>
      </c>
      <c r="H781">
        <v>2.3687</v>
      </c>
      <c r="I781">
        <v>904</v>
      </c>
    </row>
    <row r="782" spans="1:9" x14ac:dyDescent="0.3">
      <c r="A782">
        <v>2020</v>
      </c>
      <c r="B782">
        <v>5</v>
      </c>
      <c r="C782" s="1" t="s">
        <v>32</v>
      </c>
      <c r="D782" s="1" t="s">
        <v>19</v>
      </c>
      <c r="E782" s="1" t="s">
        <v>12</v>
      </c>
      <c r="F782">
        <v>6.3243</v>
      </c>
      <c r="G782">
        <v>868.844336</v>
      </c>
      <c r="H782">
        <v>2.34</v>
      </c>
      <c r="I782">
        <v>827</v>
      </c>
    </row>
    <row r="783" spans="1:9" x14ac:dyDescent="0.3">
      <c r="A783">
        <v>2022</v>
      </c>
      <c r="B783">
        <v>5</v>
      </c>
      <c r="C783" s="1" t="s">
        <v>32</v>
      </c>
      <c r="D783" s="1" t="s">
        <v>17</v>
      </c>
      <c r="E783" s="1" t="s">
        <v>126</v>
      </c>
      <c r="F783">
        <v>6.4932999999999996</v>
      </c>
      <c r="G783">
        <v>637.88611500000002</v>
      </c>
      <c r="H783">
        <v>1.1688000000000001</v>
      </c>
      <c r="I783">
        <v>2563</v>
      </c>
    </row>
    <row r="784" spans="1:9" x14ac:dyDescent="0.3">
      <c r="A784">
        <v>2022</v>
      </c>
      <c r="B784">
        <v>5</v>
      </c>
      <c r="C784" s="1" t="s">
        <v>9</v>
      </c>
      <c r="D784" s="1" t="s">
        <v>10</v>
      </c>
      <c r="E784" s="1" t="s">
        <v>46</v>
      </c>
      <c r="F784">
        <v>6.8372999999999999</v>
      </c>
      <c r="G784">
        <v>551.19290000000001</v>
      </c>
      <c r="H784">
        <v>1.3674999999999999</v>
      </c>
      <c r="I784">
        <v>312</v>
      </c>
    </row>
    <row r="785" spans="1:9" x14ac:dyDescent="0.3">
      <c r="A785">
        <v>2020</v>
      </c>
      <c r="B785">
        <v>5</v>
      </c>
      <c r="C785" s="1" t="s">
        <v>26</v>
      </c>
      <c r="D785" s="1" t="s">
        <v>10</v>
      </c>
      <c r="E785" s="1" t="s">
        <v>13</v>
      </c>
      <c r="F785">
        <v>7.0789999999999997</v>
      </c>
      <c r="G785">
        <v>978.03047000000004</v>
      </c>
      <c r="H785">
        <v>3.5394000000000001</v>
      </c>
      <c r="I785">
        <v>1256</v>
      </c>
    </row>
    <row r="786" spans="1:9" x14ac:dyDescent="0.3">
      <c r="A786">
        <v>2021</v>
      </c>
      <c r="B786">
        <v>5</v>
      </c>
      <c r="C786" s="1" t="s">
        <v>32</v>
      </c>
      <c r="D786" s="1" t="s">
        <v>10</v>
      </c>
      <c r="E786" s="1" t="s">
        <v>13</v>
      </c>
      <c r="F786">
        <v>7.8155000000000001</v>
      </c>
      <c r="G786">
        <v>1041.9969940000001</v>
      </c>
      <c r="H786">
        <v>3.9077000000000002</v>
      </c>
      <c r="I786">
        <v>585</v>
      </c>
    </row>
    <row r="787" spans="1:9" x14ac:dyDescent="0.3">
      <c r="A787">
        <v>2020</v>
      </c>
      <c r="B787">
        <v>5</v>
      </c>
      <c r="C787" s="1" t="s">
        <v>32</v>
      </c>
      <c r="D787" s="1" t="s">
        <v>16</v>
      </c>
      <c r="E787" s="1" t="s">
        <v>11</v>
      </c>
      <c r="F787">
        <v>8.3301999999999996</v>
      </c>
      <c r="G787">
        <v>493.35294499999998</v>
      </c>
      <c r="H787">
        <v>1.9158999999999999</v>
      </c>
      <c r="I787">
        <v>1621</v>
      </c>
    </row>
    <row r="788" spans="1:9" x14ac:dyDescent="0.3">
      <c r="A788">
        <v>2021</v>
      </c>
      <c r="B788">
        <v>5</v>
      </c>
      <c r="C788" s="1" t="s">
        <v>26</v>
      </c>
      <c r="D788" s="1" t="s">
        <v>45</v>
      </c>
      <c r="E788" s="1" t="s">
        <v>12</v>
      </c>
      <c r="F788">
        <v>8.7390000000000008</v>
      </c>
      <c r="G788">
        <v>530.79929600000003</v>
      </c>
      <c r="H788">
        <v>3.0586000000000002</v>
      </c>
      <c r="I788">
        <v>2725</v>
      </c>
    </row>
    <row r="789" spans="1:9" x14ac:dyDescent="0.3">
      <c r="A789">
        <v>2021</v>
      </c>
      <c r="B789">
        <v>5</v>
      </c>
      <c r="C789" s="1" t="s">
        <v>26</v>
      </c>
      <c r="D789" s="1" t="s">
        <v>10</v>
      </c>
      <c r="E789" s="1" t="s">
        <v>46</v>
      </c>
      <c r="F789">
        <v>8.8641000000000005</v>
      </c>
      <c r="G789">
        <v>751.66309999999999</v>
      </c>
      <c r="H789">
        <v>1.7727999999999999</v>
      </c>
      <c r="I789">
        <v>1521</v>
      </c>
    </row>
    <row r="790" spans="1:9" x14ac:dyDescent="0.3">
      <c r="A790">
        <v>2021</v>
      </c>
      <c r="B790">
        <v>5</v>
      </c>
      <c r="C790" s="1" t="s">
        <v>26</v>
      </c>
      <c r="D790" s="1" t="s">
        <v>51</v>
      </c>
      <c r="E790" s="1" t="s">
        <v>12</v>
      </c>
      <c r="F790">
        <v>9.2888000000000002</v>
      </c>
      <c r="G790">
        <v>616.157152</v>
      </c>
      <c r="H790">
        <v>3.5762</v>
      </c>
      <c r="I790">
        <v>2250</v>
      </c>
    </row>
    <row r="791" spans="1:9" x14ac:dyDescent="0.3">
      <c r="A791">
        <v>2020</v>
      </c>
      <c r="B791">
        <v>5</v>
      </c>
      <c r="C791" s="1" t="s">
        <v>26</v>
      </c>
      <c r="D791" s="1" t="s">
        <v>15</v>
      </c>
      <c r="E791" s="1" t="s">
        <v>13</v>
      </c>
      <c r="F791">
        <v>9.4710999999999999</v>
      </c>
      <c r="G791">
        <v>1704.141979</v>
      </c>
      <c r="H791">
        <v>3.7885</v>
      </c>
      <c r="I791">
        <v>1342</v>
      </c>
    </row>
    <row r="792" spans="1:9" x14ac:dyDescent="0.3">
      <c r="A792">
        <v>2022</v>
      </c>
      <c r="B792">
        <v>5</v>
      </c>
      <c r="C792" s="1" t="s">
        <v>32</v>
      </c>
      <c r="D792" s="1" t="s">
        <v>56</v>
      </c>
      <c r="E792" s="1" t="s">
        <v>12</v>
      </c>
      <c r="F792">
        <v>10.0082</v>
      </c>
      <c r="G792">
        <v>934.25620000000004</v>
      </c>
      <c r="H792">
        <v>3.5028999999999999</v>
      </c>
      <c r="I792">
        <v>3211</v>
      </c>
    </row>
    <row r="793" spans="1:9" x14ac:dyDescent="0.3">
      <c r="A793">
        <v>2022</v>
      </c>
      <c r="B793">
        <v>5</v>
      </c>
      <c r="C793" s="1" t="s">
        <v>9</v>
      </c>
      <c r="D793" s="1" t="s">
        <v>10</v>
      </c>
      <c r="E793" s="1" t="s">
        <v>11</v>
      </c>
      <c r="F793">
        <v>10.422700000000001</v>
      </c>
      <c r="G793">
        <v>773.76654099999996</v>
      </c>
      <c r="H793">
        <v>2.1888000000000001</v>
      </c>
      <c r="I793">
        <v>423</v>
      </c>
    </row>
    <row r="794" spans="1:9" x14ac:dyDescent="0.3">
      <c r="A794">
        <v>2022</v>
      </c>
      <c r="B794">
        <v>5</v>
      </c>
      <c r="C794" s="1" t="s">
        <v>32</v>
      </c>
      <c r="D794" s="1" t="s">
        <v>10</v>
      </c>
      <c r="E794" s="1" t="s">
        <v>13</v>
      </c>
      <c r="F794">
        <v>11.2546</v>
      </c>
      <c r="G794">
        <v>1644.230536</v>
      </c>
      <c r="H794">
        <v>5.6273</v>
      </c>
      <c r="I794">
        <v>891</v>
      </c>
    </row>
    <row r="795" spans="1:9" x14ac:dyDescent="0.3">
      <c r="A795">
        <v>2022</v>
      </c>
      <c r="B795">
        <v>5</v>
      </c>
      <c r="C795" s="1" t="s">
        <v>26</v>
      </c>
      <c r="D795" s="1" t="s">
        <v>15</v>
      </c>
      <c r="E795" s="1" t="s">
        <v>13</v>
      </c>
      <c r="F795">
        <v>11.338699999999999</v>
      </c>
      <c r="G795">
        <v>2381.7023290000002</v>
      </c>
      <c r="H795">
        <v>4.5354999999999999</v>
      </c>
      <c r="I795">
        <v>1918</v>
      </c>
    </row>
    <row r="796" spans="1:9" x14ac:dyDescent="0.3">
      <c r="A796">
        <v>2021</v>
      </c>
      <c r="B796">
        <v>5</v>
      </c>
      <c r="C796" s="1" t="s">
        <v>26</v>
      </c>
      <c r="D796" s="1" t="s">
        <v>20</v>
      </c>
      <c r="E796" s="1" t="s">
        <v>12</v>
      </c>
      <c r="F796">
        <v>11.3992</v>
      </c>
      <c r="G796">
        <v>729.85568000000001</v>
      </c>
      <c r="H796">
        <v>4.1036999999999999</v>
      </c>
      <c r="I796">
        <v>1552</v>
      </c>
    </row>
    <row r="797" spans="1:9" x14ac:dyDescent="0.3">
      <c r="A797">
        <v>2020</v>
      </c>
      <c r="B797">
        <v>5</v>
      </c>
      <c r="C797" s="1" t="s">
        <v>9</v>
      </c>
      <c r="D797" s="1" t="s">
        <v>16</v>
      </c>
      <c r="E797" s="1" t="s">
        <v>11</v>
      </c>
      <c r="F797">
        <v>12.0351</v>
      </c>
      <c r="G797">
        <v>665.216812</v>
      </c>
      <c r="H797">
        <v>2.7681</v>
      </c>
      <c r="I797">
        <v>478</v>
      </c>
    </row>
    <row r="798" spans="1:9" x14ac:dyDescent="0.3">
      <c r="A798">
        <v>2021</v>
      </c>
      <c r="B798">
        <v>5</v>
      </c>
      <c r="C798" s="1" t="s">
        <v>9</v>
      </c>
      <c r="D798" s="1" t="s">
        <v>10</v>
      </c>
      <c r="E798" s="1" t="s">
        <v>11</v>
      </c>
      <c r="F798">
        <v>13.557600000000001</v>
      </c>
      <c r="G798">
        <v>911.40984700000001</v>
      </c>
      <c r="H798">
        <v>2.8471000000000002</v>
      </c>
      <c r="I798">
        <v>558</v>
      </c>
    </row>
    <row r="799" spans="1:9" x14ac:dyDescent="0.3">
      <c r="A799">
        <v>2021</v>
      </c>
      <c r="B799">
        <v>5</v>
      </c>
      <c r="C799" s="1" t="s">
        <v>32</v>
      </c>
      <c r="D799" s="1" t="s">
        <v>45</v>
      </c>
      <c r="E799" s="1" t="s">
        <v>12</v>
      </c>
      <c r="F799">
        <v>13.682700000000001</v>
      </c>
      <c r="G799">
        <v>829.92592400000001</v>
      </c>
      <c r="H799">
        <v>4.7889999999999997</v>
      </c>
      <c r="I799">
        <v>4261</v>
      </c>
    </row>
    <row r="800" spans="1:9" x14ac:dyDescent="0.3">
      <c r="A800">
        <v>2022</v>
      </c>
      <c r="B800">
        <v>5</v>
      </c>
      <c r="C800" s="1" t="s">
        <v>32</v>
      </c>
      <c r="D800" s="1" t="s">
        <v>10</v>
      </c>
      <c r="E800" s="1" t="s">
        <v>46</v>
      </c>
      <c r="F800">
        <v>14.3789</v>
      </c>
      <c r="G800">
        <v>1050.2044000000001</v>
      </c>
      <c r="H800">
        <v>2.8757999999999999</v>
      </c>
      <c r="I800">
        <v>1236</v>
      </c>
    </row>
    <row r="801" spans="1:9" x14ac:dyDescent="0.3">
      <c r="A801">
        <v>2020</v>
      </c>
      <c r="B801">
        <v>5</v>
      </c>
      <c r="C801" s="1" t="s">
        <v>26</v>
      </c>
      <c r="D801" s="1" t="s">
        <v>20</v>
      </c>
      <c r="E801" s="1" t="s">
        <v>12</v>
      </c>
      <c r="F801">
        <v>14.6881</v>
      </c>
      <c r="G801">
        <v>881.70830999999998</v>
      </c>
      <c r="H801">
        <v>5.2877999999999998</v>
      </c>
      <c r="I801">
        <v>2350</v>
      </c>
    </row>
    <row r="802" spans="1:9" x14ac:dyDescent="0.3">
      <c r="A802">
        <v>2020</v>
      </c>
      <c r="B802">
        <v>5</v>
      </c>
      <c r="C802" s="1" t="s">
        <v>32</v>
      </c>
      <c r="D802" s="1" t="s">
        <v>20</v>
      </c>
      <c r="E802" s="1" t="s">
        <v>12</v>
      </c>
      <c r="F802">
        <v>16.150099999999998</v>
      </c>
      <c r="G802">
        <v>985.10154799999998</v>
      </c>
      <c r="H802">
        <v>5.8140000000000001</v>
      </c>
      <c r="I802">
        <v>2207</v>
      </c>
    </row>
    <row r="803" spans="1:9" x14ac:dyDescent="0.3">
      <c r="A803">
        <v>2020</v>
      </c>
      <c r="B803">
        <v>5</v>
      </c>
      <c r="C803" s="1" t="s">
        <v>9</v>
      </c>
      <c r="D803" s="1" t="s">
        <v>15</v>
      </c>
      <c r="E803" s="1" t="s">
        <v>13</v>
      </c>
      <c r="F803">
        <v>17.095099999999999</v>
      </c>
      <c r="G803">
        <v>3209.643513</v>
      </c>
      <c r="H803">
        <v>6.8380999999999998</v>
      </c>
      <c r="I803">
        <v>633</v>
      </c>
    </row>
    <row r="804" spans="1:9" x14ac:dyDescent="0.3">
      <c r="A804">
        <v>2020</v>
      </c>
      <c r="B804">
        <v>5</v>
      </c>
      <c r="C804" s="1" t="s">
        <v>32</v>
      </c>
      <c r="D804" s="1" t="s">
        <v>10</v>
      </c>
      <c r="E804" s="1" t="s">
        <v>13</v>
      </c>
      <c r="F804">
        <v>17.531400000000001</v>
      </c>
      <c r="G804">
        <v>2313.4474599999999</v>
      </c>
      <c r="H804">
        <v>8.7657000000000007</v>
      </c>
      <c r="I804">
        <v>2129</v>
      </c>
    </row>
    <row r="805" spans="1:9" x14ac:dyDescent="0.3">
      <c r="A805">
        <v>2021</v>
      </c>
      <c r="B805">
        <v>5</v>
      </c>
      <c r="C805" s="1" t="s">
        <v>32</v>
      </c>
      <c r="D805" s="1" t="s">
        <v>10</v>
      </c>
      <c r="E805" s="1" t="s">
        <v>46</v>
      </c>
      <c r="F805">
        <v>17.621700000000001</v>
      </c>
      <c r="G805">
        <v>1321.7207000000001</v>
      </c>
      <c r="H805">
        <v>3.5244</v>
      </c>
      <c r="I805">
        <v>1773</v>
      </c>
    </row>
    <row r="806" spans="1:9" x14ac:dyDescent="0.3">
      <c r="A806">
        <v>2021</v>
      </c>
      <c r="B806">
        <v>5</v>
      </c>
      <c r="C806" s="1" t="s">
        <v>32</v>
      </c>
      <c r="D806" s="1" t="s">
        <v>20</v>
      </c>
      <c r="E806" s="1" t="s">
        <v>12</v>
      </c>
      <c r="F806">
        <v>21.739599999999999</v>
      </c>
      <c r="G806">
        <v>1515.2832040000001</v>
      </c>
      <c r="H806">
        <v>7.8262</v>
      </c>
      <c r="I806">
        <v>1670</v>
      </c>
    </row>
    <row r="807" spans="1:9" x14ac:dyDescent="0.3">
      <c r="A807">
        <v>2020</v>
      </c>
      <c r="B807">
        <v>5</v>
      </c>
      <c r="C807" s="1" t="s">
        <v>9</v>
      </c>
      <c r="D807" s="1" t="s">
        <v>10</v>
      </c>
      <c r="E807" s="1" t="s">
        <v>11</v>
      </c>
      <c r="F807">
        <v>22.357600000000001</v>
      </c>
      <c r="G807">
        <v>1261.464109</v>
      </c>
      <c r="H807">
        <v>4.6951000000000001</v>
      </c>
      <c r="I807">
        <v>572</v>
      </c>
    </row>
    <row r="808" spans="1:9" x14ac:dyDescent="0.3">
      <c r="A808">
        <v>2021</v>
      </c>
      <c r="B808">
        <v>5</v>
      </c>
      <c r="C808" s="1" t="s">
        <v>9</v>
      </c>
      <c r="D808" s="1" t="s">
        <v>10</v>
      </c>
      <c r="E808" s="1" t="s">
        <v>46</v>
      </c>
      <c r="F808">
        <v>22.617000000000001</v>
      </c>
      <c r="G808">
        <v>1451.1396</v>
      </c>
      <c r="H808">
        <v>4.5233999999999996</v>
      </c>
      <c r="I808">
        <v>539</v>
      </c>
    </row>
    <row r="809" spans="1:9" x14ac:dyDescent="0.3">
      <c r="A809">
        <v>2022</v>
      </c>
      <c r="B809">
        <v>5</v>
      </c>
      <c r="C809" s="1" t="s">
        <v>32</v>
      </c>
      <c r="D809" s="1" t="s">
        <v>20</v>
      </c>
      <c r="E809" s="1" t="s">
        <v>12</v>
      </c>
      <c r="F809">
        <v>23.697700000000001</v>
      </c>
      <c r="G809">
        <v>1670.173912</v>
      </c>
      <c r="H809">
        <v>8.5312000000000001</v>
      </c>
      <c r="I809">
        <v>1669</v>
      </c>
    </row>
    <row r="810" spans="1:9" x14ac:dyDescent="0.3">
      <c r="A810">
        <v>2020</v>
      </c>
      <c r="B810">
        <v>5</v>
      </c>
      <c r="C810" s="1" t="s">
        <v>32</v>
      </c>
      <c r="D810" s="1" t="s">
        <v>15</v>
      </c>
      <c r="E810" s="1" t="s">
        <v>13</v>
      </c>
      <c r="F810">
        <v>23.846399999999999</v>
      </c>
      <c r="G810">
        <v>4815.3788020000002</v>
      </c>
      <c r="H810">
        <v>9.5385000000000009</v>
      </c>
      <c r="I810">
        <v>2262</v>
      </c>
    </row>
    <row r="811" spans="1:9" x14ac:dyDescent="0.3">
      <c r="A811">
        <v>2020</v>
      </c>
      <c r="B811">
        <v>5</v>
      </c>
      <c r="C811" s="1" t="s">
        <v>9</v>
      </c>
      <c r="D811" s="1" t="s">
        <v>10</v>
      </c>
      <c r="E811" s="1" t="s">
        <v>13</v>
      </c>
      <c r="F811">
        <v>29.5413</v>
      </c>
      <c r="G811">
        <v>3514.2886619999999</v>
      </c>
      <c r="H811">
        <v>14.7706</v>
      </c>
      <c r="I811">
        <v>640</v>
      </c>
    </row>
    <row r="812" spans="1:9" x14ac:dyDescent="0.3">
      <c r="A812">
        <v>2022</v>
      </c>
      <c r="B812">
        <v>5</v>
      </c>
      <c r="C812" s="1" t="s">
        <v>32</v>
      </c>
      <c r="D812" s="1" t="s">
        <v>15</v>
      </c>
      <c r="E812" s="1" t="s">
        <v>13</v>
      </c>
      <c r="F812">
        <v>30.697199999999999</v>
      </c>
      <c r="G812">
        <v>6818.8296170000003</v>
      </c>
      <c r="H812">
        <v>12.2789</v>
      </c>
      <c r="I812">
        <v>4051</v>
      </c>
    </row>
    <row r="813" spans="1:9" x14ac:dyDescent="0.3">
      <c r="A813">
        <v>2021</v>
      </c>
      <c r="B813">
        <v>5</v>
      </c>
      <c r="C813" s="1" t="s">
        <v>9</v>
      </c>
      <c r="D813" s="1" t="s">
        <v>15</v>
      </c>
      <c r="E813" s="1" t="s">
        <v>13</v>
      </c>
      <c r="F813">
        <v>30.9377</v>
      </c>
      <c r="G813">
        <v>5422.175792</v>
      </c>
      <c r="H813">
        <v>12.3752</v>
      </c>
      <c r="I813">
        <v>645</v>
      </c>
    </row>
    <row r="814" spans="1:9" x14ac:dyDescent="0.3">
      <c r="A814">
        <v>2022</v>
      </c>
      <c r="B814">
        <v>5</v>
      </c>
      <c r="C814" s="1" t="s">
        <v>9</v>
      </c>
      <c r="D814" s="1" t="s">
        <v>15</v>
      </c>
      <c r="E814" s="1" t="s">
        <v>13</v>
      </c>
      <c r="F814">
        <v>34.181800000000003</v>
      </c>
      <c r="G814">
        <v>6829.4346759999999</v>
      </c>
      <c r="H814">
        <v>13.672700000000001</v>
      </c>
      <c r="I814">
        <v>649</v>
      </c>
    </row>
    <row r="815" spans="1:9" x14ac:dyDescent="0.3">
      <c r="A815">
        <v>2021</v>
      </c>
      <c r="B815">
        <v>5</v>
      </c>
      <c r="C815" s="1" t="s">
        <v>32</v>
      </c>
      <c r="D815" s="1" t="s">
        <v>51</v>
      </c>
      <c r="E815" s="1" t="s">
        <v>12</v>
      </c>
      <c r="F815">
        <v>34.928600000000003</v>
      </c>
      <c r="G815">
        <v>2329.209672</v>
      </c>
      <c r="H815">
        <v>13.4475</v>
      </c>
      <c r="I815">
        <v>7585</v>
      </c>
    </row>
    <row r="816" spans="1:9" x14ac:dyDescent="0.3">
      <c r="A816">
        <v>2022</v>
      </c>
      <c r="B816">
        <v>5</v>
      </c>
      <c r="C816" s="1" t="s">
        <v>26</v>
      </c>
      <c r="D816" s="1" t="s">
        <v>10</v>
      </c>
      <c r="E816" s="1" t="s">
        <v>11</v>
      </c>
      <c r="F816">
        <v>38.142800000000001</v>
      </c>
      <c r="G816">
        <v>2383.2716610000002</v>
      </c>
      <c r="H816">
        <v>8.01</v>
      </c>
      <c r="I816">
        <v>6985</v>
      </c>
    </row>
    <row r="817" spans="1:9" x14ac:dyDescent="0.3">
      <c r="A817">
        <v>2022</v>
      </c>
      <c r="B817">
        <v>5</v>
      </c>
      <c r="C817" s="1" t="s">
        <v>9</v>
      </c>
      <c r="D817" s="1" t="s">
        <v>10</v>
      </c>
      <c r="E817" s="1" t="s">
        <v>13</v>
      </c>
      <c r="F817">
        <v>38.6723</v>
      </c>
      <c r="G817">
        <v>4738.7843540000003</v>
      </c>
      <c r="H817">
        <v>19.336099999999998</v>
      </c>
      <c r="I817">
        <v>554</v>
      </c>
    </row>
    <row r="818" spans="1:9" x14ac:dyDescent="0.3">
      <c r="A818">
        <v>2021</v>
      </c>
      <c r="B818">
        <v>5</v>
      </c>
      <c r="C818" s="1" t="s">
        <v>32</v>
      </c>
      <c r="D818" s="1" t="s">
        <v>15</v>
      </c>
      <c r="E818" s="1" t="s">
        <v>13</v>
      </c>
      <c r="F818">
        <v>39.335599999999999</v>
      </c>
      <c r="G818">
        <v>7424.9488259999998</v>
      </c>
      <c r="H818">
        <v>15.734299999999999</v>
      </c>
      <c r="I818">
        <v>1844</v>
      </c>
    </row>
    <row r="819" spans="1:9" x14ac:dyDescent="0.3">
      <c r="A819">
        <v>2022</v>
      </c>
      <c r="B819">
        <v>5</v>
      </c>
      <c r="C819" s="1" t="s">
        <v>9</v>
      </c>
      <c r="D819" s="1" t="s">
        <v>10</v>
      </c>
      <c r="E819" s="1" t="s">
        <v>12</v>
      </c>
      <c r="F819">
        <v>42.728000000000002</v>
      </c>
      <c r="G819">
        <v>4568.3092669999996</v>
      </c>
      <c r="H819">
        <v>14.9549</v>
      </c>
      <c r="I819">
        <v>677</v>
      </c>
    </row>
    <row r="820" spans="1:9" x14ac:dyDescent="0.3">
      <c r="A820">
        <v>2021</v>
      </c>
      <c r="B820">
        <v>5</v>
      </c>
      <c r="C820" s="1" t="s">
        <v>9</v>
      </c>
      <c r="D820" s="1" t="s">
        <v>10</v>
      </c>
      <c r="E820" s="1" t="s">
        <v>13</v>
      </c>
      <c r="F820">
        <v>44.884999999999998</v>
      </c>
      <c r="G820">
        <v>4601.9253820000004</v>
      </c>
      <c r="H820">
        <v>22.442499999999999</v>
      </c>
      <c r="I820">
        <v>573</v>
      </c>
    </row>
    <row r="821" spans="1:9" x14ac:dyDescent="0.3">
      <c r="A821">
        <v>2021</v>
      </c>
      <c r="B821">
        <v>5</v>
      </c>
      <c r="C821" s="1" t="s">
        <v>26</v>
      </c>
      <c r="D821" s="1" t="s">
        <v>10</v>
      </c>
      <c r="E821" s="1" t="s">
        <v>12</v>
      </c>
      <c r="F821">
        <v>47.702100000000002</v>
      </c>
      <c r="G821">
        <v>4930.1995589999997</v>
      </c>
      <c r="H821">
        <v>16.695699999999999</v>
      </c>
      <c r="I821">
        <v>8658</v>
      </c>
    </row>
    <row r="822" spans="1:9" x14ac:dyDescent="0.3">
      <c r="A822">
        <v>2021</v>
      </c>
      <c r="B822">
        <v>5</v>
      </c>
      <c r="C822" s="1" t="s">
        <v>9</v>
      </c>
      <c r="D822" s="1" t="s">
        <v>10</v>
      </c>
      <c r="E822" s="1" t="s">
        <v>12</v>
      </c>
      <c r="F822">
        <v>47.718600000000002</v>
      </c>
      <c r="G822">
        <v>4885.2228940000005</v>
      </c>
      <c r="H822">
        <v>16.7014</v>
      </c>
      <c r="I822">
        <v>788</v>
      </c>
    </row>
    <row r="823" spans="1:9" x14ac:dyDescent="0.3">
      <c r="A823">
        <v>2021</v>
      </c>
      <c r="B823">
        <v>5</v>
      </c>
      <c r="C823" s="1" t="s">
        <v>26</v>
      </c>
      <c r="D823" s="1" t="s">
        <v>10</v>
      </c>
      <c r="E823" s="1" t="s">
        <v>11</v>
      </c>
      <c r="F823">
        <v>50.335700000000003</v>
      </c>
      <c r="G823">
        <v>3091.481526</v>
      </c>
      <c r="H823">
        <v>10.570499999999999</v>
      </c>
      <c r="I823">
        <v>7285</v>
      </c>
    </row>
    <row r="824" spans="1:9" x14ac:dyDescent="0.3">
      <c r="A824">
        <v>2020</v>
      </c>
      <c r="B824">
        <v>5</v>
      </c>
      <c r="C824" s="1" t="s">
        <v>9</v>
      </c>
      <c r="D824" s="1" t="s">
        <v>10</v>
      </c>
      <c r="E824" s="1" t="s">
        <v>12</v>
      </c>
      <c r="F824">
        <v>57.154000000000003</v>
      </c>
      <c r="G824">
        <v>5056.0814950000004</v>
      </c>
      <c r="H824">
        <v>20.003900000000002</v>
      </c>
      <c r="I824">
        <v>778</v>
      </c>
    </row>
    <row r="825" spans="1:9" x14ac:dyDescent="0.3">
      <c r="A825">
        <v>2020</v>
      </c>
      <c r="B825">
        <v>5</v>
      </c>
      <c r="C825" s="1" t="s">
        <v>26</v>
      </c>
      <c r="D825" s="1" t="s">
        <v>10</v>
      </c>
      <c r="E825" s="1" t="s">
        <v>11</v>
      </c>
      <c r="F825">
        <v>62.294499999999999</v>
      </c>
      <c r="G825">
        <v>3886.4907410000001</v>
      </c>
      <c r="H825">
        <v>13.081899999999999</v>
      </c>
      <c r="I825">
        <v>7742</v>
      </c>
    </row>
    <row r="826" spans="1:9" x14ac:dyDescent="0.3">
      <c r="A826">
        <v>2022</v>
      </c>
      <c r="B826">
        <v>5</v>
      </c>
      <c r="C826" s="1" t="s">
        <v>26</v>
      </c>
      <c r="D826" s="1" t="s">
        <v>10</v>
      </c>
      <c r="E826" s="1" t="s">
        <v>12</v>
      </c>
      <c r="F826">
        <v>62.5334</v>
      </c>
      <c r="G826">
        <v>6723.1640189999998</v>
      </c>
      <c r="H826">
        <v>21.886500000000002</v>
      </c>
      <c r="I826">
        <v>8839</v>
      </c>
    </row>
    <row r="827" spans="1:9" x14ac:dyDescent="0.3">
      <c r="A827">
        <v>2020</v>
      </c>
      <c r="B827">
        <v>5</v>
      </c>
      <c r="C827" s="1" t="s">
        <v>26</v>
      </c>
      <c r="D827" s="1" t="s">
        <v>10</v>
      </c>
      <c r="E827" s="1" t="s">
        <v>12</v>
      </c>
      <c r="F827">
        <v>65.035300000000007</v>
      </c>
      <c r="G827">
        <v>6461.6048849999997</v>
      </c>
      <c r="H827">
        <v>22.7624</v>
      </c>
      <c r="I827">
        <v>8213</v>
      </c>
    </row>
    <row r="828" spans="1:9" x14ac:dyDescent="0.3">
      <c r="A828">
        <v>2022</v>
      </c>
      <c r="B828">
        <v>5</v>
      </c>
      <c r="C828" s="1" t="s">
        <v>32</v>
      </c>
      <c r="D828" s="1" t="s">
        <v>10</v>
      </c>
      <c r="E828" s="1" t="s">
        <v>11</v>
      </c>
      <c r="F828">
        <v>83.008799999999994</v>
      </c>
      <c r="G828">
        <v>5184.360197</v>
      </c>
      <c r="H828">
        <v>17.431899999999999</v>
      </c>
      <c r="I828">
        <v>12256</v>
      </c>
    </row>
    <row r="829" spans="1:9" x14ac:dyDescent="0.3">
      <c r="A829">
        <v>2020</v>
      </c>
      <c r="B829">
        <v>5</v>
      </c>
      <c r="C829" s="1" t="s">
        <v>32</v>
      </c>
      <c r="D829" s="1" t="s">
        <v>10</v>
      </c>
      <c r="E829" s="1" t="s">
        <v>12</v>
      </c>
      <c r="F829">
        <v>87.388900000000007</v>
      </c>
      <c r="G829">
        <v>7894.581306</v>
      </c>
      <c r="H829">
        <v>30.586099999999998</v>
      </c>
      <c r="I829">
        <v>7935</v>
      </c>
    </row>
    <row r="830" spans="1:9" x14ac:dyDescent="0.3">
      <c r="A830">
        <v>2021</v>
      </c>
      <c r="B830">
        <v>5</v>
      </c>
      <c r="C830" s="1" t="s">
        <v>32</v>
      </c>
      <c r="D830" s="1" t="s">
        <v>10</v>
      </c>
      <c r="E830" s="1" t="s">
        <v>12</v>
      </c>
      <c r="F830">
        <v>94.342299999999994</v>
      </c>
      <c r="G830">
        <v>9661.2656210000005</v>
      </c>
      <c r="H830">
        <v>33.019599999999997</v>
      </c>
      <c r="I830">
        <v>15176</v>
      </c>
    </row>
    <row r="831" spans="1:9" x14ac:dyDescent="0.3">
      <c r="A831">
        <v>2020</v>
      </c>
      <c r="B831">
        <v>5</v>
      </c>
      <c r="C831" s="1" t="s">
        <v>32</v>
      </c>
      <c r="D831" s="1" t="s">
        <v>10</v>
      </c>
      <c r="E831" s="1" t="s">
        <v>11</v>
      </c>
      <c r="F831">
        <v>126.6888</v>
      </c>
      <c r="G831">
        <v>6964.6412339999997</v>
      </c>
      <c r="H831">
        <v>26.604600000000001</v>
      </c>
      <c r="I831">
        <v>11236</v>
      </c>
    </row>
    <row r="832" spans="1:9" x14ac:dyDescent="0.3">
      <c r="A832">
        <v>2021</v>
      </c>
      <c r="B832">
        <v>5</v>
      </c>
      <c r="C832" s="1" t="s">
        <v>32</v>
      </c>
      <c r="D832" s="1" t="s">
        <v>10</v>
      </c>
      <c r="E832" s="1" t="s">
        <v>11</v>
      </c>
      <c r="F832">
        <v>135.3355</v>
      </c>
      <c r="G832">
        <v>7220.074814999999</v>
      </c>
      <c r="H832">
        <v>28.420400000000001</v>
      </c>
      <c r="I832">
        <v>11852</v>
      </c>
    </row>
    <row r="833" spans="1:9" x14ac:dyDescent="0.3">
      <c r="A833">
        <v>2022</v>
      </c>
      <c r="B833">
        <v>5</v>
      </c>
      <c r="C833" s="1" t="s">
        <v>32</v>
      </c>
      <c r="D833" s="1" t="s">
        <v>10</v>
      </c>
      <c r="E833" s="1" t="s">
        <v>12</v>
      </c>
      <c r="F833">
        <v>139.11660000000001</v>
      </c>
      <c r="G833">
        <v>14277.08856</v>
      </c>
      <c r="H833">
        <v>48.6907</v>
      </c>
      <c r="I833">
        <v>18024</v>
      </c>
    </row>
    <row r="834" spans="1:9" x14ac:dyDescent="0.3">
      <c r="A834">
        <v>2020</v>
      </c>
      <c r="B834">
        <v>6</v>
      </c>
      <c r="C834" s="1" t="s">
        <v>9</v>
      </c>
      <c r="D834" s="1" t="s">
        <v>33</v>
      </c>
      <c r="E834" s="1" t="s">
        <v>12</v>
      </c>
      <c r="F834">
        <v>1.2999999999999999E-3</v>
      </c>
      <c r="G834">
        <v>0.42528700000000003</v>
      </c>
      <c r="H834">
        <v>5.0000000000000001E-4</v>
      </c>
      <c r="I834">
        <v>1</v>
      </c>
    </row>
    <row r="835" spans="1:9" x14ac:dyDescent="0.3">
      <c r="A835">
        <v>2020</v>
      </c>
      <c r="B835">
        <v>6</v>
      </c>
      <c r="C835" s="1" t="s">
        <v>26</v>
      </c>
      <c r="D835" s="1" t="s">
        <v>10</v>
      </c>
      <c r="E835" s="1" t="s">
        <v>27</v>
      </c>
      <c r="F835">
        <v>1.2999999999999999E-3</v>
      </c>
      <c r="G835">
        <v>0.142293</v>
      </c>
      <c r="H835">
        <v>4.0000000000000002E-4</v>
      </c>
      <c r="I835">
        <v>2</v>
      </c>
    </row>
    <row r="836" spans="1:9" x14ac:dyDescent="0.3">
      <c r="A836">
        <v>2022</v>
      </c>
      <c r="B836">
        <v>6</v>
      </c>
      <c r="C836" s="1" t="s">
        <v>26</v>
      </c>
      <c r="D836" s="1" t="s">
        <v>21</v>
      </c>
      <c r="E836" s="1" t="s">
        <v>22</v>
      </c>
      <c r="F836">
        <v>1.2999999999999999E-3</v>
      </c>
      <c r="G836">
        <v>0.43669200000000002</v>
      </c>
      <c r="H836">
        <v>4.0000000000000002E-4</v>
      </c>
      <c r="I836">
        <v>0</v>
      </c>
    </row>
    <row r="837" spans="1:9" x14ac:dyDescent="0.3">
      <c r="A837">
        <v>2020</v>
      </c>
      <c r="B837">
        <v>6</v>
      </c>
      <c r="C837" s="1" t="s">
        <v>26</v>
      </c>
      <c r="D837" s="1" t="s">
        <v>21</v>
      </c>
      <c r="E837" s="1" t="s">
        <v>22</v>
      </c>
      <c r="F837">
        <v>2.7000000000000001E-3</v>
      </c>
      <c r="G837">
        <v>1.081717</v>
      </c>
      <c r="H837">
        <v>6.9999999999999999E-4</v>
      </c>
      <c r="I837">
        <v>2</v>
      </c>
    </row>
    <row r="838" spans="1:9" x14ac:dyDescent="0.3">
      <c r="A838">
        <v>2022</v>
      </c>
      <c r="B838">
        <v>6</v>
      </c>
      <c r="C838" s="1" t="s">
        <v>26</v>
      </c>
      <c r="D838" s="1" t="s">
        <v>16</v>
      </c>
      <c r="E838" s="1" t="s">
        <v>13</v>
      </c>
      <c r="F838">
        <v>2.7000000000000001E-3</v>
      </c>
      <c r="G838">
        <v>0.42409400000000003</v>
      </c>
      <c r="H838">
        <v>1.1999999999999999E-3</v>
      </c>
      <c r="I838">
        <v>0</v>
      </c>
    </row>
    <row r="839" spans="1:9" x14ac:dyDescent="0.3">
      <c r="A839">
        <v>2022</v>
      </c>
      <c r="B839">
        <v>6</v>
      </c>
      <c r="C839" s="1" t="s">
        <v>32</v>
      </c>
      <c r="D839" s="1" t="s">
        <v>21</v>
      </c>
      <c r="E839" s="1" t="s">
        <v>22</v>
      </c>
      <c r="F839">
        <v>4.0000000000000001E-3</v>
      </c>
      <c r="G839">
        <v>1.783766</v>
      </c>
      <c r="H839">
        <v>1.1000000000000001E-3</v>
      </c>
      <c r="I839">
        <v>3</v>
      </c>
    </row>
    <row r="840" spans="1:9" x14ac:dyDescent="0.3">
      <c r="A840">
        <v>2020</v>
      </c>
      <c r="B840">
        <v>6</v>
      </c>
      <c r="C840" s="1" t="s">
        <v>9</v>
      </c>
      <c r="D840" s="1" t="s">
        <v>21</v>
      </c>
      <c r="E840" s="1" t="s">
        <v>22</v>
      </c>
      <c r="F840">
        <v>4.7999999999999996E-3</v>
      </c>
      <c r="G840">
        <v>1.560646</v>
      </c>
      <c r="H840">
        <v>1.4E-3</v>
      </c>
      <c r="I840">
        <v>4</v>
      </c>
    </row>
    <row r="841" spans="1:9" x14ac:dyDescent="0.3">
      <c r="A841">
        <v>2022</v>
      </c>
      <c r="B841">
        <v>6</v>
      </c>
      <c r="C841" s="1" t="s">
        <v>26</v>
      </c>
      <c r="D841" s="1" t="s">
        <v>21</v>
      </c>
      <c r="E841" s="1" t="s">
        <v>27</v>
      </c>
      <c r="F841">
        <v>5.7000000000000002E-3</v>
      </c>
      <c r="G841">
        <v>1.798287</v>
      </c>
      <c r="H841">
        <v>1.6999999999999999E-3</v>
      </c>
      <c r="I841">
        <v>0</v>
      </c>
    </row>
    <row r="842" spans="1:9" x14ac:dyDescent="0.3">
      <c r="A842">
        <v>2022</v>
      </c>
      <c r="B842">
        <v>6</v>
      </c>
      <c r="C842" s="1" t="s">
        <v>9</v>
      </c>
      <c r="D842" s="1" t="s">
        <v>21</v>
      </c>
      <c r="E842" s="1" t="s">
        <v>22</v>
      </c>
      <c r="F842">
        <v>9.4999999999999998E-3</v>
      </c>
      <c r="G842">
        <v>2.8811979999999999</v>
      </c>
      <c r="H842">
        <v>2.7000000000000001E-3</v>
      </c>
      <c r="I842">
        <v>8</v>
      </c>
    </row>
    <row r="843" spans="1:9" x14ac:dyDescent="0.3">
      <c r="A843">
        <v>2021</v>
      </c>
      <c r="B843">
        <v>6</v>
      </c>
      <c r="C843" s="1" t="s">
        <v>32</v>
      </c>
      <c r="D843" s="1" t="s">
        <v>10</v>
      </c>
      <c r="E843" s="1" t="s">
        <v>14</v>
      </c>
      <c r="F843">
        <v>1.15E-2</v>
      </c>
      <c r="G843">
        <v>2.3742209999999999</v>
      </c>
      <c r="H843">
        <v>8.6E-3</v>
      </c>
      <c r="I843">
        <v>4</v>
      </c>
    </row>
    <row r="844" spans="1:9" x14ac:dyDescent="0.3">
      <c r="A844">
        <v>2020</v>
      </c>
      <c r="B844">
        <v>6</v>
      </c>
      <c r="C844" s="1" t="s">
        <v>32</v>
      </c>
      <c r="D844" s="1" t="s">
        <v>29</v>
      </c>
      <c r="E844" s="1" t="s">
        <v>126</v>
      </c>
      <c r="F844">
        <v>1.35E-2</v>
      </c>
      <c r="G844">
        <v>3.2805589999999998</v>
      </c>
      <c r="H844">
        <v>2.5999999999999999E-3</v>
      </c>
      <c r="I844">
        <v>7</v>
      </c>
    </row>
    <row r="845" spans="1:9" x14ac:dyDescent="0.3">
      <c r="A845">
        <v>2022</v>
      </c>
      <c r="B845">
        <v>6</v>
      </c>
      <c r="C845" s="1" t="s">
        <v>32</v>
      </c>
      <c r="D845" s="1" t="s">
        <v>33</v>
      </c>
      <c r="E845" s="1" t="s">
        <v>12</v>
      </c>
      <c r="F845">
        <v>1.41E-2</v>
      </c>
      <c r="G845">
        <v>6.649438</v>
      </c>
      <c r="H845">
        <v>4.8999999999999998E-3</v>
      </c>
      <c r="I845">
        <v>4</v>
      </c>
    </row>
    <row r="846" spans="1:9" x14ac:dyDescent="0.3">
      <c r="A846">
        <v>2022</v>
      </c>
      <c r="B846">
        <v>6</v>
      </c>
      <c r="C846" s="1" t="s">
        <v>32</v>
      </c>
      <c r="D846" s="1" t="s">
        <v>10</v>
      </c>
      <c r="E846" s="1" t="s">
        <v>14</v>
      </c>
      <c r="F846">
        <v>1.6799999999999999E-2</v>
      </c>
      <c r="G846">
        <v>3.4666800000000002</v>
      </c>
      <c r="H846">
        <v>1.26E-2</v>
      </c>
      <c r="I846">
        <v>5</v>
      </c>
    </row>
    <row r="847" spans="1:9" x14ac:dyDescent="0.3">
      <c r="A847">
        <v>2021</v>
      </c>
      <c r="B847">
        <v>6</v>
      </c>
      <c r="C847" s="1" t="s">
        <v>26</v>
      </c>
      <c r="D847" s="1" t="s">
        <v>15</v>
      </c>
      <c r="E847" s="1" t="s">
        <v>11</v>
      </c>
      <c r="F847">
        <v>1.72E-2</v>
      </c>
      <c r="G847">
        <v>1.9253960000000001</v>
      </c>
      <c r="H847">
        <v>3.3999999999999998E-3</v>
      </c>
      <c r="I847">
        <v>9</v>
      </c>
    </row>
    <row r="848" spans="1:9" x14ac:dyDescent="0.3">
      <c r="A848">
        <v>2021</v>
      </c>
      <c r="B848">
        <v>6</v>
      </c>
      <c r="C848" s="1" t="s">
        <v>32</v>
      </c>
      <c r="D848" s="1" t="s">
        <v>33</v>
      </c>
      <c r="E848" s="1" t="s">
        <v>12</v>
      </c>
      <c r="F848">
        <v>1.7600000000000001E-2</v>
      </c>
      <c r="G848">
        <v>7.4547910000000002</v>
      </c>
      <c r="H848">
        <v>6.1999999999999998E-3</v>
      </c>
      <c r="I848">
        <v>5</v>
      </c>
    </row>
    <row r="849" spans="1:9" x14ac:dyDescent="0.3">
      <c r="A849">
        <v>2020</v>
      </c>
      <c r="B849">
        <v>6</v>
      </c>
      <c r="C849" s="1" t="s">
        <v>32</v>
      </c>
      <c r="D849" s="1" t="s">
        <v>33</v>
      </c>
      <c r="E849" s="1" t="s">
        <v>12</v>
      </c>
      <c r="F849">
        <v>2.4500000000000001E-2</v>
      </c>
      <c r="G849">
        <v>7.8485170000000002</v>
      </c>
      <c r="H849">
        <v>8.6999999999999994E-3</v>
      </c>
      <c r="I849">
        <v>6</v>
      </c>
    </row>
    <row r="850" spans="1:9" x14ac:dyDescent="0.3">
      <c r="A850">
        <v>2021</v>
      </c>
      <c r="B850">
        <v>6</v>
      </c>
      <c r="C850" s="1" t="s">
        <v>9</v>
      </c>
      <c r="D850" s="1" t="s">
        <v>21</v>
      </c>
      <c r="E850" s="1" t="s">
        <v>22</v>
      </c>
      <c r="F850">
        <v>3.2399999999999998E-2</v>
      </c>
      <c r="G850">
        <v>10.521910999999999</v>
      </c>
      <c r="H850">
        <v>9.1000000000000004E-3</v>
      </c>
      <c r="I850">
        <v>15</v>
      </c>
    </row>
    <row r="851" spans="1:9" x14ac:dyDescent="0.3">
      <c r="A851">
        <v>2022</v>
      </c>
      <c r="B851">
        <v>6</v>
      </c>
      <c r="C851" s="1" t="s">
        <v>9</v>
      </c>
      <c r="D851" s="1" t="s">
        <v>20</v>
      </c>
      <c r="E851" s="1" t="s">
        <v>22</v>
      </c>
      <c r="F851">
        <v>4.3200000000000002E-2</v>
      </c>
      <c r="G851">
        <v>2.4590269999999999</v>
      </c>
      <c r="H851">
        <v>1.12E-2</v>
      </c>
      <c r="I851">
        <v>5</v>
      </c>
    </row>
    <row r="852" spans="1:9" x14ac:dyDescent="0.3">
      <c r="A852">
        <v>2022</v>
      </c>
      <c r="B852">
        <v>6</v>
      </c>
      <c r="C852" s="1" t="s">
        <v>32</v>
      </c>
      <c r="D852" s="1" t="s">
        <v>21</v>
      </c>
      <c r="E852" s="1" t="s">
        <v>27</v>
      </c>
      <c r="F852">
        <v>4.3700000000000003E-2</v>
      </c>
      <c r="G852">
        <v>12.487819</v>
      </c>
      <c r="H852">
        <v>1.3100000000000001E-2</v>
      </c>
      <c r="I852">
        <v>31</v>
      </c>
    </row>
    <row r="853" spans="1:9" x14ac:dyDescent="0.3">
      <c r="A853">
        <v>2022</v>
      </c>
      <c r="B853">
        <v>6</v>
      </c>
      <c r="C853" s="1" t="s">
        <v>32</v>
      </c>
      <c r="D853" s="1" t="s">
        <v>33</v>
      </c>
      <c r="E853" s="1" t="s">
        <v>13</v>
      </c>
      <c r="F853">
        <v>4.6399999999999997E-2</v>
      </c>
      <c r="G853">
        <v>24.763261</v>
      </c>
      <c r="H853">
        <v>2.3199999999999998E-2</v>
      </c>
      <c r="I853">
        <v>37</v>
      </c>
    </row>
    <row r="854" spans="1:9" x14ac:dyDescent="0.3">
      <c r="A854">
        <v>2021</v>
      </c>
      <c r="B854">
        <v>6</v>
      </c>
      <c r="C854" s="1" t="s">
        <v>32</v>
      </c>
      <c r="D854" s="1" t="s">
        <v>33</v>
      </c>
      <c r="E854" s="1" t="s">
        <v>13</v>
      </c>
      <c r="F854">
        <v>5.0200000000000002E-2</v>
      </c>
      <c r="G854">
        <v>25.818787</v>
      </c>
      <c r="H854">
        <v>2.5100000000000001E-2</v>
      </c>
      <c r="I854">
        <v>44</v>
      </c>
    </row>
    <row r="855" spans="1:9" x14ac:dyDescent="0.3">
      <c r="A855">
        <v>2020</v>
      </c>
      <c r="B855">
        <v>6</v>
      </c>
      <c r="C855" s="1" t="s">
        <v>32</v>
      </c>
      <c r="D855" s="1" t="s">
        <v>33</v>
      </c>
      <c r="E855" s="1" t="s">
        <v>13</v>
      </c>
      <c r="F855">
        <v>5.5800000000000002E-2</v>
      </c>
      <c r="G855">
        <v>27.373598000000001</v>
      </c>
      <c r="H855">
        <v>2.7900000000000001E-2</v>
      </c>
      <c r="I855">
        <v>43</v>
      </c>
    </row>
    <row r="856" spans="1:9" x14ac:dyDescent="0.3">
      <c r="A856">
        <v>2021</v>
      </c>
      <c r="B856">
        <v>6</v>
      </c>
      <c r="C856" s="1" t="s">
        <v>9</v>
      </c>
      <c r="D856" s="1" t="s">
        <v>15</v>
      </c>
      <c r="E856" s="1" t="s">
        <v>11</v>
      </c>
      <c r="F856">
        <v>8.5000000000000006E-2</v>
      </c>
      <c r="G856">
        <v>10.520849999999999</v>
      </c>
      <c r="H856">
        <v>1.7000000000000001E-2</v>
      </c>
      <c r="I856">
        <v>11</v>
      </c>
    </row>
    <row r="857" spans="1:9" x14ac:dyDescent="0.3">
      <c r="A857">
        <v>2020</v>
      </c>
      <c r="B857">
        <v>6</v>
      </c>
      <c r="C857" s="1" t="s">
        <v>32</v>
      </c>
      <c r="D857" s="1" t="s">
        <v>10</v>
      </c>
      <c r="E857" s="1" t="s">
        <v>14</v>
      </c>
      <c r="F857">
        <v>0.1094</v>
      </c>
      <c r="G857">
        <v>15.912793000000001</v>
      </c>
      <c r="H857">
        <v>8.2000000000000003E-2</v>
      </c>
      <c r="I857">
        <v>71</v>
      </c>
    </row>
    <row r="858" spans="1:9" x14ac:dyDescent="0.3">
      <c r="A858">
        <v>2021</v>
      </c>
      <c r="B858">
        <v>6</v>
      </c>
      <c r="C858" s="1" t="s">
        <v>9</v>
      </c>
      <c r="D858" s="1" t="s">
        <v>51</v>
      </c>
      <c r="E858" s="1" t="s">
        <v>12</v>
      </c>
      <c r="F858">
        <v>0.12709999999999999</v>
      </c>
      <c r="G858">
        <v>9.6023119999999995</v>
      </c>
      <c r="H858">
        <v>4.8899999999999999E-2</v>
      </c>
      <c r="I858">
        <v>18</v>
      </c>
    </row>
    <row r="859" spans="1:9" x14ac:dyDescent="0.3">
      <c r="A859">
        <v>2020</v>
      </c>
      <c r="B859">
        <v>6</v>
      </c>
      <c r="C859" s="1" t="s">
        <v>32</v>
      </c>
      <c r="D859" s="1" t="s">
        <v>38</v>
      </c>
      <c r="E859" s="1" t="s">
        <v>27</v>
      </c>
      <c r="F859">
        <v>0.12820000000000001</v>
      </c>
      <c r="G859">
        <v>24.489549</v>
      </c>
      <c r="H859">
        <v>4.2299999999999997E-2</v>
      </c>
      <c r="I859">
        <v>0</v>
      </c>
    </row>
    <row r="860" spans="1:9" x14ac:dyDescent="0.3">
      <c r="A860">
        <v>2022</v>
      </c>
      <c r="B860">
        <v>6</v>
      </c>
      <c r="C860" s="1" t="s">
        <v>32</v>
      </c>
      <c r="D860" s="1" t="s">
        <v>34</v>
      </c>
      <c r="E860" s="1" t="s">
        <v>13</v>
      </c>
      <c r="F860">
        <v>0.1318</v>
      </c>
      <c r="G860">
        <v>74.971474000000001</v>
      </c>
      <c r="H860">
        <v>5.5300000000000002E-2</v>
      </c>
      <c r="I860">
        <v>0</v>
      </c>
    </row>
    <row r="861" spans="1:9" x14ac:dyDescent="0.3">
      <c r="A861">
        <v>2021</v>
      </c>
      <c r="B861">
        <v>6</v>
      </c>
      <c r="C861" s="1" t="s">
        <v>32</v>
      </c>
      <c r="D861" s="1" t="s">
        <v>53</v>
      </c>
      <c r="E861" s="1" t="s">
        <v>13</v>
      </c>
      <c r="F861">
        <v>0.16639999999999999</v>
      </c>
      <c r="G861">
        <v>87.983642000000003</v>
      </c>
      <c r="H861">
        <v>8.3199999999999996E-2</v>
      </c>
      <c r="I861">
        <v>0</v>
      </c>
    </row>
    <row r="862" spans="1:9" x14ac:dyDescent="0.3">
      <c r="A862">
        <v>2022</v>
      </c>
      <c r="B862">
        <v>6</v>
      </c>
      <c r="C862" s="1" t="s">
        <v>9</v>
      </c>
      <c r="D862" s="1" t="s">
        <v>23</v>
      </c>
      <c r="E862" s="1" t="s">
        <v>13</v>
      </c>
      <c r="F862">
        <v>0.20499999999999999</v>
      </c>
      <c r="G862">
        <v>47.942005000000002</v>
      </c>
      <c r="H862">
        <v>8.2000000000000003E-2</v>
      </c>
      <c r="I862">
        <v>129</v>
      </c>
    </row>
    <row r="863" spans="1:9" x14ac:dyDescent="0.3">
      <c r="A863">
        <v>2020</v>
      </c>
      <c r="B863">
        <v>6</v>
      </c>
      <c r="C863" s="1" t="s">
        <v>9</v>
      </c>
      <c r="D863" s="1" t="s">
        <v>42</v>
      </c>
      <c r="E863" s="1" t="s">
        <v>13</v>
      </c>
      <c r="F863">
        <v>0.21099999999999999</v>
      </c>
      <c r="G863">
        <v>44.131594</v>
      </c>
      <c r="H863">
        <v>8.43E-2</v>
      </c>
      <c r="I863">
        <v>0</v>
      </c>
    </row>
    <row r="864" spans="1:9" x14ac:dyDescent="0.3">
      <c r="A864">
        <v>2022</v>
      </c>
      <c r="B864">
        <v>6</v>
      </c>
      <c r="C864" s="1" t="s">
        <v>26</v>
      </c>
      <c r="D864" s="1" t="s">
        <v>10</v>
      </c>
      <c r="E864" s="1" t="s">
        <v>14</v>
      </c>
      <c r="F864">
        <v>0.2838</v>
      </c>
      <c r="G864">
        <v>45.835925000000003</v>
      </c>
      <c r="H864">
        <v>0.21279999999999999</v>
      </c>
      <c r="I864">
        <v>168</v>
      </c>
    </row>
    <row r="865" spans="1:9" x14ac:dyDescent="0.3">
      <c r="A865">
        <v>2022</v>
      </c>
      <c r="B865">
        <v>6</v>
      </c>
      <c r="C865" s="1" t="s">
        <v>32</v>
      </c>
      <c r="D865" s="1" t="s">
        <v>34</v>
      </c>
      <c r="E865" s="1" t="s">
        <v>12</v>
      </c>
      <c r="F865">
        <v>0.29060000000000002</v>
      </c>
      <c r="G865">
        <v>122.495486</v>
      </c>
      <c r="H865">
        <v>0.1017</v>
      </c>
      <c r="I865">
        <v>0</v>
      </c>
    </row>
    <row r="866" spans="1:9" x14ac:dyDescent="0.3">
      <c r="A866">
        <v>2020</v>
      </c>
      <c r="B866">
        <v>6</v>
      </c>
      <c r="C866" s="1" t="s">
        <v>32</v>
      </c>
      <c r="D866" s="1" t="s">
        <v>38</v>
      </c>
      <c r="E866" s="1" t="s">
        <v>13</v>
      </c>
      <c r="F866">
        <v>0.33360000000000001</v>
      </c>
      <c r="G866">
        <v>149.10901799999999</v>
      </c>
      <c r="H866">
        <v>0.16669999999999999</v>
      </c>
      <c r="I866">
        <v>0</v>
      </c>
    </row>
    <row r="867" spans="1:9" x14ac:dyDescent="0.3">
      <c r="A867">
        <v>2022</v>
      </c>
      <c r="B867">
        <v>6</v>
      </c>
      <c r="C867" s="1" t="s">
        <v>26</v>
      </c>
      <c r="D867" s="1" t="s">
        <v>51</v>
      </c>
      <c r="E867" s="1" t="s">
        <v>13</v>
      </c>
      <c r="F867">
        <v>0.3448</v>
      </c>
      <c r="G867">
        <v>24.544915</v>
      </c>
      <c r="H867">
        <v>0.16889999999999999</v>
      </c>
      <c r="I867">
        <v>139</v>
      </c>
    </row>
    <row r="868" spans="1:9" x14ac:dyDescent="0.3">
      <c r="A868">
        <v>2021</v>
      </c>
      <c r="B868">
        <v>6</v>
      </c>
      <c r="C868" s="1" t="s">
        <v>26</v>
      </c>
      <c r="D868" s="1" t="s">
        <v>10</v>
      </c>
      <c r="E868" s="1" t="s">
        <v>14</v>
      </c>
      <c r="F868">
        <v>0.35020000000000001</v>
      </c>
      <c r="G868">
        <v>56.559075</v>
      </c>
      <c r="H868">
        <v>0.2626</v>
      </c>
      <c r="I868">
        <v>163</v>
      </c>
    </row>
    <row r="869" spans="1:9" x14ac:dyDescent="0.3">
      <c r="A869">
        <v>2022</v>
      </c>
      <c r="B869">
        <v>6</v>
      </c>
      <c r="C869" s="1" t="s">
        <v>32</v>
      </c>
      <c r="D869" s="1" t="s">
        <v>51</v>
      </c>
      <c r="E869" s="1" t="s">
        <v>13</v>
      </c>
      <c r="F869">
        <v>0.3579</v>
      </c>
      <c r="G869">
        <v>31.427351999999999</v>
      </c>
      <c r="H869">
        <v>0.1754</v>
      </c>
      <c r="I869">
        <v>112</v>
      </c>
    </row>
    <row r="870" spans="1:9" x14ac:dyDescent="0.3">
      <c r="A870">
        <v>2020</v>
      </c>
      <c r="B870">
        <v>6</v>
      </c>
      <c r="C870" s="1" t="s">
        <v>32</v>
      </c>
      <c r="D870" s="1" t="s">
        <v>35</v>
      </c>
      <c r="E870" s="1" t="s">
        <v>126</v>
      </c>
      <c r="F870">
        <v>0.39269999999999999</v>
      </c>
      <c r="G870">
        <v>60.613095000000001</v>
      </c>
      <c r="H870">
        <v>7.0699999999999999E-2</v>
      </c>
      <c r="I870">
        <v>0</v>
      </c>
    </row>
    <row r="871" spans="1:9" x14ac:dyDescent="0.3">
      <c r="A871">
        <v>2022</v>
      </c>
      <c r="B871">
        <v>6</v>
      </c>
      <c r="C871" s="1" t="s">
        <v>26</v>
      </c>
      <c r="D871" s="1" t="s">
        <v>15</v>
      </c>
      <c r="E871" s="1" t="s">
        <v>11</v>
      </c>
      <c r="F871">
        <v>0.41360000000000002</v>
      </c>
      <c r="G871">
        <v>55.049286000000002</v>
      </c>
      <c r="H871">
        <v>8.2699999999999996E-2</v>
      </c>
      <c r="I871">
        <v>79</v>
      </c>
    </row>
    <row r="872" spans="1:9" x14ac:dyDescent="0.3">
      <c r="A872">
        <v>2020</v>
      </c>
      <c r="B872">
        <v>6</v>
      </c>
      <c r="C872" s="1" t="s">
        <v>26</v>
      </c>
      <c r="D872" s="1" t="s">
        <v>10</v>
      </c>
      <c r="E872" s="1" t="s">
        <v>14</v>
      </c>
      <c r="F872">
        <v>0.41570000000000001</v>
      </c>
      <c r="G872">
        <v>66.629109999999997</v>
      </c>
      <c r="H872">
        <v>0.31180000000000002</v>
      </c>
      <c r="I872">
        <v>308</v>
      </c>
    </row>
    <row r="873" spans="1:9" x14ac:dyDescent="0.3">
      <c r="A873">
        <v>2021</v>
      </c>
      <c r="B873">
        <v>6</v>
      </c>
      <c r="C873" s="1" t="s">
        <v>32</v>
      </c>
      <c r="D873" s="1" t="s">
        <v>53</v>
      </c>
      <c r="E873" s="1" t="s">
        <v>22</v>
      </c>
      <c r="F873">
        <v>0.49919999999999998</v>
      </c>
      <c r="G873">
        <v>183.33368999999999</v>
      </c>
      <c r="H873">
        <v>0.1249</v>
      </c>
      <c r="I873">
        <v>0</v>
      </c>
    </row>
    <row r="874" spans="1:9" x14ac:dyDescent="0.3">
      <c r="A874">
        <v>2020</v>
      </c>
      <c r="B874">
        <v>6</v>
      </c>
      <c r="C874" s="1" t="s">
        <v>26</v>
      </c>
      <c r="D874" s="1" t="s">
        <v>21</v>
      </c>
      <c r="E874" s="1" t="s">
        <v>13</v>
      </c>
      <c r="F874">
        <v>0.51570000000000005</v>
      </c>
      <c r="G874">
        <v>56.308770000000003</v>
      </c>
      <c r="H874">
        <v>0.20630000000000001</v>
      </c>
      <c r="I874">
        <v>338</v>
      </c>
    </row>
    <row r="875" spans="1:9" x14ac:dyDescent="0.3">
      <c r="A875">
        <v>2022</v>
      </c>
      <c r="B875">
        <v>6</v>
      </c>
      <c r="C875" s="1" t="s">
        <v>9</v>
      </c>
      <c r="D875" s="1" t="s">
        <v>42</v>
      </c>
      <c r="E875" s="1" t="s">
        <v>13</v>
      </c>
      <c r="F875">
        <v>0.51590000000000003</v>
      </c>
      <c r="G875">
        <v>65.759904000000006</v>
      </c>
      <c r="H875">
        <v>0.2064</v>
      </c>
      <c r="I875">
        <v>0</v>
      </c>
    </row>
    <row r="876" spans="1:9" x14ac:dyDescent="0.3">
      <c r="A876">
        <v>2020</v>
      </c>
      <c r="B876">
        <v>6</v>
      </c>
      <c r="C876" s="1" t="s">
        <v>26</v>
      </c>
      <c r="D876" s="1" t="s">
        <v>31</v>
      </c>
      <c r="E876" s="1" t="s">
        <v>13</v>
      </c>
      <c r="F876">
        <v>0.53869999999999996</v>
      </c>
      <c r="G876">
        <v>47.024197000000001</v>
      </c>
      <c r="H876">
        <v>0.26929999999999998</v>
      </c>
      <c r="I876">
        <v>121</v>
      </c>
    </row>
    <row r="877" spans="1:9" x14ac:dyDescent="0.3">
      <c r="A877">
        <v>2020</v>
      </c>
      <c r="B877">
        <v>6</v>
      </c>
      <c r="C877" s="1" t="s">
        <v>32</v>
      </c>
      <c r="D877" s="1" t="s">
        <v>35</v>
      </c>
      <c r="E877" s="1" t="s">
        <v>12</v>
      </c>
      <c r="F877">
        <v>0.55210000000000004</v>
      </c>
      <c r="G877">
        <v>120.995908</v>
      </c>
      <c r="H877">
        <v>0.1933</v>
      </c>
      <c r="I877">
        <v>0</v>
      </c>
    </row>
    <row r="878" spans="1:9" x14ac:dyDescent="0.3">
      <c r="A878">
        <v>2020</v>
      </c>
      <c r="B878">
        <v>6</v>
      </c>
      <c r="C878" s="1" t="s">
        <v>9</v>
      </c>
      <c r="D878" s="1" t="s">
        <v>23</v>
      </c>
      <c r="E878" s="1" t="s">
        <v>13</v>
      </c>
      <c r="F878">
        <v>0.5585</v>
      </c>
      <c r="G878">
        <v>117.64838</v>
      </c>
      <c r="H878">
        <v>0.22339999999999999</v>
      </c>
      <c r="I878">
        <v>164</v>
      </c>
    </row>
    <row r="879" spans="1:9" x14ac:dyDescent="0.3">
      <c r="A879">
        <v>2021</v>
      </c>
      <c r="B879">
        <v>6</v>
      </c>
      <c r="C879" s="1" t="s">
        <v>9</v>
      </c>
      <c r="D879" s="1" t="s">
        <v>19</v>
      </c>
      <c r="E879" s="1" t="s">
        <v>12</v>
      </c>
      <c r="F879">
        <v>0.5625</v>
      </c>
      <c r="G879">
        <v>97.748138999999995</v>
      </c>
      <c r="H879">
        <v>0.20810000000000001</v>
      </c>
      <c r="I879">
        <v>0</v>
      </c>
    </row>
    <row r="880" spans="1:9" x14ac:dyDescent="0.3">
      <c r="A880">
        <v>2021</v>
      </c>
      <c r="B880">
        <v>6</v>
      </c>
      <c r="C880" s="1" t="s">
        <v>26</v>
      </c>
      <c r="D880" s="1" t="s">
        <v>19</v>
      </c>
      <c r="E880" s="1" t="s">
        <v>12</v>
      </c>
      <c r="F880">
        <v>0.57640000000000002</v>
      </c>
      <c r="G880">
        <v>94.428791000000004</v>
      </c>
      <c r="H880">
        <v>0.21329999999999999</v>
      </c>
      <c r="I880">
        <v>265</v>
      </c>
    </row>
    <row r="881" spans="1:9" x14ac:dyDescent="0.3">
      <c r="A881">
        <v>2020</v>
      </c>
      <c r="B881">
        <v>6</v>
      </c>
      <c r="C881" s="1" t="s">
        <v>26</v>
      </c>
      <c r="D881" s="1" t="s">
        <v>16</v>
      </c>
      <c r="E881" s="1" t="s">
        <v>13</v>
      </c>
      <c r="F881">
        <v>0.58250000000000002</v>
      </c>
      <c r="G881">
        <v>119.82169399999999</v>
      </c>
      <c r="H881">
        <v>0.2621</v>
      </c>
      <c r="I881">
        <v>235</v>
      </c>
    </row>
    <row r="882" spans="1:9" x14ac:dyDescent="0.3">
      <c r="A882">
        <v>2021</v>
      </c>
      <c r="B882">
        <v>6</v>
      </c>
      <c r="C882" s="1" t="s">
        <v>26</v>
      </c>
      <c r="D882" s="1" t="s">
        <v>16</v>
      </c>
      <c r="E882" s="1" t="s">
        <v>13</v>
      </c>
      <c r="F882">
        <v>0.62690000000000001</v>
      </c>
      <c r="G882">
        <v>75.852483000000007</v>
      </c>
      <c r="H882">
        <v>0.28199999999999997</v>
      </c>
      <c r="I882">
        <v>279</v>
      </c>
    </row>
    <row r="883" spans="1:9" x14ac:dyDescent="0.3">
      <c r="A883">
        <v>2021</v>
      </c>
      <c r="B883">
        <v>6</v>
      </c>
      <c r="C883" s="1" t="s">
        <v>9</v>
      </c>
      <c r="D883" s="1" t="s">
        <v>51</v>
      </c>
      <c r="E883" s="1" t="s">
        <v>13</v>
      </c>
      <c r="F883">
        <v>0.66779999999999995</v>
      </c>
      <c r="G883">
        <v>49.925815999999998</v>
      </c>
      <c r="H883">
        <v>0.32719999999999999</v>
      </c>
      <c r="I883">
        <v>108</v>
      </c>
    </row>
    <row r="884" spans="1:9" x14ac:dyDescent="0.3">
      <c r="A884">
        <v>2021</v>
      </c>
      <c r="B884">
        <v>6</v>
      </c>
      <c r="C884" s="1" t="s">
        <v>9</v>
      </c>
      <c r="D884" s="1" t="s">
        <v>23</v>
      </c>
      <c r="E884" s="1" t="s">
        <v>13</v>
      </c>
      <c r="F884">
        <v>0.68220000000000003</v>
      </c>
      <c r="G884">
        <v>88.235472999999999</v>
      </c>
      <c r="H884">
        <v>0.27289999999999998</v>
      </c>
      <c r="I884">
        <v>175</v>
      </c>
    </row>
    <row r="885" spans="1:9" x14ac:dyDescent="0.3">
      <c r="A885">
        <v>2022</v>
      </c>
      <c r="B885">
        <v>6</v>
      </c>
      <c r="C885" s="1" t="s">
        <v>9</v>
      </c>
      <c r="D885" s="1" t="s">
        <v>56</v>
      </c>
      <c r="E885" s="1" t="s">
        <v>12</v>
      </c>
      <c r="F885">
        <v>0.69420000000000004</v>
      </c>
      <c r="G885">
        <v>64.158081999999993</v>
      </c>
      <c r="H885">
        <v>0.2429</v>
      </c>
      <c r="I885">
        <v>111</v>
      </c>
    </row>
    <row r="886" spans="1:9" x14ac:dyDescent="0.3">
      <c r="A886">
        <v>2021</v>
      </c>
      <c r="B886">
        <v>6</v>
      </c>
      <c r="C886" s="1" t="s">
        <v>9</v>
      </c>
      <c r="D886" s="1" t="s">
        <v>16</v>
      </c>
      <c r="E886" s="1" t="s">
        <v>13</v>
      </c>
      <c r="F886">
        <v>0.71889999999999998</v>
      </c>
      <c r="G886">
        <v>59.064649000000003</v>
      </c>
      <c r="H886">
        <v>0.32350000000000001</v>
      </c>
      <c r="I886">
        <v>68</v>
      </c>
    </row>
    <row r="887" spans="1:9" x14ac:dyDescent="0.3">
      <c r="A887">
        <v>2022</v>
      </c>
      <c r="B887">
        <v>6</v>
      </c>
      <c r="C887" s="1" t="s">
        <v>9</v>
      </c>
      <c r="D887" s="1" t="s">
        <v>19</v>
      </c>
      <c r="E887" s="1" t="s">
        <v>12</v>
      </c>
      <c r="F887">
        <v>0.75600000000000001</v>
      </c>
      <c r="G887">
        <v>130.46600599999999</v>
      </c>
      <c r="H887">
        <v>0.2797</v>
      </c>
      <c r="I887">
        <v>0</v>
      </c>
    </row>
    <row r="888" spans="1:9" x14ac:dyDescent="0.3">
      <c r="A888">
        <v>2022</v>
      </c>
      <c r="B888">
        <v>6</v>
      </c>
      <c r="C888" s="1" t="s">
        <v>26</v>
      </c>
      <c r="D888" s="1" t="s">
        <v>20</v>
      </c>
      <c r="E888" s="1" t="s">
        <v>22</v>
      </c>
      <c r="F888">
        <v>0.7601</v>
      </c>
      <c r="G888">
        <v>47.310042000000003</v>
      </c>
      <c r="H888">
        <v>0.19769999999999999</v>
      </c>
      <c r="I888">
        <v>132</v>
      </c>
    </row>
    <row r="889" spans="1:9" x14ac:dyDescent="0.3">
      <c r="A889">
        <v>2020</v>
      </c>
      <c r="B889">
        <v>6</v>
      </c>
      <c r="C889" s="1" t="s">
        <v>9</v>
      </c>
      <c r="D889" s="1" t="s">
        <v>21</v>
      </c>
      <c r="E889" s="1" t="s">
        <v>13</v>
      </c>
      <c r="F889">
        <v>0.76719999999999999</v>
      </c>
      <c r="G889">
        <v>92.905343000000002</v>
      </c>
      <c r="H889">
        <v>0.30690000000000001</v>
      </c>
      <c r="I889">
        <v>117</v>
      </c>
    </row>
    <row r="890" spans="1:9" x14ac:dyDescent="0.3">
      <c r="A890">
        <v>2022</v>
      </c>
      <c r="B890">
        <v>6</v>
      </c>
      <c r="C890" s="1" t="s">
        <v>26</v>
      </c>
      <c r="D890" s="1" t="s">
        <v>50</v>
      </c>
      <c r="E890" s="1" t="s">
        <v>27</v>
      </c>
      <c r="F890">
        <v>0.77680000000000005</v>
      </c>
      <c r="G890">
        <v>77.288938000000002</v>
      </c>
      <c r="H890">
        <v>0.24859999999999999</v>
      </c>
      <c r="I890">
        <v>548</v>
      </c>
    </row>
    <row r="891" spans="1:9" x14ac:dyDescent="0.3">
      <c r="A891">
        <v>2022</v>
      </c>
      <c r="B891">
        <v>6</v>
      </c>
      <c r="C891" s="1" t="s">
        <v>26</v>
      </c>
      <c r="D891" s="1" t="s">
        <v>21</v>
      </c>
      <c r="E891" s="1" t="s">
        <v>13</v>
      </c>
      <c r="F891">
        <v>0.79730000000000001</v>
      </c>
      <c r="G891">
        <v>130.88930400000001</v>
      </c>
      <c r="H891">
        <v>0.31890000000000002</v>
      </c>
      <c r="I891">
        <v>0</v>
      </c>
    </row>
    <row r="892" spans="1:9" x14ac:dyDescent="0.3">
      <c r="A892">
        <v>2020</v>
      </c>
      <c r="B892">
        <v>6</v>
      </c>
      <c r="C892" s="1" t="s">
        <v>26</v>
      </c>
      <c r="D892" s="1" t="s">
        <v>39</v>
      </c>
      <c r="E892" s="1" t="s">
        <v>13</v>
      </c>
      <c r="F892">
        <v>0.88939999999999997</v>
      </c>
      <c r="G892">
        <v>92.652782999999999</v>
      </c>
      <c r="H892">
        <v>0.4446</v>
      </c>
      <c r="I892">
        <v>608</v>
      </c>
    </row>
    <row r="893" spans="1:9" x14ac:dyDescent="0.3">
      <c r="A893">
        <v>2021</v>
      </c>
      <c r="B893">
        <v>6</v>
      </c>
      <c r="C893" s="1" t="s">
        <v>9</v>
      </c>
      <c r="D893" s="1" t="s">
        <v>16</v>
      </c>
      <c r="E893" s="1" t="s">
        <v>11</v>
      </c>
      <c r="F893">
        <v>0.96430000000000005</v>
      </c>
      <c r="G893">
        <v>67.866183000000007</v>
      </c>
      <c r="H893">
        <v>0.2218</v>
      </c>
      <c r="I893">
        <v>149</v>
      </c>
    </row>
    <row r="894" spans="1:9" x14ac:dyDescent="0.3">
      <c r="A894">
        <v>2020</v>
      </c>
      <c r="B894">
        <v>6</v>
      </c>
      <c r="C894" s="1" t="s">
        <v>9</v>
      </c>
      <c r="D894" s="1" t="s">
        <v>16</v>
      </c>
      <c r="E894" s="1" t="s">
        <v>13</v>
      </c>
      <c r="F894">
        <v>1.0215000000000001</v>
      </c>
      <c r="G894">
        <v>160.39298400000001</v>
      </c>
      <c r="H894">
        <v>0.4597</v>
      </c>
      <c r="I894">
        <v>222</v>
      </c>
    </row>
    <row r="895" spans="1:9" x14ac:dyDescent="0.3">
      <c r="A895">
        <v>2021</v>
      </c>
      <c r="B895">
        <v>6</v>
      </c>
      <c r="C895" s="1" t="s">
        <v>9</v>
      </c>
      <c r="D895" s="1" t="s">
        <v>21</v>
      </c>
      <c r="E895" s="1" t="s">
        <v>13</v>
      </c>
      <c r="F895">
        <v>1.024</v>
      </c>
      <c r="G895">
        <v>132.086592</v>
      </c>
      <c r="H895">
        <v>0.40960000000000002</v>
      </c>
      <c r="I895">
        <v>170</v>
      </c>
    </row>
    <row r="896" spans="1:9" x14ac:dyDescent="0.3">
      <c r="A896">
        <v>2021</v>
      </c>
      <c r="B896">
        <v>6</v>
      </c>
      <c r="C896" s="1" t="s">
        <v>32</v>
      </c>
      <c r="D896" s="1" t="s">
        <v>15</v>
      </c>
      <c r="E896" s="1" t="s">
        <v>11</v>
      </c>
      <c r="F896">
        <v>1.0266999999999999</v>
      </c>
      <c r="G896">
        <v>114.790323</v>
      </c>
      <c r="H896">
        <v>0.20530000000000001</v>
      </c>
      <c r="I896">
        <v>280</v>
      </c>
    </row>
    <row r="897" spans="1:9" x14ac:dyDescent="0.3">
      <c r="A897">
        <v>2020</v>
      </c>
      <c r="B897">
        <v>6</v>
      </c>
      <c r="C897" s="1" t="s">
        <v>26</v>
      </c>
      <c r="D897" s="1" t="s">
        <v>30</v>
      </c>
      <c r="E897" s="1" t="s">
        <v>22</v>
      </c>
      <c r="F897">
        <v>1.0837000000000001</v>
      </c>
      <c r="G897">
        <v>49.519426000000003</v>
      </c>
      <c r="H897">
        <v>0.3034</v>
      </c>
      <c r="I897">
        <v>701</v>
      </c>
    </row>
    <row r="898" spans="1:9" x14ac:dyDescent="0.3">
      <c r="A898">
        <v>2022</v>
      </c>
      <c r="B898">
        <v>6</v>
      </c>
      <c r="C898" s="1" t="s">
        <v>26</v>
      </c>
      <c r="D898" s="1" t="s">
        <v>16</v>
      </c>
      <c r="E898" s="1" t="s">
        <v>11</v>
      </c>
      <c r="F898">
        <v>1.1194</v>
      </c>
      <c r="G898">
        <v>73.262568000000002</v>
      </c>
      <c r="H898">
        <v>0.25750000000000001</v>
      </c>
      <c r="I898">
        <v>0</v>
      </c>
    </row>
    <row r="899" spans="1:9" x14ac:dyDescent="0.3">
      <c r="A899">
        <v>2022</v>
      </c>
      <c r="B899">
        <v>6</v>
      </c>
      <c r="C899" s="1" t="s">
        <v>9</v>
      </c>
      <c r="D899" s="1" t="s">
        <v>15</v>
      </c>
      <c r="E899" s="1" t="s">
        <v>11</v>
      </c>
      <c r="F899">
        <v>1.1254999999999999</v>
      </c>
      <c r="G899">
        <v>121.08747700000001</v>
      </c>
      <c r="H899">
        <v>0.22509999999999999</v>
      </c>
      <c r="I899">
        <v>85</v>
      </c>
    </row>
    <row r="900" spans="1:9" x14ac:dyDescent="0.3">
      <c r="A900">
        <v>2020</v>
      </c>
      <c r="B900">
        <v>6</v>
      </c>
      <c r="C900" s="1" t="s">
        <v>9</v>
      </c>
      <c r="D900" s="1" t="s">
        <v>33</v>
      </c>
      <c r="E900" s="1" t="s">
        <v>126</v>
      </c>
      <c r="F900">
        <v>1.1305000000000001</v>
      </c>
      <c r="G900">
        <v>55.474507000000003</v>
      </c>
      <c r="H900">
        <v>0.21479999999999999</v>
      </c>
      <c r="I900">
        <v>82</v>
      </c>
    </row>
    <row r="901" spans="1:9" x14ac:dyDescent="0.3">
      <c r="A901">
        <v>2022</v>
      </c>
      <c r="B901">
        <v>6</v>
      </c>
      <c r="C901" s="1" t="s">
        <v>32</v>
      </c>
      <c r="D901" s="1" t="s">
        <v>33</v>
      </c>
      <c r="E901" s="1" t="s">
        <v>126</v>
      </c>
      <c r="F901">
        <v>1.1775</v>
      </c>
      <c r="G901">
        <v>383.185945</v>
      </c>
      <c r="H901">
        <v>0.22370000000000001</v>
      </c>
      <c r="I901">
        <v>106</v>
      </c>
    </row>
    <row r="902" spans="1:9" x14ac:dyDescent="0.3">
      <c r="A902">
        <v>2022</v>
      </c>
      <c r="B902">
        <v>6</v>
      </c>
      <c r="C902" s="1" t="s">
        <v>32</v>
      </c>
      <c r="D902" s="1" t="s">
        <v>19</v>
      </c>
      <c r="E902" s="1" t="s">
        <v>12</v>
      </c>
      <c r="F902">
        <v>1.2145999999999999</v>
      </c>
      <c r="G902">
        <v>247.16329200000001</v>
      </c>
      <c r="H902">
        <v>0.44940000000000002</v>
      </c>
      <c r="I902">
        <v>0</v>
      </c>
    </row>
    <row r="903" spans="1:9" x14ac:dyDescent="0.3">
      <c r="A903">
        <v>2021</v>
      </c>
      <c r="B903">
        <v>6</v>
      </c>
      <c r="C903" s="1" t="s">
        <v>32</v>
      </c>
      <c r="D903" s="1" t="s">
        <v>16</v>
      </c>
      <c r="E903" s="1" t="s">
        <v>11</v>
      </c>
      <c r="F903">
        <v>1.2585999999999999</v>
      </c>
      <c r="G903">
        <v>54.751505999999999</v>
      </c>
      <c r="H903">
        <v>0.28949999999999998</v>
      </c>
      <c r="I903">
        <v>356</v>
      </c>
    </row>
    <row r="904" spans="1:9" x14ac:dyDescent="0.3">
      <c r="A904">
        <v>2020</v>
      </c>
      <c r="B904">
        <v>6</v>
      </c>
      <c r="C904" s="1" t="s">
        <v>32</v>
      </c>
      <c r="D904" s="1" t="s">
        <v>29</v>
      </c>
      <c r="E904" s="1" t="s">
        <v>13</v>
      </c>
      <c r="F904">
        <v>1.3282</v>
      </c>
      <c r="G904">
        <v>371.495588</v>
      </c>
      <c r="H904">
        <v>0.53129999999999999</v>
      </c>
      <c r="I904">
        <v>220</v>
      </c>
    </row>
    <row r="905" spans="1:9" x14ac:dyDescent="0.3">
      <c r="A905">
        <v>2020</v>
      </c>
      <c r="B905">
        <v>6</v>
      </c>
      <c r="C905" s="1" t="s">
        <v>26</v>
      </c>
      <c r="D905" s="1" t="s">
        <v>17</v>
      </c>
      <c r="E905" s="1" t="s">
        <v>126</v>
      </c>
      <c r="F905">
        <v>1.34</v>
      </c>
      <c r="G905">
        <v>120.12206</v>
      </c>
      <c r="H905">
        <v>0.2412</v>
      </c>
      <c r="I905">
        <v>367</v>
      </c>
    </row>
    <row r="906" spans="1:9" x14ac:dyDescent="0.3">
      <c r="A906">
        <v>2022</v>
      </c>
      <c r="B906">
        <v>6</v>
      </c>
      <c r="C906" s="1" t="s">
        <v>26</v>
      </c>
      <c r="D906" s="1" t="s">
        <v>56</v>
      </c>
      <c r="E906" s="1" t="s">
        <v>12</v>
      </c>
      <c r="F906">
        <v>1.3515999999999999</v>
      </c>
      <c r="G906">
        <v>123.076725</v>
      </c>
      <c r="H906">
        <v>0.47310000000000002</v>
      </c>
      <c r="I906">
        <v>569</v>
      </c>
    </row>
    <row r="907" spans="1:9" x14ac:dyDescent="0.3">
      <c r="A907">
        <v>2022</v>
      </c>
      <c r="B907">
        <v>6</v>
      </c>
      <c r="C907" s="1" t="s">
        <v>9</v>
      </c>
      <c r="D907" s="1" t="s">
        <v>57</v>
      </c>
      <c r="E907" s="1" t="s">
        <v>12</v>
      </c>
      <c r="F907">
        <v>1.3609</v>
      </c>
      <c r="G907">
        <v>99.192218999999994</v>
      </c>
      <c r="H907">
        <v>0.4763</v>
      </c>
      <c r="I907">
        <v>123</v>
      </c>
    </row>
    <row r="908" spans="1:9" x14ac:dyDescent="0.3">
      <c r="A908">
        <v>2021</v>
      </c>
      <c r="B908">
        <v>6</v>
      </c>
      <c r="C908" s="1" t="s">
        <v>9</v>
      </c>
      <c r="D908" s="1" t="s">
        <v>45</v>
      </c>
      <c r="E908" s="1" t="s">
        <v>12</v>
      </c>
      <c r="F908">
        <v>1.3838999999999999</v>
      </c>
      <c r="G908">
        <v>79.551433000000003</v>
      </c>
      <c r="H908">
        <v>0.4844</v>
      </c>
      <c r="I908">
        <v>118</v>
      </c>
    </row>
    <row r="909" spans="1:9" x14ac:dyDescent="0.3">
      <c r="A909">
        <v>2020</v>
      </c>
      <c r="B909">
        <v>6</v>
      </c>
      <c r="C909" s="1" t="s">
        <v>26</v>
      </c>
      <c r="D909" s="1" t="s">
        <v>19</v>
      </c>
      <c r="E909" s="1" t="s">
        <v>12</v>
      </c>
      <c r="F909">
        <v>1.3844000000000001</v>
      </c>
      <c r="G909">
        <v>236.517256</v>
      </c>
      <c r="H909">
        <v>0.51229999999999998</v>
      </c>
      <c r="I909">
        <v>320</v>
      </c>
    </row>
    <row r="910" spans="1:9" x14ac:dyDescent="0.3">
      <c r="A910">
        <v>2021</v>
      </c>
      <c r="B910">
        <v>6</v>
      </c>
      <c r="C910" s="1" t="s">
        <v>32</v>
      </c>
      <c r="D910" s="1" t="s">
        <v>33</v>
      </c>
      <c r="E910" s="1" t="s">
        <v>126</v>
      </c>
      <c r="F910">
        <v>1.4055</v>
      </c>
      <c r="G910">
        <v>441.05953799999997</v>
      </c>
      <c r="H910">
        <v>0.2671</v>
      </c>
      <c r="I910">
        <v>107</v>
      </c>
    </row>
    <row r="911" spans="1:9" x14ac:dyDescent="0.3">
      <c r="A911">
        <v>2021</v>
      </c>
      <c r="B911">
        <v>6</v>
      </c>
      <c r="C911" s="1" t="s">
        <v>26</v>
      </c>
      <c r="D911" s="1" t="s">
        <v>17</v>
      </c>
      <c r="E911" s="1" t="s">
        <v>126</v>
      </c>
      <c r="F911">
        <v>1.4657</v>
      </c>
      <c r="G911">
        <v>133.87228099999999</v>
      </c>
      <c r="H911">
        <v>0.26379999999999998</v>
      </c>
      <c r="I911">
        <v>243</v>
      </c>
    </row>
    <row r="912" spans="1:9" x14ac:dyDescent="0.3">
      <c r="A912">
        <v>2022</v>
      </c>
      <c r="B912">
        <v>6</v>
      </c>
      <c r="C912" s="1" t="s">
        <v>32</v>
      </c>
      <c r="D912" s="1" t="s">
        <v>15</v>
      </c>
      <c r="E912" s="1" t="s">
        <v>11</v>
      </c>
      <c r="F912">
        <v>1.5531999999999999</v>
      </c>
      <c r="G912">
        <v>186.21826899999999</v>
      </c>
      <c r="H912">
        <v>0.31059999999999999</v>
      </c>
      <c r="I912">
        <v>276</v>
      </c>
    </row>
    <row r="913" spans="1:9" x14ac:dyDescent="0.3">
      <c r="A913">
        <v>2021</v>
      </c>
      <c r="B913">
        <v>6</v>
      </c>
      <c r="C913" s="1" t="s">
        <v>32</v>
      </c>
      <c r="D913" s="1" t="s">
        <v>19</v>
      </c>
      <c r="E913" s="1" t="s">
        <v>12</v>
      </c>
      <c r="F913">
        <v>1.6137999999999999</v>
      </c>
      <c r="G913">
        <v>318.983902</v>
      </c>
      <c r="H913">
        <v>0.59709999999999996</v>
      </c>
      <c r="I913">
        <v>176</v>
      </c>
    </row>
    <row r="914" spans="1:9" x14ac:dyDescent="0.3">
      <c r="A914">
        <v>2021</v>
      </c>
      <c r="B914">
        <v>6</v>
      </c>
      <c r="C914" s="1" t="s">
        <v>26</v>
      </c>
      <c r="D914" s="1" t="s">
        <v>52</v>
      </c>
      <c r="E914" s="1" t="s">
        <v>13</v>
      </c>
      <c r="F914">
        <v>1.6225000000000001</v>
      </c>
      <c r="G914">
        <v>152.93680000000001</v>
      </c>
      <c r="H914">
        <v>0.64900000000000002</v>
      </c>
      <c r="I914">
        <v>0</v>
      </c>
    </row>
    <row r="915" spans="1:9" x14ac:dyDescent="0.3">
      <c r="A915">
        <v>2022</v>
      </c>
      <c r="B915">
        <v>6</v>
      </c>
      <c r="C915" s="1" t="s">
        <v>26</v>
      </c>
      <c r="D915" s="1" t="s">
        <v>10</v>
      </c>
      <c r="E915" s="1" t="s">
        <v>13</v>
      </c>
      <c r="F915">
        <v>1.6842999999999999</v>
      </c>
      <c r="G915">
        <v>272.15079900000001</v>
      </c>
      <c r="H915">
        <v>0.84219999999999995</v>
      </c>
      <c r="I915">
        <v>405</v>
      </c>
    </row>
    <row r="916" spans="1:9" x14ac:dyDescent="0.3">
      <c r="A916">
        <v>2020</v>
      </c>
      <c r="B916">
        <v>6</v>
      </c>
      <c r="C916" s="1" t="s">
        <v>32</v>
      </c>
      <c r="D916" s="1" t="s">
        <v>33</v>
      </c>
      <c r="E916" s="1" t="s">
        <v>126</v>
      </c>
      <c r="F916">
        <v>1.7588999999999999</v>
      </c>
      <c r="G916">
        <v>476.18338699999998</v>
      </c>
      <c r="H916">
        <v>0.3342</v>
      </c>
      <c r="I916">
        <v>97</v>
      </c>
    </row>
    <row r="917" spans="1:9" x14ac:dyDescent="0.3">
      <c r="A917">
        <v>2022</v>
      </c>
      <c r="B917">
        <v>6</v>
      </c>
      <c r="C917" s="1" t="s">
        <v>9</v>
      </c>
      <c r="D917" s="1" t="s">
        <v>20</v>
      </c>
      <c r="E917" s="1" t="s">
        <v>12</v>
      </c>
      <c r="F917">
        <v>1.9363999999999999</v>
      </c>
      <c r="G917">
        <v>166.33234999999999</v>
      </c>
      <c r="H917">
        <v>0.69710000000000005</v>
      </c>
      <c r="I917">
        <v>156</v>
      </c>
    </row>
    <row r="918" spans="1:9" x14ac:dyDescent="0.3">
      <c r="A918">
        <v>2022</v>
      </c>
      <c r="B918">
        <v>6</v>
      </c>
      <c r="C918" s="1" t="s">
        <v>9</v>
      </c>
      <c r="D918" s="1" t="s">
        <v>17</v>
      </c>
      <c r="E918" s="1" t="s">
        <v>126</v>
      </c>
      <c r="F918">
        <v>1.9762999999999999</v>
      </c>
      <c r="G918">
        <v>231.50842900000001</v>
      </c>
      <c r="H918">
        <v>0.35570000000000002</v>
      </c>
      <c r="I918">
        <v>189</v>
      </c>
    </row>
    <row r="919" spans="1:9" x14ac:dyDescent="0.3">
      <c r="A919">
        <v>2020</v>
      </c>
      <c r="B919">
        <v>6</v>
      </c>
      <c r="C919" s="1" t="s">
        <v>9</v>
      </c>
      <c r="D919" s="1" t="s">
        <v>10</v>
      </c>
      <c r="E919" s="1" t="s">
        <v>14</v>
      </c>
      <c r="F919">
        <v>2.0630000000000002</v>
      </c>
      <c r="G919">
        <v>213.29415299999999</v>
      </c>
      <c r="H919">
        <v>1.5472999999999999</v>
      </c>
      <c r="I919">
        <v>22</v>
      </c>
    </row>
    <row r="920" spans="1:9" x14ac:dyDescent="0.3">
      <c r="A920">
        <v>2022</v>
      </c>
      <c r="B920">
        <v>6</v>
      </c>
      <c r="C920" s="1" t="s">
        <v>32</v>
      </c>
      <c r="D920" s="1" t="s">
        <v>21</v>
      </c>
      <c r="E920" s="1" t="s">
        <v>13</v>
      </c>
      <c r="F920">
        <v>2.0888</v>
      </c>
      <c r="G920">
        <v>570.03286200000002</v>
      </c>
      <c r="H920">
        <v>0.83550000000000002</v>
      </c>
      <c r="I920">
        <v>353</v>
      </c>
    </row>
    <row r="921" spans="1:9" x14ac:dyDescent="0.3">
      <c r="A921">
        <v>2020</v>
      </c>
      <c r="B921">
        <v>6</v>
      </c>
      <c r="C921" s="1" t="s">
        <v>32</v>
      </c>
      <c r="D921" s="1" t="s">
        <v>39</v>
      </c>
      <c r="E921" s="1" t="s">
        <v>13</v>
      </c>
      <c r="F921">
        <v>2.1193</v>
      </c>
      <c r="G921">
        <v>223.75804600000001</v>
      </c>
      <c r="H921">
        <v>1.0596000000000001</v>
      </c>
      <c r="I921">
        <v>1456</v>
      </c>
    </row>
    <row r="922" spans="1:9" x14ac:dyDescent="0.3">
      <c r="A922">
        <v>2020</v>
      </c>
      <c r="B922">
        <v>6</v>
      </c>
      <c r="C922" s="1" t="s">
        <v>9</v>
      </c>
      <c r="D922" s="1" t="s">
        <v>20</v>
      </c>
      <c r="E922" s="1" t="s">
        <v>12</v>
      </c>
      <c r="F922">
        <v>2.1413000000000002</v>
      </c>
      <c r="G922">
        <v>156.110209</v>
      </c>
      <c r="H922">
        <v>0.77090000000000003</v>
      </c>
      <c r="I922">
        <v>100</v>
      </c>
    </row>
    <row r="923" spans="1:9" x14ac:dyDescent="0.3">
      <c r="A923">
        <v>2022</v>
      </c>
      <c r="B923">
        <v>6</v>
      </c>
      <c r="C923" s="1" t="s">
        <v>32</v>
      </c>
      <c r="D923" s="1" t="s">
        <v>20</v>
      </c>
      <c r="E923" s="1" t="s">
        <v>22</v>
      </c>
      <c r="F923">
        <v>2.2017000000000002</v>
      </c>
      <c r="G923">
        <v>135.54107200000001</v>
      </c>
      <c r="H923">
        <v>0.57240000000000002</v>
      </c>
      <c r="I923">
        <v>359</v>
      </c>
    </row>
    <row r="924" spans="1:9" x14ac:dyDescent="0.3">
      <c r="A924">
        <v>2022</v>
      </c>
      <c r="B924">
        <v>6</v>
      </c>
      <c r="C924" s="1" t="s">
        <v>26</v>
      </c>
      <c r="D924" s="1" t="s">
        <v>57</v>
      </c>
      <c r="E924" s="1" t="s">
        <v>12</v>
      </c>
      <c r="F924">
        <v>2.3031000000000001</v>
      </c>
      <c r="G924">
        <v>185.18833699999999</v>
      </c>
      <c r="H924">
        <v>0.80610000000000004</v>
      </c>
      <c r="I924">
        <v>800</v>
      </c>
    </row>
    <row r="925" spans="1:9" x14ac:dyDescent="0.3">
      <c r="A925">
        <v>2021</v>
      </c>
      <c r="B925">
        <v>6</v>
      </c>
      <c r="C925" s="1" t="s">
        <v>26</v>
      </c>
      <c r="D925" s="1" t="s">
        <v>10</v>
      </c>
      <c r="E925" s="1" t="s">
        <v>13</v>
      </c>
      <c r="F925">
        <v>2.3570000000000002</v>
      </c>
      <c r="G925">
        <v>331.18594200000001</v>
      </c>
      <c r="H925">
        <v>1.1785000000000001</v>
      </c>
      <c r="I925">
        <v>504</v>
      </c>
    </row>
    <row r="926" spans="1:9" x14ac:dyDescent="0.3">
      <c r="A926">
        <v>2022</v>
      </c>
      <c r="B926">
        <v>6</v>
      </c>
      <c r="C926" s="1" t="s">
        <v>26</v>
      </c>
      <c r="D926" s="1" t="s">
        <v>51</v>
      </c>
      <c r="E926" s="1" t="s">
        <v>12</v>
      </c>
      <c r="F926">
        <v>2.3915999999999999</v>
      </c>
      <c r="G926">
        <v>125.774255</v>
      </c>
      <c r="H926">
        <v>0.92079999999999995</v>
      </c>
      <c r="I926">
        <v>735</v>
      </c>
    </row>
    <row r="927" spans="1:9" x14ac:dyDescent="0.3">
      <c r="A927">
        <v>2021</v>
      </c>
      <c r="B927">
        <v>6</v>
      </c>
      <c r="C927" s="1" t="s">
        <v>9</v>
      </c>
      <c r="D927" s="1" t="s">
        <v>17</v>
      </c>
      <c r="E927" s="1" t="s">
        <v>126</v>
      </c>
      <c r="F927">
        <v>2.4222000000000001</v>
      </c>
      <c r="G927">
        <v>271.40478999999999</v>
      </c>
      <c r="H927">
        <v>0.436</v>
      </c>
      <c r="I927">
        <v>99</v>
      </c>
    </row>
    <row r="928" spans="1:9" x14ac:dyDescent="0.3">
      <c r="A928">
        <v>2020</v>
      </c>
      <c r="B928">
        <v>6</v>
      </c>
      <c r="C928" s="1" t="s">
        <v>9</v>
      </c>
      <c r="D928" s="1" t="s">
        <v>19</v>
      </c>
      <c r="E928" s="1" t="s">
        <v>12</v>
      </c>
      <c r="F928">
        <v>2.7663000000000002</v>
      </c>
      <c r="G928">
        <v>391.48222600000003</v>
      </c>
      <c r="H928">
        <v>1.0235000000000001</v>
      </c>
      <c r="I928">
        <v>150</v>
      </c>
    </row>
    <row r="929" spans="1:9" x14ac:dyDescent="0.3">
      <c r="A929">
        <v>2021</v>
      </c>
      <c r="B929">
        <v>6</v>
      </c>
      <c r="C929" s="1" t="s">
        <v>9</v>
      </c>
      <c r="D929" s="1" t="s">
        <v>20</v>
      </c>
      <c r="E929" s="1" t="s">
        <v>12</v>
      </c>
      <c r="F929">
        <v>2.8008999999999999</v>
      </c>
      <c r="G929">
        <v>230.718658</v>
      </c>
      <c r="H929">
        <v>1.0083</v>
      </c>
      <c r="I929">
        <v>236</v>
      </c>
    </row>
    <row r="930" spans="1:9" x14ac:dyDescent="0.3">
      <c r="A930">
        <v>2021</v>
      </c>
      <c r="B930">
        <v>6</v>
      </c>
      <c r="C930" s="1" t="s">
        <v>32</v>
      </c>
      <c r="D930" s="1" t="s">
        <v>16</v>
      </c>
      <c r="E930" s="1" t="s">
        <v>13</v>
      </c>
      <c r="F930">
        <v>2.8264</v>
      </c>
      <c r="G930">
        <v>304.73167799999999</v>
      </c>
      <c r="H930">
        <v>1.2719</v>
      </c>
      <c r="I930">
        <v>1133</v>
      </c>
    </row>
    <row r="931" spans="1:9" x14ac:dyDescent="0.3">
      <c r="A931">
        <v>2020</v>
      </c>
      <c r="B931">
        <v>6</v>
      </c>
      <c r="C931" s="1" t="s">
        <v>32</v>
      </c>
      <c r="D931" s="1" t="s">
        <v>16</v>
      </c>
      <c r="E931" s="1" t="s">
        <v>13</v>
      </c>
      <c r="F931">
        <v>3.1105</v>
      </c>
      <c r="G931">
        <v>565.05665799999997</v>
      </c>
      <c r="H931">
        <v>1.3996999999999999</v>
      </c>
      <c r="I931">
        <v>1088</v>
      </c>
    </row>
    <row r="932" spans="1:9" x14ac:dyDescent="0.3">
      <c r="A932">
        <v>2022</v>
      </c>
      <c r="B932">
        <v>6</v>
      </c>
      <c r="C932" s="1" t="s">
        <v>9</v>
      </c>
      <c r="D932" s="1" t="s">
        <v>21</v>
      </c>
      <c r="E932" s="1" t="s">
        <v>13</v>
      </c>
      <c r="F932">
        <v>3.1193</v>
      </c>
      <c r="G932">
        <v>536.89680199999998</v>
      </c>
      <c r="H932">
        <v>1.2478</v>
      </c>
      <c r="I932">
        <v>166</v>
      </c>
    </row>
    <row r="933" spans="1:9" x14ac:dyDescent="0.3">
      <c r="A933">
        <v>2020</v>
      </c>
      <c r="B933">
        <v>6</v>
      </c>
      <c r="C933" s="1" t="s">
        <v>26</v>
      </c>
      <c r="D933" s="1" t="s">
        <v>16</v>
      </c>
      <c r="E933" s="1" t="s">
        <v>11</v>
      </c>
      <c r="F933">
        <v>3.3243999999999998</v>
      </c>
      <c r="G933">
        <v>262.77419300000003</v>
      </c>
      <c r="H933">
        <v>0.76459999999999995</v>
      </c>
      <c r="I933">
        <v>1783</v>
      </c>
    </row>
    <row r="934" spans="1:9" x14ac:dyDescent="0.3">
      <c r="A934">
        <v>2021</v>
      </c>
      <c r="B934">
        <v>6</v>
      </c>
      <c r="C934" s="1" t="s">
        <v>26</v>
      </c>
      <c r="D934" s="1" t="s">
        <v>50</v>
      </c>
      <c r="E934" s="1" t="s">
        <v>27</v>
      </c>
      <c r="F934">
        <v>3.7282999999999999</v>
      </c>
      <c r="G934">
        <v>271.43171000000001</v>
      </c>
      <c r="H934">
        <v>1.1930000000000001</v>
      </c>
      <c r="I934">
        <v>3378</v>
      </c>
    </row>
    <row r="935" spans="1:9" x14ac:dyDescent="0.3">
      <c r="A935">
        <v>2022</v>
      </c>
      <c r="B935">
        <v>6</v>
      </c>
      <c r="C935" s="1" t="s">
        <v>26</v>
      </c>
      <c r="D935" s="1" t="s">
        <v>17</v>
      </c>
      <c r="E935" s="1" t="s">
        <v>126</v>
      </c>
      <c r="F935">
        <v>3.7427000000000001</v>
      </c>
      <c r="G935">
        <v>338.56308899999999</v>
      </c>
      <c r="H935">
        <v>0.67369999999999997</v>
      </c>
      <c r="I935">
        <v>1548</v>
      </c>
    </row>
    <row r="936" spans="1:9" x14ac:dyDescent="0.3">
      <c r="A936">
        <v>2020</v>
      </c>
      <c r="B936">
        <v>6</v>
      </c>
      <c r="C936" s="1" t="s">
        <v>9</v>
      </c>
      <c r="D936" s="1" t="s">
        <v>17</v>
      </c>
      <c r="E936" s="1" t="s">
        <v>126</v>
      </c>
      <c r="F936">
        <v>3.9369999999999998</v>
      </c>
      <c r="G936">
        <v>360.47724399999998</v>
      </c>
      <c r="H936">
        <v>0.7087</v>
      </c>
      <c r="I936">
        <v>98</v>
      </c>
    </row>
    <row r="937" spans="1:9" x14ac:dyDescent="0.3">
      <c r="A937">
        <v>2020</v>
      </c>
      <c r="B937">
        <v>6</v>
      </c>
      <c r="C937" s="1" t="s">
        <v>32</v>
      </c>
      <c r="D937" s="1" t="s">
        <v>16</v>
      </c>
      <c r="E937" s="1" t="s">
        <v>11</v>
      </c>
      <c r="F937">
        <v>4.3128000000000002</v>
      </c>
      <c r="G937">
        <v>302.101449</v>
      </c>
      <c r="H937">
        <v>0.9919</v>
      </c>
      <c r="I937">
        <v>1587</v>
      </c>
    </row>
    <row r="938" spans="1:9" x14ac:dyDescent="0.3">
      <c r="A938">
        <v>2021</v>
      </c>
      <c r="B938">
        <v>6</v>
      </c>
      <c r="C938" s="1" t="s">
        <v>32</v>
      </c>
      <c r="D938" s="1" t="s">
        <v>50</v>
      </c>
      <c r="E938" s="1" t="s">
        <v>27</v>
      </c>
      <c r="F938">
        <v>4.5629999999999997</v>
      </c>
      <c r="G938">
        <v>345.88195300000001</v>
      </c>
      <c r="H938">
        <v>1.4601</v>
      </c>
      <c r="I938">
        <v>4110</v>
      </c>
    </row>
    <row r="939" spans="1:9" x14ac:dyDescent="0.3">
      <c r="A939">
        <v>2022</v>
      </c>
      <c r="B939">
        <v>6</v>
      </c>
      <c r="C939" s="1" t="s">
        <v>26</v>
      </c>
      <c r="D939" s="1" t="s">
        <v>20</v>
      </c>
      <c r="E939" s="1" t="s">
        <v>12</v>
      </c>
      <c r="F939">
        <v>4.6069000000000004</v>
      </c>
      <c r="G939">
        <v>358.47950900000001</v>
      </c>
      <c r="H939">
        <v>1.6584000000000001</v>
      </c>
      <c r="I939">
        <v>1378</v>
      </c>
    </row>
    <row r="940" spans="1:9" x14ac:dyDescent="0.3">
      <c r="A940">
        <v>2021</v>
      </c>
      <c r="B940">
        <v>6</v>
      </c>
      <c r="C940" s="1" t="s">
        <v>26</v>
      </c>
      <c r="D940" s="1" t="s">
        <v>16</v>
      </c>
      <c r="E940" s="1" t="s">
        <v>11</v>
      </c>
      <c r="F940">
        <v>4.6757</v>
      </c>
      <c r="G940">
        <v>315.49719700000003</v>
      </c>
      <c r="H940">
        <v>1.0753999999999999</v>
      </c>
      <c r="I940">
        <v>1483</v>
      </c>
    </row>
    <row r="941" spans="1:9" x14ac:dyDescent="0.3">
      <c r="A941">
        <v>2021</v>
      </c>
      <c r="B941">
        <v>6</v>
      </c>
      <c r="C941" s="1" t="s">
        <v>26</v>
      </c>
      <c r="D941" s="1" t="s">
        <v>15</v>
      </c>
      <c r="E941" s="1" t="s">
        <v>13</v>
      </c>
      <c r="F941">
        <v>5.1814</v>
      </c>
      <c r="G941">
        <v>1062.609031</v>
      </c>
      <c r="H941">
        <v>2.0726</v>
      </c>
      <c r="I941">
        <v>803</v>
      </c>
    </row>
    <row r="942" spans="1:9" x14ac:dyDescent="0.3">
      <c r="A942">
        <v>2021</v>
      </c>
      <c r="B942">
        <v>6</v>
      </c>
      <c r="C942" s="1" t="s">
        <v>32</v>
      </c>
      <c r="D942" s="1" t="s">
        <v>10</v>
      </c>
      <c r="E942" s="1" t="s">
        <v>13</v>
      </c>
      <c r="F942">
        <v>5.2129000000000003</v>
      </c>
      <c r="G942">
        <v>784.02316199999996</v>
      </c>
      <c r="H942">
        <v>2.6065999999999998</v>
      </c>
      <c r="I942">
        <v>641</v>
      </c>
    </row>
    <row r="943" spans="1:9" x14ac:dyDescent="0.3">
      <c r="A943">
        <v>2021</v>
      </c>
      <c r="B943">
        <v>6</v>
      </c>
      <c r="C943" s="1" t="s">
        <v>26</v>
      </c>
      <c r="D943" s="1" t="s">
        <v>51</v>
      </c>
      <c r="E943" s="1" t="s">
        <v>13</v>
      </c>
      <c r="F943">
        <v>5.2977999999999996</v>
      </c>
      <c r="G943">
        <v>395.90145899999999</v>
      </c>
      <c r="H943">
        <v>2.5958999999999999</v>
      </c>
      <c r="I943">
        <v>2479</v>
      </c>
    </row>
    <row r="944" spans="1:9" x14ac:dyDescent="0.3">
      <c r="A944">
        <v>2022</v>
      </c>
      <c r="B944">
        <v>6</v>
      </c>
      <c r="C944" s="1" t="s">
        <v>32</v>
      </c>
      <c r="D944" s="1" t="s">
        <v>17</v>
      </c>
      <c r="E944" s="1" t="s">
        <v>126</v>
      </c>
      <c r="F944">
        <v>5.4622999999999999</v>
      </c>
      <c r="G944">
        <v>528.67610999999999</v>
      </c>
      <c r="H944">
        <v>0.98329999999999995</v>
      </c>
      <c r="I944">
        <v>2267</v>
      </c>
    </row>
    <row r="945" spans="1:9" x14ac:dyDescent="0.3">
      <c r="A945">
        <v>2021</v>
      </c>
      <c r="B945">
        <v>6</v>
      </c>
      <c r="C945" s="1" t="s">
        <v>26</v>
      </c>
      <c r="D945" s="1" t="s">
        <v>51</v>
      </c>
      <c r="E945" s="1" t="s">
        <v>12</v>
      </c>
      <c r="F945">
        <v>5.6432000000000002</v>
      </c>
      <c r="G945">
        <v>371.37457999999998</v>
      </c>
      <c r="H945">
        <v>2.1726999999999999</v>
      </c>
      <c r="I945">
        <v>2335</v>
      </c>
    </row>
    <row r="946" spans="1:9" x14ac:dyDescent="0.3">
      <c r="A946">
        <v>2022</v>
      </c>
      <c r="B946">
        <v>6</v>
      </c>
      <c r="C946" s="1" t="s">
        <v>9</v>
      </c>
      <c r="D946" s="1" t="s">
        <v>10</v>
      </c>
      <c r="E946" s="1" t="s">
        <v>46</v>
      </c>
      <c r="F946">
        <v>5.7480000000000002</v>
      </c>
      <c r="G946">
        <v>460.81889999999999</v>
      </c>
      <c r="H946">
        <v>1.1496</v>
      </c>
      <c r="I946">
        <v>315</v>
      </c>
    </row>
    <row r="947" spans="1:9" x14ac:dyDescent="0.3">
      <c r="A947">
        <v>2022</v>
      </c>
      <c r="B947">
        <v>6</v>
      </c>
      <c r="C947" s="1" t="s">
        <v>26</v>
      </c>
      <c r="D947" s="1" t="s">
        <v>10</v>
      </c>
      <c r="E947" s="1" t="s">
        <v>46</v>
      </c>
      <c r="F947">
        <v>5.8023999999999996</v>
      </c>
      <c r="G947">
        <v>436.7045</v>
      </c>
      <c r="H947">
        <v>1.1605000000000001</v>
      </c>
      <c r="I947">
        <v>846</v>
      </c>
    </row>
    <row r="948" spans="1:9" x14ac:dyDescent="0.3">
      <c r="A948">
        <v>2020</v>
      </c>
      <c r="B948">
        <v>6</v>
      </c>
      <c r="C948" s="1" t="s">
        <v>26</v>
      </c>
      <c r="D948" s="1" t="s">
        <v>15</v>
      </c>
      <c r="E948" s="1" t="s">
        <v>13</v>
      </c>
      <c r="F948">
        <v>5.8056000000000001</v>
      </c>
      <c r="G948">
        <v>1161.256081</v>
      </c>
      <c r="H948">
        <v>2.3222</v>
      </c>
      <c r="I948">
        <v>1295</v>
      </c>
    </row>
    <row r="949" spans="1:9" x14ac:dyDescent="0.3">
      <c r="A949">
        <v>2020</v>
      </c>
      <c r="B949">
        <v>6</v>
      </c>
      <c r="C949" s="1" t="s">
        <v>26</v>
      </c>
      <c r="D949" s="1" t="s">
        <v>10</v>
      </c>
      <c r="E949" s="1" t="s">
        <v>13</v>
      </c>
      <c r="F949">
        <v>5.9657999999999998</v>
      </c>
      <c r="G949">
        <v>822.03046200000006</v>
      </c>
      <c r="H949">
        <v>2.9828999999999999</v>
      </c>
      <c r="I949">
        <v>1480</v>
      </c>
    </row>
    <row r="950" spans="1:9" x14ac:dyDescent="0.3">
      <c r="A950">
        <v>2022</v>
      </c>
      <c r="B950">
        <v>6</v>
      </c>
      <c r="C950" s="1" t="s">
        <v>32</v>
      </c>
      <c r="D950" s="1" t="s">
        <v>51</v>
      </c>
      <c r="E950" s="1" t="s">
        <v>12</v>
      </c>
      <c r="F950">
        <v>6.5872999999999999</v>
      </c>
      <c r="G950">
        <v>378.79190799999998</v>
      </c>
      <c r="H950">
        <v>2.5360999999999998</v>
      </c>
      <c r="I950">
        <v>1670</v>
      </c>
    </row>
    <row r="951" spans="1:9" x14ac:dyDescent="0.3">
      <c r="A951">
        <v>2022</v>
      </c>
      <c r="B951">
        <v>6</v>
      </c>
      <c r="C951" s="1" t="s">
        <v>32</v>
      </c>
      <c r="D951" s="1" t="s">
        <v>10</v>
      </c>
      <c r="E951" s="1" t="s">
        <v>13</v>
      </c>
      <c r="F951">
        <v>7.0644</v>
      </c>
      <c r="G951">
        <v>1132.8631600000001</v>
      </c>
      <c r="H951">
        <v>3.5320999999999998</v>
      </c>
      <c r="I951">
        <v>824</v>
      </c>
    </row>
    <row r="952" spans="1:9" x14ac:dyDescent="0.3">
      <c r="A952">
        <v>2022</v>
      </c>
      <c r="B952">
        <v>6</v>
      </c>
      <c r="C952" s="1" t="s">
        <v>9</v>
      </c>
      <c r="D952" s="1" t="s">
        <v>10</v>
      </c>
      <c r="E952" s="1" t="s">
        <v>11</v>
      </c>
      <c r="F952">
        <v>7.5260999999999996</v>
      </c>
      <c r="G952">
        <v>562.87664700000005</v>
      </c>
      <c r="H952">
        <v>1.5805</v>
      </c>
      <c r="I952">
        <v>403</v>
      </c>
    </row>
    <row r="953" spans="1:9" x14ac:dyDescent="0.3">
      <c r="A953">
        <v>2020</v>
      </c>
      <c r="B953">
        <v>6</v>
      </c>
      <c r="C953" s="1" t="s">
        <v>32</v>
      </c>
      <c r="D953" s="1" t="s">
        <v>19</v>
      </c>
      <c r="E953" s="1" t="s">
        <v>12</v>
      </c>
      <c r="F953">
        <v>8.0562000000000005</v>
      </c>
      <c r="G953">
        <v>1209.3945510000001</v>
      </c>
      <c r="H953">
        <v>2.9807999999999999</v>
      </c>
      <c r="I953">
        <v>630</v>
      </c>
    </row>
    <row r="954" spans="1:9" x14ac:dyDescent="0.3">
      <c r="A954">
        <v>2022</v>
      </c>
      <c r="B954">
        <v>6</v>
      </c>
      <c r="C954" s="1" t="s">
        <v>32</v>
      </c>
      <c r="D954" s="1" t="s">
        <v>56</v>
      </c>
      <c r="E954" s="1" t="s">
        <v>12</v>
      </c>
      <c r="F954">
        <v>8.1940000000000008</v>
      </c>
      <c r="G954">
        <v>763.41112499999997</v>
      </c>
      <c r="H954">
        <v>2.8679000000000001</v>
      </c>
      <c r="I954">
        <v>2990</v>
      </c>
    </row>
    <row r="955" spans="1:9" x14ac:dyDescent="0.3">
      <c r="A955">
        <v>2021</v>
      </c>
      <c r="B955">
        <v>6</v>
      </c>
      <c r="C955" s="1" t="s">
        <v>26</v>
      </c>
      <c r="D955" s="1" t="s">
        <v>45</v>
      </c>
      <c r="E955" s="1" t="s">
        <v>12</v>
      </c>
      <c r="F955">
        <v>9.0986999999999991</v>
      </c>
      <c r="G955">
        <v>522.36755200000005</v>
      </c>
      <c r="H955">
        <v>3.1844999999999999</v>
      </c>
      <c r="I955">
        <v>3345</v>
      </c>
    </row>
    <row r="956" spans="1:9" x14ac:dyDescent="0.3">
      <c r="A956">
        <v>2022</v>
      </c>
      <c r="B956">
        <v>6</v>
      </c>
      <c r="C956" s="1" t="s">
        <v>26</v>
      </c>
      <c r="D956" s="1" t="s">
        <v>15</v>
      </c>
      <c r="E956" s="1" t="s">
        <v>13</v>
      </c>
      <c r="F956">
        <v>10.0684</v>
      </c>
      <c r="G956">
        <v>1936.7996920000001</v>
      </c>
      <c r="H956">
        <v>4.0274000000000001</v>
      </c>
      <c r="I956">
        <v>1724</v>
      </c>
    </row>
    <row r="957" spans="1:9" x14ac:dyDescent="0.3">
      <c r="A957">
        <v>2020</v>
      </c>
      <c r="B957">
        <v>6</v>
      </c>
      <c r="C957" s="1" t="s">
        <v>9</v>
      </c>
      <c r="D957" s="1" t="s">
        <v>16</v>
      </c>
      <c r="E957" s="1" t="s">
        <v>11</v>
      </c>
      <c r="F957">
        <v>10.7218</v>
      </c>
      <c r="G957">
        <v>622.22899800000005</v>
      </c>
      <c r="H957">
        <v>2.4661</v>
      </c>
      <c r="I957">
        <v>490</v>
      </c>
    </row>
    <row r="958" spans="1:9" x14ac:dyDescent="0.3">
      <c r="A958">
        <v>2021</v>
      </c>
      <c r="B958">
        <v>6</v>
      </c>
      <c r="C958" s="1" t="s">
        <v>32</v>
      </c>
      <c r="D958" s="1" t="s">
        <v>51</v>
      </c>
      <c r="E958" s="1" t="s">
        <v>13</v>
      </c>
      <c r="F958">
        <v>11.262</v>
      </c>
      <c r="G958">
        <v>844.10972000000004</v>
      </c>
      <c r="H958">
        <v>5.5183999999999997</v>
      </c>
      <c r="I958">
        <v>4054</v>
      </c>
    </row>
    <row r="959" spans="1:9" x14ac:dyDescent="0.3">
      <c r="A959">
        <v>2022</v>
      </c>
      <c r="B959">
        <v>6</v>
      </c>
      <c r="C959" s="1" t="s">
        <v>32</v>
      </c>
      <c r="D959" s="1" t="s">
        <v>20</v>
      </c>
      <c r="E959" s="1" t="s">
        <v>12</v>
      </c>
      <c r="F959">
        <v>11.8421</v>
      </c>
      <c r="G959">
        <v>998.02327500000001</v>
      </c>
      <c r="H959">
        <v>4.2630999999999997</v>
      </c>
      <c r="I959">
        <v>1694</v>
      </c>
    </row>
    <row r="960" spans="1:9" x14ac:dyDescent="0.3">
      <c r="A960">
        <v>2021</v>
      </c>
      <c r="B960">
        <v>6</v>
      </c>
      <c r="C960" s="1" t="s">
        <v>26</v>
      </c>
      <c r="D960" s="1" t="s">
        <v>20</v>
      </c>
      <c r="E960" s="1" t="s">
        <v>12</v>
      </c>
      <c r="F960">
        <v>12.1151</v>
      </c>
      <c r="G960">
        <v>684.56963099999996</v>
      </c>
      <c r="H960">
        <v>4.3615000000000004</v>
      </c>
      <c r="I960">
        <v>1387</v>
      </c>
    </row>
    <row r="961" spans="1:9" x14ac:dyDescent="0.3">
      <c r="A961">
        <v>2020</v>
      </c>
      <c r="B961">
        <v>6</v>
      </c>
      <c r="C961" s="1" t="s">
        <v>9</v>
      </c>
      <c r="D961" s="1" t="s">
        <v>15</v>
      </c>
      <c r="E961" s="1" t="s">
        <v>13</v>
      </c>
      <c r="F961">
        <v>13.2913</v>
      </c>
      <c r="G961">
        <v>2643.4169510000002</v>
      </c>
      <c r="H961">
        <v>5.3166000000000002</v>
      </c>
      <c r="I961">
        <v>580</v>
      </c>
    </row>
    <row r="962" spans="1:9" x14ac:dyDescent="0.3">
      <c r="A962">
        <v>2022</v>
      </c>
      <c r="B962">
        <v>6</v>
      </c>
      <c r="C962" s="1" t="s">
        <v>32</v>
      </c>
      <c r="D962" s="1" t="s">
        <v>10</v>
      </c>
      <c r="E962" s="1" t="s">
        <v>46</v>
      </c>
      <c r="F962">
        <v>13.5144</v>
      </c>
      <c r="G962">
        <v>1010.165</v>
      </c>
      <c r="H962">
        <v>2.7029000000000001</v>
      </c>
      <c r="I962">
        <v>1255</v>
      </c>
    </row>
    <row r="963" spans="1:9" x14ac:dyDescent="0.3">
      <c r="A963">
        <v>2021</v>
      </c>
      <c r="B963">
        <v>6</v>
      </c>
      <c r="C963" s="1" t="s">
        <v>9</v>
      </c>
      <c r="D963" s="1" t="s">
        <v>10</v>
      </c>
      <c r="E963" s="1" t="s">
        <v>11</v>
      </c>
      <c r="F963">
        <v>14.488899999999999</v>
      </c>
      <c r="G963">
        <v>916.58914700000003</v>
      </c>
      <c r="H963">
        <v>3.0427</v>
      </c>
      <c r="I963">
        <v>553</v>
      </c>
    </row>
    <row r="964" spans="1:9" x14ac:dyDescent="0.3">
      <c r="A964">
        <v>2020</v>
      </c>
      <c r="B964">
        <v>6</v>
      </c>
      <c r="C964" s="1" t="s">
        <v>32</v>
      </c>
      <c r="D964" s="1" t="s">
        <v>10</v>
      </c>
      <c r="E964" s="1" t="s">
        <v>13</v>
      </c>
      <c r="F964">
        <v>14.841699999999999</v>
      </c>
      <c r="G964">
        <v>1864.033093</v>
      </c>
      <c r="H964">
        <v>7.4207999999999998</v>
      </c>
      <c r="I964">
        <v>1810</v>
      </c>
    </row>
    <row r="965" spans="1:9" x14ac:dyDescent="0.3">
      <c r="A965">
        <v>2021</v>
      </c>
      <c r="B965">
        <v>6</v>
      </c>
      <c r="C965" s="1" t="s">
        <v>26</v>
      </c>
      <c r="D965" s="1" t="s">
        <v>10</v>
      </c>
      <c r="E965" s="1" t="s">
        <v>46</v>
      </c>
      <c r="F965">
        <v>15.7034</v>
      </c>
      <c r="G965">
        <v>1119.4306999999999</v>
      </c>
      <c r="H965">
        <v>3.1406999999999998</v>
      </c>
      <c r="I965">
        <v>1986</v>
      </c>
    </row>
    <row r="966" spans="1:9" x14ac:dyDescent="0.3">
      <c r="A966">
        <v>2020</v>
      </c>
      <c r="B966">
        <v>6</v>
      </c>
      <c r="C966" s="1" t="s">
        <v>9</v>
      </c>
      <c r="D966" s="1" t="s">
        <v>10</v>
      </c>
      <c r="E966" s="1" t="s">
        <v>11</v>
      </c>
      <c r="F966">
        <v>17.445499999999999</v>
      </c>
      <c r="G966">
        <v>1029.598821</v>
      </c>
      <c r="H966">
        <v>3.6635</v>
      </c>
      <c r="I966">
        <v>598</v>
      </c>
    </row>
    <row r="967" spans="1:9" x14ac:dyDescent="0.3">
      <c r="A967">
        <v>2021</v>
      </c>
      <c r="B967">
        <v>6</v>
      </c>
      <c r="C967" s="1" t="s">
        <v>32</v>
      </c>
      <c r="D967" s="1" t="s">
        <v>45</v>
      </c>
      <c r="E967" s="1" t="s">
        <v>12</v>
      </c>
      <c r="F967">
        <v>17.653400000000001</v>
      </c>
      <c r="G967">
        <v>960.91475300000002</v>
      </c>
      <c r="H967">
        <v>6.1787000000000001</v>
      </c>
      <c r="I967">
        <v>5559</v>
      </c>
    </row>
    <row r="968" spans="1:9" x14ac:dyDescent="0.3">
      <c r="A968">
        <v>2021</v>
      </c>
      <c r="B968">
        <v>6</v>
      </c>
      <c r="C968" s="1" t="s">
        <v>32</v>
      </c>
      <c r="D968" s="1" t="s">
        <v>20</v>
      </c>
      <c r="E968" s="1" t="s">
        <v>12</v>
      </c>
      <c r="F968">
        <v>17.858899999999998</v>
      </c>
      <c r="G968">
        <v>1193.7135639999999</v>
      </c>
      <c r="H968">
        <v>6.4291999999999998</v>
      </c>
      <c r="I968">
        <v>1676</v>
      </c>
    </row>
    <row r="969" spans="1:9" x14ac:dyDescent="0.3">
      <c r="A969">
        <v>2020</v>
      </c>
      <c r="B969">
        <v>6</v>
      </c>
      <c r="C969" s="1" t="s">
        <v>26</v>
      </c>
      <c r="D969" s="1" t="s">
        <v>20</v>
      </c>
      <c r="E969" s="1" t="s">
        <v>12</v>
      </c>
      <c r="F969">
        <v>18.790299999999998</v>
      </c>
      <c r="G969">
        <v>1016.720657</v>
      </c>
      <c r="H969">
        <v>6.7645</v>
      </c>
      <c r="I969">
        <v>2074</v>
      </c>
    </row>
    <row r="970" spans="1:9" x14ac:dyDescent="0.3">
      <c r="A970">
        <v>2021</v>
      </c>
      <c r="B970">
        <v>6</v>
      </c>
      <c r="C970" s="1" t="s">
        <v>9</v>
      </c>
      <c r="D970" s="1" t="s">
        <v>10</v>
      </c>
      <c r="E970" s="1" t="s">
        <v>46</v>
      </c>
      <c r="F970">
        <v>20.148199999999999</v>
      </c>
      <c r="G970">
        <v>1271.7483</v>
      </c>
      <c r="H970">
        <v>4.0296000000000003</v>
      </c>
      <c r="I970">
        <v>588</v>
      </c>
    </row>
    <row r="971" spans="1:9" x14ac:dyDescent="0.3">
      <c r="A971">
        <v>2020</v>
      </c>
      <c r="B971">
        <v>6</v>
      </c>
      <c r="C971" s="1" t="s">
        <v>32</v>
      </c>
      <c r="D971" s="1" t="s">
        <v>15</v>
      </c>
      <c r="E971" s="1" t="s">
        <v>13</v>
      </c>
      <c r="F971">
        <v>20.441199999999998</v>
      </c>
      <c r="G971">
        <v>4241.4783729999999</v>
      </c>
      <c r="H971">
        <v>8.1765000000000008</v>
      </c>
      <c r="I971">
        <v>2246</v>
      </c>
    </row>
    <row r="972" spans="1:9" x14ac:dyDescent="0.3">
      <c r="A972">
        <v>2021</v>
      </c>
      <c r="B972">
        <v>6</v>
      </c>
      <c r="C972" s="1" t="s">
        <v>32</v>
      </c>
      <c r="D972" s="1" t="s">
        <v>15</v>
      </c>
      <c r="E972" s="1" t="s">
        <v>13</v>
      </c>
      <c r="F972">
        <v>20.5077</v>
      </c>
      <c r="G972">
        <v>4603.9762289999999</v>
      </c>
      <c r="H972">
        <v>8.2029999999999994</v>
      </c>
      <c r="I972">
        <v>1767</v>
      </c>
    </row>
    <row r="973" spans="1:9" x14ac:dyDescent="0.3">
      <c r="A973">
        <v>2021</v>
      </c>
      <c r="B973">
        <v>6</v>
      </c>
      <c r="C973" s="1" t="s">
        <v>32</v>
      </c>
      <c r="D973" s="1" t="s">
        <v>51</v>
      </c>
      <c r="E973" s="1" t="s">
        <v>12</v>
      </c>
      <c r="F973">
        <v>20.603200000000001</v>
      </c>
      <c r="G973">
        <v>1369.1364100000001</v>
      </c>
      <c r="H973">
        <v>7.9321999999999999</v>
      </c>
      <c r="I973">
        <v>7311</v>
      </c>
    </row>
    <row r="974" spans="1:9" x14ac:dyDescent="0.3">
      <c r="A974">
        <v>2021</v>
      </c>
      <c r="B974">
        <v>6</v>
      </c>
      <c r="C974" s="1" t="s">
        <v>9</v>
      </c>
      <c r="D974" s="1" t="s">
        <v>10</v>
      </c>
      <c r="E974" s="1" t="s">
        <v>13</v>
      </c>
      <c r="F974">
        <v>22.411200000000001</v>
      </c>
      <c r="G974">
        <v>2572.2582080000002</v>
      </c>
      <c r="H974">
        <v>11.205500000000001</v>
      </c>
      <c r="I974">
        <v>591</v>
      </c>
    </row>
    <row r="975" spans="1:9" x14ac:dyDescent="0.3">
      <c r="A975">
        <v>2022</v>
      </c>
      <c r="B975">
        <v>6</v>
      </c>
      <c r="C975" s="1" t="s">
        <v>9</v>
      </c>
      <c r="D975" s="1" t="s">
        <v>10</v>
      </c>
      <c r="E975" s="1" t="s">
        <v>13</v>
      </c>
      <c r="F975">
        <v>22.7316</v>
      </c>
      <c r="G975">
        <v>2922.3966789999999</v>
      </c>
      <c r="H975">
        <v>11.3659</v>
      </c>
      <c r="I975">
        <v>558</v>
      </c>
    </row>
    <row r="976" spans="1:9" x14ac:dyDescent="0.3">
      <c r="A976">
        <v>2022</v>
      </c>
      <c r="B976">
        <v>6</v>
      </c>
      <c r="C976" s="1" t="s">
        <v>26</v>
      </c>
      <c r="D976" s="1" t="s">
        <v>10</v>
      </c>
      <c r="E976" s="1" t="s">
        <v>11</v>
      </c>
      <c r="F976">
        <v>23.008400000000002</v>
      </c>
      <c r="G976">
        <v>1685.635691</v>
      </c>
      <c r="H976">
        <v>4.8318000000000003</v>
      </c>
      <c r="I976">
        <v>5156</v>
      </c>
    </row>
    <row r="977" spans="1:9" x14ac:dyDescent="0.3">
      <c r="A977">
        <v>2022</v>
      </c>
      <c r="B977">
        <v>6</v>
      </c>
      <c r="C977" s="1" t="s">
        <v>9</v>
      </c>
      <c r="D977" s="1" t="s">
        <v>15</v>
      </c>
      <c r="E977" s="1" t="s">
        <v>13</v>
      </c>
      <c r="F977">
        <v>27.228400000000001</v>
      </c>
      <c r="G977">
        <v>5610.0487949999997</v>
      </c>
      <c r="H977">
        <v>10.891400000000001</v>
      </c>
      <c r="I977">
        <v>636</v>
      </c>
    </row>
    <row r="978" spans="1:9" x14ac:dyDescent="0.3">
      <c r="A978">
        <v>2021</v>
      </c>
      <c r="B978">
        <v>6</v>
      </c>
      <c r="C978" s="1" t="s">
        <v>9</v>
      </c>
      <c r="D978" s="1" t="s">
        <v>15</v>
      </c>
      <c r="E978" s="1" t="s">
        <v>13</v>
      </c>
      <c r="F978">
        <v>27.608699999999999</v>
      </c>
      <c r="G978">
        <v>4729.6307349999997</v>
      </c>
      <c r="H978">
        <v>11.0434</v>
      </c>
      <c r="I978">
        <v>654</v>
      </c>
    </row>
    <row r="979" spans="1:9" x14ac:dyDescent="0.3">
      <c r="A979">
        <v>2022</v>
      </c>
      <c r="B979">
        <v>6</v>
      </c>
      <c r="C979" s="1" t="s">
        <v>32</v>
      </c>
      <c r="D979" s="1" t="s">
        <v>15</v>
      </c>
      <c r="E979" s="1" t="s">
        <v>13</v>
      </c>
      <c r="F979">
        <v>29.5306</v>
      </c>
      <c r="G979">
        <v>6132.8843349999997</v>
      </c>
      <c r="H979">
        <v>11.812200000000001</v>
      </c>
      <c r="I979">
        <v>4155</v>
      </c>
    </row>
    <row r="980" spans="1:9" x14ac:dyDescent="0.3">
      <c r="A980">
        <v>2020</v>
      </c>
      <c r="B980">
        <v>6</v>
      </c>
      <c r="C980" s="1" t="s">
        <v>32</v>
      </c>
      <c r="D980" s="1" t="s">
        <v>20</v>
      </c>
      <c r="E980" s="1" t="s">
        <v>12</v>
      </c>
      <c r="F980">
        <v>31.279399999999999</v>
      </c>
      <c r="G980">
        <v>1824.2965959999999</v>
      </c>
      <c r="H980">
        <v>11.2606</v>
      </c>
      <c r="I980">
        <v>2090</v>
      </c>
    </row>
    <row r="981" spans="1:9" x14ac:dyDescent="0.3">
      <c r="A981">
        <v>2021</v>
      </c>
      <c r="B981">
        <v>6</v>
      </c>
      <c r="C981" s="1" t="s">
        <v>32</v>
      </c>
      <c r="D981" s="1" t="s">
        <v>10</v>
      </c>
      <c r="E981" s="1" t="s">
        <v>46</v>
      </c>
      <c r="F981">
        <v>36.235700000000001</v>
      </c>
      <c r="G981">
        <v>2409.2682</v>
      </c>
      <c r="H981">
        <v>7.2472000000000003</v>
      </c>
      <c r="I981">
        <v>3011</v>
      </c>
    </row>
    <row r="982" spans="1:9" x14ac:dyDescent="0.3">
      <c r="A982">
        <v>2021</v>
      </c>
      <c r="B982">
        <v>6</v>
      </c>
      <c r="C982" s="1" t="s">
        <v>26</v>
      </c>
      <c r="D982" s="1" t="s">
        <v>10</v>
      </c>
      <c r="E982" s="1" t="s">
        <v>12</v>
      </c>
      <c r="F982">
        <v>41.097799999999999</v>
      </c>
      <c r="G982">
        <v>4352.489251</v>
      </c>
      <c r="H982">
        <v>14.3842</v>
      </c>
      <c r="I982">
        <v>7647</v>
      </c>
    </row>
    <row r="983" spans="1:9" x14ac:dyDescent="0.3">
      <c r="A983">
        <v>2020</v>
      </c>
      <c r="B983">
        <v>6</v>
      </c>
      <c r="C983" s="1" t="s">
        <v>9</v>
      </c>
      <c r="D983" s="1" t="s">
        <v>10</v>
      </c>
      <c r="E983" s="1" t="s">
        <v>12</v>
      </c>
      <c r="F983">
        <v>45.063200000000002</v>
      </c>
      <c r="G983">
        <v>4036.5836749999999</v>
      </c>
      <c r="H983">
        <v>15.7722</v>
      </c>
      <c r="I983">
        <v>719</v>
      </c>
    </row>
    <row r="984" spans="1:9" x14ac:dyDescent="0.3">
      <c r="A984">
        <v>2020</v>
      </c>
      <c r="B984">
        <v>6</v>
      </c>
      <c r="C984" s="1" t="s">
        <v>26</v>
      </c>
      <c r="D984" s="1" t="s">
        <v>10</v>
      </c>
      <c r="E984" s="1" t="s">
        <v>11</v>
      </c>
      <c r="F984">
        <v>45.3431</v>
      </c>
      <c r="G984">
        <v>3056.350782</v>
      </c>
      <c r="H984">
        <v>9.5220000000000002</v>
      </c>
      <c r="I984">
        <v>7767</v>
      </c>
    </row>
    <row r="985" spans="1:9" x14ac:dyDescent="0.3">
      <c r="A985">
        <v>2021</v>
      </c>
      <c r="B985">
        <v>6</v>
      </c>
      <c r="C985" s="1" t="s">
        <v>9</v>
      </c>
      <c r="D985" s="1" t="s">
        <v>10</v>
      </c>
      <c r="E985" s="1" t="s">
        <v>12</v>
      </c>
      <c r="F985">
        <v>48.458500000000001</v>
      </c>
      <c r="G985">
        <v>4782.5410529999999</v>
      </c>
      <c r="H985">
        <v>16.9604</v>
      </c>
      <c r="I985">
        <v>787</v>
      </c>
    </row>
    <row r="986" spans="1:9" x14ac:dyDescent="0.3">
      <c r="A986">
        <v>2021</v>
      </c>
      <c r="B986">
        <v>6</v>
      </c>
      <c r="C986" s="1" t="s">
        <v>26</v>
      </c>
      <c r="D986" s="1" t="s">
        <v>10</v>
      </c>
      <c r="E986" s="1" t="s">
        <v>11</v>
      </c>
      <c r="F986">
        <v>48.83</v>
      </c>
      <c r="G986">
        <v>3039.185931</v>
      </c>
      <c r="H986">
        <v>10.254300000000001</v>
      </c>
      <c r="I986">
        <v>6761</v>
      </c>
    </row>
    <row r="987" spans="1:9" x14ac:dyDescent="0.3">
      <c r="A987">
        <v>2022</v>
      </c>
      <c r="B987">
        <v>6</v>
      </c>
      <c r="C987" s="1" t="s">
        <v>26</v>
      </c>
      <c r="D987" s="1" t="s">
        <v>10</v>
      </c>
      <c r="E987" s="1" t="s">
        <v>12</v>
      </c>
      <c r="F987">
        <v>49.532600000000002</v>
      </c>
      <c r="G987">
        <v>5592.5030820000002</v>
      </c>
      <c r="H987">
        <v>17.336400000000001</v>
      </c>
      <c r="I987">
        <v>9047</v>
      </c>
    </row>
    <row r="988" spans="1:9" x14ac:dyDescent="0.3">
      <c r="A988">
        <v>2020</v>
      </c>
      <c r="B988">
        <v>6</v>
      </c>
      <c r="C988" s="1" t="s">
        <v>9</v>
      </c>
      <c r="D988" s="1" t="s">
        <v>10</v>
      </c>
      <c r="E988" s="1" t="s">
        <v>13</v>
      </c>
      <c r="F988">
        <v>50.0413</v>
      </c>
      <c r="G988">
        <v>5268.2994339999996</v>
      </c>
      <c r="H988">
        <v>25.020600000000002</v>
      </c>
      <c r="I988">
        <v>620</v>
      </c>
    </row>
    <row r="989" spans="1:9" x14ac:dyDescent="0.3">
      <c r="A989">
        <v>2022</v>
      </c>
      <c r="B989">
        <v>6</v>
      </c>
      <c r="C989" s="1" t="s">
        <v>32</v>
      </c>
      <c r="D989" s="1" t="s">
        <v>10</v>
      </c>
      <c r="E989" s="1" t="s">
        <v>11</v>
      </c>
      <c r="F989">
        <v>51.0212</v>
      </c>
      <c r="G989">
        <v>3597.9911860000002</v>
      </c>
      <c r="H989">
        <v>10.714399999999999</v>
      </c>
      <c r="I989">
        <v>9488</v>
      </c>
    </row>
    <row r="990" spans="1:9" x14ac:dyDescent="0.3">
      <c r="A990">
        <v>2022</v>
      </c>
      <c r="B990">
        <v>6</v>
      </c>
      <c r="C990" s="1" t="s">
        <v>9</v>
      </c>
      <c r="D990" s="1" t="s">
        <v>10</v>
      </c>
      <c r="E990" s="1" t="s">
        <v>12</v>
      </c>
      <c r="F990">
        <v>56.865200000000002</v>
      </c>
      <c r="G990">
        <v>5681.495903</v>
      </c>
      <c r="H990">
        <v>19.902799999999999</v>
      </c>
      <c r="I990">
        <v>681</v>
      </c>
    </row>
    <row r="991" spans="1:9" x14ac:dyDescent="0.3">
      <c r="A991">
        <v>2020</v>
      </c>
      <c r="B991">
        <v>6</v>
      </c>
      <c r="C991" s="1" t="s">
        <v>32</v>
      </c>
      <c r="D991" s="1" t="s">
        <v>10</v>
      </c>
      <c r="E991" s="1" t="s">
        <v>11</v>
      </c>
      <c r="F991">
        <v>75.933400000000006</v>
      </c>
      <c r="G991">
        <v>4901.7206390000001</v>
      </c>
      <c r="H991">
        <v>15.946</v>
      </c>
      <c r="I991">
        <v>10036</v>
      </c>
    </row>
    <row r="992" spans="1:9" x14ac:dyDescent="0.3">
      <c r="A992">
        <v>2020</v>
      </c>
      <c r="B992">
        <v>6</v>
      </c>
      <c r="C992" s="1" t="s">
        <v>26</v>
      </c>
      <c r="D992" s="1" t="s">
        <v>10</v>
      </c>
      <c r="E992" s="1" t="s">
        <v>12</v>
      </c>
      <c r="F992">
        <v>76.652299999999997</v>
      </c>
      <c r="G992">
        <v>6777.6139649999996</v>
      </c>
      <c r="H992">
        <v>26.828199999999999</v>
      </c>
      <c r="I992">
        <v>8911</v>
      </c>
    </row>
    <row r="993" spans="1:9" x14ac:dyDescent="0.3">
      <c r="A993">
        <v>2020</v>
      </c>
      <c r="B993">
        <v>6</v>
      </c>
      <c r="C993" s="1" t="s">
        <v>32</v>
      </c>
      <c r="D993" s="1" t="s">
        <v>10</v>
      </c>
      <c r="E993" s="1" t="s">
        <v>12</v>
      </c>
      <c r="F993">
        <v>96.819900000000004</v>
      </c>
      <c r="G993">
        <v>7862.0244970000003</v>
      </c>
      <c r="H993">
        <v>33.887</v>
      </c>
      <c r="I993">
        <v>8203</v>
      </c>
    </row>
    <row r="994" spans="1:9" x14ac:dyDescent="0.3">
      <c r="A994">
        <v>2021</v>
      </c>
      <c r="B994">
        <v>6</v>
      </c>
      <c r="C994" s="1" t="s">
        <v>32</v>
      </c>
      <c r="D994" s="1" t="s">
        <v>10</v>
      </c>
      <c r="E994" s="1" t="s">
        <v>12</v>
      </c>
      <c r="F994">
        <v>99.056399999999996</v>
      </c>
      <c r="G994">
        <v>9724.9025380000003</v>
      </c>
      <c r="H994">
        <v>34.669699999999999</v>
      </c>
      <c r="I994">
        <v>13797</v>
      </c>
    </row>
    <row r="995" spans="1:9" x14ac:dyDescent="0.3">
      <c r="A995">
        <v>2022</v>
      </c>
      <c r="B995">
        <v>6</v>
      </c>
      <c r="C995" s="1" t="s">
        <v>32</v>
      </c>
      <c r="D995" s="1" t="s">
        <v>10</v>
      </c>
      <c r="E995" s="1" t="s">
        <v>12</v>
      </c>
      <c r="F995">
        <v>107.7345</v>
      </c>
      <c r="G995">
        <v>12022.168798000001</v>
      </c>
      <c r="H995">
        <v>37.707000000000001</v>
      </c>
      <c r="I995">
        <v>17303</v>
      </c>
    </row>
    <row r="996" spans="1:9" x14ac:dyDescent="0.3">
      <c r="A996">
        <v>2021</v>
      </c>
      <c r="B996">
        <v>6</v>
      </c>
      <c r="C996" s="1" t="s">
        <v>32</v>
      </c>
      <c r="D996" s="1" t="s">
        <v>10</v>
      </c>
      <c r="E996" s="1" t="s">
        <v>11</v>
      </c>
      <c r="F996">
        <v>122.9401</v>
      </c>
      <c r="G996">
        <v>7248.9694079999999</v>
      </c>
      <c r="H996">
        <v>25.817399999999999</v>
      </c>
      <c r="I996">
        <v>12120</v>
      </c>
    </row>
    <row r="997" spans="1:9" x14ac:dyDescent="0.3">
      <c r="A997">
        <v>2020</v>
      </c>
      <c r="B997">
        <v>7</v>
      </c>
      <c r="C997" s="1" t="s">
        <v>26</v>
      </c>
      <c r="D997" s="1" t="s">
        <v>10</v>
      </c>
      <c r="E997" s="1" t="s">
        <v>27</v>
      </c>
      <c r="F997">
        <v>1E-4</v>
      </c>
      <c r="G997">
        <v>1.0940999999999999E-2</v>
      </c>
      <c r="H997">
        <v>0</v>
      </c>
      <c r="I997">
        <v>0</v>
      </c>
    </row>
    <row r="998" spans="1:9" x14ac:dyDescent="0.3">
      <c r="A998">
        <v>2020</v>
      </c>
      <c r="B998">
        <v>7</v>
      </c>
      <c r="C998" s="1" t="s">
        <v>32</v>
      </c>
      <c r="D998" s="1" t="s">
        <v>29</v>
      </c>
      <c r="E998" s="1" t="s">
        <v>12</v>
      </c>
      <c r="F998">
        <v>6.9999999999999999E-4</v>
      </c>
      <c r="G998">
        <v>0.24201700000000001</v>
      </c>
      <c r="H998">
        <v>2.0000000000000001E-4</v>
      </c>
      <c r="I998">
        <v>1</v>
      </c>
    </row>
    <row r="999" spans="1:9" x14ac:dyDescent="0.3">
      <c r="A999">
        <v>2022</v>
      </c>
      <c r="B999">
        <v>7</v>
      </c>
      <c r="C999" s="1" t="s">
        <v>26</v>
      </c>
      <c r="D999" s="1" t="s">
        <v>21</v>
      </c>
      <c r="E999" s="1" t="s">
        <v>22</v>
      </c>
      <c r="F999">
        <v>6.9999999999999999E-4</v>
      </c>
      <c r="G999">
        <v>0.279082</v>
      </c>
      <c r="H999">
        <v>2.0000000000000001E-4</v>
      </c>
      <c r="I999">
        <v>0</v>
      </c>
    </row>
    <row r="1000" spans="1:9" x14ac:dyDescent="0.3">
      <c r="A1000">
        <v>2022</v>
      </c>
      <c r="B1000">
        <v>7</v>
      </c>
      <c r="C1000" s="1" t="s">
        <v>26</v>
      </c>
      <c r="D1000" s="1" t="s">
        <v>16</v>
      </c>
      <c r="E1000" s="1" t="s">
        <v>13</v>
      </c>
      <c r="F1000">
        <v>6.9999999999999999E-4</v>
      </c>
      <c r="G1000">
        <v>0.10602300000000001</v>
      </c>
      <c r="H1000">
        <v>2.9999999999999997E-4</v>
      </c>
      <c r="I1000">
        <v>0</v>
      </c>
    </row>
    <row r="1001" spans="1:9" x14ac:dyDescent="0.3">
      <c r="A1001">
        <v>2020</v>
      </c>
      <c r="B1001">
        <v>7</v>
      </c>
      <c r="C1001" s="1" t="s">
        <v>32</v>
      </c>
      <c r="D1001" s="1" t="s">
        <v>34</v>
      </c>
      <c r="E1001" s="1" t="s">
        <v>126</v>
      </c>
      <c r="F1001">
        <v>8.9999999999999998E-4</v>
      </c>
      <c r="G1001">
        <v>0.42455799999999999</v>
      </c>
      <c r="H1001">
        <v>1E-4</v>
      </c>
      <c r="I1001">
        <v>0</v>
      </c>
    </row>
    <row r="1002" spans="1:9" x14ac:dyDescent="0.3">
      <c r="A1002">
        <v>2020</v>
      </c>
      <c r="B1002">
        <v>7</v>
      </c>
      <c r="C1002" s="1" t="s">
        <v>9</v>
      </c>
      <c r="D1002" s="1" t="s">
        <v>24</v>
      </c>
      <c r="E1002" s="1" t="s">
        <v>12</v>
      </c>
      <c r="F1002">
        <v>1.1000000000000001E-3</v>
      </c>
      <c r="G1002">
        <v>0.14985200000000001</v>
      </c>
      <c r="H1002">
        <v>4.0000000000000002E-4</v>
      </c>
      <c r="I1002">
        <v>0</v>
      </c>
    </row>
    <row r="1003" spans="1:9" x14ac:dyDescent="0.3">
      <c r="A1003">
        <v>2022</v>
      </c>
      <c r="B1003">
        <v>7</v>
      </c>
      <c r="C1003" s="1" t="s">
        <v>32</v>
      </c>
      <c r="D1003" s="1" t="s">
        <v>21</v>
      </c>
      <c r="E1003" s="1" t="s">
        <v>22</v>
      </c>
      <c r="F1003">
        <v>1.4E-3</v>
      </c>
      <c r="G1003">
        <v>0.52587300000000003</v>
      </c>
      <c r="H1003">
        <v>4.0000000000000002E-4</v>
      </c>
      <c r="I1003">
        <v>2</v>
      </c>
    </row>
    <row r="1004" spans="1:9" x14ac:dyDescent="0.3">
      <c r="A1004">
        <v>2022</v>
      </c>
      <c r="B1004">
        <v>7</v>
      </c>
      <c r="C1004" s="1" t="s">
        <v>26</v>
      </c>
      <c r="D1004" s="1" t="s">
        <v>21</v>
      </c>
      <c r="E1004" s="1" t="s">
        <v>27</v>
      </c>
      <c r="F1004">
        <v>3.8999999999999998E-3</v>
      </c>
      <c r="G1004">
        <v>1.31538</v>
      </c>
      <c r="H1004">
        <v>1.1999999999999999E-3</v>
      </c>
      <c r="I1004">
        <v>0</v>
      </c>
    </row>
    <row r="1005" spans="1:9" x14ac:dyDescent="0.3">
      <c r="A1005">
        <v>2022</v>
      </c>
      <c r="B1005">
        <v>7</v>
      </c>
      <c r="C1005" s="1" t="s">
        <v>9</v>
      </c>
      <c r="D1005" s="1" t="s">
        <v>21</v>
      </c>
      <c r="E1005" s="1" t="s">
        <v>22</v>
      </c>
      <c r="F1005">
        <v>4.8999999999999998E-3</v>
      </c>
      <c r="G1005">
        <v>1.5916110000000001</v>
      </c>
      <c r="H1005">
        <v>1.4E-3</v>
      </c>
      <c r="I1005">
        <v>6</v>
      </c>
    </row>
    <row r="1006" spans="1:9" x14ac:dyDescent="0.3">
      <c r="A1006">
        <v>2020</v>
      </c>
      <c r="B1006">
        <v>7</v>
      </c>
      <c r="C1006" s="1" t="s">
        <v>26</v>
      </c>
      <c r="D1006" s="1" t="s">
        <v>21</v>
      </c>
      <c r="E1006" s="1" t="s">
        <v>22</v>
      </c>
      <c r="F1006">
        <v>5.3E-3</v>
      </c>
      <c r="G1006">
        <v>1.9222790000000001</v>
      </c>
      <c r="H1006">
        <v>1.5E-3</v>
      </c>
      <c r="I1006">
        <v>2</v>
      </c>
    </row>
    <row r="1007" spans="1:9" x14ac:dyDescent="0.3">
      <c r="A1007">
        <v>2020</v>
      </c>
      <c r="B1007">
        <v>7</v>
      </c>
      <c r="C1007" s="1" t="s">
        <v>9</v>
      </c>
      <c r="D1007" s="1" t="s">
        <v>21</v>
      </c>
      <c r="E1007" s="1" t="s">
        <v>22</v>
      </c>
      <c r="F1007">
        <v>6.1999999999999998E-3</v>
      </c>
      <c r="G1007">
        <v>1.9862649999999999</v>
      </c>
      <c r="H1007">
        <v>1.6999999999999999E-3</v>
      </c>
      <c r="I1007">
        <v>3</v>
      </c>
    </row>
    <row r="1008" spans="1:9" x14ac:dyDescent="0.3">
      <c r="A1008">
        <v>2022</v>
      </c>
      <c r="B1008">
        <v>7</v>
      </c>
      <c r="C1008" s="1" t="s">
        <v>32</v>
      </c>
      <c r="D1008" s="1" t="s">
        <v>33</v>
      </c>
      <c r="E1008" s="1" t="s">
        <v>12</v>
      </c>
      <c r="F1008">
        <v>7.7000000000000002E-3</v>
      </c>
      <c r="G1008">
        <v>3.731573</v>
      </c>
      <c r="H1008">
        <v>2.7000000000000001E-3</v>
      </c>
      <c r="I1008">
        <v>3</v>
      </c>
    </row>
    <row r="1009" spans="1:9" x14ac:dyDescent="0.3">
      <c r="A1009">
        <v>2021</v>
      </c>
      <c r="B1009">
        <v>7</v>
      </c>
      <c r="C1009" s="1" t="s">
        <v>32</v>
      </c>
      <c r="D1009" s="1" t="s">
        <v>10</v>
      </c>
      <c r="E1009" s="1" t="s">
        <v>14</v>
      </c>
      <c r="F1009">
        <v>1.1900000000000001E-2</v>
      </c>
      <c r="G1009">
        <v>2.4666519999999998</v>
      </c>
      <c r="H1009">
        <v>8.9999999999999993E-3</v>
      </c>
      <c r="I1009">
        <v>4</v>
      </c>
    </row>
    <row r="1010" spans="1:9" x14ac:dyDescent="0.3">
      <c r="A1010">
        <v>2021</v>
      </c>
      <c r="B1010">
        <v>7</v>
      </c>
      <c r="C1010" s="1" t="s">
        <v>26</v>
      </c>
      <c r="D1010" s="1" t="s">
        <v>15</v>
      </c>
      <c r="E1010" s="1" t="s">
        <v>11</v>
      </c>
      <c r="F1010">
        <v>1.26E-2</v>
      </c>
      <c r="G1010">
        <v>1.6490320000000001</v>
      </c>
      <c r="H1010">
        <v>2.5000000000000001E-3</v>
      </c>
      <c r="I1010">
        <v>7</v>
      </c>
    </row>
    <row r="1011" spans="1:9" x14ac:dyDescent="0.3">
      <c r="A1011">
        <v>2021</v>
      </c>
      <c r="B1011">
        <v>7</v>
      </c>
      <c r="C1011" s="1" t="s">
        <v>32</v>
      </c>
      <c r="D1011" s="1" t="s">
        <v>33</v>
      </c>
      <c r="E1011" s="1" t="s">
        <v>12</v>
      </c>
      <c r="F1011">
        <v>1.66E-2</v>
      </c>
      <c r="G1011">
        <v>6.9438370000000003</v>
      </c>
      <c r="H1011">
        <v>5.8999999999999999E-3</v>
      </c>
      <c r="I1011">
        <v>5</v>
      </c>
    </row>
    <row r="1012" spans="1:9" x14ac:dyDescent="0.3">
      <c r="A1012">
        <v>2022</v>
      </c>
      <c r="B1012">
        <v>7</v>
      </c>
      <c r="C1012" s="1" t="s">
        <v>32</v>
      </c>
      <c r="D1012" s="1" t="s">
        <v>10</v>
      </c>
      <c r="E1012" s="1" t="s">
        <v>14</v>
      </c>
      <c r="F1012">
        <v>1.7299999999999999E-2</v>
      </c>
      <c r="G1012">
        <v>3.582185</v>
      </c>
      <c r="H1012">
        <v>1.2999999999999999E-2</v>
      </c>
      <c r="I1012">
        <v>5</v>
      </c>
    </row>
    <row r="1013" spans="1:9" x14ac:dyDescent="0.3">
      <c r="A1013">
        <v>2020</v>
      </c>
      <c r="B1013">
        <v>7</v>
      </c>
      <c r="C1013" s="1" t="s">
        <v>32</v>
      </c>
      <c r="D1013" s="1" t="s">
        <v>29</v>
      </c>
      <c r="E1013" s="1" t="s">
        <v>126</v>
      </c>
      <c r="F1013">
        <v>0.02</v>
      </c>
      <c r="G1013">
        <v>3.3484560000000001</v>
      </c>
      <c r="H1013">
        <v>3.8E-3</v>
      </c>
      <c r="I1013">
        <v>7</v>
      </c>
    </row>
    <row r="1014" spans="1:9" x14ac:dyDescent="0.3">
      <c r="A1014">
        <v>2022</v>
      </c>
      <c r="B1014">
        <v>7</v>
      </c>
      <c r="C1014" s="1" t="s">
        <v>32</v>
      </c>
      <c r="D1014" s="1" t="s">
        <v>21</v>
      </c>
      <c r="E1014" s="1" t="s">
        <v>27</v>
      </c>
      <c r="F1014">
        <v>2.3099999999999999E-2</v>
      </c>
      <c r="G1014">
        <v>7.314819</v>
      </c>
      <c r="H1014">
        <v>7.0000000000000001E-3</v>
      </c>
      <c r="I1014">
        <v>29</v>
      </c>
    </row>
    <row r="1015" spans="1:9" x14ac:dyDescent="0.3">
      <c r="A1015">
        <v>2020</v>
      </c>
      <c r="B1015">
        <v>7</v>
      </c>
      <c r="C1015" s="1" t="s">
        <v>26</v>
      </c>
      <c r="D1015" s="1" t="s">
        <v>29</v>
      </c>
      <c r="E1015" s="1" t="s">
        <v>126</v>
      </c>
      <c r="F1015">
        <v>2.9899999999999999E-2</v>
      </c>
      <c r="G1015">
        <v>10.112935</v>
      </c>
      <c r="H1015">
        <v>5.7000000000000002E-3</v>
      </c>
      <c r="I1015">
        <v>0</v>
      </c>
    </row>
    <row r="1016" spans="1:9" x14ac:dyDescent="0.3">
      <c r="A1016">
        <v>2020</v>
      </c>
      <c r="B1016">
        <v>7</v>
      </c>
      <c r="C1016" s="1" t="s">
        <v>9</v>
      </c>
      <c r="D1016" s="1" t="s">
        <v>10</v>
      </c>
      <c r="E1016" s="1" t="s">
        <v>14</v>
      </c>
      <c r="F1016">
        <v>3.56E-2</v>
      </c>
      <c r="G1016">
        <v>6.2832290000000004</v>
      </c>
      <c r="H1016">
        <v>2.6700000000000002E-2</v>
      </c>
      <c r="I1016">
        <v>10</v>
      </c>
    </row>
    <row r="1017" spans="1:9" x14ac:dyDescent="0.3">
      <c r="A1017">
        <v>2022</v>
      </c>
      <c r="B1017">
        <v>7</v>
      </c>
      <c r="C1017" s="1" t="s">
        <v>32</v>
      </c>
      <c r="D1017" s="1" t="s">
        <v>33</v>
      </c>
      <c r="E1017" s="1" t="s">
        <v>13</v>
      </c>
      <c r="F1017">
        <v>4.1799999999999997E-2</v>
      </c>
      <c r="G1017">
        <v>22.339708000000002</v>
      </c>
      <c r="H1017">
        <v>2.1000000000000001E-2</v>
      </c>
      <c r="I1017">
        <v>36</v>
      </c>
    </row>
    <row r="1018" spans="1:9" x14ac:dyDescent="0.3">
      <c r="A1018">
        <v>2020</v>
      </c>
      <c r="B1018">
        <v>7</v>
      </c>
      <c r="C1018" s="1" t="s">
        <v>32</v>
      </c>
      <c r="D1018" s="1" t="s">
        <v>33</v>
      </c>
      <c r="E1018" s="1" t="s">
        <v>12</v>
      </c>
      <c r="F1018">
        <v>4.4999999999999998E-2</v>
      </c>
      <c r="G1018">
        <v>9.6203470000000006</v>
      </c>
      <c r="H1018">
        <v>1.5800000000000002E-2</v>
      </c>
      <c r="I1018">
        <v>7</v>
      </c>
    </row>
    <row r="1019" spans="1:9" x14ac:dyDescent="0.3">
      <c r="A1019">
        <v>2020</v>
      </c>
      <c r="B1019">
        <v>7</v>
      </c>
      <c r="C1019" s="1" t="s">
        <v>32</v>
      </c>
      <c r="D1019" s="1" t="s">
        <v>33</v>
      </c>
      <c r="E1019" s="1" t="s">
        <v>13</v>
      </c>
      <c r="F1019">
        <v>4.5199999999999997E-2</v>
      </c>
      <c r="G1019">
        <v>22.065598000000001</v>
      </c>
      <c r="H1019">
        <v>2.2599999999999999E-2</v>
      </c>
      <c r="I1019">
        <v>46</v>
      </c>
    </row>
    <row r="1020" spans="1:9" x14ac:dyDescent="0.3">
      <c r="A1020">
        <v>2020</v>
      </c>
      <c r="B1020">
        <v>7</v>
      </c>
      <c r="C1020" s="1" t="s">
        <v>32</v>
      </c>
      <c r="D1020" s="1" t="s">
        <v>34</v>
      </c>
      <c r="E1020" s="1" t="s">
        <v>12</v>
      </c>
      <c r="F1020">
        <v>4.58E-2</v>
      </c>
      <c r="G1020">
        <v>20.850142000000002</v>
      </c>
      <c r="H1020">
        <v>1.6E-2</v>
      </c>
      <c r="I1020">
        <v>0</v>
      </c>
    </row>
    <row r="1021" spans="1:9" x14ac:dyDescent="0.3">
      <c r="A1021">
        <v>2021</v>
      </c>
      <c r="B1021">
        <v>7</v>
      </c>
      <c r="C1021" s="1" t="s">
        <v>32</v>
      </c>
      <c r="D1021" s="1" t="s">
        <v>33</v>
      </c>
      <c r="E1021" s="1" t="s">
        <v>13</v>
      </c>
      <c r="F1021">
        <v>4.9299999999999997E-2</v>
      </c>
      <c r="G1021">
        <v>25.549583999999999</v>
      </c>
      <c r="H1021">
        <v>2.46E-2</v>
      </c>
      <c r="I1021">
        <v>34</v>
      </c>
    </row>
    <row r="1022" spans="1:9" x14ac:dyDescent="0.3">
      <c r="A1022">
        <v>2022</v>
      </c>
      <c r="B1022">
        <v>7</v>
      </c>
      <c r="C1022" s="1" t="s">
        <v>9</v>
      </c>
      <c r="D1022" s="1" t="s">
        <v>20</v>
      </c>
      <c r="E1022" s="1" t="s">
        <v>22</v>
      </c>
      <c r="F1022">
        <v>6.0499999999999998E-2</v>
      </c>
      <c r="G1022">
        <v>3.3097340000000002</v>
      </c>
      <c r="H1022">
        <v>1.5699999999999999E-2</v>
      </c>
      <c r="I1022">
        <v>6</v>
      </c>
    </row>
    <row r="1023" spans="1:9" x14ac:dyDescent="0.3">
      <c r="A1023">
        <v>2021</v>
      </c>
      <c r="B1023">
        <v>7</v>
      </c>
      <c r="C1023" s="1" t="s">
        <v>9</v>
      </c>
      <c r="D1023" s="1" t="s">
        <v>21</v>
      </c>
      <c r="E1023" s="1" t="s">
        <v>22</v>
      </c>
      <c r="F1023">
        <v>6.8099999999999994E-2</v>
      </c>
      <c r="G1023">
        <v>17.309398000000002</v>
      </c>
      <c r="H1023">
        <v>1.9099999999999999E-2</v>
      </c>
      <c r="I1023">
        <v>19</v>
      </c>
    </row>
    <row r="1024" spans="1:9" x14ac:dyDescent="0.3">
      <c r="A1024">
        <v>2021</v>
      </c>
      <c r="B1024">
        <v>7</v>
      </c>
      <c r="C1024" s="1" t="s">
        <v>32</v>
      </c>
      <c r="D1024" s="1" t="s">
        <v>34</v>
      </c>
      <c r="E1024" s="1" t="s">
        <v>12</v>
      </c>
      <c r="F1024">
        <v>7.4099999999999999E-2</v>
      </c>
      <c r="G1024">
        <v>34.415036999999998</v>
      </c>
      <c r="H1024">
        <v>2.5899999999999999E-2</v>
      </c>
      <c r="I1024">
        <v>0</v>
      </c>
    </row>
    <row r="1025" spans="1:9" x14ac:dyDescent="0.3">
      <c r="A1025">
        <v>2021</v>
      </c>
      <c r="B1025">
        <v>7</v>
      </c>
      <c r="C1025" s="1" t="s">
        <v>9</v>
      </c>
      <c r="D1025" s="1" t="s">
        <v>15</v>
      </c>
      <c r="E1025" s="1" t="s">
        <v>11</v>
      </c>
      <c r="F1025">
        <v>8.2199999999999995E-2</v>
      </c>
      <c r="G1025">
        <v>10.547371999999999</v>
      </c>
      <c r="H1025">
        <v>1.6400000000000001E-2</v>
      </c>
      <c r="I1025">
        <v>11</v>
      </c>
    </row>
    <row r="1026" spans="1:9" x14ac:dyDescent="0.3">
      <c r="A1026">
        <v>2020</v>
      </c>
      <c r="B1026">
        <v>7</v>
      </c>
      <c r="C1026" s="1" t="s">
        <v>26</v>
      </c>
      <c r="D1026" s="1" t="s">
        <v>29</v>
      </c>
      <c r="E1026" s="1" t="s">
        <v>13</v>
      </c>
      <c r="F1026">
        <v>0.1454</v>
      </c>
      <c r="G1026">
        <v>46.945756000000003</v>
      </c>
      <c r="H1026">
        <v>5.8200000000000002E-2</v>
      </c>
      <c r="I1026">
        <v>0</v>
      </c>
    </row>
    <row r="1027" spans="1:9" x14ac:dyDescent="0.3">
      <c r="A1027">
        <v>2020</v>
      </c>
      <c r="B1027">
        <v>7</v>
      </c>
      <c r="C1027" s="1" t="s">
        <v>9</v>
      </c>
      <c r="D1027" s="1" t="s">
        <v>24</v>
      </c>
      <c r="E1027" s="1" t="s">
        <v>126</v>
      </c>
      <c r="F1027">
        <v>0.2089</v>
      </c>
      <c r="G1027">
        <v>35.509419000000001</v>
      </c>
      <c r="H1027">
        <v>3.9699999999999999E-2</v>
      </c>
      <c r="I1027">
        <v>0</v>
      </c>
    </row>
    <row r="1028" spans="1:9" x14ac:dyDescent="0.3">
      <c r="A1028">
        <v>2020</v>
      </c>
      <c r="B1028">
        <v>7</v>
      </c>
      <c r="C1028" s="1" t="s">
        <v>9</v>
      </c>
      <c r="D1028" s="1" t="s">
        <v>42</v>
      </c>
      <c r="E1028" s="1" t="s">
        <v>13</v>
      </c>
      <c r="F1028">
        <v>0.22650000000000001</v>
      </c>
      <c r="G1028">
        <v>47.412948999999998</v>
      </c>
      <c r="H1028">
        <v>9.06E-2</v>
      </c>
      <c r="I1028">
        <v>57</v>
      </c>
    </row>
    <row r="1029" spans="1:9" x14ac:dyDescent="0.3">
      <c r="A1029">
        <v>2021</v>
      </c>
      <c r="B1029">
        <v>7</v>
      </c>
      <c r="C1029" s="1" t="s">
        <v>9</v>
      </c>
      <c r="D1029" s="1" t="s">
        <v>51</v>
      </c>
      <c r="E1029" s="1" t="s">
        <v>12</v>
      </c>
      <c r="F1029">
        <v>0.24929999999999999</v>
      </c>
      <c r="G1029">
        <v>18.507283000000001</v>
      </c>
      <c r="H1029">
        <v>9.6000000000000002E-2</v>
      </c>
      <c r="I1029">
        <v>37</v>
      </c>
    </row>
    <row r="1030" spans="1:9" x14ac:dyDescent="0.3">
      <c r="A1030">
        <v>2020</v>
      </c>
      <c r="B1030">
        <v>7</v>
      </c>
      <c r="C1030" s="1" t="s">
        <v>32</v>
      </c>
      <c r="D1030" s="1" t="s">
        <v>34</v>
      </c>
      <c r="E1030" s="1" t="s">
        <v>13</v>
      </c>
      <c r="F1030">
        <v>0.26910000000000001</v>
      </c>
      <c r="G1030">
        <v>140.824207</v>
      </c>
      <c r="H1030">
        <v>0.11310000000000001</v>
      </c>
      <c r="I1030">
        <v>0</v>
      </c>
    </row>
    <row r="1031" spans="1:9" x14ac:dyDescent="0.3">
      <c r="A1031">
        <v>2021</v>
      </c>
      <c r="B1031">
        <v>7</v>
      </c>
      <c r="C1031" s="1" t="s">
        <v>32</v>
      </c>
      <c r="D1031" s="1" t="s">
        <v>34</v>
      </c>
      <c r="E1031" s="1" t="s">
        <v>13</v>
      </c>
      <c r="F1031">
        <v>0.27760000000000001</v>
      </c>
      <c r="G1031">
        <v>161.84455600000001</v>
      </c>
      <c r="H1031">
        <v>0.1166</v>
      </c>
      <c r="I1031">
        <v>0</v>
      </c>
    </row>
    <row r="1032" spans="1:9" x14ac:dyDescent="0.3">
      <c r="A1032">
        <v>2020</v>
      </c>
      <c r="B1032">
        <v>7</v>
      </c>
      <c r="C1032" s="1" t="s">
        <v>32</v>
      </c>
      <c r="D1032" s="1" t="s">
        <v>35</v>
      </c>
      <c r="E1032" s="1" t="s">
        <v>126</v>
      </c>
      <c r="F1032">
        <v>0.29099999999999998</v>
      </c>
      <c r="G1032">
        <v>49.084923000000003</v>
      </c>
      <c r="H1032">
        <v>5.2400000000000002E-2</v>
      </c>
      <c r="I1032">
        <v>0</v>
      </c>
    </row>
    <row r="1033" spans="1:9" x14ac:dyDescent="0.3">
      <c r="A1033">
        <v>2022</v>
      </c>
      <c r="B1033">
        <v>7</v>
      </c>
      <c r="C1033" s="1" t="s">
        <v>26</v>
      </c>
      <c r="D1033" s="1" t="s">
        <v>10</v>
      </c>
      <c r="E1033" s="1" t="s">
        <v>14</v>
      </c>
      <c r="F1033">
        <v>0.29330000000000001</v>
      </c>
      <c r="G1033">
        <v>47.363750000000003</v>
      </c>
      <c r="H1033">
        <v>0.21990000000000001</v>
      </c>
      <c r="I1033">
        <v>168</v>
      </c>
    </row>
    <row r="1034" spans="1:9" x14ac:dyDescent="0.3">
      <c r="A1034">
        <v>2022</v>
      </c>
      <c r="B1034">
        <v>7</v>
      </c>
      <c r="C1034" s="1" t="s">
        <v>26</v>
      </c>
      <c r="D1034" s="1" t="s">
        <v>51</v>
      </c>
      <c r="E1034" s="1" t="s">
        <v>13</v>
      </c>
      <c r="F1034">
        <v>0.31780000000000003</v>
      </c>
      <c r="G1034">
        <v>22.29946</v>
      </c>
      <c r="H1034">
        <v>0.15570000000000001</v>
      </c>
      <c r="I1034">
        <v>146</v>
      </c>
    </row>
    <row r="1035" spans="1:9" x14ac:dyDescent="0.3">
      <c r="A1035">
        <v>2022</v>
      </c>
      <c r="B1035">
        <v>7</v>
      </c>
      <c r="C1035" s="1" t="s">
        <v>32</v>
      </c>
      <c r="D1035" s="1" t="s">
        <v>51</v>
      </c>
      <c r="E1035" s="1" t="s">
        <v>13</v>
      </c>
      <c r="F1035">
        <v>0.40079999999999999</v>
      </c>
      <c r="G1035">
        <v>36.390825</v>
      </c>
      <c r="H1035">
        <v>0.19639999999999999</v>
      </c>
      <c r="I1035">
        <v>109</v>
      </c>
    </row>
    <row r="1036" spans="1:9" x14ac:dyDescent="0.3">
      <c r="A1036">
        <v>2021</v>
      </c>
      <c r="B1036">
        <v>7</v>
      </c>
      <c r="C1036" s="1" t="s">
        <v>26</v>
      </c>
      <c r="D1036" s="1" t="s">
        <v>10</v>
      </c>
      <c r="E1036" s="1" t="s">
        <v>14</v>
      </c>
      <c r="F1036">
        <v>0.4027</v>
      </c>
      <c r="G1036">
        <v>65.041677000000007</v>
      </c>
      <c r="H1036">
        <v>0.30199999999999999</v>
      </c>
      <c r="I1036">
        <v>245</v>
      </c>
    </row>
    <row r="1037" spans="1:9" x14ac:dyDescent="0.3">
      <c r="A1037">
        <v>2020</v>
      </c>
      <c r="B1037">
        <v>7</v>
      </c>
      <c r="C1037" s="1" t="s">
        <v>26</v>
      </c>
      <c r="D1037" s="1" t="s">
        <v>44</v>
      </c>
      <c r="E1037" s="1" t="s">
        <v>12</v>
      </c>
      <c r="F1037">
        <v>0.42970000000000003</v>
      </c>
      <c r="G1037">
        <v>86.020452000000006</v>
      </c>
      <c r="H1037">
        <v>0.15040000000000001</v>
      </c>
      <c r="I1037">
        <v>0</v>
      </c>
    </row>
    <row r="1038" spans="1:9" x14ac:dyDescent="0.3">
      <c r="A1038">
        <v>2022</v>
      </c>
      <c r="B1038">
        <v>7</v>
      </c>
      <c r="C1038" s="1" t="s">
        <v>9</v>
      </c>
      <c r="D1038" s="1" t="s">
        <v>23</v>
      </c>
      <c r="E1038" s="1" t="s">
        <v>13</v>
      </c>
      <c r="F1038">
        <v>0.44679999999999997</v>
      </c>
      <c r="G1038">
        <v>74.509653</v>
      </c>
      <c r="H1038">
        <v>0.1787</v>
      </c>
      <c r="I1038">
        <v>146</v>
      </c>
    </row>
    <row r="1039" spans="1:9" x14ac:dyDescent="0.3">
      <c r="A1039">
        <v>2020</v>
      </c>
      <c r="B1039">
        <v>7</v>
      </c>
      <c r="C1039" s="1" t="s">
        <v>26</v>
      </c>
      <c r="D1039" s="1" t="s">
        <v>10</v>
      </c>
      <c r="E1039" s="1" t="s">
        <v>14</v>
      </c>
      <c r="F1039">
        <v>0.46260000000000001</v>
      </c>
      <c r="G1039">
        <v>79.825210999999996</v>
      </c>
      <c r="H1039">
        <v>0.34699999999999998</v>
      </c>
      <c r="I1039">
        <v>307</v>
      </c>
    </row>
    <row r="1040" spans="1:9" x14ac:dyDescent="0.3">
      <c r="A1040">
        <v>2020</v>
      </c>
      <c r="B1040">
        <v>7</v>
      </c>
      <c r="C1040" s="1" t="s">
        <v>26</v>
      </c>
      <c r="D1040" s="1" t="s">
        <v>39</v>
      </c>
      <c r="E1040" s="1" t="s">
        <v>13</v>
      </c>
      <c r="F1040">
        <v>0.48580000000000001</v>
      </c>
      <c r="G1040">
        <v>51.738093999999997</v>
      </c>
      <c r="H1040">
        <v>0.2429</v>
      </c>
      <c r="I1040">
        <v>400</v>
      </c>
    </row>
    <row r="1041" spans="1:9" x14ac:dyDescent="0.3">
      <c r="A1041">
        <v>2022</v>
      </c>
      <c r="B1041">
        <v>7</v>
      </c>
      <c r="C1041" s="1" t="s">
        <v>26</v>
      </c>
      <c r="D1041" s="1" t="s">
        <v>15</v>
      </c>
      <c r="E1041" s="1" t="s">
        <v>11</v>
      </c>
      <c r="F1041">
        <v>0.48599999999999999</v>
      </c>
      <c r="G1041">
        <v>65.735039</v>
      </c>
      <c r="H1041">
        <v>9.7199999999999995E-2</v>
      </c>
      <c r="I1041">
        <v>83</v>
      </c>
    </row>
    <row r="1042" spans="1:9" x14ac:dyDescent="0.3">
      <c r="A1042">
        <v>2021</v>
      </c>
      <c r="B1042">
        <v>7</v>
      </c>
      <c r="C1042" s="1" t="s">
        <v>9</v>
      </c>
      <c r="D1042" s="1" t="s">
        <v>16</v>
      </c>
      <c r="E1042" s="1" t="s">
        <v>13</v>
      </c>
      <c r="F1042">
        <v>0.52010000000000001</v>
      </c>
      <c r="G1042">
        <v>51.047383000000004</v>
      </c>
      <c r="H1042">
        <v>0.2341</v>
      </c>
      <c r="I1042">
        <v>66</v>
      </c>
    </row>
    <row r="1043" spans="1:9" x14ac:dyDescent="0.3">
      <c r="A1043">
        <v>2022</v>
      </c>
      <c r="B1043">
        <v>7</v>
      </c>
      <c r="C1043" s="1" t="s">
        <v>26</v>
      </c>
      <c r="D1043" s="1" t="s">
        <v>21</v>
      </c>
      <c r="E1043" s="1" t="s">
        <v>13</v>
      </c>
      <c r="F1043">
        <v>0.54149999999999998</v>
      </c>
      <c r="G1043">
        <v>82.367585000000005</v>
      </c>
      <c r="H1043">
        <v>0.21659999999999999</v>
      </c>
      <c r="I1043">
        <v>0</v>
      </c>
    </row>
    <row r="1044" spans="1:9" x14ac:dyDescent="0.3">
      <c r="A1044">
        <v>2020</v>
      </c>
      <c r="B1044">
        <v>7</v>
      </c>
      <c r="C1044" s="1" t="s">
        <v>9</v>
      </c>
      <c r="D1044" s="1" t="s">
        <v>23</v>
      </c>
      <c r="E1044" s="1" t="s">
        <v>13</v>
      </c>
      <c r="F1044">
        <v>0.55979999999999996</v>
      </c>
      <c r="G1044">
        <v>112.794113</v>
      </c>
      <c r="H1044">
        <v>0.22389999999999999</v>
      </c>
      <c r="I1044">
        <v>183</v>
      </c>
    </row>
    <row r="1045" spans="1:9" x14ac:dyDescent="0.3">
      <c r="A1045">
        <v>2021</v>
      </c>
      <c r="B1045">
        <v>7</v>
      </c>
      <c r="C1045" s="1" t="s">
        <v>26</v>
      </c>
      <c r="D1045" s="1" t="s">
        <v>16</v>
      </c>
      <c r="E1045" s="1" t="s">
        <v>13</v>
      </c>
      <c r="F1045">
        <v>0.56310000000000004</v>
      </c>
      <c r="G1045">
        <v>42.496088999999998</v>
      </c>
      <c r="H1045">
        <v>0.25340000000000001</v>
      </c>
      <c r="I1045">
        <v>352</v>
      </c>
    </row>
    <row r="1046" spans="1:9" x14ac:dyDescent="0.3">
      <c r="A1046">
        <v>2021</v>
      </c>
      <c r="B1046">
        <v>7</v>
      </c>
      <c r="C1046" s="1" t="s">
        <v>9</v>
      </c>
      <c r="D1046" s="1" t="s">
        <v>16</v>
      </c>
      <c r="E1046" s="1" t="s">
        <v>11</v>
      </c>
      <c r="F1046">
        <v>0.56740000000000002</v>
      </c>
      <c r="G1046">
        <v>36.606650999999999</v>
      </c>
      <c r="H1046">
        <v>0.1305</v>
      </c>
      <c r="I1046">
        <v>83</v>
      </c>
    </row>
    <row r="1047" spans="1:9" x14ac:dyDescent="0.3">
      <c r="A1047">
        <v>2022</v>
      </c>
      <c r="B1047">
        <v>7</v>
      </c>
      <c r="C1047" s="1" t="s">
        <v>9</v>
      </c>
      <c r="D1047" s="1" t="s">
        <v>58</v>
      </c>
      <c r="E1047" s="1" t="s">
        <v>12</v>
      </c>
      <c r="F1047">
        <v>0.60550000000000004</v>
      </c>
      <c r="G1047">
        <v>36.580792000000002</v>
      </c>
      <c r="H1047">
        <v>0.21190000000000001</v>
      </c>
      <c r="I1047">
        <v>0</v>
      </c>
    </row>
    <row r="1048" spans="1:9" x14ac:dyDescent="0.3">
      <c r="A1048">
        <v>2020</v>
      </c>
      <c r="B1048">
        <v>7</v>
      </c>
      <c r="C1048" s="1" t="s">
        <v>26</v>
      </c>
      <c r="D1048" s="1" t="s">
        <v>21</v>
      </c>
      <c r="E1048" s="1" t="s">
        <v>13</v>
      </c>
      <c r="F1048">
        <v>0.64539999999999997</v>
      </c>
      <c r="G1048">
        <v>70.732262000000006</v>
      </c>
      <c r="H1048">
        <v>0.2581</v>
      </c>
      <c r="I1048">
        <v>422</v>
      </c>
    </row>
    <row r="1049" spans="1:9" x14ac:dyDescent="0.3">
      <c r="A1049">
        <v>2020</v>
      </c>
      <c r="B1049">
        <v>7</v>
      </c>
      <c r="C1049" s="1" t="s">
        <v>32</v>
      </c>
      <c r="D1049" s="1" t="s">
        <v>35</v>
      </c>
      <c r="E1049" s="1" t="s">
        <v>12</v>
      </c>
      <c r="F1049">
        <v>0.65839999999999999</v>
      </c>
      <c r="G1049">
        <v>140.649292</v>
      </c>
      <c r="H1049">
        <v>0.23039999999999999</v>
      </c>
      <c r="I1049">
        <v>0</v>
      </c>
    </row>
    <row r="1050" spans="1:9" x14ac:dyDescent="0.3">
      <c r="A1050">
        <v>2022</v>
      </c>
      <c r="B1050">
        <v>7</v>
      </c>
      <c r="C1050" s="1" t="s">
        <v>9</v>
      </c>
      <c r="D1050" s="1" t="s">
        <v>19</v>
      </c>
      <c r="E1050" s="1" t="s">
        <v>12</v>
      </c>
      <c r="F1050">
        <v>0.67610000000000003</v>
      </c>
      <c r="G1050">
        <v>116.102321</v>
      </c>
      <c r="H1050">
        <v>0.25019999999999998</v>
      </c>
      <c r="I1050">
        <v>0</v>
      </c>
    </row>
    <row r="1051" spans="1:9" x14ac:dyDescent="0.3">
      <c r="A1051">
        <v>2022</v>
      </c>
      <c r="B1051">
        <v>7</v>
      </c>
      <c r="C1051" s="1" t="s">
        <v>26</v>
      </c>
      <c r="D1051" s="1" t="s">
        <v>19</v>
      </c>
      <c r="E1051" s="1" t="s">
        <v>12</v>
      </c>
      <c r="F1051">
        <v>0.7056</v>
      </c>
      <c r="G1051">
        <v>148.367583</v>
      </c>
      <c r="H1051">
        <v>0.2611</v>
      </c>
      <c r="I1051">
        <v>0</v>
      </c>
    </row>
    <row r="1052" spans="1:9" x14ac:dyDescent="0.3">
      <c r="A1052">
        <v>2021</v>
      </c>
      <c r="B1052">
        <v>7</v>
      </c>
      <c r="C1052" s="1" t="s">
        <v>26</v>
      </c>
      <c r="D1052" s="1" t="s">
        <v>19</v>
      </c>
      <c r="E1052" s="1" t="s">
        <v>12</v>
      </c>
      <c r="F1052">
        <v>0.7097</v>
      </c>
      <c r="G1052">
        <v>124.258366</v>
      </c>
      <c r="H1052">
        <v>0.2626</v>
      </c>
      <c r="I1052">
        <v>210</v>
      </c>
    </row>
    <row r="1053" spans="1:9" x14ac:dyDescent="0.3">
      <c r="A1053">
        <v>2020</v>
      </c>
      <c r="B1053">
        <v>7</v>
      </c>
      <c r="C1053" s="1" t="s">
        <v>9</v>
      </c>
      <c r="D1053" s="1" t="s">
        <v>16</v>
      </c>
      <c r="E1053" s="1" t="s">
        <v>13</v>
      </c>
      <c r="F1053">
        <v>0.70979999999999999</v>
      </c>
      <c r="G1053">
        <v>116.37331399999999</v>
      </c>
      <c r="H1053">
        <v>0.31940000000000002</v>
      </c>
      <c r="I1053">
        <v>166</v>
      </c>
    </row>
    <row r="1054" spans="1:9" x14ac:dyDescent="0.3">
      <c r="A1054">
        <v>2021</v>
      </c>
      <c r="B1054">
        <v>7</v>
      </c>
      <c r="C1054" s="1" t="s">
        <v>9</v>
      </c>
      <c r="D1054" s="1" t="s">
        <v>19</v>
      </c>
      <c r="E1054" s="1" t="s">
        <v>12</v>
      </c>
      <c r="F1054">
        <v>0.72399999999999998</v>
      </c>
      <c r="G1054">
        <v>94.276286999999996</v>
      </c>
      <c r="H1054">
        <v>0.26790000000000003</v>
      </c>
      <c r="I1054">
        <v>0</v>
      </c>
    </row>
    <row r="1055" spans="1:9" x14ac:dyDescent="0.3">
      <c r="A1055">
        <v>2020</v>
      </c>
      <c r="B1055">
        <v>7</v>
      </c>
      <c r="C1055" s="1" t="s">
        <v>9</v>
      </c>
      <c r="D1055" s="1" t="s">
        <v>21</v>
      </c>
      <c r="E1055" s="1" t="s">
        <v>13</v>
      </c>
      <c r="F1055">
        <v>0.78590000000000004</v>
      </c>
      <c r="G1055">
        <v>93.897745999999998</v>
      </c>
      <c r="H1055">
        <v>0.31440000000000001</v>
      </c>
      <c r="I1055">
        <v>117</v>
      </c>
    </row>
    <row r="1056" spans="1:9" x14ac:dyDescent="0.3">
      <c r="A1056">
        <v>2020</v>
      </c>
      <c r="B1056">
        <v>7</v>
      </c>
      <c r="C1056" s="1" t="s">
        <v>26</v>
      </c>
      <c r="D1056" s="1" t="s">
        <v>19</v>
      </c>
      <c r="E1056" s="1" t="s">
        <v>12</v>
      </c>
      <c r="F1056">
        <v>0.79969999999999997</v>
      </c>
      <c r="G1056">
        <v>132.96428599999999</v>
      </c>
      <c r="H1056">
        <v>0.2959</v>
      </c>
      <c r="I1056">
        <v>484</v>
      </c>
    </row>
    <row r="1057" spans="1:9" x14ac:dyDescent="0.3">
      <c r="A1057">
        <v>2022</v>
      </c>
      <c r="B1057">
        <v>7</v>
      </c>
      <c r="C1057" s="1" t="s">
        <v>9</v>
      </c>
      <c r="D1057" s="1" t="s">
        <v>56</v>
      </c>
      <c r="E1057" s="1" t="s">
        <v>12</v>
      </c>
      <c r="F1057">
        <v>0.80969999999999998</v>
      </c>
      <c r="G1057">
        <v>70.919377999999995</v>
      </c>
      <c r="H1057">
        <v>0.2833</v>
      </c>
      <c r="I1057">
        <v>114</v>
      </c>
    </row>
    <row r="1058" spans="1:9" x14ac:dyDescent="0.3">
      <c r="A1058">
        <v>2021</v>
      </c>
      <c r="B1058">
        <v>7</v>
      </c>
      <c r="C1058" s="1" t="s">
        <v>32</v>
      </c>
      <c r="D1058" s="1" t="s">
        <v>16</v>
      </c>
      <c r="E1058" s="1" t="s">
        <v>11</v>
      </c>
      <c r="F1058">
        <v>0.92889999999999995</v>
      </c>
      <c r="G1058">
        <v>27.907627000000002</v>
      </c>
      <c r="H1058">
        <v>0.21360000000000001</v>
      </c>
      <c r="I1058">
        <v>131</v>
      </c>
    </row>
    <row r="1059" spans="1:9" x14ac:dyDescent="0.3">
      <c r="A1059">
        <v>2021</v>
      </c>
      <c r="B1059">
        <v>7</v>
      </c>
      <c r="C1059" s="1" t="s">
        <v>32</v>
      </c>
      <c r="D1059" s="1" t="s">
        <v>33</v>
      </c>
      <c r="E1059" s="1" t="s">
        <v>126</v>
      </c>
      <c r="F1059">
        <v>0.92989999999999995</v>
      </c>
      <c r="G1059">
        <v>287.86619899999999</v>
      </c>
      <c r="H1059">
        <v>0.17660000000000001</v>
      </c>
      <c r="I1059">
        <v>105</v>
      </c>
    </row>
    <row r="1060" spans="1:9" x14ac:dyDescent="0.3">
      <c r="A1060">
        <v>2022</v>
      </c>
      <c r="B1060">
        <v>7</v>
      </c>
      <c r="C1060" s="1" t="s">
        <v>32</v>
      </c>
      <c r="D1060" s="1" t="s">
        <v>33</v>
      </c>
      <c r="E1060" s="1" t="s">
        <v>126</v>
      </c>
      <c r="F1060">
        <v>0.97009999999999996</v>
      </c>
      <c r="G1060">
        <v>318.702764</v>
      </c>
      <c r="H1060">
        <v>0.18429999999999999</v>
      </c>
      <c r="I1060">
        <v>99</v>
      </c>
    </row>
    <row r="1061" spans="1:9" x14ac:dyDescent="0.3">
      <c r="A1061">
        <v>2022</v>
      </c>
      <c r="B1061">
        <v>7</v>
      </c>
      <c r="C1061" s="1" t="s">
        <v>32</v>
      </c>
      <c r="D1061" s="1" t="s">
        <v>15</v>
      </c>
      <c r="E1061" s="1" t="s">
        <v>11</v>
      </c>
      <c r="F1061">
        <v>1.0061</v>
      </c>
      <c r="G1061">
        <v>141.81813500000001</v>
      </c>
      <c r="H1061">
        <v>0.20119999999999999</v>
      </c>
      <c r="I1061">
        <v>224</v>
      </c>
    </row>
    <row r="1062" spans="1:9" x14ac:dyDescent="0.3">
      <c r="A1062">
        <v>2021</v>
      </c>
      <c r="B1062">
        <v>7</v>
      </c>
      <c r="C1062" s="1" t="s">
        <v>32</v>
      </c>
      <c r="D1062" s="1" t="s">
        <v>15</v>
      </c>
      <c r="E1062" s="1" t="s">
        <v>11</v>
      </c>
      <c r="F1062">
        <v>1.0229999999999999</v>
      </c>
      <c r="G1062">
        <v>116.463955</v>
      </c>
      <c r="H1062">
        <v>0.2046</v>
      </c>
      <c r="I1062">
        <v>252</v>
      </c>
    </row>
    <row r="1063" spans="1:9" x14ac:dyDescent="0.3">
      <c r="A1063">
        <v>2022</v>
      </c>
      <c r="B1063">
        <v>7</v>
      </c>
      <c r="C1063" s="1" t="s">
        <v>32</v>
      </c>
      <c r="D1063" s="1" t="s">
        <v>59</v>
      </c>
      <c r="E1063" s="1" t="s">
        <v>13</v>
      </c>
      <c r="F1063">
        <v>1.0334000000000001</v>
      </c>
      <c r="G1063">
        <v>198.984905</v>
      </c>
      <c r="H1063">
        <v>0.4133</v>
      </c>
      <c r="I1063">
        <v>0</v>
      </c>
    </row>
    <row r="1064" spans="1:9" x14ac:dyDescent="0.3">
      <c r="A1064">
        <v>2022</v>
      </c>
      <c r="B1064">
        <v>7</v>
      </c>
      <c r="C1064" s="1" t="s">
        <v>26</v>
      </c>
      <c r="D1064" s="1" t="s">
        <v>20</v>
      </c>
      <c r="E1064" s="1" t="s">
        <v>22</v>
      </c>
      <c r="F1064">
        <v>1.0439000000000001</v>
      </c>
      <c r="G1064">
        <v>59.966875999999999</v>
      </c>
      <c r="H1064">
        <v>0.27150000000000002</v>
      </c>
      <c r="I1064">
        <v>133</v>
      </c>
    </row>
    <row r="1065" spans="1:9" x14ac:dyDescent="0.3">
      <c r="A1065">
        <v>2020</v>
      </c>
      <c r="B1065">
        <v>7</v>
      </c>
      <c r="C1065" s="1" t="s">
        <v>32</v>
      </c>
      <c r="D1065" s="1" t="s">
        <v>33</v>
      </c>
      <c r="E1065" s="1" t="s">
        <v>126</v>
      </c>
      <c r="F1065">
        <v>1.0443</v>
      </c>
      <c r="G1065">
        <v>298.57960200000002</v>
      </c>
      <c r="H1065">
        <v>0.19839999999999999</v>
      </c>
      <c r="I1065">
        <v>96</v>
      </c>
    </row>
    <row r="1066" spans="1:9" x14ac:dyDescent="0.3">
      <c r="A1066">
        <v>2020</v>
      </c>
      <c r="B1066">
        <v>7</v>
      </c>
      <c r="C1066" s="1" t="s">
        <v>32</v>
      </c>
      <c r="D1066" s="1" t="s">
        <v>10</v>
      </c>
      <c r="E1066" s="1" t="s">
        <v>14</v>
      </c>
      <c r="F1066">
        <v>1.0494000000000001</v>
      </c>
      <c r="G1066">
        <v>147.30012199999999</v>
      </c>
      <c r="H1066">
        <v>0.78710000000000002</v>
      </c>
      <c r="I1066">
        <v>117</v>
      </c>
    </row>
    <row r="1067" spans="1:9" x14ac:dyDescent="0.3">
      <c r="A1067">
        <v>2021</v>
      </c>
      <c r="B1067">
        <v>7</v>
      </c>
      <c r="C1067" s="1" t="s">
        <v>9</v>
      </c>
      <c r="D1067" s="1" t="s">
        <v>21</v>
      </c>
      <c r="E1067" s="1" t="s">
        <v>13</v>
      </c>
      <c r="F1067">
        <v>1.0634999999999999</v>
      </c>
      <c r="G1067">
        <v>137.11769799999999</v>
      </c>
      <c r="H1067">
        <v>0.4254</v>
      </c>
      <c r="I1067">
        <v>171</v>
      </c>
    </row>
    <row r="1068" spans="1:9" x14ac:dyDescent="0.3">
      <c r="A1068">
        <v>2022</v>
      </c>
      <c r="B1068">
        <v>7</v>
      </c>
      <c r="C1068" s="1" t="s">
        <v>26</v>
      </c>
      <c r="D1068" s="1" t="s">
        <v>57</v>
      </c>
      <c r="E1068" s="1" t="s">
        <v>12</v>
      </c>
      <c r="F1068">
        <v>1.0859000000000001</v>
      </c>
      <c r="G1068">
        <v>87.554177999999993</v>
      </c>
      <c r="H1068">
        <v>0.38009999999999999</v>
      </c>
      <c r="I1068">
        <v>525</v>
      </c>
    </row>
    <row r="1069" spans="1:9" x14ac:dyDescent="0.3">
      <c r="A1069">
        <v>2021</v>
      </c>
      <c r="B1069">
        <v>7</v>
      </c>
      <c r="C1069" s="1" t="s">
        <v>9</v>
      </c>
      <c r="D1069" s="1" t="s">
        <v>51</v>
      </c>
      <c r="E1069" s="1" t="s">
        <v>13</v>
      </c>
      <c r="F1069">
        <v>1.0944</v>
      </c>
      <c r="G1069">
        <v>66.562140999999997</v>
      </c>
      <c r="H1069">
        <v>0.53620000000000001</v>
      </c>
      <c r="I1069">
        <v>109</v>
      </c>
    </row>
    <row r="1070" spans="1:9" x14ac:dyDescent="0.3">
      <c r="A1070">
        <v>2021</v>
      </c>
      <c r="B1070">
        <v>7</v>
      </c>
      <c r="C1070" s="1" t="s">
        <v>9</v>
      </c>
      <c r="D1070" s="1" t="s">
        <v>45</v>
      </c>
      <c r="E1070" s="1" t="s">
        <v>12</v>
      </c>
      <c r="F1070">
        <v>1.1016999999999999</v>
      </c>
      <c r="G1070">
        <v>60.192714000000002</v>
      </c>
      <c r="H1070">
        <v>0.3856</v>
      </c>
      <c r="I1070">
        <v>103</v>
      </c>
    </row>
    <row r="1071" spans="1:9" x14ac:dyDescent="0.3">
      <c r="A1071">
        <v>2021</v>
      </c>
      <c r="B1071">
        <v>7</v>
      </c>
      <c r="C1071" s="1" t="s">
        <v>32</v>
      </c>
      <c r="D1071" s="1" t="s">
        <v>19</v>
      </c>
      <c r="E1071" s="1" t="s">
        <v>12</v>
      </c>
      <c r="F1071">
        <v>1.1897</v>
      </c>
      <c r="G1071">
        <v>225.06434100000001</v>
      </c>
      <c r="H1071">
        <v>0.44019999999999998</v>
      </c>
      <c r="I1071">
        <v>0</v>
      </c>
    </row>
    <row r="1072" spans="1:9" x14ac:dyDescent="0.3">
      <c r="A1072">
        <v>2020</v>
      </c>
      <c r="B1072">
        <v>7</v>
      </c>
      <c r="C1072" s="1" t="s">
        <v>26</v>
      </c>
      <c r="D1072" s="1" t="s">
        <v>16</v>
      </c>
      <c r="E1072" s="1" t="s">
        <v>13</v>
      </c>
      <c r="F1072">
        <v>1.1923999999999999</v>
      </c>
      <c r="G1072">
        <v>193.56644</v>
      </c>
      <c r="H1072">
        <v>0.53659999999999997</v>
      </c>
      <c r="I1072">
        <v>292</v>
      </c>
    </row>
    <row r="1073" spans="1:9" x14ac:dyDescent="0.3">
      <c r="A1073">
        <v>2022</v>
      </c>
      <c r="B1073">
        <v>7</v>
      </c>
      <c r="C1073" s="1" t="s">
        <v>26</v>
      </c>
      <c r="D1073" s="1" t="s">
        <v>16</v>
      </c>
      <c r="E1073" s="1" t="s">
        <v>11</v>
      </c>
      <c r="F1073">
        <v>1.2142999999999999</v>
      </c>
      <c r="G1073">
        <v>80.504517000000007</v>
      </c>
      <c r="H1073">
        <v>0.27929999999999999</v>
      </c>
      <c r="I1073">
        <v>0</v>
      </c>
    </row>
    <row r="1074" spans="1:9" x14ac:dyDescent="0.3">
      <c r="A1074">
        <v>2022</v>
      </c>
      <c r="B1074">
        <v>7</v>
      </c>
      <c r="C1074" s="1" t="s">
        <v>26</v>
      </c>
      <c r="D1074" s="1" t="s">
        <v>56</v>
      </c>
      <c r="E1074" s="1" t="s">
        <v>12</v>
      </c>
      <c r="F1074">
        <v>1.2556</v>
      </c>
      <c r="G1074">
        <v>115.030749</v>
      </c>
      <c r="H1074">
        <v>0.4395</v>
      </c>
      <c r="I1074">
        <v>554</v>
      </c>
    </row>
    <row r="1075" spans="1:9" x14ac:dyDescent="0.3">
      <c r="A1075">
        <v>2022</v>
      </c>
      <c r="B1075">
        <v>7</v>
      </c>
      <c r="C1075" s="1" t="s">
        <v>9</v>
      </c>
      <c r="D1075" s="1" t="s">
        <v>15</v>
      </c>
      <c r="E1075" s="1" t="s">
        <v>11</v>
      </c>
      <c r="F1075">
        <v>1.2669999999999999</v>
      </c>
      <c r="G1075">
        <v>121.73906700000001</v>
      </c>
      <c r="H1075">
        <v>0.25340000000000001</v>
      </c>
      <c r="I1075">
        <v>81</v>
      </c>
    </row>
    <row r="1076" spans="1:9" x14ac:dyDescent="0.3">
      <c r="A1076">
        <v>2020</v>
      </c>
      <c r="B1076">
        <v>7</v>
      </c>
      <c r="C1076" s="1" t="s">
        <v>26</v>
      </c>
      <c r="D1076" s="1" t="s">
        <v>17</v>
      </c>
      <c r="E1076" s="1" t="s">
        <v>126</v>
      </c>
      <c r="F1076">
        <v>1.3448</v>
      </c>
      <c r="G1076">
        <v>119.129525</v>
      </c>
      <c r="H1076">
        <v>0.24199999999999999</v>
      </c>
      <c r="I1076">
        <v>394</v>
      </c>
    </row>
    <row r="1077" spans="1:9" x14ac:dyDescent="0.3">
      <c r="A1077">
        <v>2020</v>
      </c>
      <c r="B1077">
        <v>7</v>
      </c>
      <c r="C1077" s="1" t="s">
        <v>32</v>
      </c>
      <c r="D1077" s="1" t="s">
        <v>29</v>
      </c>
      <c r="E1077" s="1" t="s">
        <v>13</v>
      </c>
      <c r="F1077">
        <v>1.3619000000000001</v>
      </c>
      <c r="G1077">
        <v>374.90537799999998</v>
      </c>
      <c r="H1077">
        <v>0.54479999999999995</v>
      </c>
      <c r="I1077">
        <v>235</v>
      </c>
    </row>
    <row r="1078" spans="1:9" x14ac:dyDescent="0.3">
      <c r="A1078">
        <v>2022</v>
      </c>
      <c r="B1078">
        <v>7</v>
      </c>
      <c r="C1078" s="1" t="s">
        <v>9</v>
      </c>
      <c r="D1078" s="1" t="s">
        <v>57</v>
      </c>
      <c r="E1078" s="1" t="s">
        <v>12</v>
      </c>
      <c r="F1078">
        <v>1.5616000000000001</v>
      </c>
      <c r="G1078">
        <v>116.54471599999999</v>
      </c>
      <c r="H1078">
        <v>0.54659999999999997</v>
      </c>
      <c r="I1078">
        <v>107</v>
      </c>
    </row>
    <row r="1079" spans="1:9" x14ac:dyDescent="0.3">
      <c r="A1079">
        <v>2020</v>
      </c>
      <c r="B1079">
        <v>7</v>
      </c>
      <c r="C1079" s="1" t="s">
        <v>32</v>
      </c>
      <c r="D1079" s="1" t="s">
        <v>17</v>
      </c>
      <c r="E1079" s="1" t="s">
        <v>126</v>
      </c>
      <c r="F1079">
        <v>1.5679000000000001</v>
      </c>
      <c r="G1079">
        <v>154.4753</v>
      </c>
      <c r="H1079">
        <v>0.28220000000000001</v>
      </c>
      <c r="I1079">
        <v>201</v>
      </c>
    </row>
    <row r="1080" spans="1:9" x14ac:dyDescent="0.3">
      <c r="A1080">
        <v>2021</v>
      </c>
      <c r="B1080">
        <v>7</v>
      </c>
      <c r="C1080" s="1" t="s">
        <v>26</v>
      </c>
      <c r="D1080" s="1" t="s">
        <v>17</v>
      </c>
      <c r="E1080" s="1" t="s">
        <v>126</v>
      </c>
      <c r="F1080">
        <v>1.5719000000000001</v>
      </c>
      <c r="G1080">
        <v>139.35731799999999</v>
      </c>
      <c r="H1080">
        <v>0.28289999999999998</v>
      </c>
      <c r="I1080">
        <v>253</v>
      </c>
    </row>
    <row r="1081" spans="1:9" x14ac:dyDescent="0.3">
      <c r="A1081">
        <v>2021</v>
      </c>
      <c r="B1081">
        <v>7</v>
      </c>
      <c r="C1081" s="1" t="s">
        <v>9</v>
      </c>
      <c r="D1081" s="1" t="s">
        <v>50</v>
      </c>
      <c r="E1081" s="1" t="s">
        <v>27</v>
      </c>
      <c r="F1081">
        <v>1.7727999999999999</v>
      </c>
      <c r="G1081">
        <v>141.873434</v>
      </c>
      <c r="H1081">
        <v>0.56730000000000003</v>
      </c>
      <c r="I1081">
        <v>369</v>
      </c>
    </row>
    <row r="1082" spans="1:9" x14ac:dyDescent="0.3">
      <c r="A1082">
        <v>2021</v>
      </c>
      <c r="B1082">
        <v>7</v>
      </c>
      <c r="C1082" s="1" t="s">
        <v>26</v>
      </c>
      <c r="D1082" s="1" t="s">
        <v>52</v>
      </c>
      <c r="E1082" s="1" t="s">
        <v>13</v>
      </c>
      <c r="F1082">
        <v>1.7793000000000001</v>
      </c>
      <c r="G1082">
        <v>180.530733</v>
      </c>
      <c r="H1082">
        <v>0.7117</v>
      </c>
      <c r="I1082">
        <v>549</v>
      </c>
    </row>
    <row r="1083" spans="1:9" x14ac:dyDescent="0.3">
      <c r="A1083">
        <v>2022</v>
      </c>
      <c r="B1083">
        <v>7</v>
      </c>
      <c r="C1083" s="1" t="s">
        <v>26</v>
      </c>
      <c r="D1083" s="1" t="s">
        <v>10</v>
      </c>
      <c r="E1083" s="1" t="s">
        <v>13</v>
      </c>
      <c r="F1083">
        <v>1.7908999999999999</v>
      </c>
      <c r="G1083">
        <v>304.38489700000002</v>
      </c>
      <c r="H1083">
        <v>0.89539999999999997</v>
      </c>
      <c r="I1083">
        <v>432</v>
      </c>
    </row>
    <row r="1084" spans="1:9" x14ac:dyDescent="0.3">
      <c r="A1084">
        <v>2022</v>
      </c>
      <c r="B1084">
        <v>7</v>
      </c>
      <c r="C1084" s="1" t="s">
        <v>9</v>
      </c>
      <c r="D1084" s="1" t="s">
        <v>17</v>
      </c>
      <c r="E1084" s="1" t="s">
        <v>126</v>
      </c>
      <c r="F1084">
        <v>2.3359999999999999</v>
      </c>
      <c r="G1084">
        <v>263.524314</v>
      </c>
      <c r="H1084">
        <v>0.42049999999999998</v>
      </c>
      <c r="I1084">
        <v>176</v>
      </c>
    </row>
    <row r="1085" spans="1:9" x14ac:dyDescent="0.3">
      <c r="A1085">
        <v>2022</v>
      </c>
      <c r="B1085">
        <v>7</v>
      </c>
      <c r="C1085" s="1" t="s">
        <v>32</v>
      </c>
      <c r="D1085" s="1" t="s">
        <v>21</v>
      </c>
      <c r="E1085" s="1" t="s">
        <v>13</v>
      </c>
      <c r="F1085">
        <v>2.3618000000000001</v>
      </c>
      <c r="G1085">
        <v>597.38252299999999</v>
      </c>
      <c r="H1085">
        <v>0.94469999999999998</v>
      </c>
      <c r="I1085">
        <v>406</v>
      </c>
    </row>
    <row r="1086" spans="1:9" x14ac:dyDescent="0.3">
      <c r="A1086">
        <v>2021</v>
      </c>
      <c r="B1086">
        <v>7</v>
      </c>
      <c r="C1086" s="1" t="s">
        <v>26</v>
      </c>
      <c r="D1086" s="1" t="s">
        <v>10</v>
      </c>
      <c r="E1086" s="1" t="s">
        <v>13</v>
      </c>
      <c r="F1086">
        <v>2.3963000000000001</v>
      </c>
      <c r="G1086">
        <v>361.06219599999997</v>
      </c>
      <c r="H1086">
        <v>1.1981999999999999</v>
      </c>
      <c r="I1086">
        <v>506</v>
      </c>
    </row>
    <row r="1087" spans="1:9" x14ac:dyDescent="0.3">
      <c r="A1087">
        <v>2021</v>
      </c>
      <c r="B1087">
        <v>7</v>
      </c>
      <c r="C1087" s="1" t="s">
        <v>9</v>
      </c>
      <c r="D1087" s="1" t="s">
        <v>17</v>
      </c>
      <c r="E1087" s="1" t="s">
        <v>126</v>
      </c>
      <c r="F1087">
        <v>2.4838</v>
      </c>
      <c r="G1087">
        <v>276.89347299999997</v>
      </c>
      <c r="H1087">
        <v>0.4471</v>
      </c>
      <c r="I1087">
        <v>101</v>
      </c>
    </row>
    <row r="1088" spans="1:9" x14ac:dyDescent="0.3">
      <c r="A1088">
        <v>2022</v>
      </c>
      <c r="B1088">
        <v>7</v>
      </c>
      <c r="C1088" s="1" t="s">
        <v>9</v>
      </c>
      <c r="D1088" s="1" t="s">
        <v>21</v>
      </c>
      <c r="E1088" s="1" t="s">
        <v>13</v>
      </c>
      <c r="F1088">
        <v>2.5055000000000001</v>
      </c>
      <c r="G1088">
        <v>410.21554700000002</v>
      </c>
      <c r="H1088">
        <v>1.0021</v>
      </c>
      <c r="I1088">
        <v>168</v>
      </c>
    </row>
    <row r="1089" spans="1:9" x14ac:dyDescent="0.3">
      <c r="A1089">
        <v>2020</v>
      </c>
      <c r="B1089">
        <v>7</v>
      </c>
      <c r="C1089" s="1" t="s">
        <v>32</v>
      </c>
      <c r="D1089" s="1" t="s">
        <v>19</v>
      </c>
      <c r="E1089" s="1" t="s">
        <v>12</v>
      </c>
      <c r="F1089">
        <v>2.5478999999999998</v>
      </c>
      <c r="G1089">
        <v>411.200988</v>
      </c>
      <c r="H1089">
        <v>0.94269999999999998</v>
      </c>
      <c r="I1089">
        <v>718</v>
      </c>
    </row>
    <row r="1090" spans="1:9" x14ac:dyDescent="0.3">
      <c r="A1090">
        <v>2022</v>
      </c>
      <c r="B1090">
        <v>7</v>
      </c>
      <c r="C1090" s="1" t="s">
        <v>26</v>
      </c>
      <c r="D1090" s="1" t="s">
        <v>51</v>
      </c>
      <c r="E1090" s="1" t="s">
        <v>12</v>
      </c>
      <c r="F1090">
        <v>2.6669999999999998</v>
      </c>
      <c r="G1090">
        <v>157.55568099999999</v>
      </c>
      <c r="H1090">
        <v>1.0266999999999999</v>
      </c>
      <c r="I1090">
        <v>780</v>
      </c>
    </row>
    <row r="1091" spans="1:9" x14ac:dyDescent="0.3">
      <c r="A1091">
        <v>2022</v>
      </c>
      <c r="B1091">
        <v>7</v>
      </c>
      <c r="C1091" s="1" t="s">
        <v>9</v>
      </c>
      <c r="D1091" s="1" t="s">
        <v>20</v>
      </c>
      <c r="E1091" s="1" t="s">
        <v>12</v>
      </c>
      <c r="F1091">
        <v>2.6688999999999998</v>
      </c>
      <c r="G1091">
        <v>170.50021699999999</v>
      </c>
      <c r="H1091">
        <v>0.96079999999999999</v>
      </c>
      <c r="I1091">
        <v>157</v>
      </c>
    </row>
    <row r="1092" spans="1:9" x14ac:dyDescent="0.3">
      <c r="A1092">
        <v>2020</v>
      </c>
      <c r="B1092">
        <v>7</v>
      </c>
      <c r="C1092" s="1" t="s">
        <v>32</v>
      </c>
      <c r="D1092" s="1" t="s">
        <v>16</v>
      </c>
      <c r="E1092" s="1" t="s">
        <v>13</v>
      </c>
      <c r="F1092">
        <v>2.7616999999999998</v>
      </c>
      <c r="G1092">
        <v>499.18323700000002</v>
      </c>
      <c r="H1092">
        <v>1.2427999999999999</v>
      </c>
      <c r="I1092">
        <v>1130</v>
      </c>
    </row>
    <row r="1093" spans="1:9" x14ac:dyDescent="0.3">
      <c r="A1093">
        <v>2020</v>
      </c>
      <c r="B1093">
        <v>7</v>
      </c>
      <c r="C1093" s="1" t="s">
        <v>9</v>
      </c>
      <c r="D1093" s="1" t="s">
        <v>19</v>
      </c>
      <c r="E1093" s="1" t="s">
        <v>12</v>
      </c>
      <c r="F1093">
        <v>2.7746</v>
      </c>
      <c r="G1093">
        <v>382.44563799999997</v>
      </c>
      <c r="H1093">
        <v>1.0266999999999999</v>
      </c>
      <c r="I1093">
        <v>151</v>
      </c>
    </row>
    <row r="1094" spans="1:9" x14ac:dyDescent="0.3">
      <c r="A1094">
        <v>2022</v>
      </c>
      <c r="B1094">
        <v>7</v>
      </c>
      <c r="C1094" s="1" t="s">
        <v>32</v>
      </c>
      <c r="D1094" s="1" t="s">
        <v>20</v>
      </c>
      <c r="E1094" s="1" t="s">
        <v>22</v>
      </c>
      <c r="F1094">
        <v>2.8408000000000002</v>
      </c>
      <c r="G1094">
        <v>162.03147300000001</v>
      </c>
      <c r="H1094">
        <v>0.73860000000000003</v>
      </c>
      <c r="I1094">
        <v>357</v>
      </c>
    </row>
    <row r="1095" spans="1:9" x14ac:dyDescent="0.3">
      <c r="A1095">
        <v>2020</v>
      </c>
      <c r="B1095">
        <v>7</v>
      </c>
      <c r="C1095" s="1" t="s">
        <v>26</v>
      </c>
      <c r="D1095" s="1" t="s">
        <v>16</v>
      </c>
      <c r="E1095" s="1" t="s">
        <v>11</v>
      </c>
      <c r="F1095">
        <v>2.8536999999999999</v>
      </c>
      <c r="G1095">
        <v>235.936746</v>
      </c>
      <c r="H1095">
        <v>0.65639999999999998</v>
      </c>
      <c r="I1095">
        <v>1216</v>
      </c>
    </row>
    <row r="1096" spans="1:9" x14ac:dyDescent="0.3">
      <c r="A1096">
        <v>2021</v>
      </c>
      <c r="B1096">
        <v>7</v>
      </c>
      <c r="C1096" s="1" t="s">
        <v>9</v>
      </c>
      <c r="D1096" s="1" t="s">
        <v>20</v>
      </c>
      <c r="E1096" s="1" t="s">
        <v>12</v>
      </c>
      <c r="F1096">
        <v>2.8607</v>
      </c>
      <c r="G1096">
        <v>238.59601699999999</v>
      </c>
      <c r="H1096">
        <v>1.0298</v>
      </c>
      <c r="I1096">
        <v>234</v>
      </c>
    </row>
    <row r="1097" spans="1:9" x14ac:dyDescent="0.3">
      <c r="A1097">
        <v>2020</v>
      </c>
      <c r="B1097">
        <v>7</v>
      </c>
      <c r="C1097" s="1" t="s">
        <v>9</v>
      </c>
      <c r="D1097" s="1" t="s">
        <v>17</v>
      </c>
      <c r="E1097" s="1" t="s">
        <v>126</v>
      </c>
      <c r="F1097">
        <v>3.0070999999999999</v>
      </c>
      <c r="G1097">
        <v>290.43078500000001</v>
      </c>
      <c r="H1097">
        <v>0.5413</v>
      </c>
      <c r="I1097">
        <v>97</v>
      </c>
    </row>
    <row r="1098" spans="1:9" x14ac:dyDescent="0.3">
      <c r="A1098">
        <v>2020</v>
      </c>
      <c r="B1098">
        <v>7</v>
      </c>
      <c r="C1098" s="1" t="s">
        <v>9</v>
      </c>
      <c r="D1098" s="1" t="s">
        <v>20</v>
      </c>
      <c r="E1098" s="1" t="s">
        <v>12</v>
      </c>
      <c r="F1098">
        <v>3.0331999999999999</v>
      </c>
      <c r="G1098">
        <v>201.709554</v>
      </c>
      <c r="H1098">
        <v>1.0919000000000001</v>
      </c>
      <c r="I1098">
        <v>172</v>
      </c>
    </row>
    <row r="1099" spans="1:9" x14ac:dyDescent="0.3">
      <c r="A1099">
        <v>2021</v>
      </c>
      <c r="B1099">
        <v>7</v>
      </c>
      <c r="C1099" s="1" t="s">
        <v>26</v>
      </c>
      <c r="D1099" s="1" t="s">
        <v>51</v>
      </c>
      <c r="E1099" s="1" t="s">
        <v>12</v>
      </c>
      <c r="F1099">
        <v>3.1949000000000001</v>
      </c>
      <c r="G1099">
        <v>253.928765</v>
      </c>
      <c r="H1099">
        <v>1.23</v>
      </c>
      <c r="I1099">
        <v>1785</v>
      </c>
    </row>
    <row r="1100" spans="1:9" x14ac:dyDescent="0.3">
      <c r="A1100">
        <v>2022</v>
      </c>
      <c r="B1100">
        <v>7</v>
      </c>
      <c r="C1100" s="1" t="s">
        <v>26</v>
      </c>
      <c r="D1100" s="1" t="s">
        <v>10</v>
      </c>
      <c r="E1100" s="1" t="s">
        <v>46</v>
      </c>
      <c r="F1100">
        <v>3.7073999999999998</v>
      </c>
      <c r="G1100">
        <v>311.91520000000003</v>
      </c>
      <c r="H1100">
        <v>0.74139999999999995</v>
      </c>
      <c r="I1100">
        <v>589</v>
      </c>
    </row>
    <row r="1101" spans="1:9" x14ac:dyDescent="0.3">
      <c r="A1101">
        <v>2022</v>
      </c>
      <c r="B1101">
        <v>7</v>
      </c>
      <c r="C1101" s="1" t="s">
        <v>26</v>
      </c>
      <c r="D1101" s="1" t="s">
        <v>17</v>
      </c>
      <c r="E1101" s="1" t="s">
        <v>126</v>
      </c>
      <c r="F1101">
        <v>3.7982999999999998</v>
      </c>
      <c r="G1101">
        <v>348.84576700000002</v>
      </c>
      <c r="H1101">
        <v>0.68369999999999997</v>
      </c>
      <c r="I1101">
        <v>1365</v>
      </c>
    </row>
    <row r="1102" spans="1:9" x14ac:dyDescent="0.3">
      <c r="A1102">
        <v>2022</v>
      </c>
      <c r="B1102">
        <v>7</v>
      </c>
      <c r="C1102" s="1" t="s">
        <v>32</v>
      </c>
      <c r="D1102" s="1" t="s">
        <v>58</v>
      </c>
      <c r="E1102" s="1" t="s">
        <v>12</v>
      </c>
      <c r="F1102">
        <v>3.8847</v>
      </c>
      <c r="G1102">
        <v>224.618831</v>
      </c>
      <c r="H1102">
        <v>1.3596999999999999</v>
      </c>
      <c r="I1102">
        <v>0</v>
      </c>
    </row>
    <row r="1103" spans="1:9" x14ac:dyDescent="0.3">
      <c r="A1103">
        <v>2021</v>
      </c>
      <c r="B1103">
        <v>7</v>
      </c>
      <c r="C1103" s="1" t="s">
        <v>32</v>
      </c>
      <c r="D1103" s="1" t="s">
        <v>16</v>
      </c>
      <c r="E1103" s="1" t="s">
        <v>13</v>
      </c>
      <c r="F1103">
        <v>4.2949000000000002</v>
      </c>
      <c r="G1103">
        <v>346.08365600000002</v>
      </c>
      <c r="H1103">
        <v>1.9328000000000001</v>
      </c>
      <c r="I1103">
        <v>1404</v>
      </c>
    </row>
    <row r="1104" spans="1:9" x14ac:dyDescent="0.3">
      <c r="A1104">
        <v>2021</v>
      </c>
      <c r="B1104">
        <v>7</v>
      </c>
      <c r="C1104" s="1" t="s">
        <v>26</v>
      </c>
      <c r="D1104" s="1" t="s">
        <v>16</v>
      </c>
      <c r="E1104" s="1" t="s">
        <v>11</v>
      </c>
      <c r="F1104">
        <v>4.3243999999999998</v>
      </c>
      <c r="G1104">
        <v>287.87442099999998</v>
      </c>
      <c r="H1104">
        <v>0.99460000000000004</v>
      </c>
      <c r="I1104">
        <v>1115</v>
      </c>
    </row>
    <row r="1105" spans="1:9" x14ac:dyDescent="0.3">
      <c r="A1105">
        <v>2022</v>
      </c>
      <c r="B1105">
        <v>7</v>
      </c>
      <c r="C1105" s="1" t="s">
        <v>32</v>
      </c>
      <c r="D1105" s="1" t="s">
        <v>17</v>
      </c>
      <c r="E1105" s="1" t="s">
        <v>126</v>
      </c>
      <c r="F1105">
        <v>5.2210000000000001</v>
      </c>
      <c r="G1105">
        <v>520.67634899999996</v>
      </c>
      <c r="H1105">
        <v>0.93979999999999997</v>
      </c>
      <c r="I1105">
        <v>2169</v>
      </c>
    </row>
    <row r="1106" spans="1:9" x14ac:dyDescent="0.3">
      <c r="A1106">
        <v>2022</v>
      </c>
      <c r="B1106">
        <v>7</v>
      </c>
      <c r="C1106" s="1" t="s">
        <v>9</v>
      </c>
      <c r="D1106" s="1" t="s">
        <v>10</v>
      </c>
      <c r="E1106" s="1" t="s">
        <v>46</v>
      </c>
      <c r="F1106">
        <v>5.6314000000000002</v>
      </c>
      <c r="G1106">
        <v>432.37329999999997</v>
      </c>
      <c r="H1106">
        <v>1.1262000000000001</v>
      </c>
      <c r="I1106">
        <v>301</v>
      </c>
    </row>
    <row r="1107" spans="1:9" x14ac:dyDescent="0.3">
      <c r="A1107">
        <v>2022</v>
      </c>
      <c r="B1107">
        <v>7</v>
      </c>
      <c r="C1107" s="1" t="s">
        <v>32</v>
      </c>
      <c r="D1107" s="1" t="s">
        <v>51</v>
      </c>
      <c r="E1107" s="1" t="s">
        <v>12</v>
      </c>
      <c r="F1107">
        <v>5.7888999999999999</v>
      </c>
      <c r="G1107">
        <v>309.18247300000002</v>
      </c>
      <c r="H1107">
        <v>2.2286999999999999</v>
      </c>
      <c r="I1107">
        <v>1453</v>
      </c>
    </row>
    <row r="1108" spans="1:9" x14ac:dyDescent="0.3">
      <c r="A1108">
        <v>2021</v>
      </c>
      <c r="B1108">
        <v>7</v>
      </c>
      <c r="C1108" s="1" t="s">
        <v>26</v>
      </c>
      <c r="D1108" s="1" t="s">
        <v>15</v>
      </c>
      <c r="E1108" s="1" t="s">
        <v>13</v>
      </c>
      <c r="F1108">
        <v>6.2702999999999998</v>
      </c>
      <c r="G1108">
        <v>1229.6147189999997</v>
      </c>
      <c r="H1108">
        <v>2.508</v>
      </c>
      <c r="I1108">
        <v>914</v>
      </c>
    </row>
    <row r="1109" spans="1:9" x14ac:dyDescent="0.3">
      <c r="A1109">
        <v>2020</v>
      </c>
      <c r="B1109">
        <v>7</v>
      </c>
      <c r="C1109" s="1" t="s">
        <v>26</v>
      </c>
      <c r="D1109" s="1" t="s">
        <v>10</v>
      </c>
      <c r="E1109" s="1" t="s">
        <v>13</v>
      </c>
      <c r="F1109">
        <v>6.4630000000000001</v>
      </c>
      <c r="G1109">
        <v>909.79536099999996</v>
      </c>
      <c r="H1109">
        <v>3.2315999999999998</v>
      </c>
      <c r="I1109">
        <v>1457</v>
      </c>
    </row>
    <row r="1110" spans="1:9" x14ac:dyDescent="0.3">
      <c r="A1110">
        <v>2022</v>
      </c>
      <c r="B1110">
        <v>7</v>
      </c>
      <c r="C1110" s="1" t="s">
        <v>26</v>
      </c>
      <c r="D1110" s="1" t="s">
        <v>20</v>
      </c>
      <c r="E1110" s="1" t="s">
        <v>12</v>
      </c>
      <c r="F1110">
        <v>6.6272000000000002</v>
      </c>
      <c r="G1110">
        <v>438.45218399999999</v>
      </c>
      <c r="H1110">
        <v>2.3858000000000001</v>
      </c>
      <c r="I1110">
        <v>1430</v>
      </c>
    </row>
    <row r="1111" spans="1:9" x14ac:dyDescent="0.3">
      <c r="A1111">
        <v>2021</v>
      </c>
      <c r="B1111">
        <v>7</v>
      </c>
      <c r="C1111" s="1" t="s">
        <v>32</v>
      </c>
      <c r="D1111" s="1" t="s">
        <v>10</v>
      </c>
      <c r="E1111" s="1" t="s">
        <v>13</v>
      </c>
      <c r="F1111">
        <v>6.9093</v>
      </c>
      <c r="G1111">
        <v>968.99991599999998</v>
      </c>
      <c r="H1111">
        <v>3.4546000000000001</v>
      </c>
      <c r="I1111">
        <v>693</v>
      </c>
    </row>
    <row r="1112" spans="1:9" x14ac:dyDescent="0.3">
      <c r="A1112">
        <v>2020</v>
      </c>
      <c r="B1112">
        <v>7</v>
      </c>
      <c r="C1112" s="1" t="s">
        <v>26</v>
      </c>
      <c r="D1112" s="1" t="s">
        <v>15</v>
      </c>
      <c r="E1112" s="1" t="s">
        <v>13</v>
      </c>
      <c r="F1112">
        <v>7.2123999999999997</v>
      </c>
      <c r="G1112">
        <v>1518.623836</v>
      </c>
      <c r="H1112">
        <v>2.8849</v>
      </c>
      <c r="I1112">
        <v>1343</v>
      </c>
    </row>
    <row r="1113" spans="1:9" x14ac:dyDescent="0.3">
      <c r="A1113">
        <v>2021</v>
      </c>
      <c r="B1113">
        <v>7</v>
      </c>
      <c r="C1113" s="1" t="s">
        <v>32</v>
      </c>
      <c r="D1113" s="1" t="s">
        <v>50</v>
      </c>
      <c r="E1113" s="1" t="s">
        <v>27</v>
      </c>
      <c r="F1113">
        <v>7.5701999999999998</v>
      </c>
      <c r="G1113">
        <v>412.478904</v>
      </c>
      <c r="H1113">
        <v>2.4224999999999999</v>
      </c>
      <c r="I1113">
        <v>4586</v>
      </c>
    </row>
    <row r="1114" spans="1:9" x14ac:dyDescent="0.3">
      <c r="A1114">
        <v>2022</v>
      </c>
      <c r="B1114">
        <v>7</v>
      </c>
      <c r="C1114" s="1" t="s">
        <v>9</v>
      </c>
      <c r="D1114" s="1" t="s">
        <v>10</v>
      </c>
      <c r="E1114" s="1" t="s">
        <v>11</v>
      </c>
      <c r="F1114">
        <v>7.9512</v>
      </c>
      <c r="G1114">
        <v>593.09145999999998</v>
      </c>
      <c r="H1114">
        <v>1.6698</v>
      </c>
      <c r="I1114">
        <v>431</v>
      </c>
    </row>
    <row r="1115" spans="1:9" x14ac:dyDescent="0.3">
      <c r="A1115">
        <v>2020</v>
      </c>
      <c r="B1115">
        <v>7</v>
      </c>
      <c r="C1115" s="1" t="s">
        <v>9</v>
      </c>
      <c r="D1115" s="1" t="s">
        <v>16</v>
      </c>
      <c r="E1115" s="1" t="s">
        <v>11</v>
      </c>
      <c r="F1115">
        <v>7.9988000000000001</v>
      </c>
      <c r="G1115">
        <v>472.15317099999999</v>
      </c>
      <c r="H1115">
        <v>1.8396999999999999</v>
      </c>
      <c r="I1115">
        <v>475</v>
      </c>
    </row>
    <row r="1116" spans="1:9" x14ac:dyDescent="0.3">
      <c r="A1116">
        <v>2020</v>
      </c>
      <c r="B1116">
        <v>7</v>
      </c>
      <c r="C1116" s="1" t="s">
        <v>32</v>
      </c>
      <c r="D1116" s="1" t="s">
        <v>16</v>
      </c>
      <c r="E1116" s="1" t="s">
        <v>11</v>
      </c>
      <c r="F1116">
        <v>8.3302999999999994</v>
      </c>
      <c r="G1116">
        <v>521.91700200000002</v>
      </c>
      <c r="H1116">
        <v>1.9159999999999999</v>
      </c>
      <c r="I1116">
        <v>1689</v>
      </c>
    </row>
    <row r="1117" spans="1:9" x14ac:dyDescent="0.3">
      <c r="A1117">
        <v>2021</v>
      </c>
      <c r="B1117">
        <v>7</v>
      </c>
      <c r="C1117" s="1" t="s">
        <v>26</v>
      </c>
      <c r="D1117" s="1" t="s">
        <v>50</v>
      </c>
      <c r="E1117" s="1" t="s">
        <v>27</v>
      </c>
      <c r="F1117">
        <v>8.4135000000000009</v>
      </c>
      <c r="G1117">
        <v>442.433333</v>
      </c>
      <c r="H1117">
        <v>2.6922999999999999</v>
      </c>
      <c r="I1117">
        <v>4822</v>
      </c>
    </row>
    <row r="1118" spans="1:9" x14ac:dyDescent="0.3">
      <c r="A1118">
        <v>2020</v>
      </c>
      <c r="B1118">
        <v>7</v>
      </c>
      <c r="C1118" s="1" t="s">
        <v>26</v>
      </c>
      <c r="D1118" s="1" t="s">
        <v>20</v>
      </c>
      <c r="E1118" s="1" t="s">
        <v>12</v>
      </c>
      <c r="F1118">
        <v>8.89</v>
      </c>
      <c r="G1118">
        <v>612.199476</v>
      </c>
      <c r="H1118">
        <v>3.2004000000000001</v>
      </c>
      <c r="I1118">
        <v>1973</v>
      </c>
    </row>
    <row r="1119" spans="1:9" x14ac:dyDescent="0.3">
      <c r="A1119">
        <v>2022</v>
      </c>
      <c r="B1119">
        <v>7</v>
      </c>
      <c r="C1119" s="1" t="s">
        <v>32</v>
      </c>
      <c r="D1119" s="1" t="s">
        <v>10</v>
      </c>
      <c r="E1119" s="1" t="s">
        <v>13</v>
      </c>
      <c r="F1119">
        <v>8.9411000000000005</v>
      </c>
      <c r="G1119">
        <v>1254.763085</v>
      </c>
      <c r="H1119">
        <v>4.4703999999999997</v>
      </c>
      <c r="I1119">
        <v>724</v>
      </c>
    </row>
    <row r="1120" spans="1:9" x14ac:dyDescent="0.3">
      <c r="A1120">
        <v>2022</v>
      </c>
      <c r="B1120">
        <v>7</v>
      </c>
      <c r="C1120" s="1" t="s">
        <v>32</v>
      </c>
      <c r="D1120" s="1" t="s">
        <v>56</v>
      </c>
      <c r="E1120" s="1" t="s">
        <v>12</v>
      </c>
      <c r="F1120">
        <v>9.1713000000000005</v>
      </c>
      <c r="G1120">
        <v>848.26989500000002</v>
      </c>
      <c r="H1120">
        <v>3.2099000000000002</v>
      </c>
      <c r="I1120">
        <v>3168</v>
      </c>
    </row>
    <row r="1121" spans="1:9" x14ac:dyDescent="0.3">
      <c r="A1121">
        <v>2021</v>
      </c>
      <c r="B1121">
        <v>7</v>
      </c>
      <c r="C1121" s="1" t="s">
        <v>32</v>
      </c>
      <c r="D1121" s="1" t="s">
        <v>51</v>
      </c>
      <c r="E1121" s="1" t="s">
        <v>12</v>
      </c>
      <c r="F1121">
        <v>10.131600000000001</v>
      </c>
      <c r="G1121">
        <v>816.48217</v>
      </c>
      <c r="H1121">
        <v>3.9007000000000001</v>
      </c>
      <c r="I1121">
        <v>5403</v>
      </c>
    </row>
    <row r="1122" spans="1:9" x14ac:dyDescent="0.3">
      <c r="A1122">
        <v>2022</v>
      </c>
      <c r="B1122">
        <v>7</v>
      </c>
      <c r="C1122" s="1" t="s">
        <v>26</v>
      </c>
      <c r="D1122" s="1" t="s">
        <v>15</v>
      </c>
      <c r="E1122" s="1" t="s">
        <v>13</v>
      </c>
      <c r="F1122">
        <v>10.2943</v>
      </c>
      <c r="G1122">
        <v>1980.9562169999999</v>
      </c>
      <c r="H1122">
        <v>4.1177000000000001</v>
      </c>
      <c r="I1122">
        <v>1693</v>
      </c>
    </row>
    <row r="1123" spans="1:9" x14ac:dyDescent="0.3">
      <c r="A1123">
        <v>2021</v>
      </c>
      <c r="B1123">
        <v>7</v>
      </c>
      <c r="C1123" s="1" t="s">
        <v>26</v>
      </c>
      <c r="D1123" s="1" t="s">
        <v>45</v>
      </c>
      <c r="E1123" s="1" t="s">
        <v>12</v>
      </c>
      <c r="F1123">
        <v>10.391999999999999</v>
      </c>
      <c r="G1123">
        <v>539.01800000000003</v>
      </c>
      <c r="H1123">
        <v>3.6372</v>
      </c>
      <c r="I1123">
        <v>3268</v>
      </c>
    </row>
    <row r="1124" spans="1:9" x14ac:dyDescent="0.3">
      <c r="A1124">
        <v>2021</v>
      </c>
      <c r="B1124">
        <v>7</v>
      </c>
      <c r="C1124" s="1" t="s">
        <v>26</v>
      </c>
      <c r="D1124" s="1" t="s">
        <v>20</v>
      </c>
      <c r="E1124" s="1" t="s">
        <v>12</v>
      </c>
      <c r="F1124">
        <v>11.1022</v>
      </c>
      <c r="G1124">
        <v>627.35438999999997</v>
      </c>
      <c r="H1124">
        <v>3.9967999999999999</v>
      </c>
      <c r="I1124">
        <v>1374</v>
      </c>
    </row>
    <row r="1125" spans="1:9" x14ac:dyDescent="0.3">
      <c r="A1125">
        <v>2020</v>
      </c>
      <c r="B1125">
        <v>7</v>
      </c>
      <c r="C1125" s="1" t="s">
        <v>32</v>
      </c>
      <c r="D1125" s="1" t="s">
        <v>10</v>
      </c>
      <c r="E1125" s="1" t="s">
        <v>13</v>
      </c>
      <c r="F1125">
        <v>11.1159</v>
      </c>
      <c r="G1125">
        <v>1411.1791639999999</v>
      </c>
      <c r="H1125">
        <v>5.5579999999999998</v>
      </c>
      <c r="I1125">
        <v>1569</v>
      </c>
    </row>
    <row r="1126" spans="1:9" x14ac:dyDescent="0.3">
      <c r="A1126">
        <v>2021</v>
      </c>
      <c r="B1126">
        <v>7</v>
      </c>
      <c r="C1126" s="1" t="s">
        <v>26</v>
      </c>
      <c r="D1126" s="1" t="s">
        <v>51</v>
      </c>
      <c r="E1126" s="1" t="s">
        <v>13</v>
      </c>
      <c r="F1126">
        <v>11.364699999999999</v>
      </c>
      <c r="G1126">
        <v>777.13694499999997</v>
      </c>
      <c r="H1126">
        <v>5.5686</v>
      </c>
      <c r="I1126">
        <v>3381</v>
      </c>
    </row>
    <row r="1127" spans="1:9" x14ac:dyDescent="0.3">
      <c r="A1127">
        <v>2022</v>
      </c>
      <c r="B1127">
        <v>7</v>
      </c>
      <c r="C1127" s="1" t="s">
        <v>32</v>
      </c>
      <c r="D1127" s="1" t="s">
        <v>10</v>
      </c>
      <c r="E1127" s="1" t="s">
        <v>46</v>
      </c>
      <c r="F1127">
        <v>11.843500000000001</v>
      </c>
      <c r="G1127">
        <v>894.30610000000001</v>
      </c>
      <c r="H1127">
        <v>2.3685999999999998</v>
      </c>
      <c r="I1127">
        <v>1201</v>
      </c>
    </row>
    <row r="1128" spans="1:9" x14ac:dyDescent="0.3">
      <c r="A1128">
        <v>2021</v>
      </c>
      <c r="B1128">
        <v>7</v>
      </c>
      <c r="C1128" s="1" t="s">
        <v>9</v>
      </c>
      <c r="D1128" s="1" t="s">
        <v>10</v>
      </c>
      <c r="E1128" s="1" t="s">
        <v>11</v>
      </c>
      <c r="F1128">
        <v>14.4344</v>
      </c>
      <c r="G1128">
        <v>898.67238599999996</v>
      </c>
      <c r="H1128">
        <v>3.0312000000000001</v>
      </c>
      <c r="I1128">
        <v>553</v>
      </c>
    </row>
    <row r="1129" spans="1:9" x14ac:dyDescent="0.3">
      <c r="A1129">
        <v>2020</v>
      </c>
      <c r="B1129">
        <v>7</v>
      </c>
      <c r="C1129" s="1" t="s">
        <v>9</v>
      </c>
      <c r="D1129" s="1" t="s">
        <v>15</v>
      </c>
      <c r="E1129" s="1" t="s">
        <v>13</v>
      </c>
      <c r="F1129">
        <v>14.491899999999999</v>
      </c>
      <c r="G1129">
        <v>2822.8310240000001</v>
      </c>
      <c r="H1129">
        <v>5.7967000000000004</v>
      </c>
      <c r="I1129">
        <v>575</v>
      </c>
    </row>
    <row r="1130" spans="1:9" x14ac:dyDescent="0.3">
      <c r="A1130">
        <v>2020</v>
      </c>
      <c r="B1130">
        <v>7</v>
      </c>
      <c r="C1130" s="1" t="s">
        <v>9</v>
      </c>
      <c r="D1130" s="1" t="s">
        <v>10</v>
      </c>
      <c r="E1130" s="1" t="s">
        <v>11</v>
      </c>
      <c r="F1130">
        <v>15.116899999999999</v>
      </c>
      <c r="G1130">
        <v>870.32508299999995</v>
      </c>
      <c r="H1130">
        <v>3.1745999999999999</v>
      </c>
      <c r="I1130">
        <v>608</v>
      </c>
    </row>
    <row r="1131" spans="1:9" x14ac:dyDescent="0.3">
      <c r="A1131">
        <v>2021</v>
      </c>
      <c r="B1131">
        <v>7</v>
      </c>
      <c r="C1131" s="1" t="s">
        <v>32</v>
      </c>
      <c r="D1131" s="1" t="s">
        <v>45</v>
      </c>
      <c r="E1131" s="1" t="s">
        <v>12</v>
      </c>
      <c r="F1131">
        <v>19.049499999999998</v>
      </c>
      <c r="G1131">
        <v>959.11653200000001</v>
      </c>
      <c r="H1131">
        <v>6.6673</v>
      </c>
      <c r="I1131">
        <v>5302</v>
      </c>
    </row>
    <row r="1132" spans="1:9" x14ac:dyDescent="0.3">
      <c r="A1132">
        <v>2021</v>
      </c>
      <c r="B1132">
        <v>7</v>
      </c>
      <c r="C1132" s="1" t="s">
        <v>32</v>
      </c>
      <c r="D1132" s="1" t="s">
        <v>51</v>
      </c>
      <c r="E1132" s="1" t="s">
        <v>13</v>
      </c>
      <c r="F1132">
        <v>19.1341</v>
      </c>
      <c r="G1132">
        <v>1313.90949</v>
      </c>
      <c r="H1132">
        <v>9.3757000000000001</v>
      </c>
      <c r="I1132">
        <v>5075</v>
      </c>
    </row>
    <row r="1133" spans="1:9" x14ac:dyDescent="0.3">
      <c r="A1133">
        <v>2020</v>
      </c>
      <c r="B1133">
        <v>7</v>
      </c>
      <c r="C1133" s="1" t="s">
        <v>9</v>
      </c>
      <c r="D1133" s="1" t="s">
        <v>10</v>
      </c>
      <c r="E1133" s="1" t="s">
        <v>13</v>
      </c>
      <c r="F1133">
        <v>21.0883</v>
      </c>
      <c r="G1133">
        <v>2552.4830870000001</v>
      </c>
      <c r="H1133">
        <v>10.5441</v>
      </c>
      <c r="I1133">
        <v>578</v>
      </c>
    </row>
    <row r="1134" spans="1:9" x14ac:dyDescent="0.3">
      <c r="A1134">
        <v>2021</v>
      </c>
      <c r="B1134">
        <v>7</v>
      </c>
      <c r="C1134" s="1" t="s">
        <v>26</v>
      </c>
      <c r="D1134" s="1" t="s">
        <v>10</v>
      </c>
      <c r="E1134" s="1" t="s">
        <v>46</v>
      </c>
      <c r="F1134">
        <v>21.290500000000002</v>
      </c>
      <c r="G1134">
        <v>1292.4159</v>
      </c>
      <c r="H1134">
        <v>4.2580999999999998</v>
      </c>
      <c r="I1134">
        <v>2136</v>
      </c>
    </row>
    <row r="1135" spans="1:9" x14ac:dyDescent="0.3">
      <c r="A1135">
        <v>2022</v>
      </c>
      <c r="B1135">
        <v>7</v>
      </c>
      <c r="C1135" s="1" t="s">
        <v>26</v>
      </c>
      <c r="D1135" s="1" t="s">
        <v>10</v>
      </c>
      <c r="E1135" s="1" t="s">
        <v>11</v>
      </c>
      <c r="F1135">
        <v>21.645199999999999</v>
      </c>
      <c r="G1135">
        <v>1619.21498</v>
      </c>
      <c r="H1135">
        <v>4.5454999999999997</v>
      </c>
      <c r="I1135">
        <v>4711</v>
      </c>
    </row>
    <row r="1136" spans="1:9" x14ac:dyDescent="0.3">
      <c r="A1136">
        <v>2020</v>
      </c>
      <c r="B1136">
        <v>7</v>
      </c>
      <c r="C1136" s="1" t="s">
        <v>32</v>
      </c>
      <c r="D1136" s="1" t="s">
        <v>20</v>
      </c>
      <c r="E1136" s="1" t="s">
        <v>12</v>
      </c>
      <c r="F1136">
        <v>21.8827</v>
      </c>
      <c r="G1136">
        <v>1520.411846</v>
      </c>
      <c r="H1136">
        <v>7.8777999999999997</v>
      </c>
      <c r="I1136">
        <v>2063</v>
      </c>
    </row>
    <row r="1137" spans="1:9" x14ac:dyDescent="0.3">
      <c r="A1137">
        <v>2022</v>
      </c>
      <c r="B1137">
        <v>7</v>
      </c>
      <c r="C1137" s="1" t="s">
        <v>32</v>
      </c>
      <c r="D1137" s="1" t="s">
        <v>20</v>
      </c>
      <c r="E1137" s="1" t="s">
        <v>12</v>
      </c>
      <c r="F1137">
        <v>23.921399999999998</v>
      </c>
      <c r="G1137">
        <v>1649.0916990000001</v>
      </c>
      <c r="H1137">
        <v>8.6118000000000006</v>
      </c>
      <c r="I1137">
        <v>1727</v>
      </c>
    </row>
    <row r="1138" spans="1:9" x14ac:dyDescent="0.3">
      <c r="A1138">
        <v>2022</v>
      </c>
      <c r="B1138">
        <v>7</v>
      </c>
      <c r="C1138" s="1" t="s">
        <v>9</v>
      </c>
      <c r="D1138" s="1" t="s">
        <v>10</v>
      </c>
      <c r="E1138" s="1" t="s">
        <v>13</v>
      </c>
      <c r="F1138">
        <v>24.308599999999998</v>
      </c>
      <c r="G1138">
        <v>3206.174313</v>
      </c>
      <c r="H1138">
        <v>12.154400000000001</v>
      </c>
      <c r="I1138">
        <v>540</v>
      </c>
    </row>
    <row r="1139" spans="1:9" x14ac:dyDescent="0.3">
      <c r="A1139">
        <v>2021</v>
      </c>
      <c r="B1139">
        <v>7</v>
      </c>
      <c r="C1139" s="1" t="s">
        <v>9</v>
      </c>
      <c r="D1139" s="1" t="s">
        <v>10</v>
      </c>
      <c r="E1139" s="1" t="s">
        <v>46</v>
      </c>
      <c r="F1139">
        <v>25.835699999999999</v>
      </c>
      <c r="G1139">
        <v>1472.9105</v>
      </c>
      <c r="H1139">
        <v>5.1670999999999996</v>
      </c>
      <c r="I1139">
        <v>689</v>
      </c>
    </row>
    <row r="1140" spans="1:9" x14ac:dyDescent="0.3">
      <c r="A1140">
        <v>2021</v>
      </c>
      <c r="B1140">
        <v>7</v>
      </c>
      <c r="C1140" s="1" t="s">
        <v>32</v>
      </c>
      <c r="D1140" s="1" t="s">
        <v>20</v>
      </c>
      <c r="E1140" s="1" t="s">
        <v>12</v>
      </c>
      <c r="F1140">
        <v>27.990200000000002</v>
      </c>
      <c r="G1140">
        <v>1759.8600280000001</v>
      </c>
      <c r="H1140">
        <v>10.076499999999999</v>
      </c>
      <c r="I1140">
        <v>1629</v>
      </c>
    </row>
    <row r="1141" spans="1:9" x14ac:dyDescent="0.3">
      <c r="A1141">
        <v>2021</v>
      </c>
      <c r="B1141">
        <v>7</v>
      </c>
      <c r="C1141" s="1" t="s">
        <v>9</v>
      </c>
      <c r="D1141" s="1" t="s">
        <v>10</v>
      </c>
      <c r="E1141" s="1" t="s">
        <v>13</v>
      </c>
      <c r="F1141">
        <v>28.877600000000001</v>
      </c>
      <c r="G1141">
        <v>3543.0202079999999</v>
      </c>
      <c r="H1141">
        <v>14.4389</v>
      </c>
      <c r="I1141">
        <v>676</v>
      </c>
    </row>
    <row r="1142" spans="1:9" x14ac:dyDescent="0.3">
      <c r="A1142">
        <v>2021</v>
      </c>
      <c r="B1142">
        <v>7</v>
      </c>
      <c r="C1142" s="1" t="s">
        <v>9</v>
      </c>
      <c r="D1142" s="1" t="s">
        <v>15</v>
      </c>
      <c r="E1142" s="1" t="s">
        <v>13</v>
      </c>
      <c r="F1142">
        <v>31.148499999999999</v>
      </c>
      <c r="G1142">
        <v>5644.6854270000003</v>
      </c>
      <c r="H1142">
        <v>12.4594</v>
      </c>
      <c r="I1142">
        <v>754</v>
      </c>
    </row>
    <row r="1143" spans="1:9" x14ac:dyDescent="0.3">
      <c r="A1143">
        <v>2020</v>
      </c>
      <c r="B1143">
        <v>7</v>
      </c>
      <c r="C1143" s="1" t="s">
        <v>32</v>
      </c>
      <c r="D1143" s="1" t="s">
        <v>15</v>
      </c>
      <c r="E1143" s="1" t="s">
        <v>13</v>
      </c>
      <c r="F1143">
        <v>36.377099999999999</v>
      </c>
      <c r="G1143">
        <v>6144.1652510000004</v>
      </c>
      <c r="H1143">
        <v>14.5509</v>
      </c>
      <c r="I1143">
        <v>2354</v>
      </c>
    </row>
    <row r="1144" spans="1:9" x14ac:dyDescent="0.3">
      <c r="A1144">
        <v>2022</v>
      </c>
      <c r="B1144">
        <v>7</v>
      </c>
      <c r="C1144" s="1" t="s">
        <v>9</v>
      </c>
      <c r="D1144" s="1" t="s">
        <v>10</v>
      </c>
      <c r="E1144" s="1" t="s">
        <v>12</v>
      </c>
      <c r="F1144">
        <v>38.008899999999997</v>
      </c>
      <c r="G1144">
        <v>4003.4489410000001</v>
      </c>
      <c r="H1144">
        <v>13.3033</v>
      </c>
      <c r="I1144">
        <v>654</v>
      </c>
    </row>
    <row r="1145" spans="1:9" x14ac:dyDescent="0.3">
      <c r="A1145">
        <v>2021</v>
      </c>
      <c r="B1145">
        <v>7</v>
      </c>
      <c r="C1145" s="1" t="s">
        <v>32</v>
      </c>
      <c r="D1145" s="1" t="s">
        <v>15</v>
      </c>
      <c r="E1145" s="1" t="s">
        <v>13</v>
      </c>
      <c r="F1145">
        <v>38.808399999999999</v>
      </c>
      <c r="G1145">
        <v>6837.9572600000001</v>
      </c>
      <c r="H1145">
        <v>15.523300000000001</v>
      </c>
      <c r="I1145">
        <v>2278</v>
      </c>
    </row>
    <row r="1146" spans="1:9" x14ac:dyDescent="0.3">
      <c r="A1146">
        <v>2022</v>
      </c>
      <c r="B1146">
        <v>7</v>
      </c>
      <c r="C1146" s="1" t="s">
        <v>32</v>
      </c>
      <c r="D1146" s="1" t="s">
        <v>10</v>
      </c>
      <c r="E1146" s="1" t="s">
        <v>11</v>
      </c>
      <c r="F1146">
        <v>40.090299999999999</v>
      </c>
      <c r="G1146">
        <v>2873.741751</v>
      </c>
      <c r="H1146">
        <v>8.4189000000000007</v>
      </c>
      <c r="I1146">
        <v>7904</v>
      </c>
    </row>
    <row r="1147" spans="1:9" x14ac:dyDescent="0.3">
      <c r="A1147">
        <v>2022</v>
      </c>
      <c r="B1147">
        <v>7</v>
      </c>
      <c r="C1147" s="1" t="s">
        <v>9</v>
      </c>
      <c r="D1147" s="1" t="s">
        <v>15</v>
      </c>
      <c r="E1147" s="1" t="s">
        <v>13</v>
      </c>
      <c r="F1147">
        <v>40.531799999999997</v>
      </c>
      <c r="G1147">
        <v>7236.9815360000002</v>
      </c>
      <c r="H1147">
        <v>16.212700000000002</v>
      </c>
      <c r="I1147">
        <v>627</v>
      </c>
    </row>
    <row r="1148" spans="1:9" x14ac:dyDescent="0.3">
      <c r="A1148">
        <v>2022</v>
      </c>
      <c r="B1148">
        <v>7</v>
      </c>
      <c r="C1148" s="1" t="s">
        <v>32</v>
      </c>
      <c r="D1148" s="1" t="s">
        <v>15</v>
      </c>
      <c r="E1148" s="1" t="s">
        <v>13</v>
      </c>
      <c r="F1148">
        <v>40.710799999999999</v>
      </c>
      <c r="G1148">
        <v>7831.7069760000004</v>
      </c>
      <c r="H1148">
        <v>16.284300000000002</v>
      </c>
      <c r="I1148">
        <v>3981</v>
      </c>
    </row>
    <row r="1149" spans="1:9" x14ac:dyDescent="0.3">
      <c r="A1149">
        <v>2021</v>
      </c>
      <c r="B1149">
        <v>7</v>
      </c>
      <c r="C1149" s="1" t="s">
        <v>32</v>
      </c>
      <c r="D1149" s="1" t="s">
        <v>10</v>
      </c>
      <c r="E1149" s="1" t="s">
        <v>46</v>
      </c>
      <c r="F1149">
        <v>44.102499999999999</v>
      </c>
      <c r="G1149">
        <v>2610.5358000000001</v>
      </c>
      <c r="H1149">
        <v>8.8203999999999994</v>
      </c>
      <c r="I1149">
        <v>3823</v>
      </c>
    </row>
    <row r="1150" spans="1:9" x14ac:dyDescent="0.3">
      <c r="A1150">
        <v>2021</v>
      </c>
      <c r="B1150">
        <v>7</v>
      </c>
      <c r="C1150" s="1" t="s">
        <v>26</v>
      </c>
      <c r="D1150" s="1" t="s">
        <v>10</v>
      </c>
      <c r="E1150" s="1" t="s">
        <v>12</v>
      </c>
      <c r="F1150">
        <v>48.973199999999999</v>
      </c>
      <c r="G1150">
        <v>4884.3516989999998</v>
      </c>
      <c r="H1150">
        <v>17.140599999999999</v>
      </c>
      <c r="I1150">
        <v>9029</v>
      </c>
    </row>
    <row r="1151" spans="1:9" x14ac:dyDescent="0.3">
      <c r="A1151">
        <v>2021</v>
      </c>
      <c r="B1151">
        <v>7</v>
      </c>
      <c r="C1151" s="1" t="s">
        <v>9</v>
      </c>
      <c r="D1151" s="1" t="s">
        <v>10</v>
      </c>
      <c r="E1151" s="1" t="s">
        <v>12</v>
      </c>
      <c r="F1151">
        <v>50.368699999999997</v>
      </c>
      <c r="G1151">
        <v>4814.7331130000002</v>
      </c>
      <c r="H1151">
        <v>17.629100000000001</v>
      </c>
      <c r="I1151">
        <v>782</v>
      </c>
    </row>
    <row r="1152" spans="1:9" x14ac:dyDescent="0.3">
      <c r="A1152">
        <v>2020</v>
      </c>
      <c r="B1152">
        <v>7</v>
      </c>
      <c r="C1152" s="1" t="s">
        <v>26</v>
      </c>
      <c r="D1152" s="1" t="s">
        <v>10</v>
      </c>
      <c r="E1152" s="1" t="s">
        <v>11</v>
      </c>
      <c r="F1152">
        <v>50.706299999999999</v>
      </c>
      <c r="G1152">
        <v>3398.4730479999998</v>
      </c>
      <c r="H1152">
        <v>10.648300000000001</v>
      </c>
      <c r="I1152">
        <v>8349</v>
      </c>
    </row>
    <row r="1153" spans="1:9" x14ac:dyDescent="0.3">
      <c r="A1153">
        <v>2021</v>
      </c>
      <c r="B1153">
        <v>7</v>
      </c>
      <c r="C1153" s="1" t="s">
        <v>26</v>
      </c>
      <c r="D1153" s="1" t="s">
        <v>10</v>
      </c>
      <c r="E1153" s="1" t="s">
        <v>11</v>
      </c>
      <c r="F1153">
        <v>54.075299999999999</v>
      </c>
      <c r="G1153">
        <v>3221.2626570000002</v>
      </c>
      <c r="H1153">
        <v>11.3558</v>
      </c>
      <c r="I1153">
        <v>7112</v>
      </c>
    </row>
    <row r="1154" spans="1:9" x14ac:dyDescent="0.3">
      <c r="A1154">
        <v>2022</v>
      </c>
      <c r="B1154">
        <v>7</v>
      </c>
      <c r="C1154" s="1" t="s">
        <v>26</v>
      </c>
      <c r="D1154" s="1" t="s">
        <v>10</v>
      </c>
      <c r="E1154" s="1" t="s">
        <v>12</v>
      </c>
      <c r="F1154">
        <v>59.872500000000002</v>
      </c>
      <c r="G1154">
        <v>6284.66363</v>
      </c>
      <c r="H1154">
        <v>20.955400000000001</v>
      </c>
      <c r="I1154">
        <v>9650</v>
      </c>
    </row>
    <row r="1155" spans="1:9" x14ac:dyDescent="0.3">
      <c r="A1155">
        <v>2020</v>
      </c>
      <c r="B1155">
        <v>7</v>
      </c>
      <c r="C1155" s="1" t="s">
        <v>26</v>
      </c>
      <c r="D1155" s="1" t="s">
        <v>10</v>
      </c>
      <c r="E1155" s="1" t="s">
        <v>12</v>
      </c>
      <c r="F1155">
        <v>63.533499999999997</v>
      </c>
      <c r="G1155">
        <v>5999.0034340000002</v>
      </c>
      <c r="H1155">
        <v>22.236699999999999</v>
      </c>
      <c r="I1155">
        <v>8630</v>
      </c>
    </row>
    <row r="1156" spans="1:9" x14ac:dyDescent="0.3">
      <c r="A1156">
        <v>2020</v>
      </c>
      <c r="B1156">
        <v>7</v>
      </c>
      <c r="C1156" s="1" t="s">
        <v>32</v>
      </c>
      <c r="D1156" s="1" t="s">
        <v>10</v>
      </c>
      <c r="E1156" s="1" t="s">
        <v>12</v>
      </c>
      <c r="F1156">
        <v>67.732699999999994</v>
      </c>
      <c r="G1156">
        <v>5977.6977690000003</v>
      </c>
      <c r="H1156">
        <v>23.706399999999999</v>
      </c>
      <c r="I1156">
        <v>7935</v>
      </c>
    </row>
    <row r="1157" spans="1:9" x14ac:dyDescent="0.3">
      <c r="A1157">
        <v>2020</v>
      </c>
      <c r="B1157">
        <v>7</v>
      </c>
      <c r="C1157" s="1" t="s">
        <v>32</v>
      </c>
      <c r="D1157" s="1" t="s">
        <v>10</v>
      </c>
      <c r="E1157" s="1" t="s">
        <v>11</v>
      </c>
      <c r="F1157">
        <v>86.102199999999996</v>
      </c>
      <c r="G1157">
        <v>5422.0549819999997</v>
      </c>
      <c r="H1157">
        <v>18.081499999999998</v>
      </c>
      <c r="I1157">
        <v>11371</v>
      </c>
    </row>
    <row r="1158" spans="1:9" x14ac:dyDescent="0.3">
      <c r="A1158">
        <v>2020</v>
      </c>
      <c r="B1158">
        <v>7</v>
      </c>
      <c r="C1158" s="1" t="s">
        <v>9</v>
      </c>
      <c r="D1158" s="1" t="s">
        <v>10</v>
      </c>
      <c r="E1158" s="1" t="s">
        <v>12</v>
      </c>
      <c r="F1158">
        <v>87.891099999999994</v>
      </c>
      <c r="G1158">
        <v>7403.3548629999996</v>
      </c>
      <c r="H1158">
        <v>30.761800000000001</v>
      </c>
      <c r="I1158">
        <v>714</v>
      </c>
    </row>
    <row r="1159" spans="1:9" x14ac:dyDescent="0.3">
      <c r="A1159">
        <v>2021</v>
      </c>
      <c r="B1159">
        <v>7</v>
      </c>
      <c r="C1159" s="1" t="s">
        <v>32</v>
      </c>
      <c r="D1159" s="1" t="s">
        <v>10</v>
      </c>
      <c r="E1159" s="1" t="s">
        <v>12</v>
      </c>
      <c r="F1159">
        <v>108.4761</v>
      </c>
      <c r="G1159">
        <v>10606.008457</v>
      </c>
      <c r="H1159">
        <v>37.9666</v>
      </c>
      <c r="I1159">
        <v>15057</v>
      </c>
    </row>
    <row r="1160" spans="1:9" x14ac:dyDescent="0.3">
      <c r="A1160">
        <v>2021</v>
      </c>
      <c r="B1160">
        <v>7</v>
      </c>
      <c r="C1160" s="1" t="s">
        <v>32</v>
      </c>
      <c r="D1160" s="1" t="s">
        <v>10</v>
      </c>
      <c r="E1160" s="1" t="s">
        <v>11</v>
      </c>
      <c r="F1160">
        <v>126.3103</v>
      </c>
      <c r="G1160">
        <v>7576.2293680000012</v>
      </c>
      <c r="H1160">
        <v>26.525099999999998</v>
      </c>
      <c r="I1160">
        <v>12289</v>
      </c>
    </row>
    <row r="1161" spans="1:9" x14ac:dyDescent="0.3">
      <c r="A1161">
        <v>2022</v>
      </c>
      <c r="B1161">
        <v>7</v>
      </c>
      <c r="C1161" s="1" t="s">
        <v>32</v>
      </c>
      <c r="D1161" s="1" t="s">
        <v>10</v>
      </c>
      <c r="E1161" s="1" t="s">
        <v>12</v>
      </c>
      <c r="F1161">
        <v>154.49189999999999</v>
      </c>
      <c r="G1161">
        <v>15221.22025</v>
      </c>
      <c r="H1161">
        <v>54.072299999999998</v>
      </c>
      <c r="I1161">
        <v>18868</v>
      </c>
    </row>
    <row r="1162" spans="1:9" x14ac:dyDescent="0.3">
      <c r="A1162">
        <v>2020</v>
      </c>
      <c r="B1162">
        <v>8</v>
      </c>
      <c r="C1162" s="1" t="s">
        <v>32</v>
      </c>
      <c r="D1162" s="1" t="s">
        <v>34</v>
      </c>
      <c r="E1162" s="1" t="s">
        <v>126</v>
      </c>
      <c r="F1162">
        <v>5.0000000000000001E-4</v>
      </c>
      <c r="G1162">
        <v>0.23585100000000001</v>
      </c>
      <c r="H1162">
        <v>1E-4</v>
      </c>
      <c r="I1162">
        <v>0</v>
      </c>
    </row>
    <row r="1163" spans="1:9" x14ac:dyDescent="0.3">
      <c r="A1163">
        <v>2021</v>
      </c>
      <c r="B1163">
        <v>8</v>
      </c>
      <c r="C1163" s="1" t="s">
        <v>32</v>
      </c>
      <c r="D1163" s="1" t="s">
        <v>20</v>
      </c>
      <c r="E1163" s="1" t="s">
        <v>22</v>
      </c>
      <c r="F1163">
        <v>5.9999999999999995E-4</v>
      </c>
      <c r="G1163">
        <v>3.5739E-2</v>
      </c>
      <c r="H1163">
        <v>1E-4</v>
      </c>
      <c r="I1163">
        <v>1</v>
      </c>
    </row>
    <row r="1164" spans="1:9" x14ac:dyDescent="0.3">
      <c r="A1164">
        <v>2020</v>
      </c>
      <c r="B1164">
        <v>8</v>
      </c>
      <c r="C1164" s="1" t="s">
        <v>32</v>
      </c>
      <c r="D1164" s="1" t="s">
        <v>29</v>
      </c>
      <c r="E1164" s="1" t="s">
        <v>12</v>
      </c>
      <c r="F1164">
        <v>6.9999999999999999E-4</v>
      </c>
      <c r="G1164">
        <v>0.183668</v>
      </c>
      <c r="H1164">
        <v>2.0000000000000001E-4</v>
      </c>
      <c r="I1164">
        <v>1</v>
      </c>
    </row>
    <row r="1165" spans="1:9" x14ac:dyDescent="0.3">
      <c r="A1165">
        <v>2022</v>
      </c>
      <c r="B1165">
        <v>8</v>
      </c>
      <c r="C1165" s="1" t="s">
        <v>32</v>
      </c>
      <c r="D1165" s="1" t="s">
        <v>10</v>
      </c>
      <c r="E1165" s="1" t="s">
        <v>27</v>
      </c>
      <c r="F1165">
        <v>6.9999999999999999E-4</v>
      </c>
      <c r="G1165">
        <v>4.6413999999999997E-2</v>
      </c>
      <c r="H1165">
        <v>2.0000000000000001E-4</v>
      </c>
      <c r="I1165">
        <v>1</v>
      </c>
    </row>
    <row r="1166" spans="1:9" x14ac:dyDescent="0.3">
      <c r="A1166">
        <v>2021</v>
      </c>
      <c r="B1166">
        <v>8</v>
      </c>
      <c r="C1166" s="1" t="s">
        <v>9</v>
      </c>
      <c r="D1166" s="1" t="s">
        <v>25</v>
      </c>
      <c r="E1166" s="1" t="s">
        <v>13</v>
      </c>
      <c r="F1166">
        <v>1.2999999999999999E-3</v>
      </c>
      <c r="G1166">
        <v>0.14441499999999999</v>
      </c>
      <c r="H1166">
        <v>5.0000000000000001E-4</v>
      </c>
      <c r="I1166">
        <v>1</v>
      </c>
    </row>
    <row r="1167" spans="1:9" x14ac:dyDescent="0.3">
      <c r="A1167">
        <v>2021</v>
      </c>
      <c r="B1167">
        <v>8</v>
      </c>
      <c r="C1167" s="1" t="s">
        <v>32</v>
      </c>
      <c r="D1167" s="1" t="s">
        <v>34</v>
      </c>
      <c r="E1167" s="1" t="s">
        <v>126</v>
      </c>
      <c r="F1167">
        <v>1.2999999999999999E-3</v>
      </c>
      <c r="G1167">
        <v>0.660408</v>
      </c>
      <c r="H1167">
        <v>2.9999999999999997E-4</v>
      </c>
      <c r="I1167">
        <v>0</v>
      </c>
    </row>
    <row r="1168" spans="1:9" x14ac:dyDescent="0.3">
      <c r="A1168">
        <v>2021</v>
      </c>
      <c r="B1168">
        <v>8</v>
      </c>
      <c r="C1168" s="1" t="s">
        <v>26</v>
      </c>
      <c r="D1168" s="1" t="s">
        <v>21</v>
      </c>
      <c r="E1168" s="1" t="s">
        <v>22</v>
      </c>
      <c r="F1168">
        <v>1.6999999999999999E-3</v>
      </c>
      <c r="G1168">
        <v>0.69263300000000005</v>
      </c>
      <c r="H1168">
        <v>5.0000000000000001E-4</v>
      </c>
      <c r="I1168">
        <v>0</v>
      </c>
    </row>
    <row r="1169" spans="1:9" x14ac:dyDescent="0.3">
      <c r="A1169">
        <v>2022</v>
      </c>
      <c r="B1169">
        <v>8</v>
      </c>
      <c r="C1169" s="1" t="s">
        <v>26</v>
      </c>
      <c r="D1169" s="1" t="s">
        <v>21</v>
      </c>
      <c r="E1169" s="1" t="s">
        <v>27</v>
      </c>
      <c r="F1169">
        <v>2.3999999999999998E-3</v>
      </c>
      <c r="G1169">
        <v>0.80237000000000003</v>
      </c>
      <c r="H1169">
        <v>6.9999999999999999E-4</v>
      </c>
      <c r="I1169">
        <v>6</v>
      </c>
    </row>
    <row r="1170" spans="1:9" x14ac:dyDescent="0.3">
      <c r="A1170">
        <v>2022</v>
      </c>
      <c r="B1170">
        <v>8</v>
      </c>
      <c r="C1170" s="1" t="s">
        <v>9</v>
      </c>
      <c r="D1170" s="1" t="s">
        <v>21</v>
      </c>
      <c r="E1170" s="1" t="s">
        <v>22</v>
      </c>
      <c r="F1170">
        <v>2.7000000000000001E-3</v>
      </c>
      <c r="G1170">
        <v>0.85083900000000001</v>
      </c>
      <c r="H1170">
        <v>6.9999999999999999E-4</v>
      </c>
      <c r="I1170">
        <v>4</v>
      </c>
    </row>
    <row r="1171" spans="1:9" x14ac:dyDescent="0.3">
      <c r="A1171">
        <v>2022</v>
      </c>
      <c r="B1171">
        <v>8</v>
      </c>
      <c r="C1171" s="1" t="s">
        <v>32</v>
      </c>
      <c r="D1171" s="1" t="s">
        <v>21</v>
      </c>
      <c r="E1171" s="1" t="s">
        <v>22</v>
      </c>
      <c r="F1171">
        <v>3.8999999999999998E-3</v>
      </c>
      <c r="G1171">
        <v>1.7209080000000001</v>
      </c>
      <c r="H1171">
        <v>1.1000000000000001E-3</v>
      </c>
      <c r="I1171">
        <v>5</v>
      </c>
    </row>
    <row r="1172" spans="1:9" x14ac:dyDescent="0.3">
      <c r="A1172">
        <v>2022</v>
      </c>
      <c r="B1172">
        <v>8</v>
      </c>
      <c r="C1172" s="1" t="s">
        <v>26</v>
      </c>
      <c r="D1172" s="1" t="s">
        <v>21</v>
      </c>
      <c r="E1172" s="1" t="s">
        <v>22</v>
      </c>
      <c r="F1172">
        <v>4.1999999999999997E-3</v>
      </c>
      <c r="G1172">
        <v>1.3345419999999999</v>
      </c>
      <c r="H1172">
        <v>1.1999999999999999E-3</v>
      </c>
      <c r="I1172">
        <v>3</v>
      </c>
    </row>
    <row r="1173" spans="1:9" x14ac:dyDescent="0.3">
      <c r="A1173">
        <v>2020</v>
      </c>
      <c r="B1173">
        <v>8</v>
      </c>
      <c r="C1173" s="1" t="s">
        <v>26</v>
      </c>
      <c r="D1173" s="1" t="s">
        <v>10</v>
      </c>
      <c r="E1173" s="1" t="s">
        <v>27</v>
      </c>
      <c r="F1173">
        <v>4.7000000000000002E-3</v>
      </c>
      <c r="G1173">
        <v>0.54729000000000005</v>
      </c>
      <c r="H1173">
        <v>1.5E-3</v>
      </c>
      <c r="I1173">
        <v>2</v>
      </c>
    </row>
    <row r="1174" spans="1:9" x14ac:dyDescent="0.3">
      <c r="A1174">
        <v>2020</v>
      </c>
      <c r="B1174">
        <v>8</v>
      </c>
      <c r="C1174" s="1" t="s">
        <v>9</v>
      </c>
      <c r="D1174" s="1" t="s">
        <v>21</v>
      </c>
      <c r="E1174" s="1" t="s">
        <v>22</v>
      </c>
      <c r="F1174">
        <v>7.6E-3</v>
      </c>
      <c r="G1174">
        <v>2.4637349999999998</v>
      </c>
      <c r="H1174">
        <v>2.2000000000000001E-3</v>
      </c>
      <c r="I1174">
        <v>3</v>
      </c>
    </row>
    <row r="1175" spans="1:9" x14ac:dyDescent="0.3">
      <c r="A1175">
        <v>2020</v>
      </c>
      <c r="B1175">
        <v>8</v>
      </c>
      <c r="C1175" s="1" t="s">
        <v>26</v>
      </c>
      <c r="D1175" s="1" t="s">
        <v>21</v>
      </c>
      <c r="E1175" s="1" t="s">
        <v>22</v>
      </c>
      <c r="F1175">
        <v>9.1000000000000004E-3</v>
      </c>
      <c r="G1175">
        <v>3.2979310000000002</v>
      </c>
      <c r="H1175">
        <v>2.5000000000000001E-3</v>
      </c>
      <c r="I1175">
        <v>4</v>
      </c>
    </row>
    <row r="1176" spans="1:9" x14ac:dyDescent="0.3">
      <c r="A1176">
        <v>2021</v>
      </c>
      <c r="B1176">
        <v>8</v>
      </c>
      <c r="C1176" s="1" t="s">
        <v>26</v>
      </c>
      <c r="D1176" s="1" t="s">
        <v>15</v>
      </c>
      <c r="E1176" s="1" t="s">
        <v>11</v>
      </c>
      <c r="F1176">
        <v>1.09E-2</v>
      </c>
      <c r="G1176">
        <v>1.3807579999999999</v>
      </c>
      <c r="H1176">
        <v>2.2000000000000001E-3</v>
      </c>
      <c r="I1176">
        <v>6</v>
      </c>
    </row>
    <row r="1177" spans="1:9" x14ac:dyDescent="0.3">
      <c r="A1177">
        <v>2020</v>
      </c>
      <c r="B1177">
        <v>8</v>
      </c>
      <c r="C1177" s="1" t="s">
        <v>9</v>
      </c>
      <c r="D1177" s="1" t="s">
        <v>10</v>
      </c>
      <c r="E1177" s="1" t="s">
        <v>14</v>
      </c>
      <c r="F1177">
        <v>1.0999999999999999E-2</v>
      </c>
      <c r="G1177">
        <v>2.3439860000000001</v>
      </c>
      <c r="H1177">
        <v>8.2000000000000007E-3</v>
      </c>
      <c r="I1177">
        <v>5</v>
      </c>
    </row>
    <row r="1178" spans="1:9" x14ac:dyDescent="0.3">
      <c r="A1178">
        <v>2021</v>
      </c>
      <c r="B1178">
        <v>8</v>
      </c>
      <c r="C1178" s="1" t="s">
        <v>32</v>
      </c>
      <c r="D1178" s="1" t="s">
        <v>33</v>
      </c>
      <c r="E1178" s="1" t="s">
        <v>12</v>
      </c>
      <c r="F1178">
        <v>1.26E-2</v>
      </c>
      <c r="G1178">
        <v>5.401491</v>
      </c>
      <c r="H1178">
        <v>4.4000000000000003E-3</v>
      </c>
      <c r="I1178">
        <v>4</v>
      </c>
    </row>
    <row r="1179" spans="1:9" x14ac:dyDescent="0.3">
      <c r="A1179">
        <v>2021</v>
      </c>
      <c r="B1179">
        <v>8</v>
      </c>
      <c r="C1179" s="1" t="s">
        <v>32</v>
      </c>
      <c r="D1179" s="1" t="s">
        <v>10</v>
      </c>
      <c r="E1179" s="1" t="s">
        <v>14</v>
      </c>
      <c r="F1179">
        <v>1.2999999999999999E-2</v>
      </c>
      <c r="G1179">
        <v>2.6866560000000002</v>
      </c>
      <c r="H1179">
        <v>9.7000000000000003E-3</v>
      </c>
      <c r="I1179">
        <v>4</v>
      </c>
    </row>
    <row r="1180" spans="1:9" x14ac:dyDescent="0.3">
      <c r="A1180">
        <v>2020</v>
      </c>
      <c r="B1180">
        <v>8</v>
      </c>
      <c r="C1180" s="1" t="s">
        <v>32</v>
      </c>
      <c r="D1180" s="1" t="s">
        <v>29</v>
      </c>
      <c r="E1180" s="1" t="s">
        <v>126</v>
      </c>
      <c r="F1180">
        <v>1.6400000000000001E-2</v>
      </c>
      <c r="G1180">
        <v>2.9158759999999999</v>
      </c>
      <c r="H1180">
        <v>3.0999999999999999E-3</v>
      </c>
      <c r="I1180">
        <v>7</v>
      </c>
    </row>
    <row r="1181" spans="1:9" x14ac:dyDescent="0.3">
      <c r="A1181">
        <v>2022</v>
      </c>
      <c r="B1181">
        <v>8</v>
      </c>
      <c r="C1181" s="1" t="s">
        <v>32</v>
      </c>
      <c r="D1181" s="1" t="s">
        <v>10</v>
      </c>
      <c r="E1181" s="1" t="s">
        <v>14</v>
      </c>
      <c r="F1181">
        <v>1.7299999999999999E-2</v>
      </c>
      <c r="G1181">
        <v>3.582185</v>
      </c>
      <c r="H1181">
        <v>1.2999999999999999E-2</v>
      </c>
      <c r="I1181">
        <v>5</v>
      </c>
    </row>
    <row r="1182" spans="1:9" x14ac:dyDescent="0.3">
      <c r="A1182">
        <v>2022</v>
      </c>
      <c r="B1182">
        <v>8</v>
      </c>
      <c r="C1182" s="1" t="s">
        <v>32</v>
      </c>
      <c r="D1182" s="1" t="s">
        <v>33</v>
      </c>
      <c r="E1182" s="1" t="s">
        <v>12</v>
      </c>
      <c r="F1182">
        <v>2.0199999999999999E-2</v>
      </c>
      <c r="G1182">
        <v>9.1996350000000007</v>
      </c>
      <c r="H1182">
        <v>7.1999999999999998E-3</v>
      </c>
      <c r="I1182">
        <v>7</v>
      </c>
    </row>
    <row r="1183" spans="1:9" x14ac:dyDescent="0.3">
      <c r="A1183">
        <v>2022</v>
      </c>
      <c r="B1183">
        <v>8</v>
      </c>
      <c r="C1183" s="1" t="s">
        <v>32</v>
      </c>
      <c r="D1183" s="1" t="s">
        <v>21</v>
      </c>
      <c r="E1183" s="1" t="s">
        <v>27</v>
      </c>
      <c r="F1183">
        <v>2.29E-2</v>
      </c>
      <c r="G1183">
        <v>7.5275290000000004</v>
      </c>
      <c r="H1183">
        <v>6.8999999999999999E-3</v>
      </c>
      <c r="I1183">
        <v>20</v>
      </c>
    </row>
    <row r="1184" spans="1:9" x14ac:dyDescent="0.3">
      <c r="A1184">
        <v>2020</v>
      </c>
      <c r="B1184">
        <v>8</v>
      </c>
      <c r="C1184" s="1" t="s">
        <v>32</v>
      </c>
      <c r="D1184" s="1" t="s">
        <v>33</v>
      </c>
      <c r="E1184" s="1" t="s">
        <v>12</v>
      </c>
      <c r="F1184">
        <v>3.0800000000000001E-2</v>
      </c>
      <c r="G1184">
        <v>9.3602290000000004</v>
      </c>
      <c r="H1184">
        <v>1.09E-2</v>
      </c>
      <c r="I1184">
        <v>6</v>
      </c>
    </row>
    <row r="1185" spans="1:9" x14ac:dyDescent="0.3">
      <c r="A1185">
        <v>2022</v>
      </c>
      <c r="B1185">
        <v>8</v>
      </c>
      <c r="C1185" s="1" t="s">
        <v>32</v>
      </c>
      <c r="D1185" s="1" t="s">
        <v>33</v>
      </c>
      <c r="E1185" s="1" t="s">
        <v>13</v>
      </c>
      <c r="F1185">
        <v>3.7499999999999999E-2</v>
      </c>
      <c r="G1185">
        <v>20.010375</v>
      </c>
      <c r="H1185">
        <v>1.8800000000000001E-2</v>
      </c>
      <c r="I1185">
        <v>35</v>
      </c>
    </row>
    <row r="1186" spans="1:9" x14ac:dyDescent="0.3">
      <c r="A1186">
        <v>2022</v>
      </c>
      <c r="B1186">
        <v>8</v>
      </c>
      <c r="C1186" s="1" t="s">
        <v>9</v>
      </c>
      <c r="D1186" s="1" t="s">
        <v>20</v>
      </c>
      <c r="E1186" s="1" t="s">
        <v>22</v>
      </c>
      <c r="F1186">
        <v>4.1399999999999999E-2</v>
      </c>
      <c r="G1186">
        <v>2.1983779999999999</v>
      </c>
      <c r="H1186">
        <v>1.0699999999999999E-2</v>
      </c>
      <c r="I1186">
        <v>4</v>
      </c>
    </row>
    <row r="1187" spans="1:9" x14ac:dyDescent="0.3">
      <c r="A1187">
        <v>2020</v>
      </c>
      <c r="B1187">
        <v>8</v>
      </c>
      <c r="C1187" s="1" t="s">
        <v>32</v>
      </c>
      <c r="D1187" s="1" t="s">
        <v>34</v>
      </c>
      <c r="E1187" s="1" t="s">
        <v>12</v>
      </c>
      <c r="F1187">
        <v>4.9099999999999998E-2</v>
      </c>
      <c r="G1187">
        <v>21.178290000000001</v>
      </c>
      <c r="H1187">
        <v>1.72E-2</v>
      </c>
      <c r="I1187">
        <v>0</v>
      </c>
    </row>
    <row r="1188" spans="1:9" x14ac:dyDescent="0.3">
      <c r="A1188">
        <v>2021</v>
      </c>
      <c r="B1188">
        <v>8</v>
      </c>
      <c r="C1188" s="1" t="s">
        <v>9</v>
      </c>
      <c r="D1188" s="1" t="s">
        <v>21</v>
      </c>
      <c r="E1188" s="1" t="s">
        <v>22</v>
      </c>
      <c r="F1188">
        <v>5.0700000000000002E-2</v>
      </c>
      <c r="G1188">
        <v>14.072998999999999</v>
      </c>
      <c r="H1188">
        <v>1.4200000000000001E-2</v>
      </c>
      <c r="I1188">
        <v>19</v>
      </c>
    </row>
    <row r="1189" spans="1:9" x14ac:dyDescent="0.3">
      <c r="A1189">
        <v>2020</v>
      </c>
      <c r="B1189">
        <v>8</v>
      </c>
      <c r="C1189" s="1" t="s">
        <v>32</v>
      </c>
      <c r="D1189" s="1" t="s">
        <v>33</v>
      </c>
      <c r="E1189" s="1" t="s">
        <v>13</v>
      </c>
      <c r="F1189">
        <v>5.3999999999999999E-2</v>
      </c>
      <c r="G1189">
        <v>26.511486000000001</v>
      </c>
      <c r="H1189">
        <v>2.7E-2</v>
      </c>
      <c r="I1189">
        <v>41</v>
      </c>
    </row>
    <row r="1190" spans="1:9" x14ac:dyDescent="0.3">
      <c r="A1190">
        <v>2021</v>
      </c>
      <c r="B1190">
        <v>8</v>
      </c>
      <c r="C1190" s="1" t="s">
        <v>32</v>
      </c>
      <c r="D1190" s="1" t="s">
        <v>34</v>
      </c>
      <c r="E1190" s="1" t="s">
        <v>12</v>
      </c>
      <c r="F1190">
        <v>6.1499999999999999E-2</v>
      </c>
      <c r="G1190">
        <v>28.180940999999997</v>
      </c>
      <c r="H1190">
        <v>2.1499999999999998E-2</v>
      </c>
      <c r="I1190">
        <v>0</v>
      </c>
    </row>
    <row r="1191" spans="1:9" x14ac:dyDescent="0.3">
      <c r="A1191">
        <v>2021</v>
      </c>
      <c r="B1191">
        <v>8</v>
      </c>
      <c r="C1191" s="1" t="s">
        <v>32</v>
      </c>
      <c r="D1191" s="1" t="s">
        <v>33</v>
      </c>
      <c r="E1191" s="1" t="s">
        <v>13</v>
      </c>
      <c r="F1191">
        <v>6.5199999999999994E-2</v>
      </c>
      <c r="G1191">
        <v>33.784533000000003</v>
      </c>
      <c r="H1191">
        <v>3.2599999999999997E-2</v>
      </c>
      <c r="I1191">
        <v>47</v>
      </c>
    </row>
    <row r="1192" spans="1:9" x14ac:dyDescent="0.3">
      <c r="A1192">
        <v>2020</v>
      </c>
      <c r="B1192">
        <v>8</v>
      </c>
      <c r="C1192" s="1" t="s">
        <v>26</v>
      </c>
      <c r="D1192" s="1" t="s">
        <v>29</v>
      </c>
      <c r="E1192" s="1" t="s">
        <v>126</v>
      </c>
      <c r="F1192">
        <v>6.6500000000000004E-2</v>
      </c>
      <c r="G1192">
        <v>22.486045000000001</v>
      </c>
      <c r="H1192">
        <v>1.26E-2</v>
      </c>
      <c r="I1192">
        <v>0</v>
      </c>
    </row>
    <row r="1193" spans="1:9" x14ac:dyDescent="0.3">
      <c r="A1193">
        <v>2021</v>
      </c>
      <c r="B1193">
        <v>8</v>
      </c>
      <c r="C1193" s="1" t="s">
        <v>9</v>
      </c>
      <c r="D1193" s="1" t="s">
        <v>15</v>
      </c>
      <c r="E1193" s="1" t="s">
        <v>11</v>
      </c>
      <c r="F1193">
        <v>7.5600000000000001E-2</v>
      </c>
      <c r="G1193">
        <v>10.129644000000001</v>
      </c>
      <c r="H1193">
        <v>1.5100000000000001E-2</v>
      </c>
      <c r="I1193">
        <v>11</v>
      </c>
    </row>
    <row r="1194" spans="1:9" x14ac:dyDescent="0.3">
      <c r="A1194">
        <v>2020</v>
      </c>
      <c r="B1194">
        <v>8</v>
      </c>
      <c r="C1194" s="1" t="s">
        <v>9</v>
      </c>
      <c r="D1194" s="1" t="s">
        <v>25</v>
      </c>
      <c r="E1194" s="1" t="s">
        <v>13</v>
      </c>
      <c r="F1194">
        <v>8.0199999999999994E-2</v>
      </c>
      <c r="G1194">
        <v>9.5779779999999999</v>
      </c>
      <c r="H1194">
        <v>3.2099999999999997E-2</v>
      </c>
      <c r="I1194">
        <v>40</v>
      </c>
    </row>
    <row r="1195" spans="1:9" x14ac:dyDescent="0.3">
      <c r="A1195">
        <v>2022</v>
      </c>
      <c r="B1195">
        <v>8</v>
      </c>
      <c r="C1195" s="1" t="s">
        <v>26</v>
      </c>
      <c r="D1195" s="1" t="s">
        <v>51</v>
      </c>
      <c r="E1195" s="1" t="s">
        <v>13</v>
      </c>
      <c r="F1195">
        <v>0.14849999999999999</v>
      </c>
      <c r="G1195">
        <v>13.757581</v>
      </c>
      <c r="H1195">
        <v>7.2700000000000001E-2</v>
      </c>
      <c r="I1195">
        <v>101</v>
      </c>
    </row>
    <row r="1196" spans="1:9" x14ac:dyDescent="0.3">
      <c r="A1196">
        <v>2020</v>
      </c>
      <c r="B1196">
        <v>8</v>
      </c>
      <c r="C1196" s="1" t="s">
        <v>26</v>
      </c>
      <c r="D1196" s="1" t="s">
        <v>29</v>
      </c>
      <c r="E1196" s="1" t="s">
        <v>13</v>
      </c>
      <c r="F1196">
        <v>0.15840000000000001</v>
      </c>
      <c r="G1196">
        <v>50.113329999999998</v>
      </c>
      <c r="H1196">
        <v>6.3500000000000001E-2</v>
      </c>
      <c r="I1196">
        <v>0</v>
      </c>
    </row>
    <row r="1197" spans="1:9" x14ac:dyDescent="0.3">
      <c r="A1197">
        <v>2021</v>
      </c>
      <c r="B1197">
        <v>8</v>
      </c>
      <c r="C1197" s="1" t="s">
        <v>9</v>
      </c>
      <c r="D1197" s="1" t="s">
        <v>16</v>
      </c>
      <c r="E1197" s="1" t="s">
        <v>11</v>
      </c>
      <c r="F1197">
        <v>0.17269999999999999</v>
      </c>
      <c r="G1197">
        <v>10.632906999999999</v>
      </c>
      <c r="H1197">
        <v>3.9699999999999999E-2</v>
      </c>
      <c r="I1197">
        <v>47</v>
      </c>
    </row>
    <row r="1198" spans="1:9" x14ac:dyDescent="0.3">
      <c r="A1198">
        <v>2021</v>
      </c>
      <c r="B1198">
        <v>8</v>
      </c>
      <c r="C1198" s="1" t="s">
        <v>9</v>
      </c>
      <c r="D1198" s="1" t="s">
        <v>51</v>
      </c>
      <c r="E1198" s="1" t="s">
        <v>12</v>
      </c>
      <c r="F1198">
        <v>0.2014</v>
      </c>
      <c r="G1198">
        <v>14.455451999999999</v>
      </c>
      <c r="H1198">
        <v>7.7499999999999999E-2</v>
      </c>
      <c r="I1198">
        <v>32</v>
      </c>
    </row>
    <row r="1199" spans="1:9" x14ac:dyDescent="0.3">
      <c r="A1199">
        <v>2021</v>
      </c>
      <c r="B1199">
        <v>8</v>
      </c>
      <c r="C1199" s="1" t="s">
        <v>9</v>
      </c>
      <c r="D1199" s="1" t="s">
        <v>16</v>
      </c>
      <c r="E1199" s="1" t="s">
        <v>13</v>
      </c>
      <c r="F1199">
        <v>0.2233</v>
      </c>
      <c r="G1199">
        <v>29.563621000000001</v>
      </c>
      <c r="H1199">
        <v>0.10050000000000001</v>
      </c>
      <c r="I1199">
        <v>54</v>
      </c>
    </row>
    <row r="1200" spans="1:9" x14ac:dyDescent="0.3">
      <c r="A1200">
        <v>2020</v>
      </c>
      <c r="B1200">
        <v>8</v>
      </c>
      <c r="C1200" s="1" t="s">
        <v>9</v>
      </c>
      <c r="D1200" s="1" t="s">
        <v>25</v>
      </c>
      <c r="E1200" s="1" t="s">
        <v>126</v>
      </c>
      <c r="F1200">
        <v>0.2349</v>
      </c>
      <c r="G1200">
        <v>24.720427000000001</v>
      </c>
      <c r="H1200">
        <v>4.2299999999999997E-2</v>
      </c>
      <c r="I1200">
        <v>79</v>
      </c>
    </row>
    <row r="1201" spans="1:9" x14ac:dyDescent="0.3">
      <c r="A1201">
        <v>2020</v>
      </c>
      <c r="B1201">
        <v>8</v>
      </c>
      <c r="C1201" s="1" t="s">
        <v>32</v>
      </c>
      <c r="D1201" s="1" t="s">
        <v>35</v>
      </c>
      <c r="E1201" s="1" t="s">
        <v>126</v>
      </c>
      <c r="F1201">
        <v>0.24660000000000001</v>
      </c>
      <c r="G1201">
        <v>41.636364</v>
      </c>
      <c r="H1201">
        <v>4.4400000000000002E-2</v>
      </c>
      <c r="I1201">
        <v>0</v>
      </c>
    </row>
    <row r="1202" spans="1:9" x14ac:dyDescent="0.3">
      <c r="A1202">
        <v>2020</v>
      </c>
      <c r="B1202">
        <v>8</v>
      </c>
      <c r="C1202" s="1" t="s">
        <v>9</v>
      </c>
      <c r="D1202" s="1" t="s">
        <v>42</v>
      </c>
      <c r="E1202" s="1" t="s">
        <v>13</v>
      </c>
      <c r="F1202">
        <v>0.25180000000000002</v>
      </c>
      <c r="G1202">
        <v>52.956798999999997</v>
      </c>
      <c r="H1202">
        <v>0.1007</v>
      </c>
      <c r="I1202">
        <v>57</v>
      </c>
    </row>
    <row r="1203" spans="1:9" x14ac:dyDescent="0.3">
      <c r="A1203">
        <v>2022</v>
      </c>
      <c r="B1203">
        <v>8</v>
      </c>
      <c r="C1203" s="1" t="s">
        <v>26</v>
      </c>
      <c r="D1203" s="1" t="s">
        <v>10</v>
      </c>
      <c r="E1203" s="1" t="s">
        <v>14</v>
      </c>
      <c r="F1203">
        <v>0.29330000000000001</v>
      </c>
      <c r="G1203">
        <v>47.363750000000003</v>
      </c>
      <c r="H1203">
        <v>0.21990000000000001</v>
      </c>
      <c r="I1203">
        <v>168</v>
      </c>
    </row>
    <row r="1204" spans="1:9" x14ac:dyDescent="0.3">
      <c r="A1204">
        <v>2021</v>
      </c>
      <c r="B1204">
        <v>8</v>
      </c>
      <c r="C1204" s="1" t="s">
        <v>32</v>
      </c>
      <c r="D1204" s="1" t="s">
        <v>34</v>
      </c>
      <c r="E1204" s="1" t="s">
        <v>13</v>
      </c>
      <c r="F1204">
        <v>0.30449999999999999</v>
      </c>
      <c r="G1204">
        <v>177.71524500000004</v>
      </c>
      <c r="H1204">
        <v>0.12790000000000001</v>
      </c>
      <c r="I1204">
        <v>0</v>
      </c>
    </row>
    <row r="1205" spans="1:9" x14ac:dyDescent="0.3">
      <c r="A1205">
        <v>2020</v>
      </c>
      <c r="B1205">
        <v>8</v>
      </c>
      <c r="C1205" s="1" t="s">
        <v>32</v>
      </c>
      <c r="D1205" s="1" t="s">
        <v>34</v>
      </c>
      <c r="E1205" s="1" t="s">
        <v>13</v>
      </c>
      <c r="F1205">
        <v>0.3095</v>
      </c>
      <c r="G1205">
        <v>161.393145</v>
      </c>
      <c r="H1205">
        <v>0.13</v>
      </c>
      <c r="I1205">
        <v>0</v>
      </c>
    </row>
    <row r="1206" spans="1:9" x14ac:dyDescent="0.3">
      <c r="A1206">
        <v>2021</v>
      </c>
      <c r="B1206">
        <v>8</v>
      </c>
      <c r="C1206" s="1" t="s">
        <v>9</v>
      </c>
      <c r="D1206" s="1" t="s">
        <v>19</v>
      </c>
      <c r="E1206" s="1" t="s">
        <v>12</v>
      </c>
      <c r="F1206">
        <v>0.31929999999999997</v>
      </c>
      <c r="G1206">
        <v>48.341631999999997</v>
      </c>
      <c r="H1206">
        <v>0.1182</v>
      </c>
      <c r="I1206">
        <v>33</v>
      </c>
    </row>
    <row r="1207" spans="1:9" x14ac:dyDescent="0.3">
      <c r="A1207">
        <v>2022</v>
      </c>
      <c r="B1207">
        <v>8</v>
      </c>
      <c r="C1207" s="1" t="s">
        <v>32</v>
      </c>
      <c r="D1207" s="1" t="s">
        <v>35</v>
      </c>
      <c r="E1207" s="1" t="s">
        <v>126</v>
      </c>
      <c r="F1207">
        <v>0.32879999999999998</v>
      </c>
      <c r="G1207">
        <v>83.087602000000004</v>
      </c>
      <c r="H1207">
        <v>5.9200000000000003E-2</v>
      </c>
      <c r="I1207">
        <v>0</v>
      </c>
    </row>
    <row r="1208" spans="1:9" x14ac:dyDescent="0.3">
      <c r="A1208">
        <v>2022</v>
      </c>
      <c r="B1208">
        <v>8</v>
      </c>
      <c r="C1208" s="1" t="s">
        <v>32</v>
      </c>
      <c r="D1208" s="1" t="s">
        <v>35</v>
      </c>
      <c r="E1208" s="1" t="s">
        <v>12</v>
      </c>
      <c r="F1208">
        <v>0.3392</v>
      </c>
      <c r="G1208">
        <v>98.935481999999993</v>
      </c>
      <c r="H1208">
        <v>0.1187</v>
      </c>
      <c r="I1208">
        <v>0</v>
      </c>
    </row>
    <row r="1209" spans="1:9" x14ac:dyDescent="0.3">
      <c r="A1209">
        <v>2020</v>
      </c>
      <c r="B1209">
        <v>8</v>
      </c>
      <c r="C1209" s="1" t="s">
        <v>26</v>
      </c>
      <c r="D1209" s="1" t="s">
        <v>10</v>
      </c>
      <c r="E1209" s="1" t="s">
        <v>14</v>
      </c>
      <c r="F1209">
        <v>0.36559999999999998</v>
      </c>
      <c r="G1209">
        <v>58.669398000000001</v>
      </c>
      <c r="H1209">
        <v>0.2742</v>
      </c>
      <c r="I1209">
        <v>307</v>
      </c>
    </row>
    <row r="1210" spans="1:9" x14ac:dyDescent="0.3">
      <c r="A1210">
        <v>2022</v>
      </c>
      <c r="B1210">
        <v>8</v>
      </c>
      <c r="C1210" s="1" t="s">
        <v>32</v>
      </c>
      <c r="D1210" s="1" t="s">
        <v>51</v>
      </c>
      <c r="E1210" s="1" t="s">
        <v>13</v>
      </c>
      <c r="F1210">
        <v>0.36830000000000002</v>
      </c>
      <c r="G1210">
        <v>33.449024000000001</v>
      </c>
      <c r="H1210">
        <v>0.1804</v>
      </c>
      <c r="I1210">
        <v>120</v>
      </c>
    </row>
    <row r="1211" spans="1:9" x14ac:dyDescent="0.3">
      <c r="A1211">
        <v>2022</v>
      </c>
      <c r="B1211">
        <v>8</v>
      </c>
      <c r="C1211" s="1" t="s">
        <v>9</v>
      </c>
      <c r="D1211" s="1" t="s">
        <v>23</v>
      </c>
      <c r="E1211" s="1" t="s">
        <v>13</v>
      </c>
      <c r="F1211">
        <v>0.39169999999999999</v>
      </c>
      <c r="G1211">
        <v>67.406085000000004</v>
      </c>
      <c r="H1211">
        <v>0.15670000000000001</v>
      </c>
      <c r="I1211">
        <v>147</v>
      </c>
    </row>
    <row r="1212" spans="1:9" x14ac:dyDescent="0.3">
      <c r="A1212">
        <v>2021</v>
      </c>
      <c r="B1212">
        <v>8</v>
      </c>
      <c r="C1212" s="1" t="s">
        <v>26</v>
      </c>
      <c r="D1212" s="1" t="s">
        <v>10</v>
      </c>
      <c r="E1212" s="1" t="s">
        <v>14</v>
      </c>
      <c r="F1212">
        <v>0.4027</v>
      </c>
      <c r="G1212">
        <v>65.041677000000007</v>
      </c>
      <c r="H1212">
        <v>0.30199999999999999</v>
      </c>
      <c r="I1212">
        <v>245</v>
      </c>
    </row>
    <row r="1213" spans="1:9" x14ac:dyDescent="0.3">
      <c r="A1213">
        <v>2021</v>
      </c>
      <c r="B1213">
        <v>8</v>
      </c>
      <c r="C1213" s="1" t="s">
        <v>9</v>
      </c>
      <c r="D1213" s="1" t="s">
        <v>51</v>
      </c>
      <c r="E1213" s="1" t="s">
        <v>13</v>
      </c>
      <c r="F1213">
        <v>0.40289999999999998</v>
      </c>
      <c r="G1213">
        <v>20.786090000000002</v>
      </c>
      <c r="H1213">
        <v>0.19750000000000001</v>
      </c>
      <c r="I1213">
        <v>48</v>
      </c>
    </row>
    <row r="1214" spans="1:9" x14ac:dyDescent="0.3">
      <c r="A1214">
        <v>2020</v>
      </c>
      <c r="B1214">
        <v>8</v>
      </c>
      <c r="C1214" s="1" t="s">
        <v>32</v>
      </c>
      <c r="D1214" s="1" t="s">
        <v>10</v>
      </c>
      <c r="E1214" s="1" t="s">
        <v>14</v>
      </c>
      <c r="F1214">
        <v>0.43280000000000002</v>
      </c>
      <c r="G1214">
        <v>66.266283999999999</v>
      </c>
      <c r="H1214">
        <v>0.3246</v>
      </c>
      <c r="I1214">
        <v>117</v>
      </c>
    </row>
    <row r="1215" spans="1:9" x14ac:dyDescent="0.3">
      <c r="A1215">
        <v>2022</v>
      </c>
      <c r="B1215">
        <v>8</v>
      </c>
      <c r="C1215" s="1" t="s">
        <v>9</v>
      </c>
      <c r="D1215" s="1" t="s">
        <v>15</v>
      </c>
      <c r="E1215" s="1" t="s">
        <v>11</v>
      </c>
      <c r="F1215">
        <v>0.46550000000000002</v>
      </c>
      <c r="G1215">
        <v>39.605674999999998</v>
      </c>
      <c r="H1215">
        <v>9.3200000000000005E-2</v>
      </c>
      <c r="I1215">
        <v>65</v>
      </c>
    </row>
    <row r="1216" spans="1:9" x14ac:dyDescent="0.3">
      <c r="A1216">
        <v>2022</v>
      </c>
      <c r="B1216">
        <v>8</v>
      </c>
      <c r="C1216" s="1" t="s">
        <v>26</v>
      </c>
      <c r="D1216" s="1" t="s">
        <v>52</v>
      </c>
      <c r="E1216" s="1" t="s">
        <v>13</v>
      </c>
      <c r="F1216">
        <v>0.48020000000000002</v>
      </c>
      <c r="G1216">
        <v>56.659264</v>
      </c>
      <c r="H1216">
        <v>0.19209999999999999</v>
      </c>
      <c r="I1216">
        <v>0</v>
      </c>
    </row>
    <row r="1217" spans="1:9" x14ac:dyDescent="0.3">
      <c r="A1217">
        <v>2021</v>
      </c>
      <c r="B1217">
        <v>8</v>
      </c>
      <c r="C1217" s="1" t="s">
        <v>26</v>
      </c>
      <c r="D1217" s="1" t="s">
        <v>21</v>
      </c>
      <c r="E1217" s="1" t="s">
        <v>13</v>
      </c>
      <c r="F1217">
        <v>0.51359999999999995</v>
      </c>
      <c r="G1217">
        <v>55.714799999999997</v>
      </c>
      <c r="H1217">
        <v>0.20549999999999999</v>
      </c>
      <c r="I1217">
        <v>0</v>
      </c>
    </row>
    <row r="1218" spans="1:9" x14ac:dyDescent="0.3">
      <c r="A1218">
        <v>2022</v>
      </c>
      <c r="B1218">
        <v>8</v>
      </c>
      <c r="C1218" s="1" t="s">
        <v>26</v>
      </c>
      <c r="D1218" s="1" t="s">
        <v>50</v>
      </c>
      <c r="E1218" s="1" t="s">
        <v>27</v>
      </c>
      <c r="F1218">
        <v>0.51549999999999996</v>
      </c>
      <c r="G1218">
        <v>52.392999000000003</v>
      </c>
      <c r="H1218">
        <v>0.16500000000000001</v>
      </c>
      <c r="I1218">
        <v>424</v>
      </c>
    </row>
    <row r="1219" spans="1:9" x14ac:dyDescent="0.3">
      <c r="A1219">
        <v>2020</v>
      </c>
      <c r="B1219">
        <v>8</v>
      </c>
      <c r="C1219" s="1" t="s">
        <v>26</v>
      </c>
      <c r="D1219" s="1" t="s">
        <v>28</v>
      </c>
      <c r="E1219" s="1" t="s">
        <v>12</v>
      </c>
      <c r="F1219">
        <v>0.51959999999999995</v>
      </c>
      <c r="G1219">
        <v>112.748627</v>
      </c>
      <c r="H1219">
        <v>0.18179999999999999</v>
      </c>
      <c r="I1219">
        <v>0</v>
      </c>
    </row>
    <row r="1220" spans="1:9" x14ac:dyDescent="0.3">
      <c r="A1220">
        <v>2021</v>
      </c>
      <c r="B1220">
        <v>8</v>
      </c>
      <c r="C1220" s="1" t="s">
        <v>9</v>
      </c>
      <c r="D1220" s="1" t="s">
        <v>25</v>
      </c>
      <c r="E1220" s="1" t="s">
        <v>126</v>
      </c>
      <c r="F1220">
        <v>0.55679999999999996</v>
      </c>
      <c r="G1220">
        <v>37.274619000000001</v>
      </c>
      <c r="H1220">
        <v>0.1002</v>
      </c>
      <c r="I1220">
        <v>88</v>
      </c>
    </row>
    <row r="1221" spans="1:9" x14ac:dyDescent="0.3">
      <c r="A1221">
        <v>2020</v>
      </c>
      <c r="B1221">
        <v>8</v>
      </c>
      <c r="C1221" s="1" t="s">
        <v>32</v>
      </c>
      <c r="D1221" s="1" t="s">
        <v>35</v>
      </c>
      <c r="E1221" s="1" t="s">
        <v>12</v>
      </c>
      <c r="F1221">
        <v>0.55979999999999996</v>
      </c>
      <c r="G1221">
        <v>128.825793</v>
      </c>
      <c r="H1221">
        <v>0.19589999999999999</v>
      </c>
      <c r="I1221">
        <v>0</v>
      </c>
    </row>
    <row r="1222" spans="1:9" x14ac:dyDescent="0.3">
      <c r="A1222">
        <v>2022</v>
      </c>
      <c r="B1222">
        <v>8</v>
      </c>
      <c r="C1222" s="1" t="s">
        <v>26</v>
      </c>
      <c r="D1222" s="1" t="s">
        <v>15</v>
      </c>
      <c r="E1222" s="1" t="s">
        <v>11</v>
      </c>
      <c r="F1222">
        <v>0.64800000000000002</v>
      </c>
      <c r="G1222">
        <v>79.544736999999998</v>
      </c>
      <c r="H1222">
        <v>0.12959999999999999</v>
      </c>
      <c r="I1222">
        <v>163</v>
      </c>
    </row>
    <row r="1223" spans="1:9" x14ac:dyDescent="0.3">
      <c r="A1223">
        <v>2021</v>
      </c>
      <c r="B1223">
        <v>8</v>
      </c>
      <c r="C1223" s="1" t="s">
        <v>32</v>
      </c>
      <c r="D1223" s="1" t="s">
        <v>33</v>
      </c>
      <c r="E1223" s="1" t="s">
        <v>126</v>
      </c>
      <c r="F1223">
        <v>0.65920000000000001</v>
      </c>
      <c r="G1223">
        <v>215.46899199999999</v>
      </c>
      <c r="H1223">
        <v>0.12529999999999999</v>
      </c>
      <c r="I1223">
        <v>105</v>
      </c>
    </row>
    <row r="1224" spans="1:9" x14ac:dyDescent="0.3">
      <c r="A1224">
        <v>2022</v>
      </c>
      <c r="B1224">
        <v>8</v>
      </c>
      <c r="C1224" s="1" t="s">
        <v>26</v>
      </c>
      <c r="D1224" s="1" t="s">
        <v>21</v>
      </c>
      <c r="E1224" s="1" t="s">
        <v>13</v>
      </c>
      <c r="F1224">
        <v>0.68210000000000004</v>
      </c>
      <c r="G1224">
        <v>114.57960300000001</v>
      </c>
      <c r="H1224">
        <v>0.27279999999999999</v>
      </c>
      <c r="I1224">
        <v>254</v>
      </c>
    </row>
    <row r="1225" spans="1:9" x14ac:dyDescent="0.3">
      <c r="A1225">
        <v>2020</v>
      </c>
      <c r="B1225">
        <v>8</v>
      </c>
      <c r="C1225" s="1" t="s">
        <v>9</v>
      </c>
      <c r="D1225" s="1" t="s">
        <v>23</v>
      </c>
      <c r="E1225" s="1" t="s">
        <v>13</v>
      </c>
      <c r="F1225">
        <v>0.69740000000000002</v>
      </c>
      <c r="G1225">
        <v>127.709397</v>
      </c>
      <c r="H1225">
        <v>0.27889999999999998</v>
      </c>
      <c r="I1225">
        <v>187</v>
      </c>
    </row>
    <row r="1226" spans="1:9" x14ac:dyDescent="0.3">
      <c r="A1226">
        <v>2020</v>
      </c>
      <c r="B1226">
        <v>8</v>
      </c>
      <c r="C1226" s="1" t="s">
        <v>26</v>
      </c>
      <c r="D1226" s="1" t="s">
        <v>21</v>
      </c>
      <c r="E1226" s="1" t="s">
        <v>13</v>
      </c>
      <c r="F1226">
        <v>0.70140000000000002</v>
      </c>
      <c r="G1226">
        <v>85.608891</v>
      </c>
      <c r="H1226">
        <v>0.28050000000000003</v>
      </c>
      <c r="I1226">
        <v>397</v>
      </c>
    </row>
    <row r="1227" spans="1:9" x14ac:dyDescent="0.3">
      <c r="A1227">
        <v>2020</v>
      </c>
      <c r="B1227">
        <v>8</v>
      </c>
      <c r="C1227" s="1" t="s">
        <v>9</v>
      </c>
      <c r="D1227" s="1" t="s">
        <v>21</v>
      </c>
      <c r="E1227" s="1" t="s">
        <v>13</v>
      </c>
      <c r="F1227">
        <v>0.73160000000000003</v>
      </c>
      <c r="G1227">
        <v>88.740459999999999</v>
      </c>
      <c r="H1227">
        <v>0.29270000000000002</v>
      </c>
      <c r="I1227">
        <v>116</v>
      </c>
    </row>
    <row r="1228" spans="1:9" x14ac:dyDescent="0.3">
      <c r="A1228">
        <v>2021</v>
      </c>
      <c r="B1228">
        <v>8</v>
      </c>
      <c r="C1228" s="1" t="s">
        <v>26</v>
      </c>
      <c r="D1228" s="1" t="s">
        <v>16</v>
      </c>
      <c r="E1228" s="1" t="s">
        <v>13</v>
      </c>
      <c r="F1228">
        <v>0.78800000000000003</v>
      </c>
      <c r="G1228">
        <v>59.614590999999997</v>
      </c>
      <c r="H1228">
        <v>0.35460000000000003</v>
      </c>
      <c r="I1228">
        <v>397</v>
      </c>
    </row>
    <row r="1229" spans="1:9" x14ac:dyDescent="0.3">
      <c r="A1229">
        <v>2021</v>
      </c>
      <c r="B1229">
        <v>8</v>
      </c>
      <c r="C1229" s="1" t="s">
        <v>32</v>
      </c>
      <c r="D1229" s="1" t="s">
        <v>16</v>
      </c>
      <c r="E1229" s="1" t="s">
        <v>11</v>
      </c>
      <c r="F1229">
        <v>0.84609999999999996</v>
      </c>
      <c r="G1229">
        <v>20.953447000000001</v>
      </c>
      <c r="H1229">
        <v>0.1946</v>
      </c>
      <c r="I1229">
        <v>105</v>
      </c>
    </row>
    <row r="1230" spans="1:9" x14ac:dyDescent="0.3">
      <c r="A1230">
        <v>2022</v>
      </c>
      <c r="B1230">
        <v>8</v>
      </c>
      <c r="C1230" s="1" t="s">
        <v>26</v>
      </c>
      <c r="D1230" s="1" t="s">
        <v>19</v>
      </c>
      <c r="E1230" s="1" t="s">
        <v>12</v>
      </c>
      <c r="F1230">
        <v>0.93340000000000001</v>
      </c>
      <c r="G1230">
        <v>200.05150499999999</v>
      </c>
      <c r="H1230">
        <v>0.34539999999999998</v>
      </c>
      <c r="I1230">
        <v>0</v>
      </c>
    </row>
    <row r="1231" spans="1:9" x14ac:dyDescent="0.3">
      <c r="A1231">
        <v>2022</v>
      </c>
      <c r="B1231">
        <v>8</v>
      </c>
      <c r="C1231" s="1" t="s">
        <v>9</v>
      </c>
      <c r="D1231" s="1" t="s">
        <v>56</v>
      </c>
      <c r="E1231" s="1" t="s">
        <v>12</v>
      </c>
      <c r="F1231">
        <v>0.97130000000000005</v>
      </c>
      <c r="G1231">
        <v>82.145392999999999</v>
      </c>
      <c r="H1231">
        <v>0.34</v>
      </c>
      <c r="I1231">
        <v>115</v>
      </c>
    </row>
    <row r="1232" spans="1:9" x14ac:dyDescent="0.3">
      <c r="A1232">
        <v>2021</v>
      </c>
      <c r="B1232">
        <v>8</v>
      </c>
      <c r="C1232" s="1" t="s">
        <v>9</v>
      </c>
      <c r="D1232" s="1" t="s">
        <v>21</v>
      </c>
      <c r="E1232" s="1" t="s">
        <v>13</v>
      </c>
      <c r="F1232">
        <v>0.97809999999999997</v>
      </c>
      <c r="G1232">
        <v>127.683803</v>
      </c>
      <c r="H1232">
        <v>0.39129999999999998</v>
      </c>
      <c r="I1232">
        <v>170</v>
      </c>
    </row>
    <row r="1233" spans="1:9" x14ac:dyDescent="0.3">
      <c r="A1233">
        <v>2022</v>
      </c>
      <c r="B1233">
        <v>8</v>
      </c>
      <c r="C1233" s="1" t="s">
        <v>32</v>
      </c>
      <c r="D1233" s="1" t="s">
        <v>33</v>
      </c>
      <c r="E1233" s="1" t="s">
        <v>126</v>
      </c>
      <c r="F1233">
        <v>1.0411999999999999</v>
      </c>
      <c r="G1233">
        <v>345.81836499999997</v>
      </c>
      <c r="H1233">
        <v>0.1978</v>
      </c>
      <c r="I1233">
        <v>106</v>
      </c>
    </row>
    <row r="1234" spans="1:9" x14ac:dyDescent="0.3">
      <c r="A1234">
        <v>2022</v>
      </c>
      <c r="B1234">
        <v>8</v>
      </c>
      <c r="C1234" s="1" t="s">
        <v>26</v>
      </c>
      <c r="D1234" s="1" t="s">
        <v>20</v>
      </c>
      <c r="E1234" s="1" t="s">
        <v>22</v>
      </c>
      <c r="F1234">
        <v>1.0464</v>
      </c>
      <c r="G1234">
        <v>61.849902</v>
      </c>
      <c r="H1234">
        <v>0.27210000000000001</v>
      </c>
      <c r="I1234">
        <v>200</v>
      </c>
    </row>
    <row r="1235" spans="1:9" x14ac:dyDescent="0.3">
      <c r="A1235">
        <v>2021</v>
      </c>
      <c r="B1235">
        <v>8</v>
      </c>
      <c r="C1235" s="1" t="s">
        <v>32</v>
      </c>
      <c r="D1235" s="1" t="s">
        <v>15</v>
      </c>
      <c r="E1235" s="1" t="s">
        <v>11</v>
      </c>
      <c r="F1235">
        <v>1.1187</v>
      </c>
      <c r="G1235">
        <v>129.45026300000001</v>
      </c>
      <c r="H1235">
        <v>0.2238</v>
      </c>
      <c r="I1235">
        <v>226</v>
      </c>
    </row>
    <row r="1236" spans="1:9" x14ac:dyDescent="0.3">
      <c r="A1236">
        <v>2020</v>
      </c>
      <c r="B1236">
        <v>8</v>
      </c>
      <c r="C1236" s="1" t="s">
        <v>26</v>
      </c>
      <c r="D1236" s="1" t="s">
        <v>19</v>
      </c>
      <c r="E1236" s="1" t="s">
        <v>12</v>
      </c>
      <c r="F1236">
        <v>1.1263000000000001</v>
      </c>
      <c r="G1236">
        <v>178.45250200000001</v>
      </c>
      <c r="H1236">
        <v>0.41670000000000001</v>
      </c>
      <c r="I1236">
        <v>409</v>
      </c>
    </row>
    <row r="1237" spans="1:9" x14ac:dyDescent="0.3">
      <c r="A1237">
        <v>2022</v>
      </c>
      <c r="B1237">
        <v>8</v>
      </c>
      <c r="C1237" s="1" t="s">
        <v>26</v>
      </c>
      <c r="D1237" s="1" t="s">
        <v>51</v>
      </c>
      <c r="E1237" s="1" t="s">
        <v>12</v>
      </c>
      <c r="F1237">
        <v>1.1354</v>
      </c>
      <c r="G1237">
        <v>81.085424000000003</v>
      </c>
      <c r="H1237">
        <v>0.43709999999999999</v>
      </c>
      <c r="I1237">
        <v>676</v>
      </c>
    </row>
    <row r="1238" spans="1:9" x14ac:dyDescent="0.3">
      <c r="A1238">
        <v>2020</v>
      </c>
      <c r="B1238">
        <v>8</v>
      </c>
      <c r="C1238" s="1" t="s">
        <v>26</v>
      </c>
      <c r="D1238" s="1" t="s">
        <v>17</v>
      </c>
      <c r="E1238" s="1" t="s">
        <v>126</v>
      </c>
      <c r="F1238">
        <v>1.1651</v>
      </c>
      <c r="G1238">
        <v>103.196774</v>
      </c>
      <c r="H1238">
        <v>0.2097</v>
      </c>
      <c r="I1238">
        <v>256</v>
      </c>
    </row>
    <row r="1239" spans="1:9" x14ac:dyDescent="0.3">
      <c r="A1239">
        <v>2022</v>
      </c>
      <c r="B1239">
        <v>8</v>
      </c>
      <c r="C1239" s="1" t="s">
        <v>9</v>
      </c>
      <c r="D1239" s="1" t="s">
        <v>57</v>
      </c>
      <c r="E1239" s="1" t="s">
        <v>12</v>
      </c>
      <c r="F1239">
        <v>1.1654</v>
      </c>
      <c r="G1239">
        <v>91.105464999999995</v>
      </c>
      <c r="H1239">
        <v>0.4078</v>
      </c>
      <c r="I1239">
        <v>85</v>
      </c>
    </row>
    <row r="1240" spans="1:9" x14ac:dyDescent="0.3">
      <c r="A1240">
        <v>2020</v>
      </c>
      <c r="B1240">
        <v>8</v>
      </c>
      <c r="C1240" s="1" t="s">
        <v>32</v>
      </c>
      <c r="D1240" s="1" t="s">
        <v>29</v>
      </c>
      <c r="E1240" s="1" t="s">
        <v>13</v>
      </c>
      <c r="F1240">
        <v>1.1977</v>
      </c>
      <c r="G1240">
        <v>345.45659899999998</v>
      </c>
      <c r="H1240">
        <v>0.47920000000000001</v>
      </c>
      <c r="I1240">
        <v>201</v>
      </c>
    </row>
    <row r="1241" spans="1:9" x14ac:dyDescent="0.3">
      <c r="A1241">
        <v>2020</v>
      </c>
      <c r="B1241">
        <v>8</v>
      </c>
      <c r="C1241" s="1" t="s">
        <v>26</v>
      </c>
      <c r="D1241" s="1" t="s">
        <v>16</v>
      </c>
      <c r="E1241" s="1" t="s">
        <v>13</v>
      </c>
      <c r="F1241">
        <v>1.2451000000000001</v>
      </c>
      <c r="G1241">
        <v>129.59633500000001</v>
      </c>
      <c r="H1241">
        <v>0.56040000000000001</v>
      </c>
      <c r="I1241">
        <v>250</v>
      </c>
    </row>
    <row r="1242" spans="1:9" x14ac:dyDescent="0.3">
      <c r="A1242">
        <v>2020</v>
      </c>
      <c r="B1242">
        <v>8</v>
      </c>
      <c r="C1242" s="1" t="s">
        <v>32</v>
      </c>
      <c r="D1242" s="1" t="s">
        <v>33</v>
      </c>
      <c r="E1242" s="1" t="s">
        <v>126</v>
      </c>
      <c r="F1242">
        <v>1.2499</v>
      </c>
      <c r="G1242">
        <v>347.71969200000001</v>
      </c>
      <c r="H1242">
        <v>0.2374</v>
      </c>
      <c r="I1242">
        <v>91</v>
      </c>
    </row>
    <row r="1243" spans="1:9" x14ac:dyDescent="0.3">
      <c r="A1243">
        <v>2021</v>
      </c>
      <c r="B1243">
        <v>8</v>
      </c>
      <c r="C1243" s="1" t="s">
        <v>32</v>
      </c>
      <c r="D1243" s="1" t="s">
        <v>19</v>
      </c>
      <c r="E1243" s="1" t="s">
        <v>12</v>
      </c>
      <c r="F1243">
        <v>1.3411999999999999</v>
      </c>
      <c r="G1243">
        <v>264.76622600000002</v>
      </c>
      <c r="H1243">
        <v>0.49619999999999997</v>
      </c>
      <c r="I1243">
        <v>0</v>
      </c>
    </row>
    <row r="1244" spans="1:9" x14ac:dyDescent="0.3">
      <c r="A1244">
        <v>2021</v>
      </c>
      <c r="B1244">
        <v>8</v>
      </c>
      <c r="C1244" s="1" t="s">
        <v>26</v>
      </c>
      <c r="D1244" s="1" t="s">
        <v>52</v>
      </c>
      <c r="E1244" s="1" t="s">
        <v>13</v>
      </c>
      <c r="F1244">
        <v>1.4000999999999999</v>
      </c>
      <c r="G1244">
        <v>153.40021400000001</v>
      </c>
      <c r="H1244">
        <v>0.56000000000000005</v>
      </c>
      <c r="I1244">
        <v>410</v>
      </c>
    </row>
    <row r="1245" spans="1:9" x14ac:dyDescent="0.3">
      <c r="A1245">
        <v>2020</v>
      </c>
      <c r="B1245">
        <v>8</v>
      </c>
      <c r="C1245" s="1" t="s">
        <v>32</v>
      </c>
      <c r="D1245" s="1" t="s">
        <v>17</v>
      </c>
      <c r="E1245" s="1" t="s">
        <v>126</v>
      </c>
      <c r="F1245">
        <v>1.4419999999999999</v>
      </c>
      <c r="G1245">
        <v>152.140199</v>
      </c>
      <c r="H1245">
        <v>0.2596</v>
      </c>
      <c r="I1245">
        <v>190</v>
      </c>
    </row>
    <row r="1246" spans="1:9" x14ac:dyDescent="0.3">
      <c r="A1246">
        <v>2021</v>
      </c>
      <c r="B1246">
        <v>8</v>
      </c>
      <c r="C1246" s="1" t="s">
        <v>26</v>
      </c>
      <c r="D1246" s="1" t="s">
        <v>17</v>
      </c>
      <c r="E1246" s="1" t="s">
        <v>126</v>
      </c>
      <c r="F1246">
        <v>1.5806</v>
      </c>
      <c r="G1246">
        <v>140.02031199999999</v>
      </c>
      <c r="H1246">
        <v>0.28449999999999998</v>
      </c>
      <c r="I1246">
        <v>255</v>
      </c>
    </row>
    <row r="1247" spans="1:9" x14ac:dyDescent="0.3">
      <c r="A1247">
        <v>2020</v>
      </c>
      <c r="B1247">
        <v>8</v>
      </c>
      <c r="C1247" s="1" t="s">
        <v>26</v>
      </c>
      <c r="D1247" s="1" t="s">
        <v>45</v>
      </c>
      <c r="E1247" s="1" t="s">
        <v>12</v>
      </c>
      <c r="F1247">
        <v>1.589</v>
      </c>
      <c r="G1247">
        <v>84.815140999999997</v>
      </c>
      <c r="H1247">
        <v>0.55620000000000003</v>
      </c>
      <c r="I1247">
        <v>243</v>
      </c>
    </row>
    <row r="1248" spans="1:9" x14ac:dyDescent="0.3">
      <c r="A1248">
        <v>2022</v>
      </c>
      <c r="B1248">
        <v>8</v>
      </c>
      <c r="C1248" s="1" t="s">
        <v>32</v>
      </c>
      <c r="D1248" s="1" t="s">
        <v>15</v>
      </c>
      <c r="E1248" s="1" t="s">
        <v>11</v>
      </c>
      <c r="F1248">
        <v>1.6218999999999999</v>
      </c>
      <c r="G1248">
        <v>225.96517600000001</v>
      </c>
      <c r="H1248">
        <v>0.32440000000000002</v>
      </c>
      <c r="I1248">
        <v>262</v>
      </c>
    </row>
    <row r="1249" spans="1:9" x14ac:dyDescent="0.3">
      <c r="A1249">
        <v>2022</v>
      </c>
      <c r="B1249">
        <v>8</v>
      </c>
      <c r="C1249" s="1" t="s">
        <v>26</v>
      </c>
      <c r="D1249" s="1" t="s">
        <v>56</v>
      </c>
      <c r="E1249" s="1" t="s">
        <v>12</v>
      </c>
      <c r="F1249">
        <v>1.9097999999999999</v>
      </c>
      <c r="G1249">
        <v>164.086365</v>
      </c>
      <c r="H1249">
        <v>0.66839999999999999</v>
      </c>
      <c r="I1249">
        <v>856</v>
      </c>
    </row>
    <row r="1250" spans="1:9" x14ac:dyDescent="0.3">
      <c r="A1250">
        <v>2021</v>
      </c>
      <c r="B1250">
        <v>8</v>
      </c>
      <c r="C1250" s="1" t="s">
        <v>9</v>
      </c>
      <c r="D1250" s="1" t="s">
        <v>50</v>
      </c>
      <c r="E1250" s="1" t="s">
        <v>27</v>
      </c>
      <c r="F1250">
        <v>1.9601999999999999</v>
      </c>
      <c r="G1250">
        <v>137.10364100000001</v>
      </c>
      <c r="H1250">
        <v>0.62729999999999997</v>
      </c>
      <c r="I1250">
        <v>338</v>
      </c>
    </row>
    <row r="1251" spans="1:9" x14ac:dyDescent="0.3">
      <c r="A1251">
        <v>2022</v>
      </c>
      <c r="B1251">
        <v>8</v>
      </c>
      <c r="C1251" s="1" t="s">
        <v>32</v>
      </c>
      <c r="D1251" s="1" t="s">
        <v>21</v>
      </c>
      <c r="E1251" s="1" t="s">
        <v>13</v>
      </c>
      <c r="F1251">
        <v>1.9689000000000001</v>
      </c>
      <c r="G1251">
        <v>514.08347100000003</v>
      </c>
      <c r="H1251">
        <v>0.78759999999999997</v>
      </c>
      <c r="I1251">
        <v>413</v>
      </c>
    </row>
    <row r="1252" spans="1:9" x14ac:dyDescent="0.3">
      <c r="A1252">
        <v>2020</v>
      </c>
      <c r="B1252">
        <v>8</v>
      </c>
      <c r="C1252" s="1" t="s">
        <v>9</v>
      </c>
      <c r="D1252" s="1" t="s">
        <v>16</v>
      </c>
      <c r="E1252" s="1" t="s">
        <v>13</v>
      </c>
      <c r="F1252">
        <v>2.0055999999999998</v>
      </c>
      <c r="G1252">
        <v>152.672372</v>
      </c>
      <c r="H1252">
        <v>0.90249999999999997</v>
      </c>
      <c r="I1252">
        <v>106</v>
      </c>
    </row>
    <row r="1253" spans="1:9" x14ac:dyDescent="0.3">
      <c r="A1253">
        <v>2022</v>
      </c>
      <c r="B1253">
        <v>8</v>
      </c>
      <c r="C1253" s="1" t="s">
        <v>9</v>
      </c>
      <c r="D1253" s="1" t="s">
        <v>58</v>
      </c>
      <c r="E1253" s="1" t="s">
        <v>12</v>
      </c>
      <c r="F1253">
        <v>2.0727000000000002</v>
      </c>
      <c r="G1253">
        <v>109.779905</v>
      </c>
      <c r="H1253">
        <v>0.72540000000000004</v>
      </c>
      <c r="I1253">
        <v>0</v>
      </c>
    </row>
    <row r="1254" spans="1:9" x14ac:dyDescent="0.3">
      <c r="A1254">
        <v>2021</v>
      </c>
      <c r="B1254">
        <v>8</v>
      </c>
      <c r="C1254" s="1" t="s">
        <v>32</v>
      </c>
      <c r="D1254" s="1" t="s">
        <v>16</v>
      </c>
      <c r="E1254" s="1" t="s">
        <v>13</v>
      </c>
      <c r="F1254">
        <v>2.2252999999999998</v>
      </c>
      <c r="G1254">
        <v>170.72738099999998</v>
      </c>
      <c r="H1254">
        <v>1.0014000000000001</v>
      </c>
      <c r="I1254">
        <v>1025</v>
      </c>
    </row>
    <row r="1255" spans="1:9" x14ac:dyDescent="0.3">
      <c r="A1255">
        <v>2022</v>
      </c>
      <c r="B1255">
        <v>8</v>
      </c>
      <c r="C1255" s="1" t="s">
        <v>9</v>
      </c>
      <c r="D1255" s="1" t="s">
        <v>21</v>
      </c>
      <c r="E1255" s="1" t="s">
        <v>13</v>
      </c>
      <c r="F1255">
        <v>2.3601000000000001</v>
      </c>
      <c r="G1255">
        <v>370.52380699999998</v>
      </c>
      <c r="H1255">
        <v>0.94399999999999995</v>
      </c>
      <c r="I1255">
        <v>168</v>
      </c>
    </row>
    <row r="1256" spans="1:9" x14ac:dyDescent="0.3">
      <c r="A1256">
        <v>2021</v>
      </c>
      <c r="B1256">
        <v>8</v>
      </c>
      <c r="C1256" s="1" t="s">
        <v>26</v>
      </c>
      <c r="D1256" s="1" t="s">
        <v>10</v>
      </c>
      <c r="E1256" s="1" t="s">
        <v>13</v>
      </c>
      <c r="F1256">
        <v>2.3611</v>
      </c>
      <c r="G1256">
        <v>354.733746</v>
      </c>
      <c r="H1256">
        <v>1.1806000000000001</v>
      </c>
      <c r="I1256">
        <v>494</v>
      </c>
    </row>
    <row r="1257" spans="1:9" x14ac:dyDescent="0.3">
      <c r="A1257">
        <v>2022</v>
      </c>
      <c r="B1257">
        <v>8</v>
      </c>
      <c r="C1257" s="1" t="s">
        <v>9</v>
      </c>
      <c r="D1257" s="1" t="s">
        <v>60</v>
      </c>
      <c r="E1257" s="1" t="s">
        <v>22</v>
      </c>
      <c r="F1257">
        <v>2.399</v>
      </c>
      <c r="G1257">
        <v>145.440369</v>
      </c>
      <c r="H1257">
        <v>0.59970000000000001</v>
      </c>
      <c r="I1257">
        <v>0</v>
      </c>
    </row>
    <row r="1258" spans="1:9" x14ac:dyDescent="0.3">
      <c r="A1258">
        <v>2022</v>
      </c>
      <c r="B1258">
        <v>8</v>
      </c>
      <c r="C1258" s="1" t="s">
        <v>9</v>
      </c>
      <c r="D1258" s="1" t="s">
        <v>20</v>
      </c>
      <c r="E1258" s="1" t="s">
        <v>12</v>
      </c>
      <c r="F1258">
        <v>2.4137</v>
      </c>
      <c r="G1258">
        <v>161.85470100000001</v>
      </c>
      <c r="H1258">
        <v>0.86890000000000001</v>
      </c>
      <c r="I1258">
        <v>156</v>
      </c>
    </row>
    <row r="1259" spans="1:9" x14ac:dyDescent="0.3">
      <c r="A1259">
        <v>2020</v>
      </c>
      <c r="B1259">
        <v>8</v>
      </c>
      <c r="C1259" s="1" t="s">
        <v>32</v>
      </c>
      <c r="D1259" s="1" t="s">
        <v>19</v>
      </c>
      <c r="E1259" s="1" t="s">
        <v>12</v>
      </c>
      <c r="F1259">
        <v>2.5182000000000002</v>
      </c>
      <c r="G1259">
        <v>415.78386399999999</v>
      </c>
      <c r="H1259">
        <v>0.93169999999999997</v>
      </c>
      <c r="I1259">
        <v>479</v>
      </c>
    </row>
    <row r="1260" spans="1:9" x14ac:dyDescent="0.3">
      <c r="A1260">
        <v>2020</v>
      </c>
      <c r="B1260">
        <v>8</v>
      </c>
      <c r="C1260" s="1" t="s">
        <v>9</v>
      </c>
      <c r="D1260" s="1" t="s">
        <v>19</v>
      </c>
      <c r="E1260" s="1" t="s">
        <v>12</v>
      </c>
      <c r="F1260">
        <v>2.5219999999999998</v>
      </c>
      <c r="G1260">
        <v>373.79846400000002</v>
      </c>
      <c r="H1260">
        <v>0.93310000000000004</v>
      </c>
      <c r="I1260">
        <v>153</v>
      </c>
    </row>
    <row r="1261" spans="1:9" x14ac:dyDescent="0.3">
      <c r="A1261">
        <v>2021</v>
      </c>
      <c r="B1261">
        <v>8</v>
      </c>
      <c r="C1261" s="1" t="s">
        <v>9</v>
      </c>
      <c r="D1261" s="1" t="s">
        <v>20</v>
      </c>
      <c r="E1261" s="1" t="s">
        <v>12</v>
      </c>
      <c r="F1261">
        <v>2.6053999999999999</v>
      </c>
      <c r="G1261">
        <v>220.18355199999999</v>
      </c>
      <c r="H1261">
        <v>0.93799999999999994</v>
      </c>
      <c r="I1261">
        <v>249</v>
      </c>
    </row>
    <row r="1262" spans="1:9" x14ac:dyDescent="0.3">
      <c r="A1262">
        <v>2022</v>
      </c>
      <c r="B1262">
        <v>8</v>
      </c>
      <c r="C1262" s="1" t="s">
        <v>26</v>
      </c>
      <c r="D1262" s="1" t="s">
        <v>10</v>
      </c>
      <c r="E1262" s="1" t="s">
        <v>13</v>
      </c>
      <c r="F1262">
        <v>2.6274000000000002</v>
      </c>
      <c r="G1262">
        <v>400.43831899999998</v>
      </c>
      <c r="H1262">
        <v>1.3064</v>
      </c>
      <c r="I1262">
        <v>873</v>
      </c>
    </row>
    <row r="1263" spans="1:9" x14ac:dyDescent="0.3">
      <c r="A1263">
        <v>2022</v>
      </c>
      <c r="B1263">
        <v>8</v>
      </c>
      <c r="C1263" s="1" t="s">
        <v>32</v>
      </c>
      <c r="D1263" s="1" t="s">
        <v>20</v>
      </c>
      <c r="E1263" s="1" t="s">
        <v>22</v>
      </c>
      <c r="F1263">
        <v>2.8089</v>
      </c>
      <c r="G1263">
        <v>160.881395</v>
      </c>
      <c r="H1263">
        <v>0.73029999999999995</v>
      </c>
      <c r="I1263">
        <v>350</v>
      </c>
    </row>
    <row r="1264" spans="1:9" x14ac:dyDescent="0.3">
      <c r="A1264">
        <v>2020</v>
      </c>
      <c r="B1264">
        <v>8</v>
      </c>
      <c r="C1264" s="1" t="s">
        <v>9</v>
      </c>
      <c r="D1264" s="1" t="s">
        <v>17</v>
      </c>
      <c r="E1264" s="1" t="s">
        <v>126</v>
      </c>
      <c r="F1264">
        <v>2.8443000000000001</v>
      </c>
      <c r="G1264">
        <v>284.90218499999997</v>
      </c>
      <c r="H1264">
        <v>0.51200000000000001</v>
      </c>
      <c r="I1264">
        <v>97</v>
      </c>
    </row>
    <row r="1265" spans="1:9" x14ac:dyDescent="0.3">
      <c r="A1265">
        <v>2021</v>
      </c>
      <c r="B1265">
        <v>8</v>
      </c>
      <c r="C1265" s="1" t="s">
        <v>26</v>
      </c>
      <c r="D1265" s="1" t="s">
        <v>16</v>
      </c>
      <c r="E1265" s="1" t="s">
        <v>11</v>
      </c>
      <c r="F1265">
        <v>2.9912999999999998</v>
      </c>
      <c r="G1265">
        <v>208.89328599999999</v>
      </c>
      <c r="H1265">
        <v>0.68799999999999994</v>
      </c>
      <c r="I1265">
        <v>1140</v>
      </c>
    </row>
    <row r="1266" spans="1:9" x14ac:dyDescent="0.3">
      <c r="A1266">
        <v>2022</v>
      </c>
      <c r="B1266">
        <v>8</v>
      </c>
      <c r="C1266" s="1" t="s">
        <v>32</v>
      </c>
      <c r="D1266" s="1" t="s">
        <v>51</v>
      </c>
      <c r="E1266" s="1" t="s">
        <v>12</v>
      </c>
      <c r="F1266">
        <v>3.0958999999999999</v>
      </c>
      <c r="G1266">
        <v>202.80738400000001</v>
      </c>
      <c r="H1266">
        <v>1.1919</v>
      </c>
      <c r="I1266">
        <v>1758</v>
      </c>
    </row>
    <row r="1267" spans="1:9" x14ac:dyDescent="0.3">
      <c r="A1267">
        <v>2021</v>
      </c>
      <c r="B1267">
        <v>8</v>
      </c>
      <c r="C1267" s="1" t="s">
        <v>9</v>
      </c>
      <c r="D1267" s="1" t="s">
        <v>17</v>
      </c>
      <c r="E1267" s="1" t="s">
        <v>126</v>
      </c>
      <c r="F1267">
        <v>3.1254</v>
      </c>
      <c r="G1267">
        <v>349.83677799999998</v>
      </c>
      <c r="H1267">
        <v>0.56259999999999999</v>
      </c>
      <c r="I1267">
        <v>127</v>
      </c>
    </row>
    <row r="1268" spans="1:9" x14ac:dyDescent="0.3">
      <c r="A1268">
        <v>2020</v>
      </c>
      <c r="B1268">
        <v>8</v>
      </c>
      <c r="C1268" s="1" t="s">
        <v>26</v>
      </c>
      <c r="D1268" s="1" t="s">
        <v>16</v>
      </c>
      <c r="E1268" s="1" t="s">
        <v>11</v>
      </c>
      <c r="F1268">
        <v>3.2772999999999999</v>
      </c>
      <c r="G1268">
        <v>258.94276300000001</v>
      </c>
      <c r="H1268">
        <v>0.75380000000000003</v>
      </c>
      <c r="I1268">
        <v>1415</v>
      </c>
    </row>
    <row r="1269" spans="1:9" x14ac:dyDescent="0.3">
      <c r="A1269">
        <v>2022</v>
      </c>
      <c r="B1269">
        <v>8</v>
      </c>
      <c r="C1269" s="1" t="s">
        <v>9</v>
      </c>
      <c r="D1269" s="1" t="s">
        <v>17</v>
      </c>
      <c r="E1269" s="1" t="s">
        <v>126</v>
      </c>
      <c r="F1269">
        <v>3.3197000000000001</v>
      </c>
      <c r="G1269">
        <v>345.17924099999999</v>
      </c>
      <c r="H1269">
        <v>0.59760000000000002</v>
      </c>
      <c r="I1269">
        <v>166</v>
      </c>
    </row>
    <row r="1270" spans="1:9" x14ac:dyDescent="0.3">
      <c r="A1270">
        <v>2022</v>
      </c>
      <c r="B1270">
        <v>8</v>
      </c>
      <c r="C1270" s="1" t="s">
        <v>26</v>
      </c>
      <c r="D1270" s="1" t="s">
        <v>10</v>
      </c>
      <c r="E1270" s="1" t="s">
        <v>46</v>
      </c>
      <c r="F1270">
        <v>3.7602000000000002</v>
      </c>
      <c r="G1270">
        <v>312.31299999999999</v>
      </c>
      <c r="H1270">
        <v>0.75190000000000001</v>
      </c>
      <c r="I1270">
        <v>813</v>
      </c>
    </row>
    <row r="1271" spans="1:9" x14ac:dyDescent="0.3">
      <c r="A1271">
        <v>2020</v>
      </c>
      <c r="B1271">
        <v>8</v>
      </c>
      <c r="C1271" s="1" t="s">
        <v>32</v>
      </c>
      <c r="D1271" s="1" t="s">
        <v>16</v>
      </c>
      <c r="E1271" s="1" t="s">
        <v>13</v>
      </c>
      <c r="F1271">
        <v>3.9685000000000001</v>
      </c>
      <c r="G1271">
        <v>436.58911699999999</v>
      </c>
      <c r="H1271">
        <v>1.7858000000000001</v>
      </c>
      <c r="I1271">
        <v>872</v>
      </c>
    </row>
    <row r="1272" spans="1:9" x14ac:dyDescent="0.3">
      <c r="A1272">
        <v>2022</v>
      </c>
      <c r="B1272">
        <v>8</v>
      </c>
      <c r="C1272" s="1" t="s">
        <v>26</v>
      </c>
      <c r="D1272" s="1" t="s">
        <v>17</v>
      </c>
      <c r="E1272" s="1" t="s">
        <v>126</v>
      </c>
      <c r="F1272">
        <v>4.0218999999999996</v>
      </c>
      <c r="G1272">
        <v>357.342625</v>
      </c>
      <c r="H1272">
        <v>0.72389999999999999</v>
      </c>
      <c r="I1272">
        <v>1354</v>
      </c>
    </row>
    <row r="1273" spans="1:9" x14ac:dyDescent="0.3">
      <c r="A1273">
        <v>2021</v>
      </c>
      <c r="B1273">
        <v>8</v>
      </c>
      <c r="C1273" s="1" t="s">
        <v>26</v>
      </c>
      <c r="D1273" s="1" t="s">
        <v>51</v>
      </c>
      <c r="E1273" s="1" t="s">
        <v>12</v>
      </c>
      <c r="F1273">
        <v>4.3242000000000003</v>
      </c>
      <c r="G1273">
        <v>270.11420900000002</v>
      </c>
      <c r="H1273">
        <v>1.6648000000000001</v>
      </c>
      <c r="I1273">
        <v>1760</v>
      </c>
    </row>
    <row r="1274" spans="1:9" x14ac:dyDescent="0.3">
      <c r="A1274">
        <v>2021</v>
      </c>
      <c r="B1274">
        <v>8</v>
      </c>
      <c r="C1274" s="1" t="s">
        <v>26</v>
      </c>
      <c r="D1274" s="1" t="s">
        <v>15</v>
      </c>
      <c r="E1274" s="1" t="s">
        <v>13</v>
      </c>
      <c r="F1274">
        <v>4.3940999999999999</v>
      </c>
      <c r="G1274">
        <v>891.77874299999996</v>
      </c>
      <c r="H1274">
        <v>1.7577</v>
      </c>
      <c r="I1274">
        <v>710</v>
      </c>
    </row>
    <row r="1275" spans="1:9" x14ac:dyDescent="0.3">
      <c r="A1275">
        <v>2022</v>
      </c>
      <c r="B1275">
        <v>8</v>
      </c>
      <c r="C1275" s="1" t="s">
        <v>9</v>
      </c>
      <c r="D1275" s="1" t="s">
        <v>10</v>
      </c>
      <c r="E1275" s="1" t="s">
        <v>46</v>
      </c>
      <c r="F1275">
        <v>4.9946999999999999</v>
      </c>
      <c r="G1275">
        <v>350.64789999999999</v>
      </c>
      <c r="H1275">
        <v>0.99890000000000001</v>
      </c>
      <c r="I1275">
        <v>295</v>
      </c>
    </row>
    <row r="1276" spans="1:9" x14ac:dyDescent="0.3">
      <c r="A1276">
        <v>2022</v>
      </c>
      <c r="B1276">
        <v>8</v>
      </c>
      <c r="C1276" s="1" t="s">
        <v>32</v>
      </c>
      <c r="D1276" s="1" t="s">
        <v>17</v>
      </c>
      <c r="E1276" s="1" t="s">
        <v>126</v>
      </c>
      <c r="F1276">
        <v>5.577</v>
      </c>
      <c r="G1276">
        <v>506.79238900000001</v>
      </c>
      <c r="H1276">
        <v>1.0039</v>
      </c>
      <c r="I1276">
        <v>2265</v>
      </c>
    </row>
    <row r="1277" spans="1:9" x14ac:dyDescent="0.3">
      <c r="A1277">
        <v>2022</v>
      </c>
      <c r="B1277">
        <v>8</v>
      </c>
      <c r="C1277" s="1" t="s">
        <v>32</v>
      </c>
      <c r="D1277" s="1" t="s">
        <v>58</v>
      </c>
      <c r="E1277" s="1" t="s">
        <v>12</v>
      </c>
      <c r="F1277">
        <v>5.6062000000000003</v>
      </c>
      <c r="G1277">
        <v>313.649181</v>
      </c>
      <c r="H1277">
        <v>1.9621999999999999</v>
      </c>
      <c r="I1277">
        <v>131</v>
      </c>
    </row>
    <row r="1278" spans="1:9" x14ac:dyDescent="0.3">
      <c r="A1278">
        <v>2021</v>
      </c>
      <c r="B1278">
        <v>8</v>
      </c>
      <c r="C1278" s="1" t="s">
        <v>26</v>
      </c>
      <c r="D1278" s="1" t="s">
        <v>50</v>
      </c>
      <c r="E1278" s="1" t="s">
        <v>27</v>
      </c>
      <c r="F1278">
        <v>5.6128999999999998</v>
      </c>
      <c r="G1278">
        <v>317.75876499999998</v>
      </c>
      <c r="H1278">
        <v>1.7962</v>
      </c>
      <c r="I1278">
        <v>3735</v>
      </c>
    </row>
    <row r="1279" spans="1:9" x14ac:dyDescent="0.3">
      <c r="A1279">
        <v>2020</v>
      </c>
      <c r="B1279">
        <v>8</v>
      </c>
      <c r="C1279" s="1" t="s">
        <v>32</v>
      </c>
      <c r="D1279" s="1" t="s">
        <v>16</v>
      </c>
      <c r="E1279" s="1" t="s">
        <v>11</v>
      </c>
      <c r="F1279">
        <v>5.6584000000000003</v>
      </c>
      <c r="G1279">
        <v>363.135918</v>
      </c>
      <c r="H1279">
        <v>1.3013999999999999</v>
      </c>
      <c r="I1279">
        <v>1584</v>
      </c>
    </row>
    <row r="1280" spans="1:9" x14ac:dyDescent="0.3">
      <c r="A1280">
        <v>2021</v>
      </c>
      <c r="B1280">
        <v>8</v>
      </c>
      <c r="C1280" s="1" t="s">
        <v>32</v>
      </c>
      <c r="D1280" s="1" t="s">
        <v>50</v>
      </c>
      <c r="E1280" s="1" t="s">
        <v>27</v>
      </c>
      <c r="F1280">
        <v>5.7121000000000004</v>
      </c>
      <c r="G1280">
        <v>350.57270899999997</v>
      </c>
      <c r="H1280">
        <v>1.8279000000000001</v>
      </c>
      <c r="I1280">
        <v>3911</v>
      </c>
    </row>
    <row r="1281" spans="1:9" x14ac:dyDescent="0.3">
      <c r="A1281">
        <v>2020</v>
      </c>
      <c r="B1281">
        <v>8</v>
      </c>
      <c r="C1281" s="1" t="s">
        <v>26</v>
      </c>
      <c r="D1281" s="1" t="s">
        <v>10</v>
      </c>
      <c r="E1281" s="1" t="s">
        <v>13</v>
      </c>
      <c r="F1281">
        <v>5.8792999999999997</v>
      </c>
      <c r="G1281">
        <v>836.63046199999997</v>
      </c>
      <c r="H1281">
        <v>2.9397000000000002</v>
      </c>
      <c r="I1281">
        <v>1318</v>
      </c>
    </row>
    <row r="1282" spans="1:9" x14ac:dyDescent="0.3">
      <c r="A1282">
        <v>2020</v>
      </c>
      <c r="B1282">
        <v>8</v>
      </c>
      <c r="C1282" s="1" t="s">
        <v>9</v>
      </c>
      <c r="D1282" s="1" t="s">
        <v>16</v>
      </c>
      <c r="E1282" s="1" t="s">
        <v>11</v>
      </c>
      <c r="F1282">
        <v>6.5110000000000001</v>
      </c>
      <c r="G1282">
        <v>386.054146</v>
      </c>
      <c r="H1282">
        <v>1.4975000000000001</v>
      </c>
      <c r="I1282">
        <v>461</v>
      </c>
    </row>
    <row r="1283" spans="1:9" x14ac:dyDescent="0.3">
      <c r="A1283">
        <v>2022</v>
      </c>
      <c r="B1283">
        <v>8</v>
      </c>
      <c r="C1283" s="1" t="s">
        <v>26</v>
      </c>
      <c r="D1283" s="1" t="s">
        <v>20</v>
      </c>
      <c r="E1283" s="1" t="s">
        <v>12</v>
      </c>
      <c r="F1283">
        <v>6.7550999999999997</v>
      </c>
      <c r="G1283">
        <v>479.08673099999999</v>
      </c>
      <c r="H1283">
        <v>2.4318</v>
      </c>
      <c r="I1283">
        <v>1405</v>
      </c>
    </row>
    <row r="1284" spans="1:9" x14ac:dyDescent="0.3">
      <c r="A1284">
        <v>2021</v>
      </c>
      <c r="B1284">
        <v>8</v>
      </c>
      <c r="C1284" s="1" t="s">
        <v>32</v>
      </c>
      <c r="D1284" s="1" t="s">
        <v>10</v>
      </c>
      <c r="E1284" s="1" t="s">
        <v>13</v>
      </c>
      <c r="F1284">
        <v>7.1943000000000001</v>
      </c>
      <c r="G1284">
        <v>1017.649208</v>
      </c>
      <c r="H1284">
        <v>3.5971000000000002</v>
      </c>
      <c r="I1284">
        <v>688</v>
      </c>
    </row>
    <row r="1285" spans="1:9" x14ac:dyDescent="0.3">
      <c r="A1285">
        <v>2021</v>
      </c>
      <c r="B1285">
        <v>8</v>
      </c>
      <c r="C1285" s="1" t="s">
        <v>26</v>
      </c>
      <c r="D1285" s="1" t="s">
        <v>45</v>
      </c>
      <c r="E1285" s="1" t="s">
        <v>12</v>
      </c>
      <c r="F1285">
        <v>7.9817</v>
      </c>
      <c r="G1285">
        <v>399.15529700000002</v>
      </c>
      <c r="H1285">
        <v>2.7936000000000001</v>
      </c>
      <c r="I1285">
        <v>2704</v>
      </c>
    </row>
    <row r="1286" spans="1:9" x14ac:dyDescent="0.3">
      <c r="A1286">
        <v>2022</v>
      </c>
      <c r="B1286">
        <v>8</v>
      </c>
      <c r="C1286" s="1" t="s">
        <v>9</v>
      </c>
      <c r="D1286" s="1" t="s">
        <v>10</v>
      </c>
      <c r="E1286" s="1" t="s">
        <v>11</v>
      </c>
      <c r="F1286">
        <v>8.0892999999999997</v>
      </c>
      <c r="G1286">
        <v>594.58878300000003</v>
      </c>
      <c r="H1286">
        <v>1.6988000000000001</v>
      </c>
      <c r="I1286">
        <v>408</v>
      </c>
    </row>
    <row r="1287" spans="1:9" x14ac:dyDescent="0.3">
      <c r="A1287">
        <v>2021</v>
      </c>
      <c r="B1287">
        <v>8</v>
      </c>
      <c r="C1287" s="1" t="s">
        <v>26</v>
      </c>
      <c r="D1287" s="1" t="s">
        <v>20</v>
      </c>
      <c r="E1287" s="1" t="s">
        <v>12</v>
      </c>
      <c r="F1287">
        <v>8.2988999999999997</v>
      </c>
      <c r="G1287">
        <v>520.89913799999999</v>
      </c>
      <c r="H1287">
        <v>2.9876999999999998</v>
      </c>
      <c r="I1287">
        <v>1386</v>
      </c>
    </row>
    <row r="1288" spans="1:9" x14ac:dyDescent="0.3">
      <c r="A1288">
        <v>2020</v>
      </c>
      <c r="B1288">
        <v>8</v>
      </c>
      <c r="C1288" s="1" t="s">
        <v>26</v>
      </c>
      <c r="D1288" s="1" t="s">
        <v>15</v>
      </c>
      <c r="E1288" s="1" t="s">
        <v>13</v>
      </c>
      <c r="F1288">
        <v>8.3404000000000007</v>
      </c>
      <c r="G1288">
        <v>1734.232667</v>
      </c>
      <c r="H1288">
        <v>3.3361000000000001</v>
      </c>
      <c r="I1288">
        <v>1323</v>
      </c>
    </row>
    <row r="1289" spans="1:9" x14ac:dyDescent="0.3">
      <c r="A1289">
        <v>2020</v>
      </c>
      <c r="B1289">
        <v>8</v>
      </c>
      <c r="C1289" s="1" t="s">
        <v>9</v>
      </c>
      <c r="D1289" s="1" t="s">
        <v>20</v>
      </c>
      <c r="E1289" s="1" t="s">
        <v>12</v>
      </c>
      <c r="F1289">
        <v>8.5170999999999992</v>
      </c>
      <c r="G1289">
        <v>418.47555899999998</v>
      </c>
      <c r="H1289">
        <v>3.0661999999999998</v>
      </c>
      <c r="I1289">
        <v>172</v>
      </c>
    </row>
    <row r="1290" spans="1:9" x14ac:dyDescent="0.3">
      <c r="A1290">
        <v>2022</v>
      </c>
      <c r="B1290">
        <v>8</v>
      </c>
      <c r="C1290" s="1" t="s">
        <v>32</v>
      </c>
      <c r="D1290" s="1" t="s">
        <v>10</v>
      </c>
      <c r="E1290" s="1" t="s">
        <v>13</v>
      </c>
      <c r="F1290">
        <v>8.7719000000000005</v>
      </c>
      <c r="G1290">
        <v>1290.3116910000001</v>
      </c>
      <c r="H1290">
        <v>4.3630000000000004</v>
      </c>
      <c r="I1290">
        <v>2403</v>
      </c>
    </row>
    <row r="1291" spans="1:9" x14ac:dyDescent="0.3">
      <c r="A1291">
        <v>2021</v>
      </c>
      <c r="B1291">
        <v>8</v>
      </c>
      <c r="C1291" s="1" t="s">
        <v>26</v>
      </c>
      <c r="D1291" s="1" t="s">
        <v>51</v>
      </c>
      <c r="E1291" s="1" t="s">
        <v>13</v>
      </c>
      <c r="F1291">
        <v>9.6874000000000002</v>
      </c>
      <c r="G1291">
        <v>621.28009199999997</v>
      </c>
      <c r="H1291">
        <v>4.7468000000000004</v>
      </c>
      <c r="I1291">
        <v>3253</v>
      </c>
    </row>
    <row r="1292" spans="1:9" x14ac:dyDescent="0.3">
      <c r="A1292">
        <v>2022</v>
      </c>
      <c r="B1292">
        <v>8</v>
      </c>
      <c r="C1292" s="1" t="s">
        <v>26</v>
      </c>
      <c r="D1292" s="1" t="s">
        <v>15</v>
      </c>
      <c r="E1292" s="1" t="s">
        <v>13</v>
      </c>
      <c r="F1292">
        <v>9.7257999999999996</v>
      </c>
      <c r="G1292">
        <v>1693.249683</v>
      </c>
      <c r="H1292">
        <v>3.8904000000000001</v>
      </c>
      <c r="I1292">
        <v>1743</v>
      </c>
    </row>
    <row r="1293" spans="1:9" x14ac:dyDescent="0.3">
      <c r="A1293">
        <v>2022</v>
      </c>
      <c r="B1293">
        <v>8</v>
      </c>
      <c r="C1293" s="1" t="s">
        <v>32</v>
      </c>
      <c r="D1293" s="1" t="s">
        <v>10</v>
      </c>
      <c r="E1293" s="1" t="s">
        <v>46</v>
      </c>
      <c r="F1293">
        <v>9.8409999999999993</v>
      </c>
      <c r="G1293">
        <v>794.33199999999999</v>
      </c>
      <c r="H1293">
        <v>1.9681999999999999</v>
      </c>
      <c r="I1293">
        <v>1201</v>
      </c>
    </row>
    <row r="1294" spans="1:9" x14ac:dyDescent="0.3">
      <c r="A1294">
        <v>2020</v>
      </c>
      <c r="B1294">
        <v>8</v>
      </c>
      <c r="C1294" s="1" t="s">
        <v>32</v>
      </c>
      <c r="D1294" s="1" t="s">
        <v>10</v>
      </c>
      <c r="E1294" s="1" t="s">
        <v>13</v>
      </c>
      <c r="F1294">
        <v>9.9844000000000008</v>
      </c>
      <c r="G1294">
        <v>1220.2290290000001</v>
      </c>
      <c r="H1294">
        <v>4.9923000000000002</v>
      </c>
      <c r="I1294">
        <v>1230</v>
      </c>
    </row>
    <row r="1295" spans="1:9" x14ac:dyDescent="0.3">
      <c r="A1295">
        <v>2021</v>
      </c>
      <c r="B1295">
        <v>8</v>
      </c>
      <c r="C1295" s="1" t="s">
        <v>9</v>
      </c>
      <c r="D1295" s="1" t="s">
        <v>10</v>
      </c>
      <c r="E1295" s="1" t="s">
        <v>11</v>
      </c>
      <c r="F1295">
        <v>10.2483</v>
      </c>
      <c r="G1295">
        <v>694.00995699999999</v>
      </c>
      <c r="H1295">
        <v>2.1522000000000001</v>
      </c>
      <c r="I1295">
        <v>524</v>
      </c>
    </row>
    <row r="1296" spans="1:9" x14ac:dyDescent="0.3">
      <c r="A1296">
        <v>2021</v>
      </c>
      <c r="B1296">
        <v>8</v>
      </c>
      <c r="C1296" s="1" t="s">
        <v>32</v>
      </c>
      <c r="D1296" s="1" t="s">
        <v>45</v>
      </c>
      <c r="E1296" s="1" t="s">
        <v>12</v>
      </c>
      <c r="F1296">
        <v>11.230499999999999</v>
      </c>
      <c r="G1296">
        <v>549.42526699999996</v>
      </c>
      <c r="H1296">
        <v>3.9306000000000001</v>
      </c>
      <c r="I1296">
        <v>4277</v>
      </c>
    </row>
    <row r="1297" spans="1:9" x14ac:dyDescent="0.3">
      <c r="A1297">
        <v>2022</v>
      </c>
      <c r="B1297">
        <v>8</v>
      </c>
      <c r="C1297" s="1" t="s">
        <v>32</v>
      </c>
      <c r="D1297" s="1" t="s">
        <v>56</v>
      </c>
      <c r="E1297" s="1" t="s">
        <v>12</v>
      </c>
      <c r="F1297">
        <v>12.331200000000001</v>
      </c>
      <c r="G1297">
        <v>1072.2411139999999</v>
      </c>
      <c r="H1297">
        <v>4.3159000000000001</v>
      </c>
      <c r="I1297">
        <v>3741</v>
      </c>
    </row>
    <row r="1298" spans="1:9" x14ac:dyDescent="0.3">
      <c r="A1298">
        <v>2021</v>
      </c>
      <c r="B1298">
        <v>8</v>
      </c>
      <c r="C1298" s="1" t="s">
        <v>32</v>
      </c>
      <c r="D1298" s="1" t="s">
        <v>51</v>
      </c>
      <c r="E1298" s="1" t="s">
        <v>12</v>
      </c>
      <c r="F1298">
        <v>12.6958</v>
      </c>
      <c r="G1298">
        <v>809.17729599999996</v>
      </c>
      <c r="H1298">
        <v>4.8879000000000001</v>
      </c>
      <c r="I1298">
        <v>5067</v>
      </c>
    </row>
    <row r="1299" spans="1:9" x14ac:dyDescent="0.3">
      <c r="A1299">
        <v>2022</v>
      </c>
      <c r="B1299">
        <v>8</v>
      </c>
      <c r="C1299" s="1" t="s">
        <v>32</v>
      </c>
      <c r="D1299" s="1" t="s">
        <v>20</v>
      </c>
      <c r="E1299" s="1" t="s">
        <v>12</v>
      </c>
      <c r="F1299">
        <v>13.5756</v>
      </c>
      <c r="G1299">
        <v>1101.436074</v>
      </c>
      <c r="H1299">
        <v>4.8872</v>
      </c>
      <c r="I1299">
        <v>1795</v>
      </c>
    </row>
    <row r="1300" spans="1:9" x14ac:dyDescent="0.3">
      <c r="A1300">
        <v>2020</v>
      </c>
      <c r="B1300">
        <v>8</v>
      </c>
      <c r="C1300" s="1" t="s">
        <v>26</v>
      </c>
      <c r="D1300" s="1" t="s">
        <v>20</v>
      </c>
      <c r="E1300" s="1" t="s">
        <v>12</v>
      </c>
      <c r="F1300">
        <v>14.2728</v>
      </c>
      <c r="G1300">
        <v>797.20818899999995</v>
      </c>
      <c r="H1300">
        <v>5.1383000000000001</v>
      </c>
      <c r="I1300">
        <v>2058</v>
      </c>
    </row>
    <row r="1301" spans="1:9" x14ac:dyDescent="0.3">
      <c r="A1301">
        <v>2020</v>
      </c>
      <c r="B1301">
        <v>8</v>
      </c>
      <c r="C1301" s="1" t="s">
        <v>9</v>
      </c>
      <c r="D1301" s="1" t="s">
        <v>10</v>
      </c>
      <c r="E1301" s="1" t="s">
        <v>11</v>
      </c>
      <c r="F1301">
        <v>14.498900000000001</v>
      </c>
      <c r="G1301">
        <v>839.67503699999997</v>
      </c>
      <c r="H1301">
        <v>3.0448</v>
      </c>
      <c r="I1301">
        <v>529</v>
      </c>
    </row>
    <row r="1302" spans="1:9" x14ac:dyDescent="0.3">
      <c r="A1302">
        <v>2021</v>
      </c>
      <c r="B1302">
        <v>8</v>
      </c>
      <c r="C1302" s="1" t="s">
        <v>32</v>
      </c>
      <c r="D1302" s="1" t="s">
        <v>51</v>
      </c>
      <c r="E1302" s="1" t="s">
        <v>13</v>
      </c>
      <c r="F1302">
        <v>14.986800000000001</v>
      </c>
      <c r="G1302">
        <v>949.28049099999998</v>
      </c>
      <c r="H1302">
        <v>7.3434999999999997</v>
      </c>
      <c r="I1302">
        <v>4648</v>
      </c>
    </row>
    <row r="1303" spans="1:9" x14ac:dyDescent="0.3">
      <c r="A1303">
        <v>2020</v>
      </c>
      <c r="B1303">
        <v>8</v>
      </c>
      <c r="C1303" s="1" t="s">
        <v>9</v>
      </c>
      <c r="D1303" s="1" t="s">
        <v>15</v>
      </c>
      <c r="E1303" s="1" t="s">
        <v>13</v>
      </c>
      <c r="F1303">
        <v>15.988799999999999</v>
      </c>
      <c r="G1303">
        <v>3144.0329969999998</v>
      </c>
      <c r="H1303">
        <v>6.3956</v>
      </c>
      <c r="I1303">
        <v>580</v>
      </c>
    </row>
    <row r="1304" spans="1:9" x14ac:dyDescent="0.3">
      <c r="A1304">
        <v>2021</v>
      </c>
      <c r="B1304">
        <v>8</v>
      </c>
      <c r="C1304" s="1" t="s">
        <v>32</v>
      </c>
      <c r="D1304" s="1" t="s">
        <v>20</v>
      </c>
      <c r="E1304" s="1" t="s">
        <v>12</v>
      </c>
      <c r="F1304">
        <v>16.896799999999999</v>
      </c>
      <c r="G1304">
        <v>1229.762913</v>
      </c>
      <c r="H1304">
        <v>6.0829000000000004</v>
      </c>
      <c r="I1304">
        <v>1873</v>
      </c>
    </row>
    <row r="1305" spans="1:9" x14ac:dyDescent="0.3">
      <c r="A1305">
        <v>2022</v>
      </c>
      <c r="B1305">
        <v>8</v>
      </c>
      <c r="C1305" s="1" t="s">
        <v>26</v>
      </c>
      <c r="D1305" s="1" t="s">
        <v>10</v>
      </c>
      <c r="E1305" s="1" t="s">
        <v>11</v>
      </c>
      <c r="F1305">
        <v>17.5685</v>
      </c>
      <c r="G1305">
        <v>1345.404076</v>
      </c>
      <c r="H1305">
        <v>3.6894</v>
      </c>
      <c r="I1305">
        <v>3957</v>
      </c>
    </row>
    <row r="1306" spans="1:9" x14ac:dyDescent="0.3">
      <c r="A1306">
        <v>2021</v>
      </c>
      <c r="B1306">
        <v>8</v>
      </c>
      <c r="C1306" s="1" t="s">
        <v>9</v>
      </c>
      <c r="D1306" s="1" t="s">
        <v>10</v>
      </c>
      <c r="E1306" s="1" t="s">
        <v>46</v>
      </c>
      <c r="F1306">
        <v>19.4161</v>
      </c>
      <c r="G1306">
        <v>1174.4152999999999</v>
      </c>
      <c r="H1306">
        <v>3.8833000000000002</v>
      </c>
      <c r="I1306">
        <v>654</v>
      </c>
    </row>
    <row r="1307" spans="1:9" x14ac:dyDescent="0.3">
      <c r="A1307">
        <v>2021</v>
      </c>
      <c r="B1307">
        <v>8</v>
      </c>
      <c r="C1307" s="1" t="s">
        <v>9</v>
      </c>
      <c r="D1307" s="1" t="s">
        <v>15</v>
      </c>
      <c r="E1307" s="1" t="s">
        <v>13</v>
      </c>
      <c r="F1307">
        <v>19.843800000000002</v>
      </c>
      <c r="G1307">
        <v>4048.5126</v>
      </c>
      <c r="H1307">
        <v>7.9375999999999998</v>
      </c>
      <c r="I1307">
        <v>737</v>
      </c>
    </row>
    <row r="1308" spans="1:9" x14ac:dyDescent="0.3">
      <c r="A1308">
        <v>2021</v>
      </c>
      <c r="B1308">
        <v>8</v>
      </c>
      <c r="C1308" s="1" t="s">
        <v>26</v>
      </c>
      <c r="D1308" s="1" t="s">
        <v>10</v>
      </c>
      <c r="E1308" s="1" t="s">
        <v>46</v>
      </c>
      <c r="F1308">
        <v>22.102499999999999</v>
      </c>
      <c r="G1308">
        <v>1298.0841</v>
      </c>
      <c r="H1308">
        <v>4.4204999999999997</v>
      </c>
      <c r="I1308">
        <v>2197</v>
      </c>
    </row>
    <row r="1309" spans="1:9" x14ac:dyDescent="0.3">
      <c r="A1309">
        <v>2022</v>
      </c>
      <c r="B1309">
        <v>8</v>
      </c>
      <c r="C1309" s="1" t="s">
        <v>9</v>
      </c>
      <c r="D1309" s="1" t="s">
        <v>10</v>
      </c>
      <c r="E1309" s="1" t="s">
        <v>13</v>
      </c>
      <c r="F1309">
        <v>26.051400000000001</v>
      </c>
      <c r="G1309">
        <v>3372.1738730000002</v>
      </c>
      <c r="H1309">
        <v>13.0236</v>
      </c>
      <c r="I1309">
        <v>490</v>
      </c>
    </row>
    <row r="1310" spans="1:9" x14ac:dyDescent="0.3">
      <c r="A1310">
        <v>2020</v>
      </c>
      <c r="B1310">
        <v>8</v>
      </c>
      <c r="C1310" s="1" t="s">
        <v>9</v>
      </c>
      <c r="D1310" s="1" t="s">
        <v>10</v>
      </c>
      <c r="E1310" s="1" t="s">
        <v>13</v>
      </c>
      <c r="F1310">
        <v>27.0943</v>
      </c>
      <c r="G1310">
        <v>2912.2369319999998</v>
      </c>
      <c r="H1310">
        <v>13.5471</v>
      </c>
      <c r="I1310">
        <v>506</v>
      </c>
    </row>
    <row r="1311" spans="1:9" x14ac:dyDescent="0.3">
      <c r="A1311">
        <v>2022</v>
      </c>
      <c r="B1311">
        <v>8</v>
      </c>
      <c r="C1311" s="1" t="s">
        <v>9</v>
      </c>
      <c r="D1311" s="1" t="s">
        <v>15</v>
      </c>
      <c r="E1311" s="1" t="s">
        <v>13</v>
      </c>
      <c r="F1311">
        <v>28.076799999999999</v>
      </c>
      <c r="G1311">
        <v>5767.1397370000004</v>
      </c>
      <c r="H1311">
        <v>11.2308</v>
      </c>
      <c r="I1311">
        <v>620</v>
      </c>
    </row>
    <row r="1312" spans="1:9" x14ac:dyDescent="0.3">
      <c r="A1312">
        <v>2021</v>
      </c>
      <c r="B1312">
        <v>8</v>
      </c>
      <c r="C1312" s="1" t="s">
        <v>26</v>
      </c>
      <c r="D1312" s="1" t="s">
        <v>10</v>
      </c>
      <c r="E1312" s="1" t="s">
        <v>11</v>
      </c>
      <c r="F1312">
        <v>29.2669</v>
      </c>
      <c r="G1312">
        <v>2051.0537979999999</v>
      </c>
      <c r="H1312">
        <v>6.1459999999999999</v>
      </c>
      <c r="I1312">
        <v>6264</v>
      </c>
    </row>
    <row r="1313" spans="1:9" x14ac:dyDescent="0.3">
      <c r="A1313">
        <v>2022</v>
      </c>
      <c r="B1313">
        <v>8</v>
      </c>
      <c r="C1313" s="1" t="s">
        <v>9</v>
      </c>
      <c r="D1313" s="1" t="s">
        <v>10</v>
      </c>
      <c r="E1313" s="1" t="s">
        <v>12</v>
      </c>
      <c r="F1313">
        <v>30.621600000000001</v>
      </c>
      <c r="G1313">
        <v>3368.8655979999999</v>
      </c>
      <c r="H1313">
        <v>10.717599999999999</v>
      </c>
      <c r="I1313">
        <v>636</v>
      </c>
    </row>
    <row r="1314" spans="1:9" x14ac:dyDescent="0.3">
      <c r="A1314">
        <v>2021</v>
      </c>
      <c r="B1314">
        <v>8</v>
      </c>
      <c r="C1314" s="1" t="s">
        <v>32</v>
      </c>
      <c r="D1314" s="1" t="s">
        <v>15</v>
      </c>
      <c r="E1314" s="1" t="s">
        <v>13</v>
      </c>
      <c r="F1314">
        <v>30.881499999999999</v>
      </c>
      <c r="G1314">
        <v>6111.299986</v>
      </c>
      <c r="H1314">
        <v>12.3527</v>
      </c>
      <c r="I1314">
        <v>3561</v>
      </c>
    </row>
    <row r="1315" spans="1:9" x14ac:dyDescent="0.3">
      <c r="A1315">
        <v>2020</v>
      </c>
      <c r="B1315">
        <v>8</v>
      </c>
      <c r="C1315" s="1" t="s">
        <v>32</v>
      </c>
      <c r="D1315" s="1" t="s">
        <v>20</v>
      </c>
      <c r="E1315" s="1" t="s">
        <v>12</v>
      </c>
      <c r="F1315">
        <v>31.6173</v>
      </c>
      <c r="G1315">
        <v>1907.5230429999999</v>
      </c>
      <c r="H1315">
        <v>11.382199999999999</v>
      </c>
      <c r="I1315">
        <v>1997</v>
      </c>
    </row>
    <row r="1316" spans="1:9" x14ac:dyDescent="0.3">
      <c r="A1316">
        <v>2020</v>
      </c>
      <c r="B1316">
        <v>8</v>
      </c>
      <c r="C1316" s="1" t="s">
        <v>32</v>
      </c>
      <c r="D1316" s="1" t="s">
        <v>15</v>
      </c>
      <c r="E1316" s="1" t="s">
        <v>13</v>
      </c>
      <c r="F1316">
        <v>34.6937</v>
      </c>
      <c r="G1316">
        <v>6101.6734059999999</v>
      </c>
      <c r="H1316">
        <v>13.8775</v>
      </c>
      <c r="I1316">
        <v>2016</v>
      </c>
    </row>
    <row r="1317" spans="1:9" x14ac:dyDescent="0.3">
      <c r="A1317">
        <v>2022</v>
      </c>
      <c r="B1317">
        <v>8</v>
      </c>
      <c r="C1317" s="1" t="s">
        <v>32</v>
      </c>
      <c r="D1317" s="1" t="s">
        <v>15</v>
      </c>
      <c r="E1317" s="1" t="s">
        <v>13</v>
      </c>
      <c r="F1317">
        <v>35.424799999999998</v>
      </c>
      <c r="G1317">
        <v>7079.5944049999998</v>
      </c>
      <c r="H1317">
        <v>14.1701</v>
      </c>
      <c r="I1317">
        <v>3846</v>
      </c>
    </row>
    <row r="1318" spans="1:9" x14ac:dyDescent="0.3">
      <c r="A1318">
        <v>2021</v>
      </c>
      <c r="B1318">
        <v>8</v>
      </c>
      <c r="C1318" s="1" t="s">
        <v>9</v>
      </c>
      <c r="D1318" s="1" t="s">
        <v>10</v>
      </c>
      <c r="E1318" s="1" t="s">
        <v>13</v>
      </c>
      <c r="F1318">
        <v>36.1477</v>
      </c>
      <c r="G1318">
        <v>4297.3749180000004</v>
      </c>
      <c r="H1318">
        <v>18.073899999999998</v>
      </c>
      <c r="I1318">
        <v>679</v>
      </c>
    </row>
    <row r="1319" spans="1:9" x14ac:dyDescent="0.3">
      <c r="A1319">
        <v>2022</v>
      </c>
      <c r="B1319">
        <v>8</v>
      </c>
      <c r="C1319" s="1" t="s">
        <v>32</v>
      </c>
      <c r="D1319" s="1" t="s">
        <v>10</v>
      </c>
      <c r="E1319" s="1" t="s">
        <v>11</v>
      </c>
      <c r="F1319">
        <v>43.929200000000002</v>
      </c>
      <c r="G1319">
        <v>3039.610091</v>
      </c>
      <c r="H1319">
        <v>9.2250999999999994</v>
      </c>
      <c r="I1319">
        <v>7021</v>
      </c>
    </row>
    <row r="1320" spans="1:9" x14ac:dyDescent="0.3">
      <c r="A1320">
        <v>2021</v>
      </c>
      <c r="B1320">
        <v>8</v>
      </c>
      <c r="C1320" s="1" t="s">
        <v>32</v>
      </c>
      <c r="D1320" s="1" t="s">
        <v>10</v>
      </c>
      <c r="E1320" s="1" t="s">
        <v>46</v>
      </c>
      <c r="F1320">
        <v>49.067599999999999</v>
      </c>
      <c r="G1320">
        <v>2683.1192999999998</v>
      </c>
      <c r="H1320">
        <v>9.8135999999999992</v>
      </c>
      <c r="I1320">
        <v>4198</v>
      </c>
    </row>
    <row r="1321" spans="1:9" x14ac:dyDescent="0.3">
      <c r="A1321">
        <v>2020</v>
      </c>
      <c r="B1321">
        <v>8</v>
      </c>
      <c r="C1321" s="1" t="s">
        <v>9</v>
      </c>
      <c r="D1321" s="1" t="s">
        <v>10</v>
      </c>
      <c r="E1321" s="1" t="s">
        <v>12</v>
      </c>
      <c r="F1321">
        <v>52.6967</v>
      </c>
      <c r="G1321">
        <v>4545.6473779999997</v>
      </c>
      <c r="H1321">
        <v>18.4438</v>
      </c>
      <c r="I1321">
        <v>697</v>
      </c>
    </row>
    <row r="1322" spans="1:9" x14ac:dyDescent="0.3">
      <c r="A1322">
        <v>2021</v>
      </c>
      <c r="B1322">
        <v>8</v>
      </c>
      <c r="C1322" s="1" t="s">
        <v>9</v>
      </c>
      <c r="D1322" s="1" t="s">
        <v>10</v>
      </c>
      <c r="E1322" s="1" t="s">
        <v>12</v>
      </c>
      <c r="F1322">
        <v>57.8795</v>
      </c>
      <c r="G1322">
        <v>5266.2841939999998</v>
      </c>
      <c r="H1322">
        <v>20.2578</v>
      </c>
      <c r="I1322">
        <v>787</v>
      </c>
    </row>
    <row r="1323" spans="1:9" x14ac:dyDescent="0.3">
      <c r="A1323">
        <v>2022</v>
      </c>
      <c r="B1323">
        <v>8</v>
      </c>
      <c r="C1323" s="1" t="s">
        <v>26</v>
      </c>
      <c r="D1323" s="1" t="s">
        <v>10</v>
      </c>
      <c r="E1323" s="1" t="s">
        <v>12</v>
      </c>
      <c r="F1323">
        <v>58.143999999999998</v>
      </c>
      <c r="G1323">
        <v>6175.5323969999999</v>
      </c>
      <c r="H1323">
        <v>20.3505</v>
      </c>
      <c r="I1323">
        <v>9622</v>
      </c>
    </row>
    <row r="1324" spans="1:9" x14ac:dyDescent="0.3">
      <c r="A1324">
        <v>2021</v>
      </c>
      <c r="B1324">
        <v>8</v>
      </c>
      <c r="C1324" s="1" t="s">
        <v>26</v>
      </c>
      <c r="D1324" s="1" t="s">
        <v>10</v>
      </c>
      <c r="E1324" s="1" t="s">
        <v>12</v>
      </c>
      <c r="F1324">
        <v>61.106200000000001</v>
      </c>
      <c r="G1324">
        <v>5927.6942419999996</v>
      </c>
      <c r="H1324">
        <v>21.3872</v>
      </c>
      <c r="I1324">
        <v>9804</v>
      </c>
    </row>
    <row r="1325" spans="1:9" x14ac:dyDescent="0.3">
      <c r="A1325">
        <v>2020</v>
      </c>
      <c r="B1325">
        <v>8</v>
      </c>
      <c r="C1325" s="1" t="s">
        <v>26</v>
      </c>
      <c r="D1325" s="1" t="s">
        <v>10</v>
      </c>
      <c r="E1325" s="1" t="s">
        <v>11</v>
      </c>
      <c r="F1325">
        <v>61.301000000000002</v>
      </c>
      <c r="G1325">
        <v>3827.9284269999998</v>
      </c>
      <c r="H1325">
        <v>12.8733</v>
      </c>
      <c r="I1325">
        <v>8388</v>
      </c>
    </row>
    <row r="1326" spans="1:9" x14ac:dyDescent="0.3">
      <c r="A1326">
        <v>2021</v>
      </c>
      <c r="B1326">
        <v>8</v>
      </c>
      <c r="C1326" s="1" t="s">
        <v>32</v>
      </c>
      <c r="D1326" s="1" t="s">
        <v>10</v>
      </c>
      <c r="E1326" s="1" t="s">
        <v>11</v>
      </c>
      <c r="F1326">
        <v>61.698700000000002</v>
      </c>
      <c r="G1326">
        <v>4338.3775960000003</v>
      </c>
      <c r="H1326">
        <v>12.9567</v>
      </c>
      <c r="I1326">
        <v>10517</v>
      </c>
    </row>
    <row r="1327" spans="1:9" x14ac:dyDescent="0.3">
      <c r="A1327">
        <v>2020</v>
      </c>
      <c r="B1327">
        <v>8</v>
      </c>
      <c r="C1327" s="1" t="s">
        <v>26</v>
      </c>
      <c r="D1327" s="1" t="s">
        <v>10</v>
      </c>
      <c r="E1327" s="1" t="s">
        <v>12</v>
      </c>
      <c r="F1327">
        <v>70.338800000000006</v>
      </c>
      <c r="G1327">
        <v>6359.1611489999996</v>
      </c>
      <c r="H1327">
        <v>24.618600000000001</v>
      </c>
      <c r="I1327">
        <v>9467</v>
      </c>
    </row>
    <row r="1328" spans="1:9" x14ac:dyDescent="0.3">
      <c r="A1328">
        <v>2020</v>
      </c>
      <c r="B1328">
        <v>8</v>
      </c>
      <c r="C1328" s="1" t="s">
        <v>32</v>
      </c>
      <c r="D1328" s="1" t="s">
        <v>10</v>
      </c>
      <c r="E1328" s="1" t="s">
        <v>12</v>
      </c>
      <c r="F1328">
        <v>88.321100000000001</v>
      </c>
      <c r="G1328">
        <v>7205.2934690000002</v>
      </c>
      <c r="H1328">
        <v>30.912400000000002</v>
      </c>
      <c r="I1328">
        <v>7827</v>
      </c>
    </row>
    <row r="1329" spans="1:9" x14ac:dyDescent="0.3">
      <c r="A1329">
        <v>2020</v>
      </c>
      <c r="B1329">
        <v>8</v>
      </c>
      <c r="C1329" s="1" t="s">
        <v>32</v>
      </c>
      <c r="D1329" s="1" t="s">
        <v>10</v>
      </c>
      <c r="E1329" s="1" t="s">
        <v>11</v>
      </c>
      <c r="F1329">
        <v>119.2838</v>
      </c>
      <c r="G1329">
        <v>6709.7453949999999</v>
      </c>
      <c r="H1329">
        <v>25.049600000000002</v>
      </c>
      <c r="I1329">
        <v>11510</v>
      </c>
    </row>
    <row r="1330" spans="1:9" x14ac:dyDescent="0.3">
      <c r="A1330">
        <v>2022</v>
      </c>
      <c r="B1330">
        <v>8</v>
      </c>
      <c r="C1330" s="1" t="s">
        <v>32</v>
      </c>
      <c r="D1330" s="1" t="s">
        <v>10</v>
      </c>
      <c r="E1330" s="1" t="s">
        <v>12</v>
      </c>
      <c r="F1330">
        <v>136.4948</v>
      </c>
      <c r="G1330">
        <v>13934.444727</v>
      </c>
      <c r="H1330">
        <v>47.773200000000003</v>
      </c>
      <c r="I1330">
        <v>19290</v>
      </c>
    </row>
    <row r="1331" spans="1:9" x14ac:dyDescent="0.3">
      <c r="A1331">
        <v>2021</v>
      </c>
      <c r="B1331">
        <v>8</v>
      </c>
      <c r="C1331" s="1" t="s">
        <v>32</v>
      </c>
      <c r="D1331" s="1" t="s">
        <v>10</v>
      </c>
      <c r="E1331" s="1" t="s">
        <v>12</v>
      </c>
      <c r="F1331">
        <v>142.70439999999999</v>
      </c>
      <c r="G1331">
        <v>13377.295862999999</v>
      </c>
      <c r="H1331">
        <v>49.946599999999997</v>
      </c>
      <c r="I1331">
        <v>17047</v>
      </c>
    </row>
    <row r="1332" spans="1:9" x14ac:dyDescent="0.3">
      <c r="A1332">
        <v>2020</v>
      </c>
      <c r="B1332">
        <v>9</v>
      </c>
      <c r="C1332" s="1" t="s">
        <v>32</v>
      </c>
      <c r="D1332" s="1" t="s">
        <v>37</v>
      </c>
      <c r="E1332" s="1" t="s">
        <v>126</v>
      </c>
      <c r="F1332">
        <v>2.0000000000000001E-4</v>
      </c>
      <c r="G1332">
        <v>2.4798000000000001E-2</v>
      </c>
      <c r="H1332">
        <v>1E-4</v>
      </c>
      <c r="I1332">
        <v>2</v>
      </c>
    </row>
    <row r="1333" spans="1:9" x14ac:dyDescent="0.3">
      <c r="A1333">
        <v>2020</v>
      </c>
      <c r="B1333">
        <v>9</v>
      </c>
      <c r="C1333" s="1" t="s">
        <v>32</v>
      </c>
      <c r="D1333" s="1" t="s">
        <v>29</v>
      </c>
      <c r="E1333" s="1" t="s">
        <v>12</v>
      </c>
      <c r="F1333">
        <v>6.9999999999999999E-4</v>
      </c>
      <c r="G1333">
        <v>0.25594099999999997</v>
      </c>
      <c r="H1333">
        <v>2.0000000000000001E-4</v>
      </c>
      <c r="I1333">
        <v>1</v>
      </c>
    </row>
    <row r="1334" spans="1:9" x14ac:dyDescent="0.3">
      <c r="A1334">
        <v>2020</v>
      </c>
      <c r="B1334">
        <v>9</v>
      </c>
      <c r="C1334" s="1" t="s">
        <v>32</v>
      </c>
      <c r="D1334" s="1" t="s">
        <v>34</v>
      </c>
      <c r="E1334" s="1" t="s">
        <v>126</v>
      </c>
      <c r="F1334">
        <v>6.9999999999999999E-4</v>
      </c>
      <c r="G1334">
        <v>0.330204</v>
      </c>
      <c r="H1334">
        <v>1E-4</v>
      </c>
      <c r="I1334">
        <v>0</v>
      </c>
    </row>
    <row r="1335" spans="1:9" x14ac:dyDescent="0.3">
      <c r="A1335">
        <v>2020</v>
      </c>
      <c r="B1335">
        <v>9</v>
      </c>
      <c r="C1335" s="1" t="s">
        <v>9</v>
      </c>
      <c r="D1335" s="1" t="s">
        <v>24</v>
      </c>
      <c r="E1335" s="1" t="s">
        <v>12</v>
      </c>
      <c r="F1335">
        <v>1.2999999999999999E-3</v>
      </c>
      <c r="G1335">
        <v>0.175645</v>
      </c>
      <c r="H1335">
        <v>5.0000000000000001E-4</v>
      </c>
      <c r="I1335">
        <v>0</v>
      </c>
    </row>
    <row r="1336" spans="1:9" x14ac:dyDescent="0.3">
      <c r="A1336">
        <v>2022</v>
      </c>
      <c r="B1336">
        <v>9</v>
      </c>
      <c r="C1336" s="1" t="s">
        <v>32</v>
      </c>
      <c r="D1336" s="1" t="s">
        <v>21</v>
      </c>
      <c r="E1336" s="1" t="s">
        <v>22</v>
      </c>
      <c r="F1336">
        <v>1.2999999999999999E-3</v>
      </c>
      <c r="G1336">
        <v>0.68620099999999995</v>
      </c>
      <c r="H1336">
        <v>4.0000000000000002E-4</v>
      </c>
      <c r="I1336">
        <v>2</v>
      </c>
    </row>
    <row r="1337" spans="1:9" x14ac:dyDescent="0.3">
      <c r="A1337">
        <v>2022</v>
      </c>
      <c r="B1337">
        <v>9</v>
      </c>
      <c r="C1337" s="1" t="s">
        <v>26</v>
      </c>
      <c r="D1337" s="1" t="s">
        <v>21</v>
      </c>
      <c r="E1337" s="1" t="s">
        <v>27</v>
      </c>
      <c r="F1337">
        <v>2E-3</v>
      </c>
      <c r="G1337">
        <v>0.67433299999999996</v>
      </c>
      <c r="H1337">
        <v>5.9999999999999995E-4</v>
      </c>
      <c r="I1337">
        <v>3</v>
      </c>
    </row>
    <row r="1338" spans="1:9" x14ac:dyDescent="0.3">
      <c r="A1338">
        <v>2021</v>
      </c>
      <c r="B1338">
        <v>9</v>
      </c>
      <c r="C1338" s="1" t="s">
        <v>32</v>
      </c>
      <c r="D1338" s="1" t="s">
        <v>34</v>
      </c>
      <c r="E1338" s="1" t="s">
        <v>126</v>
      </c>
      <c r="F1338">
        <v>2.0999999999999999E-3</v>
      </c>
      <c r="G1338">
        <v>0.76722800000000002</v>
      </c>
      <c r="H1338">
        <v>4.0000000000000002E-4</v>
      </c>
      <c r="I1338">
        <v>3</v>
      </c>
    </row>
    <row r="1339" spans="1:9" x14ac:dyDescent="0.3">
      <c r="A1339">
        <v>2020</v>
      </c>
      <c r="B1339">
        <v>9</v>
      </c>
      <c r="C1339" s="1" t="s">
        <v>26</v>
      </c>
      <c r="D1339" s="1" t="s">
        <v>21</v>
      </c>
      <c r="E1339" s="1" t="s">
        <v>22</v>
      </c>
      <c r="F1339">
        <v>2.2000000000000001E-3</v>
      </c>
      <c r="G1339">
        <v>0.85402199999999995</v>
      </c>
      <c r="H1339">
        <v>5.9999999999999995E-4</v>
      </c>
      <c r="I1339">
        <v>2</v>
      </c>
    </row>
    <row r="1340" spans="1:9" x14ac:dyDescent="0.3">
      <c r="A1340">
        <v>2021</v>
      </c>
      <c r="B1340">
        <v>9</v>
      </c>
      <c r="C1340" s="1" t="s">
        <v>9</v>
      </c>
      <c r="D1340" s="1" t="s">
        <v>25</v>
      </c>
      <c r="E1340" s="1" t="s">
        <v>13</v>
      </c>
      <c r="F1340">
        <v>2.7000000000000001E-3</v>
      </c>
      <c r="G1340">
        <v>0.44929000000000002</v>
      </c>
      <c r="H1340">
        <v>1.1000000000000001E-3</v>
      </c>
      <c r="I1340">
        <v>2</v>
      </c>
    </row>
    <row r="1341" spans="1:9" x14ac:dyDescent="0.3">
      <c r="A1341">
        <v>2020</v>
      </c>
      <c r="B1341">
        <v>9</v>
      </c>
      <c r="C1341" s="1" t="s">
        <v>9</v>
      </c>
      <c r="D1341" s="1" t="s">
        <v>21</v>
      </c>
      <c r="E1341" s="1" t="s">
        <v>22</v>
      </c>
      <c r="F1341">
        <v>4.3E-3</v>
      </c>
      <c r="G1341">
        <v>1.373928</v>
      </c>
      <c r="H1341">
        <v>1.2999999999999999E-3</v>
      </c>
      <c r="I1341">
        <v>3</v>
      </c>
    </row>
    <row r="1342" spans="1:9" x14ac:dyDescent="0.3">
      <c r="A1342">
        <v>2022</v>
      </c>
      <c r="B1342">
        <v>9</v>
      </c>
      <c r="C1342" s="1" t="s">
        <v>26</v>
      </c>
      <c r="D1342" s="1" t="s">
        <v>21</v>
      </c>
      <c r="E1342" s="1" t="s">
        <v>22</v>
      </c>
      <c r="F1342">
        <v>4.4000000000000003E-3</v>
      </c>
      <c r="G1342">
        <v>1.132441</v>
      </c>
      <c r="H1342">
        <v>1.1999999999999999E-3</v>
      </c>
      <c r="I1342">
        <v>1</v>
      </c>
    </row>
    <row r="1343" spans="1:9" x14ac:dyDescent="0.3">
      <c r="A1343">
        <v>2020</v>
      </c>
      <c r="B1343">
        <v>9</v>
      </c>
      <c r="C1343" s="1" t="s">
        <v>9</v>
      </c>
      <c r="D1343" s="1" t="s">
        <v>10</v>
      </c>
      <c r="E1343" s="1" t="s">
        <v>14</v>
      </c>
      <c r="F1343">
        <v>4.7000000000000002E-3</v>
      </c>
      <c r="G1343">
        <v>1.028076</v>
      </c>
      <c r="H1343">
        <v>3.5999999999999999E-3</v>
      </c>
      <c r="I1343">
        <v>5</v>
      </c>
    </row>
    <row r="1344" spans="1:9" x14ac:dyDescent="0.3">
      <c r="A1344">
        <v>2022</v>
      </c>
      <c r="B1344">
        <v>9</v>
      </c>
      <c r="C1344" s="1" t="s">
        <v>9</v>
      </c>
      <c r="D1344" s="1" t="s">
        <v>21</v>
      </c>
      <c r="E1344" s="1" t="s">
        <v>22</v>
      </c>
      <c r="F1344">
        <v>5.4999999999999997E-3</v>
      </c>
      <c r="G1344">
        <v>1.1916530000000001</v>
      </c>
      <c r="H1344">
        <v>1.5E-3</v>
      </c>
      <c r="I1344">
        <v>2</v>
      </c>
    </row>
    <row r="1345" spans="1:9" x14ac:dyDescent="0.3">
      <c r="A1345">
        <v>2020</v>
      </c>
      <c r="B1345">
        <v>9</v>
      </c>
      <c r="C1345" s="1" t="s">
        <v>26</v>
      </c>
      <c r="D1345" s="1" t="s">
        <v>10</v>
      </c>
      <c r="E1345" s="1" t="s">
        <v>27</v>
      </c>
      <c r="F1345">
        <v>8.6E-3</v>
      </c>
      <c r="G1345">
        <v>0.98517600000000005</v>
      </c>
      <c r="H1345">
        <v>2.7000000000000001E-3</v>
      </c>
      <c r="I1345">
        <v>1</v>
      </c>
    </row>
    <row r="1346" spans="1:9" x14ac:dyDescent="0.3">
      <c r="A1346">
        <v>2022</v>
      </c>
      <c r="B1346">
        <v>9</v>
      </c>
      <c r="C1346" s="1" t="s">
        <v>32</v>
      </c>
      <c r="D1346" s="1" t="s">
        <v>21</v>
      </c>
      <c r="E1346" s="1" t="s">
        <v>27</v>
      </c>
      <c r="F1346">
        <v>1.03E-2</v>
      </c>
      <c r="G1346">
        <v>3.4660829999999998</v>
      </c>
      <c r="H1346">
        <v>3.0999999999999999E-3</v>
      </c>
      <c r="I1346">
        <v>12</v>
      </c>
    </row>
    <row r="1347" spans="1:9" x14ac:dyDescent="0.3">
      <c r="A1347">
        <v>2021</v>
      </c>
      <c r="B1347">
        <v>9</v>
      </c>
      <c r="C1347" s="1" t="s">
        <v>32</v>
      </c>
      <c r="D1347" s="1" t="s">
        <v>33</v>
      </c>
      <c r="E1347" s="1" t="s">
        <v>12</v>
      </c>
      <c r="F1347">
        <v>1.15E-2</v>
      </c>
      <c r="G1347">
        <v>4.9720930000000001</v>
      </c>
      <c r="H1347">
        <v>4.1999999999999997E-3</v>
      </c>
      <c r="I1347">
        <v>5</v>
      </c>
    </row>
    <row r="1348" spans="1:9" x14ac:dyDescent="0.3">
      <c r="A1348">
        <v>2021</v>
      </c>
      <c r="B1348">
        <v>9</v>
      </c>
      <c r="C1348" s="1" t="s">
        <v>32</v>
      </c>
      <c r="D1348" s="1" t="s">
        <v>10</v>
      </c>
      <c r="E1348" s="1" t="s">
        <v>14</v>
      </c>
      <c r="F1348">
        <v>1.26E-2</v>
      </c>
      <c r="G1348">
        <v>2.5999940000000001</v>
      </c>
      <c r="H1348">
        <v>9.4000000000000004E-3</v>
      </c>
      <c r="I1348">
        <v>3</v>
      </c>
    </row>
    <row r="1349" spans="1:9" x14ac:dyDescent="0.3">
      <c r="A1349">
        <v>2022</v>
      </c>
      <c r="B1349">
        <v>9</v>
      </c>
      <c r="C1349" s="1" t="s">
        <v>32</v>
      </c>
      <c r="D1349" s="1" t="s">
        <v>33</v>
      </c>
      <c r="E1349" s="1" t="s">
        <v>12</v>
      </c>
      <c r="F1349">
        <v>1.41E-2</v>
      </c>
      <c r="G1349">
        <v>6.9241440000000001</v>
      </c>
      <c r="H1349">
        <v>5.0000000000000001E-3</v>
      </c>
      <c r="I1349">
        <v>6</v>
      </c>
    </row>
    <row r="1350" spans="1:9" x14ac:dyDescent="0.3">
      <c r="A1350">
        <v>2020</v>
      </c>
      <c r="B1350">
        <v>9</v>
      </c>
      <c r="C1350" s="1" t="s">
        <v>32</v>
      </c>
      <c r="D1350" s="1" t="s">
        <v>29</v>
      </c>
      <c r="E1350" s="1" t="s">
        <v>126</v>
      </c>
      <c r="F1350">
        <v>1.6299999999999999E-2</v>
      </c>
      <c r="G1350">
        <v>2.0425580000000001</v>
      </c>
      <c r="H1350">
        <v>3.0999999999999999E-3</v>
      </c>
      <c r="I1350">
        <v>4</v>
      </c>
    </row>
    <row r="1351" spans="1:9" x14ac:dyDescent="0.3">
      <c r="A1351">
        <v>2022</v>
      </c>
      <c r="B1351">
        <v>9</v>
      </c>
      <c r="C1351" s="1" t="s">
        <v>32</v>
      </c>
      <c r="D1351" s="1" t="s">
        <v>10</v>
      </c>
      <c r="E1351" s="1" t="s">
        <v>14</v>
      </c>
      <c r="F1351">
        <v>1.6799999999999999E-2</v>
      </c>
      <c r="G1351">
        <v>3.4666800000000002</v>
      </c>
      <c r="H1351">
        <v>1.26E-2</v>
      </c>
      <c r="I1351">
        <v>5</v>
      </c>
    </row>
    <row r="1352" spans="1:9" x14ac:dyDescent="0.3">
      <c r="A1352">
        <v>2020</v>
      </c>
      <c r="B1352">
        <v>9</v>
      </c>
      <c r="C1352" s="1" t="s">
        <v>32</v>
      </c>
      <c r="D1352" s="1" t="s">
        <v>33</v>
      </c>
      <c r="E1352" s="1" t="s">
        <v>12</v>
      </c>
      <c r="F1352">
        <v>3.56E-2</v>
      </c>
      <c r="G1352">
        <v>9.5244020000000003</v>
      </c>
      <c r="H1352">
        <v>1.2500000000000001E-2</v>
      </c>
      <c r="I1352">
        <v>8</v>
      </c>
    </row>
    <row r="1353" spans="1:9" x14ac:dyDescent="0.3">
      <c r="A1353">
        <v>2022</v>
      </c>
      <c r="B1353">
        <v>9</v>
      </c>
      <c r="C1353" s="1" t="s">
        <v>32</v>
      </c>
      <c r="D1353" s="1" t="s">
        <v>33</v>
      </c>
      <c r="E1353" s="1" t="s">
        <v>13</v>
      </c>
      <c r="F1353">
        <v>3.8100000000000002E-2</v>
      </c>
      <c r="G1353">
        <v>20.303315999999999</v>
      </c>
      <c r="H1353">
        <v>1.9E-2</v>
      </c>
      <c r="I1353">
        <v>28</v>
      </c>
    </row>
    <row r="1354" spans="1:9" x14ac:dyDescent="0.3">
      <c r="A1354">
        <v>2021</v>
      </c>
      <c r="B1354">
        <v>9</v>
      </c>
      <c r="C1354" s="1" t="s">
        <v>9</v>
      </c>
      <c r="D1354" s="1" t="s">
        <v>21</v>
      </c>
      <c r="E1354" s="1" t="s">
        <v>22</v>
      </c>
      <c r="F1354">
        <v>4.9500000000000002E-2</v>
      </c>
      <c r="G1354">
        <v>12.375298000000001</v>
      </c>
      <c r="H1354">
        <v>1.3899999999999999E-2</v>
      </c>
      <c r="I1354">
        <v>20</v>
      </c>
    </row>
    <row r="1355" spans="1:9" x14ac:dyDescent="0.3">
      <c r="A1355">
        <v>2022</v>
      </c>
      <c r="B1355">
        <v>9</v>
      </c>
      <c r="C1355" s="1" t="s">
        <v>9</v>
      </c>
      <c r="D1355" s="1" t="s">
        <v>20</v>
      </c>
      <c r="E1355" s="1" t="s">
        <v>22</v>
      </c>
      <c r="F1355">
        <v>5.3800000000000001E-2</v>
      </c>
      <c r="G1355">
        <v>3.2104729999999999</v>
      </c>
      <c r="H1355">
        <v>1.4E-2</v>
      </c>
      <c r="I1355">
        <v>4</v>
      </c>
    </row>
    <row r="1356" spans="1:9" x14ac:dyDescent="0.3">
      <c r="A1356">
        <v>2021</v>
      </c>
      <c r="B1356">
        <v>9</v>
      </c>
      <c r="C1356" s="1" t="s">
        <v>32</v>
      </c>
      <c r="D1356" s="1" t="s">
        <v>33</v>
      </c>
      <c r="E1356" s="1" t="s">
        <v>13</v>
      </c>
      <c r="F1356">
        <v>5.6599999999999998E-2</v>
      </c>
      <c r="G1356">
        <v>29.526423000000001</v>
      </c>
      <c r="H1356">
        <v>2.8299999999999999E-2</v>
      </c>
      <c r="I1356">
        <v>47</v>
      </c>
    </row>
    <row r="1357" spans="1:9" x14ac:dyDescent="0.3">
      <c r="A1357">
        <v>2020</v>
      </c>
      <c r="B1357">
        <v>9</v>
      </c>
      <c r="C1357" s="1" t="s">
        <v>32</v>
      </c>
      <c r="D1357" s="1" t="s">
        <v>34</v>
      </c>
      <c r="E1357" s="1" t="s">
        <v>12</v>
      </c>
      <c r="F1357">
        <v>6.1899999999999997E-2</v>
      </c>
      <c r="G1357">
        <v>28.234317000000001</v>
      </c>
      <c r="H1357">
        <v>2.1600000000000001E-2</v>
      </c>
      <c r="I1357">
        <v>0</v>
      </c>
    </row>
    <row r="1358" spans="1:9" x14ac:dyDescent="0.3">
      <c r="A1358">
        <v>2020</v>
      </c>
      <c r="B1358">
        <v>9</v>
      </c>
      <c r="C1358" s="1" t="s">
        <v>26</v>
      </c>
      <c r="D1358" s="1" t="s">
        <v>29</v>
      </c>
      <c r="E1358" s="1" t="s">
        <v>126</v>
      </c>
      <c r="F1358">
        <v>6.2199999999999998E-2</v>
      </c>
      <c r="G1358">
        <v>20.959745999999999</v>
      </c>
      <c r="H1358">
        <v>1.18E-2</v>
      </c>
      <c r="I1358">
        <v>73</v>
      </c>
    </row>
    <row r="1359" spans="1:9" x14ac:dyDescent="0.3">
      <c r="A1359">
        <v>2020</v>
      </c>
      <c r="B1359">
        <v>9</v>
      </c>
      <c r="C1359" s="1" t="s">
        <v>32</v>
      </c>
      <c r="D1359" s="1" t="s">
        <v>33</v>
      </c>
      <c r="E1359" s="1" t="s">
        <v>13</v>
      </c>
      <c r="F1359">
        <v>6.6000000000000003E-2</v>
      </c>
      <c r="G1359">
        <v>32.461528000000001</v>
      </c>
      <c r="H1359">
        <v>3.3000000000000002E-2</v>
      </c>
      <c r="I1359">
        <v>53</v>
      </c>
    </row>
    <row r="1360" spans="1:9" x14ac:dyDescent="0.3">
      <c r="A1360">
        <v>2021</v>
      </c>
      <c r="B1360">
        <v>9</v>
      </c>
      <c r="C1360" s="1" t="s">
        <v>9</v>
      </c>
      <c r="D1360" s="1" t="s">
        <v>15</v>
      </c>
      <c r="E1360" s="1" t="s">
        <v>11</v>
      </c>
      <c r="F1360">
        <v>8.6300000000000002E-2</v>
      </c>
      <c r="G1360">
        <v>11.195581000000001</v>
      </c>
      <c r="H1360">
        <v>1.72E-2</v>
      </c>
      <c r="I1360">
        <v>11</v>
      </c>
    </row>
    <row r="1361" spans="1:9" x14ac:dyDescent="0.3">
      <c r="A1361">
        <v>2021</v>
      </c>
      <c r="B1361">
        <v>9</v>
      </c>
      <c r="C1361" s="1" t="s">
        <v>32</v>
      </c>
      <c r="D1361" s="1" t="s">
        <v>34</v>
      </c>
      <c r="E1361" s="1" t="s">
        <v>12</v>
      </c>
      <c r="F1361">
        <v>0.1255</v>
      </c>
      <c r="G1361">
        <v>54.314748000000002</v>
      </c>
      <c r="H1361">
        <v>4.3900000000000002E-2</v>
      </c>
      <c r="I1361">
        <v>86</v>
      </c>
    </row>
    <row r="1362" spans="1:9" x14ac:dyDescent="0.3">
      <c r="A1362">
        <v>2022</v>
      </c>
      <c r="B1362">
        <v>9</v>
      </c>
      <c r="C1362" s="1" t="s">
        <v>26</v>
      </c>
      <c r="D1362" s="1" t="s">
        <v>51</v>
      </c>
      <c r="E1362" s="1" t="s">
        <v>13</v>
      </c>
      <c r="F1362">
        <v>0.15820000000000001</v>
      </c>
      <c r="G1362">
        <v>14.157007999999999</v>
      </c>
      <c r="H1362">
        <v>7.7499999999999999E-2</v>
      </c>
      <c r="I1362">
        <v>110</v>
      </c>
    </row>
    <row r="1363" spans="1:9" x14ac:dyDescent="0.3">
      <c r="A1363">
        <v>2022</v>
      </c>
      <c r="B1363">
        <v>9</v>
      </c>
      <c r="C1363" s="1" t="s">
        <v>32</v>
      </c>
      <c r="D1363" s="1" t="s">
        <v>51</v>
      </c>
      <c r="E1363" s="1" t="s">
        <v>13</v>
      </c>
      <c r="F1363">
        <v>0.16789999999999999</v>
      </c>
      <c r="G1363">
        <v>19.158144</v>
      </c>
      <c r="H1363">
        <v>8.2299999999999998E-2</v>
      </c>
      <c r="I1363">
        <v>78</v>
      </c>
    </row>
    <row r="1364" spans="1:9" x14ac:dyDescent="0.3">
      <c r="A1364">
        <v>2020</v>
      </c>
      <c r="B1364">
        <v>9</v>
      </c>
      <c r="C1364" s="1" t="s">
        <v>26</v>
      </c>
      <c r="D1364" s="1" t="s">
        <v>29</v>
      </c>
      <c r="E1364" s="1" t="s">
        <v>13</v>
      </c>
      <c r="F1364">
        <v>0.17460000000000001</v>
      </c>
      <c r="G1364">
        <v>59.082552</v>
      </c>
      <c r="H1364">
        <v>6.9800000000000001E-2</v>
      </c>
      <c r="I1364">
        <v>74</v>
      </c>
    </row>
    <row r="1365" spans="1:9" x14ac:dyDescent="0.3">
      <c r="A1365">
        <v>2021</v>
      </c>
      <c r="B1365">
        <v>9</v>
      </c>
      <c r="C1365" s="1" t="s">
        <v>9</v>
      </c>
      <c r="D1365" s="1" t="s">
        <v>54</v>
      </c>
      <c r="E1365" s="1" t="s">
        <v>13</v>
      </c>
      <c r="F1365">
        <v>0.1827</v>
      </c>
      <c r="G1365">
        <v>41.747625999999997</v>
      </c>
      <c r="H1365">
        <v>8.3099999999999993E-2</v>
      </c>
      <c r="I1365">
        <v>0</v>
      </c>
    </row>
    <row r="1366" spans="1:9" x14ac:dyDescent="0.3">
      <c r="A1366">
        <v>2021</v>
      </c>
      <c r="B1366">
        <v>9</v>
      </c>
      <c r="C1366" s="1" t="s">
        <v>9</v>
      </c>
      <c r="D1366" s="1" t="s">
        <v>41</v>
      </c>
      <c r="E1366" s="1" t="s">
        <v>13</v>
      </c>
      <c r="F1366">
        <v>0.1928</v>
      </c>
      <c r="G1366">
        <v>34.859684999999999</v>
      </c>
      <c r="H1366">
        <v>9.64E-2</v>
      </c>
      <c r="I1366">
        <v>0</v>
      </c>
    </row>
    <row r="1367" spans="1:9" x14ac:dyDescent="0.3">
      <c r="A1367">
        <v>2020</v>
      </c>
      <c r="B1367">
        <v>9</v>
      </c>
      <c r="C1367" s="1" t="s">
        <v>32</v>
      </c>
      <c r="D1367" s="1" t="s">
        <v>10</v>
      </c>
      <c r="E1367" s="1" t="s">
        <v>14</v>
      </c>
      <c r="F1367">
        <v>0.19900000000000001</v>
      </c>
      <c r="G1367">
        <v>33.195005000000002</v>
      </c>
      <c r="H1367">
        <v>0.14929999999999999</v>
      </c>
      <c r="I1367">
        <v>67</v>
      </c>
    </row>
    <row r="1368" spans="1:9" x14ac:dyDescent="0.3">
      <c r="A1368">
        <v>2020</v>
      </c>
      <c r="B1368">
        <v>9</v>
      </c>
      <c r="C1368" s="1" t="s">
        <v>9</v>
      </c>
      <c r="D1368" s="1" t="s">
        <v>24</v>
      </c>
      <c r="E1368" s="1" t="s">
        <v>126</v>
      </c>
      <c r="F1368">
        <v>0.21640000000000001</v>
      </c>
      <c r="G1368">
        <v>35.386023000000002</v>
      </c>
      <c r="H1368">
        <v>4.1099999999999998E-2</v>
      </c>
      <c r="I1368">
        <v>0</v>
      </c>
    </row>
    <row r="1369" spans="1:9" x14ac:dyDescent="0.3">
      <c r="A1369">
        <v>2022</v>
      </c>
      <c r="B1369">
        <v>9</v>
      </c>
      <c r="C1369" s="1" t="s">
        <v>32</v>
      </c>
      <c r="D1369" s="1" t="s">
        <v>35</v>
      </c>
      <c r="E1369" s="1" t="s">
        <v>126</v>
      </c>
      <c r="F1369">
        <v>0.2399</v>
      </c>
      <c r="G1369">
        <v>62.670107999999999</v>
      </c>
      <c r="H1369">
        <v>4.3200000000000002E-2</v>
      </c>
      <c r="I1369">
        <v>0</v>
      </c>
    </row>
    <row r="1370" spans="1:9" x14ac:dyDescent="0.3">
      <c r="A1370">
        <v>2020</v>
      </c>
      <c r="B1370">
        <v>9</v>
      </c>
      <c r="C1370" s="1" t="s">
        <v>9</v>
      </c>
      <c r="D1370" s="1" t="s">
        <v>42</v>
      </c>
      <c r="E1370" s="1" t="s">
        <v>13</v>
      </c>
      <c r="F1370">
        <v>0.24199999999999999</v>
      </c>
      <c r="G1370">
        <v>51.531351000000001</v>
      </c>
      <c r="H1370">
        <v>9.6699999999999994E-2</v>
      </c>
      <c r="I1370">
        <v>47</v>
      </c>
    </row>
    <row r="1371" spans="1:9" x14ac:dyDescent="0.3">
      <c r="A1371">
        <v>2022</v>
      </c>
      <c r="B1371">
        <v>9</v>
      </c>
      <c r="C1371" s="1" t="s">
        <v>9</v>
      </c>
      <c r="D1371" s="1" t="s">
        <v>19</v>
      </c>
      <c r="E1371" s="1" t="s">
        <v>12</v>
      </c>
      <c r="F1371">
        <v>0.2482</v>
      </c>
      <c r="G1371">
        <v>47.686528000000003</v>
      </c>
      <c r="H1371">
        <v>9.1800000000000007E-2</v>
      </c>
      <c r="I1371">
        <v>0</v>
      </c>
    </row>
    <row r="1372" spans="1:9" x14ac:dyDescent="0.3">
      <c r="A1372">
        <v>2022</v>
      </c>
      <c r="B1372">
        <v>9</v>
      </c>
      <c r="C1372" s="1" t="s">
        <v>9</v>
      </c>
      <c r="D1372" s="1" t="s">
        <v>15</v>
      </c>
      <c r="E1372" s="1" t="s">
        <v>11</v>
      </c>
      <c r="F1372">
        <v>0.2591</v>
      </c>
      <c r="G1372">
        <v>21.931858999999999</v>
      </c>
      <c r="H1372">
        <v>5.1799999999999999E-2</v>
      </c>
      <c r="I1372">
        <v>32</v>
      </c>
    </row>
    <row r="1373" spans="1:9" x14ac:dyDescent="0.3">
      <c r="A1373">
        <v>2021</v>
      </c>
      <c r="B1373">
        <v>9</v>
      </c>
      <c r="C1373" s="1" t="s">
        <v>26</v>
      </c>
      <c r="D1373" s="1" t="s">
        <v>20</v>
      </c>
      <c r="E1373" s="1" t="s">
        <v>22</v>
      </c>
      <c r="F1373">
        <v>0.27010000000000001</v>
      </c>
      <c r="G1373">
        <v>17.012744000000001</v>
      </c>
      <c r="H1373">
        <v>7.0199999999999999E-2</v>
      </c>
      <c r="I1373">
        <v>124</v>
      </c>
    </row>
    <row r="1374" spans="1:9" x14ac:dyDescent="0.3">
      <c r="A1374">
        <v>2022</v>
      </c>
      <c r="B1374">
        <v>9</v>
      </c>
      <c r="C1374" s="1" t="s">
        <v>26</v>
      </c>
      <c r="D1374" s="1" t="s">
        <v>10</v>
      </c>
      <c r="E1374" s="1" t="s">
        <v>14</v>
      </c>
      <c r="F1374">
        <v>0.2838</v>
      </c>
      <c r="G1374">
        <v>45.835925000000003</v>
      </c>
      <c r="H1374">
        <v>0.21279999999999999</v>
      </c>
      <c r="I1374">
        <v>168</v>
      </c>
    </row>
    <row r="1375" spans="1:9" x14ac:dyDescent="0.3">
      <c r="A1375">
        <v>2020</v>
      </c>
      <c r="B1375">
        <v>9</v>
      </c>
      <c r="C1375" s="1" t="s">
        <v>26</v>
      </c>
      <c r="D1375" s="1" t="s">
        <v>28</v>
      </c>
      <c r="E1375" s="1" t="s">
        <v>12</v>
      </c>
      <c r="F1375">
        <v>0.28739999999999999</v>
      </c>
      <c r="G1375">
        <v>65.509332999999998</v>
      </c>
      <c r="H1375">
        <v>0.10050000000000001</v>
      </c>
      <c r="I1375">
        <v>0</v>
      </c>
    </row>
    <row r="1376" spans="1:9" x14ac:dyDescent="0.3">
      <c r="A1376">
        <v>2021</v>
      </c>
      <c r="B1376">
        <v>9</v>
      </c>
      <c r="C1376" s="1" t="s">
        <v>9</v>
      </c>
      <c r="D1376" s="1" t="s">
        <v>19</v>
      </c>
      <c r="E1376" s="1" t="s">
        <v>12</v>
      </c>
      <c r="F1376">
        <v>0.28839999999999999</v>
      </c>
      <c r="G1376">
        <v>45.792495000000002</v>
      </c>
      <c r="H1376">
        <v>0.1067</v>
      </c>
      <c r="I1376">
        <v>36</v>
      </c>
    </row>
    <row r="1377" spans="1:9" x14ac:dyDescent="0.3">
      <c r="A1377">
        <v>2020</v>
      </c>
      <c r="B1377">
        <v>9</v>
      </c>
      <c r="C1377" s="1" t="s">
        <v>32</v>
      </c>
      <c r="D1377" s="1" t="s">
        <v>34</v>
      </c>
      <c r="E1377" s="1" t="s">
        <v>13</v>
      </c>
      <c r="F1377">
        <v>0.28860000000000002</v>
      </c>
      <c r="G1377">
        <v>156.94971000000001</v>
      </c>
      <c r="H1377">
        <v>0.12130000000000001</v>
      </c>
      <c r="I1377">
        <v>0</v>
      </c>
    </row>
    <row r="1378" spans="1:9" x14ac:dyDescent="0.3">
      <c r="A1378">
        <v>2021</v>
      </c>
      <c r="B1378">
        <v>9</v>
      </c>
      <c r="C1378" s="1" t="s">
        <v>26</v>
      </c>
      <c r="D1378" s="1" t="s">
        <v>15</v>
      </c>
      <c r="E1378" s="1" t="s">
        <v>11</v>
      </c>
      <c r="F1378">
        <v>0.30830000000000002</v>
      </c>
      <c r="G1378">
        <v>41.966569</v>
      </c>
      <c r="H1378">
        <v>6.1699999999999998E-2</v>
      </c>
      <c r="I1378">
        <v>33</v>
      </c>
    </row>
    <row r="1379" spans="1:9" x14ac:dyDescent="0.3">
      <c r="A1379">
        <v>2020</v>
      </c>
      <c r="B1379">
        <v>9</v>
      </c>
      <c r="C1379" s="1" t="s">
        <v>32</v>
      </c>
      <c r="D1379" s="1" t="s">
        <v>35</v>
      </c>
      <c r="E1379" s="1" t="s">
        <v>126</v>
      </c>
      <c r="F1379">
        <v>0.34150000000000003</v>
      </c>
      <c r="G1379">
        <v>57.675272</v>
      </c>
      <c r="H1379">
        <v>6.1499999999999999E-2</v>
      </c>
      <c r="I1379">
        <v>0</v>
      </c>
    </row>
    <row r="1380" spans="1:9" x14ac:dyDescent="0.3">
      <c r="A1380">
        <v>2021</v>
      </c>
      <c r="B1380">
        <v>9</v>
      </c>
      <c r="C1380" s="1" t="s">
        <v>26</v>
      </c>
      <c r="D1380" s="1" t="s">
        <v>10</v>
      </c>
      <c r="E1380" s="1" t="s">
        <v>14</v>
      </c>
      <c r="F1380">
        <v>0.38969999999999999</v>
      </c>
      <c r="G1380">
        <v>62.943620000000003</v>
      </c>
      <c r="H1380">
        <v>0.2923</v>
      </c>
      <c r="I1380">
        <v>245</v>
      </c>
    </row>
    <row r="1381" spans="1:9" x14ac:dyDescent="0.3">
      <c r="A1381">
        <v>2020</v>
      </c>
      <c r="B1381">
        <v>9</v>
      </c>
      <c r="C1381" s="1" t="s">
        <v>26</v>
      </c>
      <c r="D1381" s="1" t="s">
        <v>10</v>
      </c>
      <c r="E1381" s="1" t="s">
        <v>14</v>
      </c>
      <c r="F1381">
        <v>0.39810000000000001</v>
      </c>
      <c r="G1381">
        <v>68.190551999999997</v>
      </c>
      <c r="H1381">
        <v>0.29859999999999998</v>
      </c>
      <c r="I1381">
        <v>305</v>
      </c>
    </row>
    <row r="1382" spans="1:9" x14ac:dyDescent="0.3">
      <c r="A1382">
        <v>2021</v>
      </c>
      <c r="B1382">
        <v>9</v>
      </c>
      <c r="C1382" s="1" t="s">
        <v>32</v>
      </c>
      <c r="D1382" s="1" t="s">
        <v>34</v>
      </c>
      <c r="E1382" s="1" t="s">
        <v>13</v>
      </c>
      <c r="F1382">
        <v>0.40360000000000001</v>
      </c>
      <c r="G1382">
        <v>228.47459499999999</v>
      </c>
      <c r="H1382">
        <v>0.16950000000000001</v>
      </c>
      <c r="I1382">
        <v>130</v>
      </c>
    </row>
    <row r="1383" spans="1:9" x14ac:dyDescent="0.3">
      <c r="A1383">
        <v>2022</v>
      </c>
      <c r="B1383">
        <v>9</v>
      </c>
      <c r="C1383" s="1" t="s">
        <v>26</v>
      </c>
      <c r="D1383" s="1" t="s">
        <v>19</v>
      </c>
      <c r="E1383" s="1" t="s">
        <v>12</v>
      </c>
      <c r="F1383">
        <v>0.40610000000000002</v>
      </c>
      <c r="G1383">
        <v>90.136533999999997</v>
      </c>
      <c r="H1383">
        <v>0.1502</v>
      </c>
      <c r="I1383">
        <v>0</v>
      </c>
    </row>
    <row r="1384" spans="1:9" x14ac:dyDescent="0.3">
      <c r="A1384">
        <v>2021</v>
      </c>
      <c r="B1384">
        <v>9</v>
      </c>
      <c r="C1384" s="1" t="s">
        <v>26</v>
      </c>
      <c r="D1384" s="1" t="s">
        <v>16</v>
      </c>
      <c r="E1384" s="1" t="s">
        <v>13</v>
      </c>
      <c r="F1384">
        <v>0.42749999999999999</v>
      </c>
      <c r="G1384">
        <v>35.983108999999999</v>
      </c>
      <c r="H1384">
        <v>0.19239999999999999</v>
      </c>
      <c r="I1384">
        <v>320</v>
      </c>
    </row>
    <row r="1385" spans="1:9" x14ac:dyDescent="0.3">
      <c r="A1385">
        <v>2022</v>
      </c>
      <c r="B1385">
        <v>9</v>
      </c>
      <c r="C1385" s="1" t="s">
        <v>32</v>
      </c>
      <c r="D1385" s="1" t="s">
        <v>35</v>
      </c>
      <c r="E1385" s="1" t="s">
        <v>12</v>
      </c>
      <c r="F1385">
        <v>0.44269999999999998</v>
      </c>
      <c r="G1385">
        <v>128.904763</v>
      </c>
      <c r="H1385">
        <v>0.155</v>
      </c>
      <c r="I1385">
        <v>0</v>
      </c>
    </row>
    <row r="1386" spans="1:9" x14ac:dyDescent="0.3">
      <c r="A1386">
        <v>2020</v>
      </c>
      <c r="B1386">
        <v>9</v>
      </c>
      <c r="C1386" s="1" t="s">
        <v>9</v>
      </c>
      <c r="D1386" s="1" t="s">
        <v>23</v>
      </c>
      <c r="E1386" s="1" t="s">
        <v>13</v>
      </c>
      <c r="F1386">
        <v>0.47449999999999998</v>
      </c>
      <c r="G1386">
        <v>93.170169000000001</v>
      </c>
      <c r="H1386">
        <v>0.1898</v>
      </c>
      <c r="I1386">
        <v>181</v>
      </c>
    </row>
    <row r="1387" spans="1:9" x14ac:dyDescent="0.3">
      <c r="A1387">
        <v>2020</v>
      </c>
      <c r="B1387">
        <v>9</v>
      </c>
      <c r="C1387" s="1" t="s">
        <v>26</v>
      </c>
      <c r="D1387" s="1" t="s">
        <v>21</v>
      </c>
      <c r="E1387" s="1" t="s">
        <v>13</v>
      </c>
      <c r="F1387">
        <v>0.47610000000000002</v>
      </c>
      <c r="G1387">
        <v>55.913784999999997</v>
      </c>
      <c r="H1387">
        <v>0.19040000000000001</v>
      </c>
      <c r="I1387">
        <v>334</v>
      </c>
    </row>
    <row r="1388" spans="1:9" x14ac:dyDescent="0.3">
      <c r="A1388">
        <v>2021</v>
      </c>
      <c r="B1388">
        <v>9</v>
      </c>
      <c r="C1388" s="1" t="s">
        <v>9</v>
      </c>
      <c r="D1388" s="1" t="s">
        <v>25</v>
      </c>
      <c r="E1388" s="1" t="s">
        <v>126</v>
      </c>
      <c r="F1388">
        <v>0.49880000000000002</v>
      </c>
      <c r="G1388">
        <v>33.539597999999998</v>
      </c>
      <c r="H1388">
        <v>8.9800000000000005E-2</v>
      </c>
      <c r="I1388">
        <v>81</v>
      </c>
    </row>
    <row r="1389" spans="1:9" x14ac:dyDescent="0.3">
      <c r="A1389">
        <v>2020</v>
      </c>
      <c r="B1389">
        <v>9</v>
      </c>
      <c r="C1389" s="1" t="s">
        <v>9</v>
      </c>
      <c r="D1389" s="1" t="s">
        <v>16</v>
      </c>
      <c r="E1389" s="1" t="s">
        <v>13</v>
      </c>
      <c r="F1389">
        <v>0.54859999999999998</v>
      </c>
      <c r="G1389">
        <v>60.611303999999997</v>
      </c>
      <c r="H1389">
        <v>0.24690000000000001</v>
      </c>
      <c r="I1389">
        <v>91</v>
      </c>
    </row>
    <row r="1390" spans="1:9" x14ac:dyDescent="0.3">
      <c r="A1390">
        <v>2022</v>
      </c>
      <c r="B1390">
        <v>9</v>
      </c>
      <c r="C1390" s="1" t="s">
        <v>26</v>
      </c>
      <c r="D1390" s="1" t="s">
        <v>50</v>
      </c>
      <c r="E1390" s="1" t="s">
        <v>27</v>
      </c>
      <c r="F1390">
        <v>0.60770000000000002</v>
      </c>
      <c r="G1390">
        <v>63.000511000000003</v>
      </c>
      <c r="H1390">
        <v>0.19450000000000001</v>
      </c>
      <c r="I1390">
        <v>426</v>
      </c>
    </row>
    <row r="1391" spans="1:9" x14ac:dyDescent="0.3">
      <c r="A1391">
        <v>2020</v>
      </c>
      <c r="B1391">
        <v>9</v>
      </c>
      <c r="C1391" s="1" t="s">
        <v>26</v>
      </c>
      <c r="D1391" s="1" t="s">
        <v>19</v>
      </c>
      <c r="E1391" s="1" t="s">
        <v>12</v>
      </c>
      <c r="F1391">
        <v>0.62429999999999997</v>
      </c>
      <c r="G1391">
        <v>99.389678000000004</v>
      </c>
      <c r="H1391">
        <v>0.23100000000000001</v>
      </c>
      <c r="I1391">
        <v>234</v>
      </c>
    </row>
    <row r="1392" spans="1:9" x14ac:dyDescent="0.3">
      <c r="A1392">
        <v>2022</v>
      </c>
      <c r="B1392">
        <v>9</v>
      </c>
      <c r="C1392" s="1" t="s">
        <v>26</v>
      </c>
      <c r="D1392" s="1" t="s">
        <v>21</v>
      </c>
      <c r="E1392" s="1" t="s">
        <v>13</v>
      </c>
      <c r="F1392">
        <v>0.62770000000000004</v>
      </c>
      <c r="G1392">
        <v>100.602947</v>
      </c>
      <c r="H1392">
        <v>0.25109999999999999</v>
      </c>
      <c r="I1392">
        <v>322</v>
      </c>
    </row>
    <row r="1393" spans="1:9" x14ac:dyDescent="0.3">
      <c r="A1393">
        <v>2021</v>
      </c>
      <c r="B1393">
        <v>9</v>
      </c>
      <c r="C1393" s="1" t="s">
        <v>32</v>
      </c>
      <c r="D1393" s="1" t="s">
        <v>20</v>
      </c>
      <c r="E1393" s="1" t="s">
        <v>22</v>
      </c>
      <c r="F1393">
        <v>0.62960000000000005</v>
      </c>
      <c r="G1393">
        <v>39.270828999999999</v>
      </c>
      <c r="H1393">
        <v>0.16370000000000001</v>
      </c>
      <c r="I1393">
        <v>266</v>
      </c>
    </row>
    <row r="1394" spans="1:9" x14ac:dyDescent="0.3">
      <c r="A1394">
        <v>2020</v>
      </c>
      <c r="B1394">
        <v>9</v>
      </c>
      <c r="C1394" s="1" t="s">
        <v>32</v>
      </c>
      <c r="D1394" s="1" t="s">
        <v>35</v>
      </c>
      <c r="E1394" s="1" t="s">
        <v>12</v>
      </c>
      <c r="F1394">
        <v>0.68510000000000004</v>
      </c>
      <c r="G1394">
        <v>159.26425599999999</v>
      </c>
      <c r="H1394">
        <v>0.23980000000000001</v>
      </c>
      <c r="I1394">
        <v>0</v>
      </c>
    </row>
    <row r="1395" spans="1:9" x14ac:dyDescent="0.3">
      <c r="A1395">
        <v>2022</v>
      </c>
      <c r="B1395">
        <v>9</v>
      </c>
      <c r="C1395" s="1" t="s">
        <v>26</v>
      </c>
      <c r="D1395" s="1" t="s">
        <v>15</v>
      </c>
      <c r="E1395" s="1" t="s">
        <v>11</v>
      </c>
      <c r="F1395">
        <v>0.70309999999999995</v>
      </c>
      <c r="G1395">
        <v>83.168761000000003</v>
      </c>
      <c r="H1395">
        <v>0.1406</v>
      </c>
      <c r="I1395">
        <v>202</v>
      </c>
    </row>
    <row r="1396" spans="1:9" x14ac:dyDescent="0.3">
      <c r="A1396">
        <v>2020</v>
      </c>
      <c r="B1396">
        <v>9</v>
      </c>
      <c r="C1396" s="1" t="s">
        <v>32</v>
      </c>
      <c r="D1396" s="1" t="s">
        <v>37</v>
      </c>
      <c r="E1396" s="1" t="s">
        <v>12</v>
      </c>
      <c r="F1396">
        <v>0.76290000000000002</v>
      </c>
      <c r="G1396">
        <v>151.89261300000001</v>
      </c>
      <c r="H1396">
        <v>0.26700000000000002</v>
      </c>
      <c r="I1396">
        <v>114</v>
      </c>
    </row>
    <row r="1397" spans="1:9" x14ac:dyDescent="0.3">
      <c r="A1397">
        <v>2020</v>
      </c>
      <c r="B1397">
        <v>9</v>
      </c>
      <c r="C1397" s="1" t="s">
        <v>9</v>
      </c>
      <c r="D1397" s="1" t="s">
        <v>21</v>
      </c>
      <c r="E1397" s="1" t="s">
        <v>13</v>
      </c>
      <c r="F1397">
        <v>0.76380000000000003</v>
      </c>
      <c r="G1397">
        <v>92.426348000000004</v>
      </c>
      <c r="H1397">
        <v>0.30549999999999999</v>
      </c>
      <c r="I1397">
        <v>121</v>
      </c>
    </row>
    <row r="1398" spans="1:9" x14ac:dyDescent="0.3">
      <c r="A1398">
        <v>2022</v>
      </c>
      <c r="B1398">
        <v>9</v>
      </c>
      <c r="C1398" s="1" t="s">
        <v>26</v>
      </c>
      <c r="D1398" s="1" t="s">
        <v>20</v>
      </c>
      <c r="E1398" s="1" t="s">
        <v>22</v>
      </c>
      <c r="F1398">
        <v>0.78269999999999995</v>
      </c>
      <c r="G1398">
        <v>48.973263000000003</v>
      </c>
      <c r="H1398">
        <v>0.20349999999999999</v>
      </c>
      <c r="I1398">
        <v>191</v>
      </c>
    </row>
    <row r="1399" spans="1:9" x14ac:dyDescent="0.3">
      <c r="A1399">
        <v>2022</v>
      </c>
      <c r="B1399">
        <v>9</v>
      </c>
      <c r="C1399" s="1" t="s">
        <v>9</v>
      </c>
      <c r="D1399" s="1" t="s">
        <v>56</v>
      </c>
      <c r="E1399" s="1" t="s">
        <v>12</v>
      </c>
      <c r="F1399">
        <v>0.84909999999999997</v>
      </c>
      <c r="G1399">
        <v>78.136527999999998</v>
      </c>
      <c r="H1399">
        <v>0.29720000000000002</v>
      </c>
      <c r="I1399">
        <v>114</v>
      </c>
    </row>
    <row r="1400" spans="1:9" x14ac:dyDescent="0.3">
      <c r="A1400">
        <v>2020</v>
      </c>
      <c r="B1400">
        <v>9</v>
      </c>
      <c r="C1400" s="1" t="s">
        <v>26</v>
      </c>
      <c r="D1400" s="1" t="s">
        <v>16</v>
      </c>
      <c r="E1400" s="1" t="s">
        <v>13</v>
      </c>
      <c r="F1400">
        <v>0.87</v>
      </c>
      <c r="G1400">
        <v>156.61625699999999</v>
      </c>
      <c r="H1400">
        <v>0.39150000000000001</v>
      </c>
      <c r="I1400">
        <v>319</v>
      </c>
    </row>
    <row r="1401" spans="1:9" x14ac:dyDescent="0.3">
      <c r="A1401">
        <v>2021</v>
      </c>
      <c r="B1401">
        <v>9</v>
      </c>
      <c r="C1401" s="1" t="s">
        <v>32</v>
      </c>
      <c r="D1401" s="1" t="s">
        <v>15</v>
      </c>
      <c r="E1401" s="1" t="s">
        <v>11</v>
      </c>
      <c r="F1401">
        <v>0.96830000000000005</v>
      </c>
      <c r="G1401">
        <v>114.95761400000001</v>
      </c>
      <c r="H1401">
        <v>0.19370000000000001</v>
      </c>
      <c r="I1401">
        <v>253</v>
      </c>
    </row>
    <row r="1402" spans="1:9" x14ac:dyDescent="0.3">
      <c r="A1402">
        <v>2022</v>
      </c>
      <c r="B1402">
        <v>9</v>
      </c>
      <c r="C1402" s="1" t="s">
        <v>9</v>
      </c>
      <c r="D1402" s="1" t="s">
        <v>57</v>
      </c>
      <c r="E1402" s="1" t="s">
        <v>12</v>
      </c>
      <c r="F1402">
        <v>0.97430000000000005</v>
      </c>
      <c r="G1402">
        <v>88.223206000000005</v>
      </c>
      <c r="H1402">
        <v>0.34100000000000003</v>
      </c>
      <c r="I1402">
        <v>81</v>
      </c>
    </row>
    <row r="1403" spans="1:9" x14ac:dyDescent="0.3">
      <c r="A1403">
        <v>2021</v>
      </c>
      <c r="B1403">
        <v>9</v>
      </c>
      <c r="C1403" s="1" t="s">
        <v>9</v>
      </c>
      <c r="D1403" s="1" t="s">
        <v>50</v>
      </c>
      <c r="E1403" s="1" t="s">
        <v>27</v>
      </c>
      <c r="F1403">
        <v>1.0285</v>
      </c>
      <c r="G1403">
        <v>75.752228000000002</v>
      </c>
      <c r="H1403">
        <v>0.3291</v>
      </c>
      <c r="I1403">
        <v>283</v>
      </c>
    </row>
    <row r="1404" spans="1:9" x14ac:dyDescent="0.3">
      <c r="A1404">
        <v>2020</v>
      </c>
      <c r="B1404">
        <v>9</v>
      </c>
      <c r="C1404" s="1" t="s">
        <v>32</v>
      </c>
      <c r="D1404" s="1" t="s">
        <v>29</v>
      </c>
      <c r="E1404" s="1" t="s">
        <v>13</v>
      </c>
      <c r="F1404">
        <v>1.0472999999999999</v>
      </c>
      <c r="G1404">
        <v>309.44093400000003</v>
      </c>
      <c r="H1404">
        <v>0.41889999999999999</v>
      </c>
      <c r="I1404">
        <v>170</v>
      </c>
    </row>
    <row r="1405" spans="1:9" x14ac:dyDescent="0.3">
      <c r="A1405">
        <v>2022</v>
      </c>
      <c r="B1405">
        <v>9</v>
      </c>
      <c r="C1405" s="1" t="s">
        <v>9</v>
      </c>
      <c r="D1405" s="1" t="s">
        <v>58</v>
      </c>
      <c r="E1405" s="1" t="s">
        <v>12</v>
      </c>
      <c r="F1405">
        <v>1.0530999999999999</v>
      </c>
      <c r="G1405">
        <v>56.502913999999997</v>
      </c>
      <c r="H1405">
        <v>0.36859999999999998</v>
      </c>
      <c r="I1405">
        <v>0</v>
      </c>
    </row>
    <row r="1406" spans="1:9" x14ac:dyDescent="0.3">
      <c r="A1406">
        <v>2022</v>
      </c>
      <c r="B1406">
        <v>9</v>
      </c>
      <c r="C1406" s="1" t="s">
        <v>32</v>
      </c>
      <c r="D1406" s="1" t="s">
        <v>19</v>
      </c>
      <c r="E1406" s="1" t="s">
        <v>12</v>
      </c>
      <c r="F1406">
        <v>1.0606</v>
      </c>
      <c r="G1406">
        <v>220.256091</v>
      </c>
      <c r="H1406">
        <v>0.39240000000000003</v>
      </c>
      <c r="I1406">
        <v>0</v>
      </c>
    </row>
    <row r="1407" spans="1:9" x14ac:dyDescent="0.3">
      <c r="A1407">
        <v>2021</v>
      </c>
      <c r="B1407">
        <v>9</v>
      </c>
      <c r="C1407" s="1" t="s">
        <v>9</v>
      </c>
      <c r="D1407" s="1" t="s">
        <v>21</v>
      </c>
      <c r="E1407" s="1" t="s">
        <v>13</v>
      </c>
      <c r="F1407">
        <v>1.0822000000000001</v>
      </c>
      <c r="G1407">
        <v>139.409435</v>
      </c>
      <c r="H1407">
        <v>0.43290000000000001</v>
      </c>
      <c r="I1407">
        <v>172</v>
      </c>
    </row>
    <row r="1408" spans="1:9" x14ac:dyDescent="0.3">
      <c r="A1408">
        <v>2022</v>
      </c>
      <c r="B1408">
        <v>9</v>
      </c>
      <c r="C1408" s="1" t="s">
        <v>32</v>
      </c>
      <c r="D1408" s="1" t="s">
        <v>15</v>
      </c>
      <c r="E1408" s="1" t="s">
        <v>11</v>
      </c>
      <c r="F1408">
        <v>1.0855999999999999</v>
      </c>
      <c r="G1408">
        <v>141.04062999999999</v>
      </c>
      <c r="H1408">
        <v>0.21709999999999999</v>
      </c>
      <c r="I1408">
        <v>251</v>
      </c>
    </row>
    <row r="1409" spans="1:9" x14ac:dyDescent="0.3">
      <c r="A1409">
        <v>2020</v>
      </c>
      <c r="B1409">
        <v>9</v>
      </c>
      <c r="C1409" s="1" t="s">
        <v>32</v>
      </c>
      <c r="D1409" s="1" t="s">
        <v>33</v>
      </c>
      <c r="E1409" s="1" t="s">
        <v>126</v>
      </c>
      <c r="F1409">
        <v>1.0918000000000001</v>
      </c>
      <c r="G1409">
        <v>304.05243899999999</v>
      </c>
      <c r="H1409">
        <v>0.20730000000000001</v>
      </c>
      <c r="I1409">
        <v>86</v>
      </c>
    </row>
    <row r="1410" spans="1:9" x14ac:dyDescent="0.3">
      <c r="A1410">
        <v>2022</v>
      </c>
      <c r="B1410">
        <v>9</v>
      </c>
      <c r="C1410" s="1" t="s">
        <v>26</v>
      </c>
      <c r="D1410" s="1" t="s">
        <v>51</v>
      </c>
      <c r="E1410" s="1" t="s">
        <v>12</v>
      </c>
      <c r="F1410">
        <v>1.1156999999999999</v>
      </c>
      <c r="G1410">
        <v>72.697706999999994</v>
      </c>
      <c r="H1410">
        <v>0.42949999999999999</v>
      </c>
      <c r="I1410">
        <v>487</v>
      </c>
    </row>
    <row r="1411" spans="1:9" x14ac:dyDescent="0.3">
      <c r="A1411">
        <v>2022</v>
      </c>
      <c r="B1411">
        <v>9</v>
      </c>
      <c r="C1411" s="1" t="s">
        <v>9</v>
      </c>
      <c r="D1411" s="1" t="s">
        <v>60</v>
      </c>
      <c r="E1411" s="1" t="s">
        <v>22</v>
      </c>
      <c r="F1411">
        <v>1.1431</v>
      </c>
      <c r="G1411">
        <v>75.358834999999999</v>
      </c>
      <c r="H1411">
        <v>0.2858</v>
      </c>
      <c r="I1411">
        <v>0</v>
      </c>
    </row>
    <row r="1412" spans="1:9" x14ac:dyDescent="0.3">
      <c r="A1412">
        <v>2020</v>
      </c>
      <c r="B1412">
        <v>9</v>
      </c>
      <c r="C1412" s="1" t="s">
        <v>26</v>
      </c>
      <c r="D1412" s="1" t="s">
        <v>17</v>
      </c>
      <c r="E1412" s="1" t="s">
        <v>126</v>
      </c>
      <c r="F1412">
        <v>1.1543000000000001</v>
      </c>
      <c r="G1412">
        <v>102.77844899999999</v>
      </c>
      <c r="H1412">
        <v>0.20780000000000001</v>
      </c>
      <c r="I1412">
        <v>259</v>
      </c>
    </row>
    <row r="1413" spans="1:9" x14ac:dyDescent="0.3">
      <c r="A1413">
        <v>2022</v>
      </c>
      <c r="B1413">
        <v>9</v>
      </c>
      <c r="C1413" s="1" t="s">
        <v>32</v>
      </c>
      <c r="D1413" s="1" t="s">
        <v>33</v>
      </c>
      <c r="E1413" s="1" t="s">
        <v>126</v>
      </c>
      <c r="F1413">
        <v>1.1708000000000001</v>
      </c>
      <c r="G1413">
        <v>382.11987599999998</v>
      </c>
      <c r="H1413">
        <v>0.2225</v>
      </c>
      <c r="I1413">
        <v>101</v>
      </c>
    </row>
    <row r="1414" spans="1:9" x14ac:dyDescent="0.3">
      <c r="A1414">
        <v>2021</v>
      </c>
      <c r="B1414">
        <v>9</v>
      </c>
      <c r="C1414" s="1" t="s">
        <v>32</v>
      </c>
      <c r="D1414" s="1" t="s">
        <v>33</v>
      </c>
      <c r="E1414" s="1" t="s">
        <v>126</v>
      </c>
      <c r="F1414">
        <v>1.3111999999999999</v>
      </c>
      <c r="G1414">
        <v>388.65413999999998</v>
      </c>
      <c r="H1414">
        <v>0.249</v>
      </c>
      <c r="I1414">
        <v>115</v>
      </c>
    </row>
    <row r="1415" spans="1:9" x14ac:dyDescent="0.3">
      <c r="A1415">
        <v>2020</v>
      </c>
      <c r="B1415">
        <v>9</v>
      </c>
      <c r="C1415" s="1" t="s">
        <v>26</v>
      </c>
      <c r="D1415" s="1" t="s">
        <v>30</v>
      </c>
      <c r="E1415" s="1" t="s">
        <v>22</v>
      </c>
      <c r="F1415">
        <v>1.3202</v>
      </c>
      <c r="G1415">
        <v>62.586761000000003</v>
      </c>
      <c r="H1415">
        <v>0.36969999999999997</v>
      </c>
      <c r="I1415">
        <v>830</v>
      </c>
    </row>
    <row r="1416" spans="1:9" x14ac:dyDescent="0.3">
      <c r="A1416">
        <v>2022</v>
      </c>
      <c r="B1416">
        <v>9</v>
      </c>
      <c r="C1416" s="1" t="s">
        <v>26</v>
      </c>
      <c r="D1416" s="1" t="s">
        <v>60</v>
      </c>
      <c r="E1416" s="1" t="s">
        <v>22</v>
      </c>
      <c r="F1416">
        <v>1.3413999999999999</v>
      </c>
      <c r="G1416">
        <v>127.422027</v>
      </c>
      <c r="H1416">
        <v>0.33539999999999998</v>
      </c>
      <c r="I1416">
        <v>825</v>
      </c>
    </row>
    <row r="1417" spans="1:9" x14ac:dyDescent="0.3">
      <c r="A1417">
        <v>2021</v>
      </c>
      <c r="B1417">
        <v>9</v>
      </c>
      <c r="C1417" s="1" t="s">
        <v>26</v>
      </c>
      <c r="D1417" s="1" t="s">
        <v>55</v>
      </c>
      <c r="E1417" s="1" t="s">
        <v>12</v>
      </c>
      <c r="F1417">
        <v>1.7236</v>
      </c>
      <c r="G1417">
        <v>68.770531000000005</v>
      </c>
      <c r="H1417">
        <v>0.60329999999999995</v>
      </c>
      <c r="I1417">
        <v>188</v>
      </c>
    </row>
    <row r="1418" spans="1:9" x14ac:dyDescent="0.3">
      <c r="A1418">
        <v>2022</v>
      </c>
      <c r="B1418">
        <v>9</v>
      </c>
      <c r="C1418" s="1" t="s">
        <v>32</v>
      </c>
      <c r="D1418" s="1" t="s">
        <v>21</v>
      </c>
      <c r="E1418" s="1" t="s">
        <v>13</v>
      </c>
      <c r="F1418">
        <v>1.7531000000000001</v>
      </c>
      <c r="G1418">
        <v>477.69954100000001</v>
      </c>
      <c r="H1418">
        <v>0.70130000000000003</v>
      </c>
      <c r="I1418">
        <v>375</v>
      </c>
    </row>
    <row r="1419" spans="1:9" x14ac:dyDescent="0.3">
      <c r="A1419">
        <v>2020</v>
      </c>
      <c r="B1419">
        <v>9</v>
      </c>
      <c r="C1419" s="1" t="s">
        <v>32</v>
      </c>
      <c r="D1419" s="1" t="s">
        <v>16</v>
      </c>
      <c r="E1419" s="1" t="s">
        <v>13</v>
      </c>
      <c r="F1419">
        <v>1.8560000000000001</v>
      </c>
      <c r="G1419">
        <v>283.97569099999998</v>
      </c>
      <c r="H1419">
        <v>0.83520000000000005</v>
      </c>
      <c r="I1419">
        <v>847</v>
      </c>
    </row>
    <row r="1420" spans="1:9" x14ac:dyDescent="0.3">
      <c r="A1420">
        <v>2022</v>
      </c>
      <c r="B1420">
        <v>9</v>
      </c>
      <c r="C1420" s="1" t="s">
        <v>26</v>
      </c>
      <c r="D1420" s="1" t="s">
        <v>56</v>
      </c>
      <c r="E1420" s="1" t="s">
        <v>12</v>
      </c>
      <c r="F1420">
        <v>1.9004000000000001</v>
      </c>
      <c r="G1420">
        <v>167.379323</v>
      </c>
      <c r="H1420">
        <v>0.66510000000000002</v>
      </c>
      <c r="I1420">
        <v>984</v>
      </c>
    </row>
    <row r="1421" spans="1:9" x14ac:dyDescent="0.3">
      <c r="A1421">
        <v>2021</v>
      </c>
      <c r="B1421">
        <v>9</v>
      </c>
      <c r="C1421" s="1" t="s">
        <v>32</v>
      </c>
      <c r="D1421" s="1" t="s">
        <v>19</v>
      </c>
      <c r="E1421" s="1" t="s">
        <v>12</v>
      </c>
      <c r="F1421">
        <v>1.9244000000000001</v>
      </c>
      <c r="G1421">
        <v>381.29071900000002</v>
      </c>
      <c r="H1421">
        <v>0.71199999999999997</v>
      </c>
      <c r="I1421">
        <v>0</v>
      </c>
    </row>
    <row r="1422" spans="1:9" x14ac:dyDescent="0.3">
      <c r="A1422">
        <v>2022</v>
      </c>
      <c r="B1422">
        <v>9</v>
      </c>
      <c r="C1422" s="1" t="s">
        <v>26</v>
      </c>
      <c r="D1422" s="1" t="s">
        <v>10</v>
      </c>
      <c r="E1422" s="1" t="s">
        <v>46</v>
      </c>
      <c r="F1422">
        <v>1.9584999999999999</v>
      </c>
      <c r="G1422">
        <v>150.93379999999999</v>
      </c>
      <c r="H1422">
        <v>0.39169999999999999</v>
      </c>
      <c r="I1422">
        <v>311</v>
      </c>
    </row>
    <row r="1423" spans="1:9" x14ac:dyDescent="0.3">
      <c r="A1423">
        <v>2021</v>
      </c>
      <c r="B1423">
        <v>9</v>
      </c>
      <c r="C1423" s="1" t="s">
        <v>26</v>
      </c>
      <c r="D1423" s="1" t="s">
        <v>52</v>
      </c>
      <c r="E1423" s="1" t="s">
        <v>13</v>
      </c>
      <c r="F1423">
        <v>2.0364</v>
      </c>
      <c r="G1423">
        <v>183.71554599999999</v>
      </c>
      <c r="H1423">
        <v>0.81459999999999999</v>
      </c>
      <c r="I1423">
        <v>575</v>
      </c>
    </row>
    <row r="1424" spans="1:9" x14ac:dyDescent="0.3">
      <c r="A1424">
        <v>2021</v>
      </c>
      <c r="B1424">
        <v>9</v>
      </c>
      <c r="C1424" s="1" t="s">
        <v>26</v>
      </c>
      <c r="D1424" s="1" t="s">
        <v>16</v>
      </c>
      <c r="E1424" s="1" t="s">
        <v>11</v>
      </c>
      <c r="F1424">
        <v>2.1857000000000002</v>
      </c>
      <c r="G1424">
        <v>149.31264300000001</v>
      </c>
      <c r="H1424">
        <v>0.50270000000000004</v>
      </c>
      <c r="I1424">
        <v>899</v>
      </c>
    </row>
    <row r="1425" spans="1:9" x14ac:dyDescent="0.3">
      <c r="A1425">
        <v>2020</v>
      </c>
      <c r="B1425">
        <v>9</v>
      </c>
      <c r="C1425" s="1" t="s">
        <v>26</v>
      </c>
      <c r="D1425" s="1" t="s">
        <v>16</v>
      </c>
      <c r="E1425" s="1" t="s">
        <v>11</v>
      </c>
      <c r="F1425">
        <v>2.3517999999999999</v>
      </c>
      <c r="G1425">
        <v>180.63085599999999</v>
      </c>
      <c r="H1425">
        <v>0.54090000000000005</v>
      </c>
      <c r="I1425">
        <v>1360</v>
      </c>
    </row>
    <row r="1426" spans="1:9" x14ac:dyDescent="0.3">
      <c r="A1426">
        <v>2021</v>
      </c>
      <c r="B1426">
        <v>9</v>
      </c>
      <c r="C1426" s="1" t="s">
        <v>26</v>
      </c>
      <c r="D1426" s="1" t="s">
        <v>51</v>
      </c>
      <c r="E1426" s="1" t="s">
        <v>12</v>
      </c>
      <c r="F1426">
        <v>2.4123000000000001</v>
      </c>
      <c r="G1426">
        <v>171.65500299999999</v>
      </c>
      <c r="H1426">
        <v>0.92869999999999997</v>
      </c>
      <c r="I1426">
        <v>1468</v>
      </c>
    </row>
    <row r="1427" spans="1:9" x14ac:dyDescent="0.3">
      <c r="A1427">
        <v>2022</v>
      </c>
      <c r="B1427">
        <v>9</v>
      </c>
      <c r="C1427" s="1" t="s">
        <v>9</v>
      </c>
      <c r="D1427" s="1" t="s">
        <v>20</v>
      </c>
      <c r="E1427" s="1" t="s">
        <v>12</v>
      </c>
      <c r="F1427">
        <v>2.4312999999999998</v>
      </c>
      <c r="G1427">
        <v>168.27213399999999</v>
      </c>
      <c r="H1427">
        <v>0.87529999999999997</v>
      </c>
      <c r="I1427">
        <v>159</v>
      </c>
    </row>
    <row r="1428" spans="1:9" x14ac:dyDescent="0.3">
      <c r="A1428">
        <v>2020</v>
      </c>
      <c r="B1428">
        <v>9</v>
      </c>
      <c r="C1428" s="1" t="s">
        <v>9</v>
      </c>
      <c r="D1428" s="1" t="s">
        <v>19</v>
      </c>
      <c r="E1428" s="1" t="s">
        <v>12</v>
      </c>
      <c r="F1428">
        <v>2.4628999999999999</v>
      </c>
      <c r="G1428">
        <v>369.87360899999999</v>
      </c>
      <c r="H1428">
        <v>0.9113</v>
      </c>
      <c r="I1428">
        <v>162</v>
      </c>
    </row>
    <row r="1429" spans="1:9" x14ac:dyDescent="0.3">
      <c r="A1429">
        <v>2022</v>
      </c>
      <c r="B1429">
        <v>9</v>
      </c>
      <c r="C1429" s="1" t="s">
        <v>32</v>
      </c>
      <c r="D1429" s="1" t="s">
        <v>20</v>
      </c>
      <c r="E1429" s="1" t="s">
        <v>22</v>
      </c>
      <c r="F1429">
        <v>2.4691999999999998</v>
      </c>
      <c r="G1429">
        <v>153.16091499999999</v>
      </c>
      <c r="H1429">
        <v>0.64200000000000002</v>
      </c>
      <c r="I1429">
        <v>338</v>
      </c>
    </row>
    <row r="1430" spans="1:9" x14ac:dyDescent="0.3">
      <c r="A1430">
        <v>2021</v>
      </c>
      <c r="B1430">
        <v>9</v>
      </c>
      <c r="C1430" s="1" t="s">
        <v>9</v>
      </c>
      <c r="D1430" s="1" t="s">
        <v>20</v>
      </c>
      <c r="E1430" s="1" t="s">
        <v>12</v>
      </c>
      <c r="F1430">
        <v>2.5158999999999998</v>
      </c>
      <c r="G1430">
        <v>210.14461399999999</v>
      </c>
      <c r="H1430">
        <v>0.90569999999999995</v>
      </c>
      <c r="I1430">
        <v>245</v>
      </c>
    </row>
    <row r="1431" spans="1:9" x14ac:dyDescent="0.3">
      <c r="A1431">
        <v>2021</v>
      </c>
      <c r="B1431">
        <v>9</v>
      </c>
      <c r="C1431" s="1" t="s">
        <v>26</v>
      </c>
      <c r="D1431" s="1" t="s">
        <v>50</v>
      </c>
      <c r="E1431" s="1" t="s">
        <v>27</v>
      </c>
      <c r="F1431">
        <v>2.5920000000000001</v>
      </c>
      <c r="G1431">
        <v>240.02345399999999</v>
      </c>
      <c r="H1431">
        <v>0.82940000000000003</v>
      </c>
      <c r="I1431">
        <v>2551</v>
      </c>
    </row>
    <row r="1432" spans="1:9" x14ac:dyDescent="0.3">
      <c r="A1432">
        <v>2021</v>
      </c>
      <c r="B1432">
        <v>9</v>
      </c>
      <c r="C1432" s="1" t="s">
        <v>32</v>
      </c>
      <c r="D1432" s="1" t="s">
        <v>50</v>
      </c>
      <c r="E1432" s="1" t="s">
        <v>27</v>
      </c>
      <c r="F1432">
        <v>2.6711</v>
      </c>
      <c r="G1432">
        <v>221.40583799999999</v>
      </c>
      <c r="H1432">
        <v>0.8548</v>
      </c>
      <c r="I1432">
        <v>2847</v>
      </c>
    </row>
    <row r="1433" spans="1:9" x14ac:dyDescent="0.3">
      <c r="A1433">
        <v>2021</v>
      </c>
      <c r="B1433">
        <v>9</v>
      </c>
      <c r="C1433" s="1" t="s">
        <v>26</v>
      </c>
      <c r="D1433" s="1" t="s">
        <v>10</v>
      </c>
      <c r="E1433" s="1" t="s">
        <v>13</v>
      </c>
      <c r="F1433">
        <v>2.7738</v>
      </c>
      <c r="G1433">
        <v>417.71927199999999</v>
      </c>
      <c r="H1433">
        <v>1.387</v>
      </c>
      <c r="I1433">
        <v>654</v>
      </c>
    </row>
    <row r="1434" spans="1:9" x14ac:dyDescent="0.3">
      <c r="A1434">
        <v>2020</v>
      </c>
      <c r="B1434">
        <v>9</v>
      </c>
      <c r="C1434" s="1" t="s">
        <v>9</v>
      </c>
      <c r="D1434" s="1" t="s">
        <v>17</v>
      </c>
      <c r="E1434" s="1" t="s">
        <v>126</v>
      </c>
      <c r="F1434">
        <v>2.7854999999999999</v>
      </c>
      <c r="G1434">
        <v>291.05724500000002</v>
      </c>
      <c r="H1434">
        <v>0.50149999999999995</v>
      </c>
      <c r="I1434">
        <v>98</v>
      </c>
    </row>
    <row r="1435" spans="1:9" x14ac:dyDescent="0.3">
      <c r="A1435">
        <v>2022</v>
      </c>
      <c r="B1435">
        <v>9</v>
      </c>
      <c r="C1435" s="1" t="s">
        <v>9</v>
      </c>
      <c r="D1435" s="1" t="s">
        <v>10</v>
      </c>
      <c r="E1435" s="1" t="s">
        <v>46</v>
      </c>
      <c r="F1435">
        <v>2.8003999999999998</v>
      </c>
      <c r="G1435">
        <v>175.3501</v>
      </c>
      <c r="H1435">
        <v>0.56010000000000004</v>
      </c>
      <c r="I1435">
        <v>154</v>
      </c>
    </row>
    <row r="1436" spans="1:9" x14ac:dyDescent="0.3">
      <c r="A1436">
        <v>2022</v>
      </c>
      <c r="B1436">
        <v>9</v>
      </c>
      <c r="C1436" s="1" t="s">
        <v>9</v>
      </c>
      <c r="D1436" s="1" t="s">
        <v>17</v>
      </c>
      <c r="E1436" s="1" t="s">
        <v>126</v>
      </c>
      <c r="F1436">
        <v>2.8967999999999998</v>
      </c>
      <c r="G1436">
        <v>309.26137699999998</v>
      </c>
      <c r="H1436">
        <v>0.52139999999999997</v>
      </c>
      <c r="I1436">
        <v>156</v>
      </c>
    </row>
    <row r="1437" spans="1:9" x14ac:dyDescent="0.3">
      <c r="A1437">
        <v>2020</v>
      </c>
      <c r="B1437">
        <v>9</v>
      </c>
      <c r="C1437" s="1" t="s">
        <v>32</v>
      </c>
      <c r="D1437" s="1" t="s">
        <v>19</v>
      </c>
      <c r="E1437" s="1" t="s">
        <v>12</v>
      </c>
      <c r="F1437">
        <v>2.9929000000000001</v>
      </c>
      <c r="G1437">
        <v>496.05571300000003</v>
      </c>
      <c r="H1437">
        <v>1.1073999999999999</v>
      </c>
      <c r="I1437">
        <v>574</v>
      </c>
    </row>
    <row r="1438" spans="1:9" x14ac:dyDescent="0.3">
      <c r="A1438">
        <v>2021</v>
      </c>
      <c r="B1438">
        <v>9</v>
      </c>
      <c r="C1438" s="1" t="s">
        <v>26</v>
      </c>
      <c r="D1438" s="1" t="s">
        <v>45</v>
      </c>
      <c r="E1438" s="1" t="s">
        <v>12</v>
      </c>
      <c r="F1438">
        <v>3.1998000000000002</v>
      </c>
      <c r="G1438">
        <v>224.59787800000001</v>
      </c>
      <c r="H1438">
        <v>1.1198999999999999</v>
      </c>
      <c r="I1438">
        <v>1723</v>
      </c>
    </row>
    <row r="1439" spans="1:9" x14ac:dyDescent="0.3">
      <c r="A1439">
        <v>2021</v>
      </c>
      <c r="B1439">
        <v>9</v>
      </c>
      <c r="C1439" s="1" t="s">
        <v>9</v>
      </c>
      <c r="D1439" s="1" t="s">
        <v>17</v>
      </c>
      <c r="E1439" s="1" t="s">
        <v>126</v>
      </c>
      <c r="F1439">
        <v>3.2673999999999999</v>
      </c>
      <c r="G1439">
        <v>356.615048</v>
      </c>
      <c r="H1439">
        <v>0.58819999999999995</v>
      </c>
      <c r="I1439">
        <v>201</v>
      </c>
    </row>
    <row r="1440" spans="1:9" x14ac:dyDescent="0.3">
      <c r="A1440">
        <v>2022</v>
      </c>
      <c r="B1440">
        <v>9</v>
      </c>
      <c r="C1440" s="1" t="s">
        <v>9</v>
      </c>
      <c r="D1440" s="1" t="s">
        <v>21</v>
      </c>
      <c r="E1440" s="1" t="s">
        <v>13</v>
      </c>
      <c r="F1440">
        <v>3.7585999999999999</v>
      </c>
      <c r="G1440">
        <v>578.31913099999997</v>
      </c>
      <c r="H1440">
        <v>1.5034000000000001</v>
      </c>
      <c r="I1440">
        <v>164</v>
      </c>
    </row>
    <row r="1441" spans="1:9" x14ac:dyDescent="0.3">
      <c r="A1441">
        <v>2022</v>
      </c>
      <c r="B1441">
        <v>9</v>
      </c>
      <c r="C1441" s="1" t="s">
        <v>26</v>
      </c>
      <c r="D1441" s="1" t="s">
        <v>17</v>
      </c>
      <c r="E1441" s="1" t="s">
        <v>126</v>
      </c>
      <c r="F1441">
        <v>3.8073999999999999</v>
      </c>
      <c r="G1441">
        <v>297.966205</v>
      </c>
      <c r="H1441">
        <v>0.68530000000000002</v>
      </c>
      <c r="I1441">
        <v>1396</v>
      </c>
    </row>
    <row r="1442" spans="1:9" x14ac:dyDescent="0.3">
      <c r="A1442">
        <v>2021</v>
      </c>
      <c r="B1442">
        <v>9</v>
      </c>
      <c r="C1442" s="1" t="s">
        <v>32</v>
      </c>
      <c r="D1442" s="1" t="s">
        <v>45</v>
      </c>
      <c r="E1442" s="1" t="s">
        <v>12</v>
      </c>
      <c r="F1442">
        <v>4.3609</v>
      </c>
      <c r="G1442">
        <v>277.61780099999999</v>
      </c>
      <c r="H1442">
        <v>1.5263</v>
      </c>
      <c r="I1442">
        <v>2679</v>
      </c>
    </row>
    <row r="1443" spans="1:9" x14ac:dyDescent="0.3">
      <c r="A1443">
        <v>2022</v>
      </c>
      <c r="B1443">
        <v>9</v>
      </c>
      <c r="C1443" s="1" t="s">
        <v>9</v>
      </c>
      <c r="D1443" s="1" t="s">
        <v>10</v>
      </c>
      <c r="E1443" s="1" t="s">
        <v>11</v>
      </c>
      <c r="F1443">
        <v>4.4724000000000004</v>
      </c>
      <c r="G1443">
        <v>372.44873799999999</v>
      </c>
      <c r="H1443">
        <v>0.93920000000000003</v>
      </c>
      <c r="I1443">
        <v>337</v>
      </c>
    </row>
    <row r="1444" spans="1:9" x14ac:dyDescent="0.3">
      <c r="A1444">
        <v>2021</v>
      </c>
      <c r="B1444">
        <v>9</v>
      </c>
      <c r="C1444" s="1" t="s">
        <v>26</v>
      </c>
      <c r="D1444" s="1" t="s">
        <v>17</v>
      </c>
      <c r="E1444" s="1" t="s">
        <v>126</v>
      </c>
      <c r="F1444">
        <v>4.5446</v>
      </c>
      <c r="G1444">
        <v>414.70506399999999</v>
      </c>
      <c r="H1444">
        <v>0.81799999999999995</v>
      </c>
      <c r="I1444">
        <v>2241</v>
      </c>
    </row>
    <row r="1445" spans="1:9" x14ac:dyDescent="0.3">
      <c r="A1445">
        <v>2021</v>
      </c>
      <c r="B1445">
        <v>9</v>
      </c>
      <c r="C1445" s="1" t="s">
        <v>26</v>
      </c>
      <c r="D1445" s="1" t="s">
        <v>51</v>
      </c>
      <c r="E1445" s="1" t="s">
        <v>13</v>
      </c>
      <c r="F1445">
        <v>5.2130000000000001</v>
      </c>
      <c r="G1445">
        <v>342.31342599999999</v>
      </c>
      <c r="H1445">
        <v>2.5543999999999998</v>
      </c>
      <c r="I1445">
        <v>2666</v>
      </c>
    </row>
    <row r="1446" spans="1:9" x14ac:dyDescent="0.3">
      <c r="A1446">
        <v>2021</v>
      </c>
      <c r="B1446">
        <v>9</v>
      </c>
      <c r="C1446" s="1" t="s">
        <v>26</v>
      </c>
      <c r="D1446" s="1" t="s">
        <v>15</v>
      </c>
      <c r="E1446" s="1" t="s">
        <v>13</v>
      </c>
      <c r="F1446">
        <v>5.4635999999999996</v>
      </c>
      <c r="G1446">
        <v>1037.09187</v>
      </c>
      <c r="H1446">
        <v>2.1854</v>
      </c>
      <c r="I1446">
        <v>810</v>
      </c>
    </row>
    <row r="1447" spans="1:9" x14ac:dyDescent="0.3">
      <c r="A1447">
        <v>2020</v>
      </c>
      <c r="B1447">
        <v>9</v>
      </c>
      <c r="C1447" s="1" t="s">
        <v>9</v>
      </c>
      <c r="D1447" s="1" t="s">
        <v>20</v>
      </c>
      <c r="E1447" s="1" t="s">
        <v>12</v>
      </c>
      <c r="F1447">
        <v>5.6566000000000001</v>
      </c>
      <c r="G1447">
        <v>335.49988100000002</v>
      </c>
      <c r="H1447">
        <v>2.0364</v>
      </c>
      <c r="I1447">
        <v>174</v>
      </c>
    </row>
    <row r="1448" spans="1:9" x14ac:dyDescent="0.3">
      <c r="A1448">
        <v>2020</v>
      </c>
      <c r="B1448">
        <v>9</v>
      </c>
      <c r="C1448" s="1" t="s">
        <v>32</v>
      </c>
      <c r="D1448" s="1" t="s">
        <v>16</v>
      </c>
      <c r="E1448" s="1" t="s">
        <v>11</v>
      </c>
      <c r="F1448">
        <v>5.6877000000000004</v>
      </c>
      <c r="G1448">
        <v>372.51325400000002</v>
      </c>
      <c r="H1448">
        <v>1.3082</v>
      </c>
      <c r="I1448">
        <v>1505</v>
      </c>
    </row>
    <row r="1449" spans="1:9" x14ac:dyDescent="0.3">
      <c r="A1449">
        <v>2020</v>
      </c>
      <c r="B1449">
        <v>9</v>
      </c>
      <c r="C1449" s="1" t="s">
        <v>26</v>
      </c>
      <c r="D1449" s="1" t="s">
        <v>10</v>
      </c>
      <c r="E1449" s="1" t="s">
        <v>13</v>
      </c>
      <c r="F1449">
        <v>5.7031999999999998</v>
      </c>
      <c r="G1449">
        <v>825.61218299999996</v>
      </c>
      <c r="H1449">
        <v>2.8515999999999999</v>
      </c>
      <c r="I1449">
        <v>1288</v>
      </c>
    </row>
    <row r="1450" spans="1:9" x14ac:dyDescent="0.3">
      <c r="A1450">
        <v>2022</v>
      </c>
      <c r="B1450">
        <v>9</v>
      </c>
      <c r="C1450" s="1" t="s">
        <v>32</v>
      </c>
      <c r="D1450" s="1" t="s">
        <v>51</v>
      </c>
      <c r="E1450" s="1" t="s">
        <v>12</v>
      </c>
      <c r="F1450">
        <v>6.0589000000000004</v>
      </c>
      <c r="G1450">
        <v>357.79105299999998</v>
      </c>
      <c r="H1450">
        <v>2.3325999999999998</v>
      </c>
      <c r="I1450">
        <v>1472</v>
      </c>
    </row>
    <row r="1451" spans="1:9" x14ac:dyDescent="0.3">
      <c r="A1451">
        <v>2021</v>
      </c>
      <c r="B1451">
        <v>9</v>
      </c>
      <c r="C1451" s="1" t="s">
        <v>32</v>
      </c>
      <c r="D1451" s="1" t="s">
        <v>51</v>
      </c>
      <c r="E1451" s="1" t="s">
        <v>12</v>
      </c>
      <c r="F1451">
        <v>6.0693999999999999</v>
      </c>
      <c r="G1451">
        <v>471.93084700000003</v>
      </c>
      <c r="H1451">
        <v>2.3367</v>
      </c>
      <c r="I1451">
        <v>4266</v>
      </c>
    </row>
    <row r="1452" spans="1:9" x14ac:dyDescent="0.3">
      <c r="A1452">
        <v>2022</v>
      </c>
      <c r="B1452">
        <v>9</v>
      </c>
      <c r="C1452" s="1" t="s">
        <v>26</v>
      </c>
      <c r="D1452" s="1" t="s">
        <v>10</v>
      </c>
      <c r="E1452" s="1" t="s">
        <v>13</v>
      </c>
      <c r="F1452">
        <v>6.1974999999999998</v>
      </c>
      <c r="G1452">
        <v>813.65182900000002</v>
      </c>
      <c r="H1452">
        <v>3.0510999999999999</v>
      </c>
      <c r="I1452">
        <v>1798</v>
      </c>
    </row>
    <row r="1453" spans="1:9" x14ac:dyDescent="0.3">
      <c r="A1453">
        <v>2020</v>
      </c>
      <c r="B1453">
        <v>9</v>
      </c>
      <c r="C1453" s="1" t="s">
        <v>9</v>
      </c>
      <c r="D1453" s="1" t="s">
        <v>16</v>
      </c>
      <c r="E1453" s="1" t="s">
        <v>11</v>
      </c>
      <c r="F1453">
        <v>6.6517999999999997</v>
      </c>
      <c r="G1453">
        <v>372.04314399999998</v>
      </c>
      <c r="H1453">
        <v>1.5299</v>
      </c>
      <c r="I1453">
        <v>454</v>
      </c>
    </row>
    <row r="1454" spans="1:9" x14ac:dyDescent="0.3">
      <c r="A1454">
        <v>2022</v>
      </c>
      <c r="B1454">
        <v>9</v>
      </c>
      <c r="C1454" s="1" t="s">
        <v>32</v>
      </c>
      <c r="D1454" s="1" t="s">
        <v>17</v>
      </c>
      <c r="E1454" s="1" t="s">
        <v>126</v>
      </c>
      <c r="F1454">
        <v>6.7737999999999996</v>
      </c>
      <c r="G1454">
        <v>517.05504299999996</v>
      </c>
      <c r="H1454">
        <v>1.2192000000000001</v>
      </c>
      <c r="I1454">
        <v>2145</v>
      </c>
    </row>
    <row r="1455" spans="1:9" x14ac:dyDescent="0.3">
      <c r="A1455">
        <v>2021</v>
      </c>
      <c r="B1455">
        <v>9</v>
      </c>
      <c r="C1455" s="1" t="s">
        <v>32</v>
      </c>
      <c r="D1455" s="1" t="s">
        <v>51</v>
      </c>
      <c r="E1455" s="1" t="s">
        <v>13</v>
      </c>
      <c r="F1455">
        <v>7.0548999999999999</v>
      </c>
      <c r="G1455">
        <v>458.48649599999999</v>
      </c>
      <c r="H1455">
        <v>3.4569000000000001</v>
      </c>
      <c r="I1455">
        <v>3606</v>
      </c>
    </row>
    <row r="1456" spans="1:9" x14ac:dyDescent="0.3">
      <c r="A1456">
        <v>2021</v>
      </c>
      <c r="B1456">
        <v>9</v>
      </c>
      <c r="C1456" s="1" t="s">
        <v>32</v>
      </c>
      <c r="D1456" s="1" t="s">
        <v>17</v>
      </c>
      <c r="E1456" s="1" t="s">
        <v>126</v>
      </c>
      <c r="F1456">
        <v>7.3345000000000002</v>
      </c>
      <c r="G1456">
        <v>676.65805699999999</v>
      </c>
      <c r="H1456">
        <v>1.3202</v>
      </c>
      <c r="I1456">
        <v>3594</v>
      </c>
    </row>
    <row r="1457" spans="1:9" x14ac:dyDescent="0.3">
      <c r="A1457">
        <v>2022</v>
      </c>
      <c r="B1457">
        <v>9</v>
      </c>
      <c r="C1457" s="1" t="s">
        <v>32</v>
      </c>
      <c r="D1457" s="1" t="s">
        <v>10</v>
      </c>
      <c r="E1457" s="1" t="s">
        <v>46</v>
      </c>
      <c r="F1457">
        <v>7.5782999999999996</v>
      </c>
      <c r="G1457">
        <v>633.95069999999998</v>
      </c>
      <c r="H1457">
        <v>1.5157</v>
      </c>
      <c r="I1457">
        <v>1050</v>
      </c>
    </row>
    <row r="1458" spans="1:9" x14ac:dyDescent="0.3">
      <c r="A1458">
        <v>2020</v>
      </c>
      <c r="B1458">
        <v>9</v>
      </c>
      <c r="C1458" s="1" t="s">
        <v>26</v>
      </c>
      <c r="D1458" s="1" t="s">
        <v>20</v>
      </c>
      <c r="E1458" s="1" t="s">
        <v>12</v>
      </c>
      <c r="F1458">
        <v>8.1877999999999993</v>
      </c>
      <c r="G1458">
        <v>600.12229000000002</v>
      </c>
      <c r="H1458">
        <v>2.9476</v>
      </c>
      <c r="I1458">
        <v>1787</v>
      </c>
    </row>
    <row r="1459" spans="1:9" x14ac:dyDescent="0.3">
      <c r="A1459">
        <v>2020</v>
      </c>
      <c r="B1459">
        <v>9</v>
      </c>
      <c r="C1459" s="1" t="s">
        <v>32</v>
      </c>
      <c r="D1459" s="1" t="s">
        <v>10</v>
      </c>
      <c r="E1459" s="1" t="s">
        <v>13</v>
      </c>
      <c r="F1459">
        <v>9.1911000000000005</v>
      </c>
      <c r="G1459">
        <v>1138.4475239999999</v>
      </c>
      <c r="H1459">
        <v>4.5955000000000004</v>
      </c>
      <c r="I1459">
        <v>1076</v>
      </c>
    </row>
    <row r="1460" spans="1:9" x14ac:dyDescent="0.3">
      <c r="A1460">
        <v>2020</v>
      </c>
      <c r="B1460">
        <v>9</v>
      </c>
      <c r="C1460" s="1" t="s">
        <v>26</v>
      </c>
      <c r="D1460" s="1" t="s">
        <v>15</v>
      </c>
      <c r="E1460" s="1" t="s">
        <v>13</v>
      </c>
      <c r="F1460">
        <v>9.4641000000000002</v>
      </c>
      <c r="G1460">
        <v>1951.666573</v>
      </c>
      <c r="H1460">
        <v>3.7856999999999998</v>
      </c>
      <c r="I1460">
        <v>1363</v>
      </c>
    </row>
    <row r="1461" spans="1:9" x14ac:dyDescent="0.3">
      <c r="A1461">
        <v>2021</v>
      </c>
      <c r="B1461">
        <v>9</v>
      </c>
      <c r="C1461" s="1" t="s">
        <v>32</v>
      </c>
      <c r="D1461" s="1" t="s">
        <v>10</v>
      </c>
      <c r="E1461" s="1" t="s">
        <v>13</v>
      </c>
      <c r="F1461">
        <v>10.1737</v>
      </c>
      <c r="G1461">
        <v>1340.4343699999999</v>
      </c>
      <c r="H1461">
        <v>5.0869</v>
      </c>
      <c r="I1461">
        <v>701</v>
      </c>
    </row>
    <row r="1462" spans="1:9" x14ac:dyDescent="0.3">
      <c r="A1462">
        <v>2022</v>
      </c>
      <c r="B1462">
        <v>9</v>
      </c>
      <c r="C1462" s="1" t="s">
        <v>26</v>
      </c>
      <c r="D1462" s="1" t="s">
        <v>15</v>
      </c>
      <c r="E1462" s="1" t="s">
        <v>13</v>
      </c>
      <c r="F1462">
        <v>11.0032</v>
      </c>
      <c r="G1462">
        <v>2009.1188569999999</v>
      </c>
      <c r="H1462">
        <v>4.4013</v>
      </c>
      <c r="I1462">
        <v>1621</v>
      </c>
    </row>
    <row r="1463" spans="1:9" x14ac:dyDescent="0.3">
      <c r="A1463">
        <v>2020</v>
      </c>
      <c r="B1463">
        <v>9</v>
      </c>
      <c r="C1463" s="1" t="s">
        <v>9</v>
      </c>
      <c r="D1463" s="1" t="s">
        <v>10</v>
      </c>
      <c r="E1463" s="1" t="s">
        <v>11</v>
      </c>
      <c r="F1463">
        <v>11.6793</v>
      </c>
      <c r="G1463">
        <v>692.95661900000005</v>
      </c>
      <c r="H1463">
        <v>2.4527000000000001</v>
      </c>
      <c r="I1463">
        <v>532</v>
      </c>
    </row>
    <row r="1464" spans="1:9" x14ac:dyDescent="0.3">
      <c r="A1464">
        <v>2022</v>
      </c>
      <c r="B1464">
        <v>9</v>
      </c>
      <c r="C1464" s="1" t="s">
        <v>32</v>
      </c>
      <c r="D1464" s="1" t="s">
        <v>56</v>
      </c>
      <c r="E1464" s="1" t="s">
        <v>12</v>
      </c>
      <c r="F1464">
        <v>11.807499999999999</v>
      </c>
      <c r="G1464">
        <v>1071.843543</v>
      </c>
      <c r="H1464">
        <v>4.1326000000000001</v>
      </c>
      <c r="I1464">
        <v>3759</v>
      </c>
    </row>
    <row r="1465" spans="1:9" x14ac:dyDescent="0.3">
      <c r="A1465">
        <v>2021</v>
      </c>
      <c r="B1465">
        <v>9</v>
      </c>
      <c r="C1465" s="1" t="s">
        <v>9</v>
      </c>
      <c r="D1465" s="1" t="s">
        <v>10</v>
      </c>
      <c r="E1465" s="1" t="s">
        <v>11</v>
      </c>
      <c r="F1465">
        <v>12.618399999999999</v>
      </c>
      <c r="G1465">
        <v>808.53339800000003</v>
      </c>
      <c r="H1465">
        <v>2.6499000000000001</v>
      </c>
      <c r="I1465">
        <v>503</v>
      </c>
    </row>
    <row r="1466" spans="1:9" x14ac:dyDescent="0.3">
      <c r="A1466">
        <v>2022</v>
      </c>
      <c r="B1466">
        <v>9</v>
      </c>
      <c r="C1466" s="1" t="s">
        <v>26</v>
      </c>
      <c r="D1466" s="1" t="s">
        <v>10</v>
      </c>
      <c r="E1466" s="1" t="s">
        <v>11</v>
      </c>
      <c r="F1466">
        <v>13.612</v>
      </c>
      <c r="G1466">
        <v>1019.348168</v>
      </c>
      <c r="H1466">
        <v>2.8586</v>
      </c>
      <c r="I1466">
        <v>3207</v>
      </c>
    </row>
    <row r="1467" spans="1:9" x14ac:dyDescent="0.3">
      <c r="A1467">
        <v>2022</v>
      </c>
      <c r="B1467">
        <v>9</v>
      </c>
      <c r="C1467" s="1" t="s">
        <v>26</v>
      </c>
      <c r="D1467" s="1" t="s">
        <v>20</v>
      </c>
      <c r="E1467" s="1" t="s">
        <v>12</v>
      </c>
      <c r="F1467">
        <v>14.0677</v>
      </c>
      <c r="G1467">
        <v>770.71858399999996</v>
      </c>
      <c r="H1467">
        <v>5.0643000000000002</v>
      </c>
      <c r="I1467">
        <v>1386</v>
      </c>
    </row>
    <row r="1468" spans="1:9" x14ac:dyDescent="0.3">
      <c r="A1468">
        <v>2021</v>
      </c>
      <c r="B1468">
        <v>9</v>
      </c>
      <c r="C1468" s="1" t="s">
        <v>26</v>
      </c>
      <c r="D1468" s="1" t="s">
        <v>20</v>
      </c>
      <c r="E1468" s="1" t="s">
        <v>12</v>
      </c>
      <c r="F1468">
        <v>14.327400000000001</v>
      </c>
      <c r="G1468">
        <v>736.02492900000004</v>
      </c>
      <c r="H1468">
        <v>5.1578999999999997</v>
      </c>
      <c r="I1468">
        <v>1442</v>
      </c>
    </row>
    <row r="1469" spans="1:9" x14ac:dyDescent="0.3">
      <c r="A1469">
        <v>2021</v>
      </c>
      <c r="B1469">
        <v>9</v>
      </c>
      <c r="C1469" s="1" t="s">
        <v>9</v>
      </c>
      <c r="D1469" s="1" t="s">
        <v>10</v>
      </c>
      <c r="E1469" s="1" t="s">
        <v>46</v>
      </c>
      <c r="F1469">
        <v>17.616599999999998</v>
      </c>
      <c r="G1469">
        <v>1100.4579000000001</v>
      </c>
      <c r="H1469">
        <v>3.5234000000000001</v>
      </c>
      <c r="I1469">
        <v>563</v>
      </c>
    </row>
    <row r="1470" spans="1:9" x14ac:dyDescent="0.3">
      <c r="A1470">
        <v>2020</v>
      </c>
      <c r="B1470">
        <v>9</v>
      </c>
      <c r="C1470" s="1" t="s">
        <v>9</v>
      </c>
      <c r="D1470" s="1" t="s">
        <v>10</v>
      </c>
      <c r="E1470" s="1" t="s">
        <v>13</v>
      </c>
      <c r="F1470">
        <v>17.698599999999999</v>
      </c>
      <c r="G1470">
        <v>2124.5435969999999</v>
      </c>
      <c r="H1470">
        <v>8.8491999999999997</v>
      </c>
      <c r="I1470">
        <v>508</v>
      </c>
    </row>
    <row r="1471" spans="1:9" x14ac:dyDescent="0.3">
      <c r="A1471">
        <v>2021</v>
      </c>
      <c r="B1471">
        <v>9</v>
      </c>
      <c r="C1471" s="1" t="s">
        <v>26</v>
      </c>
      <c r="D1471" s="1" t="s">
        <v>10</v>
      </c>
      <c r="E1471" s="1" t="s">
        <v>46</v>
      </c>
      <c r="F1471">
        <v>19.039000000000001</v>
      </c>
      <c r="G1471">
        <v>1265.2026000000001</v>
      </c>
      <c r="H1471">
        <v>3.8079000000000001</v>
      </c>
      <c r="I1471">
        <v>2540</v>
      </c>
    </row>
    <row r="1472" spans="1:9" x14ac:dyDescent="0.3">
      <c r="A1472">
        <v>2022</v>
      </c>
      <c r="B1472">
        <v>9</v>
      </c>
      <c r="C1472" s="1" t="s">
        <v>9</v>
      </c>
      <c r="D1472" s="1" t="s">
        <v>10</v>
      </c>
      <c r="E1472" s="1" t="s">
        <v>13</v>
      </c>
      <c r="F1472">
        <v>20.111599999999999</v>
      </c>
      <c r="G1472">
        <v>2658.1624259999999</v>
      </c>
      <c r="H1472">
        <v>10.045500000000001</v>
      </c>
      <c r="I1472">
        <v>459</v>
      </c>
    </row>
    <row r="1473" spans="1:9" x14ac:dyDescent="0.3">
      <c r="A1473">
        <v>2022</v>
      </c>
      <c r="B1473">
        <v>9</v>
      </c>
      <c r="C1473" s="1" t="s">
        <v>32</v>
      </c>
      <c r="D1473" s="1" t="s">
        <v>10</v>
      </c>
      <c r="E1473" s="1" t="s">
        <v>13</v>
      </c>
      <c r="F1473">
        <v>20.623999999999999</v>
      </c>
      <c r="G1473">
        <v>2737.0403230000002</v>
      </c>
      <c r="H1473">
        <v>10.1936</v>
      </c>
      <c r="I1473">
        <v>4012</v>
      </c>
    </row>
    <row r="1474" spans="1:9" x14ac:dyDescent="0.3">
      <c r="A1474">
        <v>2021</v>
      </c>
      <c r="B1474">
        <v>9</v>
      </c>
      <c r="C1474" s="1" t="s">
        <v>9</v>
      </c>
      <c r="D1474" s="1" t="s">
        <v>15</v>
      </c>
      <c r="E1474" s="1" t="s">
        <v>13</v>
      </c>
      <c r="F1474">
        <v>24.175999999999998</v>
      </c>
      <c r="G1474">
        <v>4509.2291679999998</v>
      </c>
      <c r="H1474">
        <v>9.6705000000000005</v>
      </c>
      <c r="I1474">
        <v>702</v>
      </c>
    </row>
    <row r="1475" spans="1:9" x14ac:dyDescent="0.3">
      <c r="A1475">
        <v>2021</v>
      </c>
      <c r="B1475">
        <v>9</v>
      </c>
      <c r="C1475" s="1" t="s">
        <v>26</v>
      </c>
      <c r="D1475" s="1" t="s">
        <v>10</v>
      </c>
      <c r="E1475" s="1" t="s">
        <v>11</v>
      </c>
      <c r="F1475">
        <v>25.502300000000002</v>
      </c>
      <c r="G1475">
        <v>1767.3089180000002</v>
      </c>
      <c r="H1475">
        <v>5.3554000000000004</v>
      </c>
      <c r="I1475">
        <v>5795</v>
      </c>
    </row>
    <row r="1476" spans="1:9" x14ac:dyDescent="0.3">
      <c r="A1476">
        <v>2022</v>
      </c>
      <c r="B1476">
        <v>9</v>
      </c>
      <c r="C1476" s="1" t="s">
        <v>32</v>
      </c>
      <c r="D1476" s="1" t="s">
        <v>20</v>
      </c>
      <c r="E1476" s="1" t="s">
        <v>12</v>
      </c>
      <c r="F1476">
        <v>26.1782</v>
      </c>
      <c r="G1476">
        <v>1815.597704</v>
      </c>
      <c r="H1476">
        <v>9.4240999999999993</v>
      </c>
      <c r="I1476">
        <v>1827</v>
      </c>
    </row>
    <row r="1477" spans="1:9" x14ac:dyDescent="0.3">
      <c r="A1477">
        <v>2020</v>
      </c>
      <c r="B1477">
        <v>9</v>
      </c>
      <c r="C1477" s="1" t="s">
        <v>32</v>
      </c>
      <c r="D1477" s="1" t="s">
        <v>20</v>
      </c>
      <c r="E1477" s="1" t="s">
        <v>12</v>
      </c>
      <c r="F1477">
        <v>26.433</v>
      </c>
      <c r="G1477">
        <v>1826.3910060000001</v>
      </c>
      <c r="H1477">
        <v>9.5158000000000005</v>
      </c>
      <c r="I1477">
        <v>2081</v>
      </c>
    </row>
    <row r="1478" spans="1:9" x14ac:dyDescent="0.3">
      <c r="A1478">
        <v>2020</v>
      </c>
      <c r="B1478">
        <v>9</v>
      </c>
      <c r="C1478" s="1" t="s">
        <v>32</v>
      </c>
      <c r="D1478" s="1" t="s">
        <v>15</v>
      </c>
      <c r="E1478" s="1" t="s">
        <v>13</v>
      </c>
      <c r="F1478">
        <v>27.315999999999999</v>
      </c>
      <c r="G1478">
        <v>5429.4975059999997</v>
      </c>
      <c r="H1478">
        <v>10.926399999999999</v>
      </c>
      <c r="I1478">
        <v>2225</v>
      </c>
    </row>
    <row r="1479" spans="1:9" x14ac:dyDescent="0.3">
      <c r="A1479">
        <v>2020</v>
      </c>
      <c r="B1479">
        <v>9</v>
      </c>
      <c r="C1479" s="1" t="s">
        <v>9</v>
      </c>
      <c r="D1479" s="1" t="s">
        <v>15</v>
      </c>
      <c r="E1479" s="1" t="s">
        <v>13</v>
      </c>
      <c r="F1479">
        <v>28.8596</v>
      </c>
      <c r="G1479">
        <v>4467.3348070000002</v>
      </c>
      <c r="H1479">
        <v>11.543900000000001</v>
      </c>
      <c r="I1479">
        <v>646</v>
      </c>
    </row>
    <row r="1480" spans="1:9" x14ac:dyDescent="0.3">
      <c r="A1480">
        <v>2021</v>
      </c>
      <c r="B1480">
        <v>9</v>
      </c>
      <c r="C1480" s="1" t="s">
        <v>32</v>
      </c>
      <c r="D1480" s="1" t="s">
        <v>10</v>
      </c>
      <c r="E1480" s="1" t="s">
        <v>46</v>
      </c>
      <c r="F1480">
        <v>29.4026</v>
      </c>
      <c r="G1480">
        <v>1831.2859000000001</v>
      </c>
      <c r="H1480">
        <v>5.8804999999999996</v>
      </c>
      <c r="I1480">
        <v>3746</v>
      </c>
    </row>
    <row r="1481" spans="1:9" x14ac:dyDescent="0.3">
      <c r="A1481">
        <v>2022</v>
      </c>
      <c r="B1481">
        <v>9</v>
      </c>
      <c r="C1481" s="1" t="s">
        <v>32</v>
      </c>
      <c r="D1481" s="1" t="s">
        <v>15</v>
      </c>
      <c r="E1481" s="1" t="s">
        <v>13</v>
      </c>
      <c r="F1481">
        <v>31.026700000000002</v>
      </c>
      <c r="G1481">
        <v>6399.1824299999998</v>
      </c>
      <c r="H1481">
        <v>12.410600000000001</v>
      </c>
      <c r="I1481">
        <v>3549</v>
      </c>
    </row>
    <row r="1482" spans="1:9" x14ac:dyDescent="0.3">
      <c r="A1482">
        <v>2022</v>
      </c>
      <c r="B1482">
        <v>9</v>
      </c>
      <c r="C1482" s="1" t="s">
        <v>32</v>
      </c>
      <c r="D1482" s="1" t="s">
        <v>10</v>
      </c>
      <c r="E1482" s="1" t="s">
        <v>11</v>
      </c>
      <c r="F1482">
        <v>33.580800000000004</v>
      </c>
      <c r="G1482">
        <v>2550.8101190000002</v>
      </c>
      <c r="H1482">
        <v>7.0519999999999996</v>
      </c>
      <c r="I1482">
        <v>5417</v>
      </c>
    </row>
    <row r="1483" spans="1:9" x14ac:dyDescent="0.3">
      <c r="A1483">
        <v>2021</v>
      </c>
      <c r="B1483">
        <v>9</v>
      </c>
      <c r="C1483" s="1" t="s">
        <v>9</v>
      </c>
      <c r="D1483" s="1" t="s">
        <v>10</v>
      </c>
      <c r="E1483" s="1" t="s">
        <v>13</v>
      </c>
      <c r="F1483">
        <v>36.790300000000002</v>
      </c>
      <c r="G1483">
        <v>4342.2970800000003</v>
      </c>
      <c r="H1483">
        <v>18.395199999999999</v>
      </c>
      <c r="I1483">
        <v>672</v>
      </c>
    </row>
    <row r="1484" spans="1:9" x14ac:dyDescent="0.3">
      <c r="A1484">
        <v>2022</v>
      </c>
      <c r="B1484">
        <v>9</v>
      </c>
      <c r="C1484" s="1" t="s">
        <v>9</v>
      </c>
      <c r="D1484" s="1" t="s">
        <v>10</v>
      </c>
      <c r="E1484" s="1" t="s">
        <v>12</v>
      </c>
      <c r="F1484">
        <v>36.849400000000003</v>
      </c>
      <c r="G1484">
        <v>3683.3465890000002</v>
      </c>
      <c r="H1484">
        <v>12.8973</v>
      </c>
      <c r="I1484">
        <v>561</v>
      </c>
    </row>
    <row r="1485" spans="1:9" x14ac:dyDescent="0.3">
      <c r="A1485">
        <v>2021</v>
      </c>
      <c r="B1485">
        <v>9</v>
      </c>
      <c r="C1485" s="1" t="s">
        <v>32</v>
      </c>
      <c r="D1485" s="1" t="s">
        <v>15</v>
      </c>
      <c r="E1485" s="1" t="s">
        <v>13</v>
      </c>
      <c r="F1485">
        <v>37.5212</v>
      </c>
      <c r="G1485">
        <v>7067.4779660000004</v>
      </c>
      <c r="H1485">
        <v>15.0084</v>
      </c>
      <c r="I1485">
        <v>3877</v>
      </c>
    </row>
    <row r="1486" spans="1:9" x14ac:dyDescent="0.3">
      <c r="A1486">
        <v>2022</v>
      </c>
      <c r="B1486">
        <v>9</v>
      </c>
      <c r="C1486" s="1" t="s">
        <v>9</v>
      </c>
      <c r="D1486" s="1" t="s">
        <v>15</v>
      </c>
      <c r="E1486" s="1" t="s">
        <v>13</v>
      </c>
      <c r="F1486">
        <v>38.967300000000002</v>
      </c>
      <c r="G1486">
        <v>7477.9733239999996</v>
      </c>
      <c r="H1486">
        <v>15.587</v>
      </c>
      <c r="I1486">
        <v>622</v>
      </c>
    </row>
    <row r="1487" spans="1:9" x14ac:dyDescent="0.3">
      <c r="A1487">
        <v>2021</v>
      </c>
      <c r="B1487">
        <v>9</v>
      </c>
      <c r="C1487" s="1" t="s">
        <v>9</v>
      </c>
      <c r="D1487" s="1" t="s">
        <v>10</v>
      </c>
      <c r="E1487" s="1" t="s">
        <v>12</v>
      </c>
      <c r="F1487">
        <v>42.404499999999999</v>
      </c>
      <c r="G1487">
        <v>4132.6585139999997</v>
      </c>
      <c r="H1487">
        <v>14.841699999999999</v>
      </c>
      <c r="I1487">
        <v>793</v>
      </c>
    </row>
    <row r="1488" spans="1:9" x14ac:dyDescent="0.3">
      <c r="A1488">
        <v>2021</v>
      </c>
      <c r="B1488">
        <v>9</v>
      </c>
      <c r="C1488" s="1" t="s">
        <v>32</v>
      </c>
      <c r="D1488" s="1" t="s">
        <v>20</v>
      </c>
      <c r="E1488" s="1" t="s">
        <v>12</v>
      </c>
      <c r="F1488">
        <v>43.505899999999997</v>
      </c>
      <c r="G1488">
        <v>2370.8854889999998</v>
      </c>
      <c r="H1488">
        <v>15.662100000000001</v>
      </c>
      <c r="I1488">
        <v>2108</v>
      </c>
    </row>
    <row r="1489" spans="1:9" x14ac:dyDescent="0.3">
      <c r="A1489">
        <v>2020</v>
      </c>
      <c r="B1489">
        <v>9</v>
      </c>
      <c r="C1489" s="1" t="s">
        <v>26</v>
      </c>
      <c r="D1489" s="1" t="s">
        <v>10</v>
      </c>
      <c r="E1489" s="1" t="s">
        <v>11</v>
      </c>
      <c r="F1489">
        <v>53.578200000000002</v>
      </c>
      <c r="G1489">
        <v>3386.3273669999999</v>
      </c>
      <c r="H1489">
        <v>11.2514</v>
      </c>
      <c r="I1489">
        <v>7789</v>
      </c>
    </row>
    <row r="1490" spans="1:9" x14ac:dyDescent="0.3">
      <c r="A1490">
        <v>2022</v>
      </c>
      <c r="B1490">
        <v>9</v>
      </c>
      <c r="C1490" s="1" t="s">
        <v>26</v>
      </c>
      <c r="D1490" s="1" t="s">
        <v>10</v>
      </c>
      <c r="E1490" s="1" t="s">
        <v>12</v>
      </c>
      <c r="F1490">
        <v>53.9114</v>
      </c>
      <c r="G1490">
        <v>5939.7496799999999</v>
      </c>
      <c r="H1490">
        <v>18.869</v>
      </c>
      <c r="I1490">
        <v>8071</v>
      </c>
    </row>
    <row r="1491" spans="1:9" x14ac:dyDescent="0.3">
      <c r="A1491">
        <v>2021</v>
      </c>
      <c r="B1491">
        <v>9</v>
      </c>
      <c r="C1491" s="1" t="s">
        <v>26</v>
      </c>
      <c r="D1491" s="1" t="s">
        <v>10</v>
      </c>
      <c r="E1491" s="1" t="s">
        <v>12</v>
      </c>
      <c r="F1491">
        <v>68.099400000000003</v>
      </c>
      <c r="G1491">
        <v>6535.2924750000002</v>
      </c>
      <c r="H1491">
        <v>23.834800000000001</v>
      </c>
      <c r="I1491">
        <v>9782</v>
      </c>
    </row>
    <row r="1492" spans="1:9" x14ac:dyDescent="0.3">
      <c r="A1492">
        <v>2020</v>
      </c>
      <c r="B1492">
        <v>9</v>
      </c>
      <c r="C1492" s="1" t="s">
        <v>26</v>
      </c>
      <c r="D1492" s="1" t="s">
        <v>10</v>
      </c>
      <c r="E1492" s="1" t="s">
        <v>12</v>
      </c>
      <c r="F1492">
        <v>68.321799999999996</v>
      </c>
      <c r="G1492">
        <v>6367.3161319999999</v>
      </c>
      <c r="H1492">
        <v>23.912500000000001</v>
      </c>
      <c r="I1492">
        <v>9323</v>
      </c>
    </row>
    <row r="1493" spans="1:9" x14ac:dyDescent="0.3">
      <c r="A1493">
        <v>2021</v>
      </c>
      <c r="B1493">
        <v>9</v>
      </c>
      <c r="C1493" s="1" t="s">
        <v>32</v>
      </c>
      <c r="D1493" s="1" t="s">
        <v>10</v>
      </c>
      <c r="E1493" s="1" t="s">
        <v>11</v>
      </c>
      <c r="F1493">
        <v>79.053200000000004</v>
      </c>
      <c r="G1493">
        <v>5065.7111249999998</v>
      </c>
      <c r="H1493">
        <v>16.601199999999999</v>
      </c>
      <c r="I1493">
        <v>10947</v>
      </c>
    </row>
    <row r="1494" spans="1:9" x14ac:dyDescent="0.3">
      <c r="A1494">
        <v>2020</v>
      </c>
      <c r="B1494">
        <v>9</v>
      </c>
      <c r="C1494" s="1" t="s">
        <v>9</v>
      </c>
      <c r="D1494" s="1" t="s">
        <v>10</v>
      </c>
      <c r="E1494" s="1" t="s">
        <v>12</v>
      </c>
      <c r="F1494">
        <v>83.769000000000005</v>
      </c>
      <c r="G1494">
        <v>6512.4255009999997</v>
      </c>
      <c r="H1494">
        <v>29.319199999999999</v>
      </c>
      <c r="I1494">
        <v>710</v>
      </c>
    </row>
    <row r="1495" spans="1:9" x14ac:dyDescent="0.3">
      <c r="A1495">
        <v>2022</v>
      </c>
      <c r="B1495">
        <v>9</v>
      </c>
      <c r="C1495" s="1" t="s">
        <v>32</v>
      </c>
      <c r="D1495" s="1" t="s">
        <v>10</v>
      </c>
      <c r="E1495" s="1" t="s">
        <v>12</v>
      </c>
      <c r="F1495">
        <v>101.4127</v>
      </c>
      <c r="G1495">
        <v>12097.787420000001</v>
      </c>
      <c r="H1495">
        <v>35.494399999999999</v>
      </c>
      <c r="I1495">
        <v>16888</v>
      </c>
    </row>
    <row r="1496" spans="1:9" x14ac:dyDescent="0.3">
      <c r="A1496">
        <v>2020</v>
      </c>
      <c r="B1496">
        <v>9</v>
      </c>
      <c r="C1496" s="1" t="s">
        <v>32</v>
      </c>
      <c r="D1496" s="1" t="s">
        <v>10</v>
      </c>
      <c r="E1496" s="1" t="s">
        <v>11</v>
      </c>
      <c r="F1496">
        <v>137.45570000000001</v>
      </c>
      <c r="G1496">
        <v>7628.5187299999998</v>
      </c>
      <c r="H1496">
        <v>28.8657</v>
      </c>
      <c r="I1496">
        <v>11267</v>
      </c>
    </row>
    <row r="1497" spans="1:9" x14ac:dyDescent="0.3">
      <c r="A1497">
        <v>2020</v>
      </c>
      <c r="B1497">
        <v>9</v>
      </c>
      <c r="C1497" s="1" t="s">
        <v>32</v>
      </c>
      <c r="D1497" s="1" t="s">
        <v>10</v>
      </c>
      <c r="E1497" s="1" t="s">
        <v>12</v>
      </c>
      <c r="F1497">
        <v>150.47659999999999</v>
      </c>
      <c r="G1497">
        <v>11344.359734</v>
      </c>
      <c r="H1497">
        <v>52.666800000000002</v>
      </c>
      <c r="I1497">
        <v>11891</v>
      </c>
    </row>
    <row r="1498" spans="1:9" x14ac:dyDescent="0.3">
      <c r="A1498">
        <v>2021</v>
      </c>
      <c r="B1498">
        <v>9</v>
      </c>
      <c r="C1498" s="1" t="s">
        <v>32</v>
      </c>
      <c r="D1498" s="1" t="s">
        <v>10</v>
      </c>
      <c r="E1498" s="1" t="s">
        <v>12</v>
      </c>
      <c r="F1498">
        <v>167.6062</v>
      </c>
      <c r="G1498">
        <v>14523.496622000001</v>
      </c>
      <c r="H1498">
        <v>58.662199999999999</v>
      </c>
      <c r="I1498">
        <v>17799</v>
      </c>
    </row>
    <row r="1499" spans="1:9" x14ac:dyDescent="0.3">
      <c r="A1499">
        <v>2021</v>
      </c>
      <c r="B1499">
        <v>10</v>
      </c>
      <c r="C1499" s="1" t="s">
        <v>9</v>
      </c>
      <c r="D1499" s="1" t="s">
        <v>25</v>
      </c>
      <c r="E1499" s="1" t="s">
        <v>13</v>
      </c>
      <c r="F1499">
        <v>4.0000000000000002E-4</v>
      </c>
      <c r="G1499">
        <v>5.7619999999999998E-2</v>
      </c>
      <c r="H1499">
        <v>1E-4</v>
      </c>
      <c r="I1499">
        <v>0</v>
      </c>
    </row>
    <row r="1500" spans="1:9" x14ac:dyDescent="0.3">
      <c r="A1500">
        <v>2020</v>
      </c>
      <c r="B1500">
        <v>10</v>
      </c>
      <c r="C1500" s="1" t="s">
        <v>9</v>
      </c>
      <c r="D1500" s="1" t="s">
        <v>24</v>
      </c>
      <c r="E1500" s="1" t="s">
        <v>12</v>
      </c>
      <c r="F1500">
        <v>1.2999999999999999E-3</v>
      </c>
      <c r="G1500">
        <v>0.18559100000000001</v>
      </c>
      <c r="H1500">
        <v>5.0000000000000001E-4</v>
      </c>
      <c r="I1500">
        <v>0</v>
      </c>
    </row>
    <row r="1501" spans="1:9" x14ac:dyDescent="0.3">
      <c r="A1501">
        <v>2020</v>
      </c>
      <c r="B1501">
        <v>10</v>
      </c>
      <c r="C1501" s="1" t="s">
        <v>9</v>
      </c>
      <c r="D1501" s="1" t="s">
        <v>15</v>
      </c>
      <c r="E1501" s="1" t="s">
        <v>11</v>
      </c>
      <c r="F1501">
        <v>1.4E-3</v>
      </c>
      <c r="G1501">
        <v>0.155886</v>
      </c>
      <c r="H1501">
        <v>2.9999999999999997E-4</v>
      </c>
      <c r="I1501">
        <v>2</v>
      </c>
    </row>
    <row r="1502" spans="1:9" x14ac:dyDescent="0.3">
      <c r="A1502">
        <v>2020</v>
      </c>
      <c r="B1502">
        <v>10</v>
      </c>
      <c r="C1502" s="1" t="s">
        <v>26</v>
      </c>
      <c r="D1502" s="1" t="s">
        <v>21</v>
      </c>
      <c r="E1502" s="1" t="s">
        <v>22</v>
      </c>
      <c r="F1502">
        <v>1.6000000000000001E-3</v>
      </c>
      <c r="G1502">
        <v>0.64330100000000001</v>
      </c>
      <c r="H1502">
        <v>5.0000000000000001E-4</v>
      </c>
      <c r="I1502">
        <v>2</v>
      </c>
    </row>
    <row r="1503" spans="1:9" x14ac:dyDescent="0.3">
      <c r="A1503">
        <v>2022</v>
      </c>
      <c r="B1503">
        <v>10</v>
      </c>
      <c r="C1503" s="1" t="s">
        <v>9</v>
      </c>
      <c r="D1503" s="1" t="s">
        <v>21</v>
      </c>
      <c r="E1503" s="1" t="s">
        <v>22</v>
      </c>
      <c r="F1503">
        <v>2E-3</v>
      </c>
      <c r="G1503">
        <v>0.47594500000000001</v>
      </c>
      <c r="H1503">
        <v>5.0000000000000001E-4</v>
      </c>
      <c r="I1503">
        <v>1</v>
      </c>
    </row>
    <row r="1504" spans="1:9" x14ac:dyDescent="0.3">
      <c r="A1504">
        <v>2022</v>
      </c>
      <c r="B1504">
        <v>10</v>
      </c>
      <c r="C1504" s="1" t="s">
        <v>26</v>
      </c>
      <c r="D1504" s="1" t="s">
        <v>21</v>
      </c>
      <c r="E1504" s="1" t="s">
        <v>27</v>
      </c>
      <c r="F1504">
        <v>2E-3</v>
      </c>
      <c r="G1504">
        <v>0.673736</v>
      </c>
      <c r="H1504">
        <v>5.9999999999999995E-4</v>
      </c>
      <c r="I1504">
        <v>3</v>
      </c>
    </row>
    <row r="1505" spans="1:9" x14ac:dyDescent="0.3">
      <c r="A1505">
        <v>2021</v>
      </c>
      <c r="B1505">
        <v>10</v>
      </c>
      <c r="C1505" s="1" t="s">
        <v>32</v>
      </c>
      <c r="D1505" s="1" t="s">
        <v>34</v>
      </c>
      <c r="E1505" s="1" t="s">
        <v>126</v>
      </c>
      <c r="F1505">
        <v>2.5999999999999999E-3</v>
      </c>
      <c r="G1505">
        <v>1.2736730000000001</v>
      </c>
      <c r="H1505">
        <v>5.0000000000000001E-4</v>
      </c>
      <c r="I1505">
        <v>1</v>
      </c>
    </row>
    <row r="1506" spans="1:9" x14ac:dyDescent="0.3">
      <c r="A1506">
        <v>2020</v>
      </c>
      <c r="B1506">
        <v>10</v>
      </c>
      <c r="C1506" s="1" t="s">
        <v>32</v>
      </c>
      <c r="D1506" s="1" t="s">
        <v>29</v>
      </c>
      <c r="E1506" s="1" t="s">
        <v>126</v>
      </c>
      <c r="F1506">
        <v>2.7000000000000001E-3</v>
      </c>
      <c r="G1506">
        <v>0.56320400000000004</v>
      </c>
      <c r="H1506">
        <v>5.0000000000000001E-4</v>
      </c>
      <c r="I1506">
        <v>4</v>
      </c>
    </row>
    <row r="1507" spans="1:9" x14ac:dyDescent="0.3">
      <c r="A1507">
        <v>2020</v>
      </c>
      <c r="B1507">
        <v>10</v>
      </c>
      <c r="C1507" s="1" t="s">
        <v>32</v>
      </c>
      <c r="D1507" s="1" t="s">
        <v>29</v>
      </c>
      <c r="E1507" s="1" t="s">
        <v>12</v>
      </c>
      <c r="F1507">
        <v>3.3E-3</v>
      </c>
      <c r="G1507">
        <v>1.2797069999999999</v>
      </c>
      <c r="H1507">
        <v>1.1999999999999999E-3</v>
      </c>
      <c r="I1507">
        <v>2</v>
      </c>
    </row>
    <row r="1508" spans="1:9" x14ac:dyDescent="0.3">
      <c r="A1508">
        <v>2021</v>
      </c>
      <c r="B1508">
        <v>10</v>
      </c>
      <c r="C1508" s="1" t="s">
        <v>26</v>
      </c>
      <c r="D1508" s="1" t="s">
        <v>21</v>
      </c>
      <c r="E1508" s="1" t="s">
        <v>22</v>
      </c>
      <c r="F1508">
        <v>3.7000000000000002E-3</v>
      </c>
      <c r="G1508">
        <v>1.48214</v>
      </c>
      <c r="H1508">
        <v>1.1000000000000001E-3</v>
      </c>
      <c r="I1508">
        <v>0</v>
      </c>
    </row>
    <row r="1509" spans="1:9" x14ac:dyDescent="0.3">
      <c r="A1509">
        <v>2020</v>
      </c>
      <c r="B1509">
        <v>10</v>
      </c>
      <c r="C1509" s="1" t="s">
        <v>9</v>
      </c>
      <c r="D1509" s="1" t="s">
        <v>10</v>
      </c>
      <c r="E1509" s="1" t="s">
        <v>14</v>
      </c>
      <c r="F1509">
        <v>4.5999999999999999E-3</v>
      </c>
      <c r="G1509">
        <v>1.0102390000000001</v>
      </c>
      <c r="H1509">
        <v>3.5000000000000001E-3</v>
      </c>
      <c r="I1509">
        <v>4</v>
      </c>
    </row>
    <row r="1510" spans="1:9" x14ac:dyDescent="0.3">
      <c r="A1510">
        <v>2022</v>
      </c>
      <c r="B1510">
        <v>10</v>
      </c>
      <c r="C1510" s="1" t="s">
        <v>26</v>
      </c>
      <c r="D1510" s="1" t="s">
        <v>21</v>
      </c>
      <c r="E1510" s="1" t="s">
        <v>22</v>
      </c>
      <c r="F1510">
        <v>8.0000000000000002E-3</v>
      </c>
      <c r="G1510">
        <v>2.6375890000000002</v>
      </c>
      <c r="H1510">
        <v>2.3E-3</v>
      </c>
      <c r="I1510">
        <v>2</v>
      </c>
    </row>
    <row r="1511" spans="1:9" x14ac:dyDescent="0.3">
      <c r="A1511">
        <v>2020</v>
      </c>
      <c r="B1511">
        <v>10</v>
      </c>
      <c r="C1511" s="1" t="s">
        <v>9</v>
      </c>
      <c r="D1511" s="1" t="s">
        <v>21</v>
      </c>
      <c r="E1511" s="1" t="s">
        <v>22</v>
      </c>
      <c r="F1511">
        <v>8.5000000000000006E-3</v>
      </c>
      <c r="G1511">
        <v>2.76735</v>
      </c>
      <c r="H1511">
        <v>2.3999999999999998E-3</v>
      </c>
      <c r="I1511">
        <v>2</v>
      </c>
    </row>
    <row r="1512" spans="1:9" x14ac:dyDescent="0.3">
      <c r="A1512">
        <v>2021</v>
      </c>
      <c r="B1512">
        <v>10</v>
      </c>
      <c r="C1512" s="1" t="s">
        <v>32</v>
      </c>
      <c r="D1512" s="1" t="s">
        <v>10</v>
      </c>
      <c r="E1512" s="1" t="s">
        <v>14</v>
      </c>
      <c r="F1512">
        <v>1.21E-2</v>
      </c>
      <c r="G1512">
        <v>1.881435</v>
      </c>
      <c r="H1512">
        <v>8.9999999999999993E-3</v>
      </c>
      <c r="I1512">
        <v>3</v>
      </c>
    </row>
    <row r="1513" spans="1:9" x14ac:dyDescent="0.3">
      <c r="A1513">
        <v>2022</v>
      </c>
      <c r="B1513">
        <v>10</v>
      </c>
      <c r="C1513" s="1" t="s">
        <v>32</v>
      </c>
      <c r="D1513" s="1" t="s">
        <v>33</v>
      </c>
      <c r="E1513" s="1" t="s">
        <v>12</v>
      </c>
      <c r="F1513">
        <v>1.4500000000000001E-2</v>
      </c>
      <c r="G1513">
        <v>6.7097100000000003</v>
      </c>
      <c r="H1513">
        <v>5.1999999999999998E-3</v>
      </c>
      <c r="I1513">
        <v>5</v>
      </c>
    </row>
    <row r="1514" spans="1:9" x14ac:dyDescent="0.3">
      <c r="A1514">
        <v>2022</v>
      </c>
      <c r="B1514">
        <v>10</v>
      </c>
      <c r="C1514" s="1" t="s">
        <v>32</v>
      </c>
      <c r="D1514" s="1" t="s">
        <v>21</v>
      </c>
      <c r="E1514" s="1" t="s">
        <v>27</v>
      </c>
      <c r="F1514">
        <v>1.7000000000000001E-2</v>
      </c>
      <c r="G1514">
        <v>5.180294</v>
      </c>
      <c r="H1514">
        <v>5.1000000000000004E-3</v>
      </c>
      <c r="I1514">
        <v>13</v>
      </c>
    </row>
    <row r="1515" spans="1:9" x14ac:dyDescent="0.3">
      <c r="A1515">
        <v>2021</v>
      </c>
      <c r="B1515">
        <v>10</v>
      </c>
      <c r="C1515" s="1" t="s">
        <v>32</v>
      </c>
      <c r="D1515" s="1" t="s">
        <v>33</v>
      </c>
      <c r="E1515" s="1" t="s">
        <v>12</v>
      </c>
      <c r="F1515">
        <v>1.7600000000000001E-2</v>
      </c>
      <c r="G1515">
        <v>7.4601620000000004</v>
      </c>
      <c r="H1515">
        <v>6.1999999999999998E-3</v>
      </c>
      <c r="I1515">
        <v>4</v>
      </c>
    </row>
    <row r="1516" spans="1:9" x14ac:dyDescent="0.3">
      <c r="A1516">
        <v>2020</v>
      </c>
      <c r="B1516">
        <v>10</v>
      </c>
      <c r="C1516" s="1" t="s">
        <v>32</v>
      </c>
      <c r="D1516" s="1" t="s">
        <v>33</v>
      </c>
      <c r="E1516" s="1" t="s">
        <v>12</v>
      </c>
      <c r="F1516">
        <v>1.9300000000000001E-2</v>
      </c>
      <c r="G1516">
        <v>5.6711580000000001</v>
      </c>
      <c r="H1516">
        <v>6.7000000000000002E-3</v>
      </c>
      <c r="I1516">
        <v>7</v>
      </c>
    </row>
    <row r="1517" spans="1:9" x14ac:dyDescent="0.3">
      <c r="A1517">
        <v>2022</v>
      </c>
      <c r="B1517">
        <v>10</v>
      </c>
      <c r="C1517" s="1" t="s">
        <v>32</v>
      </c>
      <c r="D1517" s="1" t="s">
        <v>21</v>
      </c>
      <c r="E1517" s="1" t="s">
        <v>22</v>
      </c>
      <c r="F1517">
        <v>1.9800000000000002E-2</v>
      </c>
      <c r="G1517">
        <v>3.0197769999999999</v>
      </c>
      <c r="H1517">
        <v>5.5999999999999999E-3</v>
      </c>
      <c r="I1517">
        <v>2</v>
      </c>
    </row>
    <row r="1518" spans="1:9" x14ac:dyDescent="0.3">
      <c r="A1518">
        <v>2022</v>
      </c>
      <c r="B1518">
        <v>10</v>
      </c>
      <c r="C1518" s="1" t="s">
        <v>32</v>
      </c>
      <c r="D1518" s="1" t="s">
        <v>10</v>
      </c>
      <c r="E1518" s="1" t="s">
        <v>14</v>
      </c>
      <c r="F1518">
        <v>2.4899999999999999E-2</v>
      </c>
      <c r="G1518">
        <v>5.1493950000000002</v>
      </c>
      <c r="H1518">
        <v>1.8700000000000001E-2</v>
      </c>
      <c r="I1518">
        <v>6</v>
      </c>
    </row>
    <row r="1519" spans="1:9" x14ac:dyDescent="0.3">
      <c r="A1519">
        <v>2022</v>
      </c>
      <c r="B1519">
        <v>10</v>
      </c>
      <c r="C1519" s="1" t="s">
        <v>9</v>
      </c>
      <c r="D1519" s="1" t="s">
        <v>20</v>
      </c>
      <c r="E1519" s="1" t="s">
        <v>22</v>
      </c>
      <c r="F1519">
        <v>3.9300000000000002E-2</v>
      </c>
      <c r="G1519">
        <v>2.3331119999999999</v>
      </c>
      <c r="H1519">
        <v>1.0200000000000001E-2</v>
      </c>
      <c r="I1519">
        <v>4</v>
      </c>
    </row>
    <row r="1520" spans="1:9" x14ac:dyDescent="0.3">
      <c r="A1520">
        <v>2021</v>
      </c>
      <c r="B1520">
        <v>10</v>
      </c>
      <c r="C1520" s="1" t="s">
        <v>32</v>
      </c>
      <c r="D1520" s="1" t="s">
        <v>33</v>
      </c>
      <c r="E1520" s="1" t="s">
        <v>13</v>
      </c>
      <c r="F1520">
        <v>4.6699999999999998E-2</v>
      </c>
      <c r="G1520">
        <v>23.810641</v>
      </c>
      <c r="H1520">
        <v>2.3300000000000001E-2</v>
      </c>
      <c r="I1520">
        <v>36</v>
      </c>
    </row>
    <row r="1521" spans="1:9" x14ac:dyDescent="0.3">
      <c r="A1521">
        <v>2021</v>
      </c>
      <c r="B1521">
        <v>10</v>
      </c>
      <c r="C1521" s="1" t="s">
        <v>9</v>
      </c>
      <c r="D1521" s="1" t="s">
        <v>21</v>
      </c>
      <c r="E1521" s="1" t="s">
        <v>22</v>
      </c>
      <c r="F1521">
        <v>4.9500000000000002E-2</v>
      </c>
      <c r="G1521">
        <v>12.090182</v>
      </c>
      <c r="H1521">
        <v>1.3899999999999999E-2</v>
      </c>
      <c r="I1521">
        <v>15</v>
      </c>
    </row>
    <row r="1522" spans="1:9" x14ac:dyDescent="0.3">
      <c r="A1522">
        <v>2022</v>
      </c>
      <c r="B1522">
        <v>10</v>
      </c>
      <c r="C1522" s="1" t="s">
        <v>32</v>
      </c>
      <c r="D1522" s="1" t="s">
        <v>33</v>
      </c>
      <c r="E1522" s="1" t="s">
        <v>13</v>
      </c>
      <c r="F1522">
        <v>5.2200000000000003E-2</v>
      </c>
      <c r="G1522">
        <v>27.388981000000001</v>
      </c>
      <c r="H1522">
        <v>2.6100000000000002E-2</v>
      </c>
      <c r="I1522">
        <v>39</v>
      </c>
    </row>
    <row r="1523" spans="1:9" x14ac:dyDescent="0.3">
      <c r="A1523">
        <v>2020</v>
      </c>
      <c r="B1523">
        <v>10</v>
      </c>
      <c r="C1523" s="1" t="s">
        <v>32</v>
      </c>
      <c r="D1523" s="1" t="s">
        <v>33</v>
      </c>
      <c r="E1523" s="1" t="s">
        <v>13</v>
      </c>
      <c r="F1523">
        <v>5.7099999999999998E-2</v>
      </c>
      <c r="G1523">
        <v>27.713615000000001</v>
      </c>
      <c r="H1523">
        <v>2.86E-2</v>
      </c>
      <c r="I1523">
        <v>47</v>
      </c>
    </row>
    <row r="1524" spans="1:9" x14ac:dyDescent="0.3">
      <c r="A1524">
        <v>2020</v>
      </c>
      <c r="B1524">
        <v>10</v>
      </c>
      <c r="C1524" s="1" t="s">
        <v>26</v>
      </c>
      <c r="D1524" s="1" t="s">
        <v>29</v>
      </c>
      <c r="E1524" s="1" t="s">
        <v>126</v>
      </c>
      <c r="F1524">
        <v>6.3399999999999998E-2</v>
      </c>
      <c r="G1524">
        <v>21.322638999999999</v>
      </c>
      <c r="H1524">
        <v>1.21E-2</v>
      </c>
      <c r="I1524">
        <v>0</v>
      </c>
    </row>
    <row r="1525" spans="1:9" x14ac:dyDescent="0.3">
      <c r="A1525">
        <v>2020</v>
      </c>
      <c r="B1525">
        <v>10</v>
      </c>
      <c r="C1525" s="1" t="s">
        <v>32</v>
      </c>
      <c r="D1525" s="1" t="s">
        <v>34</v>
      </c>
      <c r="E1525" s="1" t="s">
        <v>12</v>
      </c>
      <c r="F1525">
        <v>6.7400000000000002E-2</v>
      </c>
      <c r="G1525">
        <v>31.004518000000001</v>
      </c>
      <c r="H1525">
        <v>2.35E-2</v>
      </c>
      <c r="I1525">
        <v>0</v>
      </c>
    </row>
    <row r="1526" spans="1:9" x14ac:dyDescent="0.3">
      <c r="A1526">
        <v>2021</v>
      </c>
      <c r="B1526">
        <v>10</v>
      </c>
      <c r="C1526" s="1" t="s">
        <v>26</v>
      </c>
      <c r="D1526" s="1" t="s">
        <v>15</v>
      </c>
      <c r="E1526" s="1" t="s">
        <v>11</v>
      </c>
      <c r="F1526">
        <v>8.2699999999999996E-2</v>
      </c>
      <c r="G1526">
        <v>10.970205999999999</v>
      </c>
      <c r="H1526">
        <v>1.6500000000000001E-2</v>
      </c>
      <c r="I1526">
        <v>31</v>
      </c>
    </row>
    <row r="1527" spans="1:9" x14ac:dyDescent="0.3">
      <c r="A1527">
        <v>2022</v>
      </c>
      <c r="B1527">
        <v>10</v>
      </c>
      <c r="C1527" s="1" t="s">
        <v>32</v>
      </c>
      <c r="D1527" s="1" t="s">
        <v>51</v>
      </c>
      <c r="E1527" s="1" t="s">
        <v>13</v>
      </c>
      <c r="F1527">
        <v>0.1046</v>
      </c>
      <c r="G1527">
        <v>13.200875</v>
      </c>
      <c r="H1527">
        <v>5.1299999999999998E-2</v>
      </c>
      <c r="I1527">
        <v>69</v>
      </c>
    </row>
    <row r="1528" spans="1:9" x14ac:dyDescent="0.3">
      <c r="A1528">
        <v>2021</v>
      </c>
      <c r="B1528">
        <v>10</v>
      </c>
      <c r="C1528" s="1" t="s">
        <v>9</v>
      </c>
      <c r="D1528" s="1" t="s">
        <v>15</v>
      </c>
      <c r="E1528" s="1" t="s">
        <v>11</v>
      </c>
      <c r="F1528">
        <v>0.1159</v>
      </c>
      <c r="G1528">
        <v>13.984016</v>
      </c>
      <c r="H1528">
        <v>2.3199999999999998E-2</v>
      </c>
      <c r="I1528">
        <v>11</v>
      </c>
    </row>
    <row r="1529" spans="1:9" x14ac:dyDescent="0.3">
      <c r="A1529">
        <v>2021</v>
      </c>
      <c r="B1529">
        <v>10</v>
      </c>
      <c r="C1529" s="1" t="s">
        <v>32</v>
      </c>
      <c r="D1529" s="1" t="s">
        <v>34</v>
      </c>
      <c r="E1529" s="1" t="s">
        <v>12</v>
      </c>
      <c r="F1529">
        <v>0.1336</v>
      </c>
      <c r="G1529">
        <v>58.314528000000003</v>
      </c>
      <c r="H1529">
        <v>4.6699999999999998E-2</v>
      </c>
      <c r="I1529">
        <v>89</v>
      </c>
    </row>
    <row r="1530" spans="1:9" x14ac:dyDescent="0.3">
      <c r="A1530">
        <v>2020</v>
      </c>
      <c r="B1530">
        <v>10</v>
      </c>
      <c r="C1530" s="1" t="s">
        <v>32</v>
      </c>
      <c r="D1530" s="1" t="s">
        <v>10</v>
      </c>
      <c r="E1530" s="1" t="s">
        <v>14</v>
      </c>
      <c r="F1530">
        <v>0.1368</v>
      </c>
      <c r="G1530">
        <v>24.417541</v>
      </c>
      <c r="H1530">
        <v>0.1026</v>
      </c>
      <c r="I1530">
        <v>52</v>
      </c>
    </row>
    <row r="1531" spans="1:9" x14ac:dyDescent="0.3">
      <c r="A1531">
        <v>2022</v>
      </c>
      <c r="B1531">
        <v>10</v>
      </c>
      <c r="C1531" s="1" t="s">
        <v>26</v>
      </c>
      <c r="D1531" s="1" t="s">
        <v>51</v>
      </c>
      <c r="E1531" s="1" t="s">
        <v>13</v>
      </c>
      <c r="F1531">
        <v>0.1517</v>
      </c>
      <c r="G1531">
        <v>13.152670000000001</v>
      </c>
      <c r="H1531">
        <v>7.4300000000000005E-2</v>
      </c>
      <c r="I1531">
        <v>103</v>
      </c>
    </row>
    <row r="1532" spans="1:9" x14ac:dyDescent="0.3">
      <c r="A1532">
        <v>2021</v>
      </c>
      <c r="B1532">
        <v>10</v>
      </c>
      <c r="C1532" s="1" t="s">
        <v>9</v>
      </c>
      <c r="D1532" s="1" t="s">
        <v>41</v>
      </c>
      <c r="E1532" s="1" t="s">
        <v>13</v>
      </c>
      <c r="F1532">
        <v>0.17879999999999999</v>
      </c>
      <c r="G1532">
        <v>30.823634999999999</v>
      </c>
      <c r="H1532">
        <v>8.9399999999999993E-2</v>
      </c>
      <c r="I1532">
        <v>0</v>
      </c>
    </row>
    <row r="1533" spans="1:9" x14ac:dyDescent="0.3">
      <c r="A1533">
        <v>2022</v>
      </c>
      <c r="B1533">
        <v>10</v>
      </c>
      <c r="C1533" s="1" t="s">
        <v>9</v>
      </c>
      <c r="D1533" s="1" t="s">
        <v>15</v>
      </c>
      <c r="E1533" s="1" t="s">
        <v>11</v>
      </c>
      <c r="F1533">
        <v>0.1794</v>
      </c>
      <c r="G1533">
        <v>17.551945</v>
      </c>
      <c r="H1533">
        <v>3.5900000000000001E-2</v>
      </c>
      <c r="I1533">
        <v>20</v>
      </c>
    </row>
    <row r="1534" spans="1:9" x14ac:dyDescent="0.3">
      <c r="A1534">
        <v>2021</v>
      </c>
      <c r="B1534">
        <v>10</v>
      </c>
      <c r="C1534" s="1" t="s">
        <v>9</v>
      </c>
      <c r="D1534" s="1" t="s">
        <v>42</v>
      </c>
      <c r="E1534" s="1" t="s">
        <v>13</v>
      </c>
      <c r="F1534">
        <v>0.18029999999999999</v>
      </c>
      <c r="G1534">
        <v>33.354405</v>
      </c>
      <c r="H1534">
        <v>7.2099999999999997E-2</v>
      </c>
      <c r="I1534">
        <v>54</v>
      </c>
    </row>
    <row r="1535" spans="1:9" x14ac:dyDescent="0.3">
      <c r="A1535">
        <v>2020</v>
      </c>
      <c r="B1535">
        <v>10</v>
      </c>
      <c r="C1535" s="1" t="s">
        <v>26</v>
      </c>
      <c r="D1535" s="1" t="s">
        <v>29</v>
      </c>
      <c r="E1535" s="1" t="s">
        <v>13</v>
      </c>
      <c r="F1535">
        <v>0.18809999999999999</v>
      </c>
      <c r="G1535">
        <v>65.471207000000007</v>
      </c>
      <c r="H1535">
        <v>7.5300000000000006E-2</v>
      </c>
      <c r="I1535">
        <v>0</v>
      </c>
    </row>
    <row r="1536" spans="1:9" x14ac:dyDescent="0.3">
      <c r="A1536">
        <v>2021</v>
      </c>
      <c r="B1536">
        <v>10</v>
      </c>
      <c r="C1536" s="1" t="s">
        <v>26</v>
      </c>
      <c r="D1536" s="1" t="s">
        <v>16</v>
      </c>
      <c r="E1536" s="1" t="s">
        <v>13</v>
      </c>
      <c r="F1536">
        <v>0.20899999999999999</v>
      </c>
      <c r="G1536">
        <v>18.574318999999999</v>
      </c>
      <c r="H1536">
        <v>9.4E-2</v>
      </c>
      <c r="I1536">
        <v>193</v>
      </c>
    </row>
    <row r="1537" spans="1:9" x14ac:dyDescent="0.3">
      <c r="A1537">
        <v>2022</v>
      </c>
      <c r="B1537">
        <v>10</v>
      </c>
      <c r="C1537" s="1" t="s">
        <v>32</v>
      </c>
      <c r="D1537" s="1" t="s">
        <v>35</v>
      </c>
      <c r="E1537" s="1" t="s">
        <v>126</v>
      </c>
      <c r="F1537">
        <v>0.21579999999999999</v>
      </c>
      <c r="G1537">
        <v>60.715271999999999</v>
      </c>
      <c r="H1537">
        <v>3.8899999999999997E-2</v>
      </c>
      <c r="I1537">
        <v>0</v>
      </c>
    </row>
    <row r="1538" spans="1:9" x14ac:dyDescent="0.3">
      <c r="A1538">
        <v>2020</v>
      </c>
      <c r="B1538">
        <v>10</v>
      </c>
      <c r="C1538" s="1" t="s">
        <v>9</v>
      </c>
      <c r="D1538" s="1" t="s">
        <v>24</v>
      </c>
      <c r="E1538" s="1" t="s">
        <v>126</v>
      </c>
      <c r="F1538">
        <v>0.2288</v>
      </c>
      <c r="G1538">
        <v>36.775134999999999</v>
      </c>
      <c r="H1538">
        <v>4.3499999999999997E-2</v>
      </c>
      <c r="I1538">
        <v>0</v>
      </c>
    </row>
    <row r="1539" spans="1:9" x14ac:dyDescent="0.3">
      <c r="A1539">
        <v>2021</v>
      </c>
      <c r="B1539">
        <v>10</v>
      </c>
      <c r="C1539" s="1" t="s">
        <v>9</v>
      </c>
      <c r="D1539" s="1" t="s">
        <v>19</v>
      </c>
      <c r="E1539" s="1" t="s">
        <v>12</v>
      </c>
      <c r="F1539">
        <v>0.25650000000000001</v>
      </c>
      <c r="G1539">
        <v>46.124091999999997</v>
      </c>
      <c r="H1539">
        <v>9.4899999999999998E-2</v>
      </c>
      <c r="I1539">
        <v>36</v>
      </c>
    </row>
    <row r="1540" spans="1:9" x14ac:dyDescent="0.3">
      <c r="A1540">
        <v>2022</v>
      </c>
      <c r="B1540">
        <v>10</v>
      </c>
      <c r="C1540" s="1" t="s">
        <v>9</v>
      </c>
      <c r="D1540" s="1" t="s">
        <v>19</v>
      </c>
      <c r="E1540" s="1" t="s">
        <v>12</v>
      </c>
      <c r="F1540">
        <v>0.28249999999999997</v>
      </c>
      <c r="G1540">
        <v>51.100825999999998</v>
      </c>
      <c r="H1540">
        <v>0.1046</v>
      </c>
      <c r="I1540">
        <v>0</v>
      </c>
    </row>
    <row r="1541" spans="1:9" x14ac:dyDescent="0.3">
      <c r="A1541">
        <v>2021</v>
      </c>
      <c r="B1541">
        <v>10</v>
      </c>
      <c r="C1541" s="1" t="s">
        <v>26</v>
      </c>
      <c r="D1541" s="1" t="s">
        <v>20</v>
      </c>
      <c r="E1541" s="1" t="s">
        <v>22</v>
      </c>
      <c r="F1541">
        <v>0.28820000000000001</v>
      </c>
      <c r="G1541">
        <v>18.151683999999999</v>
      </c>
      <c r="H1541">
        <v>7.4899999999999994E-2</v>
      </c>
      <c r="I1541">
        <v>113</v>
      </c>
    </row>
    <row r="1542" spans="1:9" x14ac:dyDescent="0.3">
      <c r="A1542">
        <v>2022</v>
      </c>
      <c r="B1542">
        <v>10</v>
      </c>
      <c r="C1542" s="1" t="s">
        <v>26</v>
      </c>
      <c r="D1542" s="1" t="s">
        <v>10</v>
      </c>
      <c r="E1542" s="1" t="s">
        <v>14</v>
      </c>
      <c r="F1542">
        <v>0.29680000000000001</v>
      </c>
      <c r="G1542">
        <v>47.929870999999999</v>
      </c>
      <c r="H1542">
        <v>0.22259999999999999</v>
      </c>
      <c r="I1542">
        <v>170</v>
      </c>
    </row>
    <row r="1543" spans="1:9" x14ac:dyDescent="0.3">
      <c r="A1543">
        <v>2020</v>
      </c>
      <c r="B1543">
        <v>10</v>
      </c>
      <c r="C1543" s="1" t="s">
        <v>9</v>
      </c>
      <c r="D1543" s="1" t="s">
        <v>42</v>
      </c>
      <c r="E1543" s="1" t="s">
        <v>13</v>
      </c>
      <c r="F1543">
        <v>0.3019</v>
      </c>
      <c r="G1543">
        <v>52.337632999999997</v>
      </c>
      <c r="H1543">
        <v>0.1207</v>
      </c>
      <c r="I1543">
        <v>57</v>
      </c>
    </row>
    <row r="1544" spans="1:9" x14ac:dyDescent="0.3">
      <c r="A1544">
        <v>2020</v>
      </c>
      <c r="B1544">
        <v>10</v>
      </c>
      <c r="C1544" s="1" t="s">
        <v>26</v>
      </c>
      <c r="D1544" s="1" t="s">
        <v>28</v>
      </c>
      <c r="E1544" s="1" t="s">
        <v>12</v>
      </c>
      <c r="F1544">
        <v>0.31890000000000002</v>
      </c>
      <c r="G1544">
        <v>70.952596999999997</v>
      </c>
      <c r="H1544">
        <v>0.11169999999999999</v>
      </c>
      <c r="I1544">
        <v>0</v>
      </c>
    </row>
    <row r="1545" spans="1:9" x14ac:dyDescent="0.3">
      <c r="A1545">
        <v>2020</v>
      </c>
      <c r="B1545">
        <v>10</v>
      </c>
      <c r="C1545" s="1" t="s">
        <v>32</v>
      </c>
      <c r="D1545" s="1" t="s">
        <v>34</v>
      </c>
      <c r="E1545" s="1" t="s">
        <v>13</v>
      </c>
      <c r="F1545">
        <v>0.33910000000000001</v>
      </c>
      <c r="G1545">
        <v>184.796269</v>
      </c>
      <c r="H1545">
        <v>0.1424</v>
      </c>
      <c r="I1545">
        <v>0</v>
      </c>
    </row>
    <row r="1546" spans="1:9" x14ac:dyDescent="0.3">
      <c r="A1546">
        <v>2020</v>
      </c>
      <c r="B1546">
        <v>10</v>
      </c>
      <c r="C1546" s="1" t="s">
        <v>32</v>
      </c>
      <c r="D1546" s="1" t="s">
        <v>35</v>
      </c>
      <c r="E1546" s="1" t="s">
        <v>126</v>
      </c>
      <c r="F1546">
        <v>0.36109999999999998</v>
      </c>
      <c r="G1546">
        <v>62.499037999999999</v>
      </c>
      <c r="H1546">
        <v>6.5000000000000002E-2</v>
      </c>
      <c r="I1546">
        <v>0</v>
      </c>
    </row>
    <row r="1547" spans="1:9" x14ac:dyDescent="0.3">
      <c r="A1547">
        <v>2020</v>
      </c>
      <c r="B1547">
        <v>10</v>
      </c>
      <c r="C1547" s="1" t="s">
        <v>26</v>
      </c>
      <c r="D1547" s="1" t="s">
        <v>10</v>
      </c>
      <c r="E1547" s="1" t="s">
        <v>14</v>
      </c>
      <c r="F1547">
        <v>0.37369999999999998</v>
      </c>
      <c r="G1547">
        <v>60.482140000000001</v>
      </c>
      <c r="H1547">
        <v>0.28029999999999999</v>
      </c>
      <c r="I1547">
        <v>252</v>
      </c>
    </row>
    <row r="1548" spans="1:9" x14ac:dyDescent="0.3">
      <c r="A1548">
        <v>2021</v>
      </c>
      <c r="B1548">
        <v>10</v>
      </c>
      <c r="C1548" s="1" t="s">
        <v>26</v>
      </c>
      <c r="D1548" s="1" t="s">
        <v>10</v>
      </c>
      <c r="E1548" s="1" t="s">
        <v>14</v>
      </c>
      <c r="F1548">
        <v>0.4027</v>
      </c>
      <c r="G1548">
        <v>65.041677000000007</v>
      </c>
      <c r="H1548">
        <v>0.30199999999999999</v>
      </c>
      <c r="I1548">
        <v>245</v>
      </c>
    </row>
    <row r="1549" spans="1:9" x14ac:dyDescent="0.3">
      <c r="A1549">
        <v>2021</v>
      </c>
      <c r="B1549">
        <v>10</v>
      </c>
      <c r="C1549" s="1" t="s">
        <v>9</v>
      </c>
      <c r="D1549" s="1" t="s">
        <v>25</v>
      </c>
      <c r="E1549" s="1" t="s">
        <v>126</v>
      </c>
      <c r="F1549">
        <v>0.40670000000000001</v>
      </c>
      <c r="G1549">
        <v>24.997520000000002</v>
      </c>
      <c r="H1549">
        <v>7.3200000000000001E-2</v>
      </c>
      <c r="I1549">
        <v>0</v>
      </c>
    </row>
    <row r="1550" spans="1:9" x14ac:dyDescent="0.3">
      <c r="A1550">
        <v>2022</v>
      </c>
      <c r="B1550">
        <v>10</v>
      </c>
      <c r="C1550" s="1" t="s">
        <v>9</v>
      </c>
      <c r="D1550" s="1" t="s">
        <v>51</v>
      </c>
      <c r="E1550" s="1" t="s">
        <v>12</v>
      </c>
      <c r="F1550">
        <v>0.49120000000000003</v>
      </c>
      <c r="G1550">
        <v>47.016438999999998</v>
      </c>
      <c r="H1550">
        <v>0.18909999999999999</v>
      </c>
      <c r="I1550">
        <v>137</v>
      </c>
    </row>
    <row r="1551" spans="1:9" x14ac:dyDescent="0.3">
      <c r="A1551">
        <v>2022</v>
      </c>
      <c r="B1551">
        <v>10</v>
      </c>
      <c r="C1551" s="1" t="s">
        <v>32</v>
      </c>
      <c r="D1551" s="1" t="s">
        <v>35</v>
      </c>
      <c r="E1551" s="1" t="s">
        <v>12</v>
      </c>
      <c r="F1551">
        <v>0.49220000000000003</v>
      </c>
      <c r="G1551">
        <v>143.892056</v>
      </c>
      <c r="H1551">
        <v>0.17219999999999999</v>
      </c>
      <c r="I1551">
        <v>0</v>
      </c>
    </row>
    <row r="1552" spans="1:9" x14ac:dyDescent="0.3">
      <c r="A1552">
        <v>2020</v>
      </c>
      <c r="B1552">
        <v>10</v>
      </c>
      <c r="C1552" s="1" t="s">
        <v>26</v>
      </c>
      <c r="D1552" s="1" t="s">
        <v>21</v>
      </c>
      <c r="E1552" s="1" t="s">
        <v>13</v>
      </c>
      <c r="F1552">
        <v>0.51939999999999997</v>
      </c>
      <c r="G1552">
        <v>68.158990000000003</v>
      </c>
      <c r="H1552">
        <v>0.2077</v>
      </c>
      <c r="I1552">
        <v>270</v>
      </c>
    </row>
    <row r="1553" spans="1:9" x14ac:dyDescent="0.3">
      <c r="A1553">
        <v>2021</v>
      </c>
      <c r="B1553">
        <v>10</v>
      </c>
      <c r="C1553" s="1" t="s">
        <v>32</v>
      </c>
      <c r="D1553" s="1" t="s">
        <v>34</v>
      </c>
      <c r="E1553" s="1" t="s">
        <v>13</v>
      </c>
      <c r="F1553">
        <v>0.52339999999999998</v>
      </c>
      <c r="G1553">
        <v>283.69342599999999</v>
      </c>
      <c r="H1553">
        <v>0.21990000000000001</v>
      </c>
      <c r="I1553">
        <v>89</v>
      </c>
    </row>
    <row r="1554" spans="1:9" x14ac:dyDescent="0.3">
      <c r="A1554">
        <v>2021</v>
      </c>
      <c r="B1554">
        <v>10</v>
      </c>
      <c r="C1554" s="1" t="s">
        <v>26</v>
      </c>
      <c r="D1554" s="1" t="s">
        <v>21</v>
      </c>
      <c r="E1554" s="1" t="s">
        <v>13</v>
      </c>
      <c r="F1554">
        <v>0.55659999999999998</v>
      </c>
      <c r="G1554">
        <v>67.058508000000003</v>
      </c>
      <c r="H1554">
        <v>0.22259999999999999</v>
      </c>
      <c r="I1554">
        <v>0</v>
      </c>
    </row>
    <row r="1555" spans="1:9" x14ac:dyDescent="0.3">
      <c r="A1555">
        <v>2022</v>
      </c>
      <c r="B1555">
        <v>10</v>
      </c>
      <c r="C1555" s="1" t="s">
        <v>9</v>
      </c>
      <c r="D1555" s="1" t="s">
        <v>10</v>
      </c>
      <c r="E1555" s="1" t="s">
        <v>46</v>
      </c>
      <c r="F1555">
        <v>0.5806</v>
      </c>
      <c r="G1555">
        <v>42.938899999999997</v>
      </c>
      <c r="H1555">
        <v>0.11609999999999999</v>
      </c>
      <c r="I1555">
        <v>46</v>
      </c>
    </row>
    <row r="1556" spans="1:9" x14ac:dyDescent="0.3">
      <c r="A1556">
        <v>2022</v>
      </c>
      <c r="B1556">
        <v>10</v>
      </c>
      <c r="C1556" s="1" t="s">
        <v>26</v>
      </c>
      <c r="D1556" s="1" t="s">
        <v>51</v>
      </c>
      <c r="E1556" s="1" t="s">
        <v>12</v>
      </c>
      <c r="F1556">
        <v>0.5887</v>
      </c>
      <c r="G1556">
        <v>38.340356</v>
      </c>
      <c r="H1556">
        <v>0.2266</v>
      </c>
      <c r="I1556">
        <v>441</v>
      </c>
    </row>
    <row r="1557" spans="1:9" x14ac:dyDescent="0.3">
      <c r="A1557">
        <v>2020</v>
      </c>
      <c r="B1557">
        <v>10</v>
      </c>
      <c r="C1557" s="1" t="s">
        <v>9</v>
      </c>
      <c r="D1557" s="1" t="s">
        <v>23</v>
      </c>
      <c r="E1557" s="1" t="s">
        <v>13</v>
      </c>
      <c r="F1557">
        <v>0.59019999999999995</v>
      </c>
      <c r="G1557">
        <v>116.50214699999999</v>
      </c>
      <c r="H1557">
        <v>0.2361</v>
      </c>
      <c r="I1557">
        <v>209</v>
      </c>
    </row>
    <row r="1558" spans="1:9" x14ac:dyDescent="0.3">
      <c r="A1558">
        <v>2020</v>
      </c>
      <c r="B1558">
        <v>10</v>
      </c>
      <c r="C1558" s="1" t="s">
        <v>26</v>
      </c>
      <c r="D1558" s="1" t="s">
        <v>16</v>
      </c>
      <c r="E1558" s="1" t="s">
        <v>13</v>
      </c>
      <c r="F1558">
        <v>0.60580000000000001</v>
      </c>
      <c r="G1558">
        <v>109.80841700000001</v>
      </c>
      <c r="H1558">
        <v>0.27260000000000001</v>
      </c>
      <c r="I1558">
        <v>275</v>
      </c>
    </row>
    <row r="1559" spans="1:9" x14ac:dyDescent="0.3">
      <c r="A1559">
        <v>2022</v>
      </c>
      <c r="B1559">
        <v>10</v>
      </c>
      <c r="C1559" s="1" t="s">
        <v>26</v>
      </c>
      <c r="D1559" s="1" t="s">
        <v>15</v>
      </c>
      <c r="E1559" s="1" t="s">
        <v>11</v>
      </c>
      <c r="F1559">
        <v>0.67889999999999995</v>
      </c>
      <c r="G1559">
        <v>87.049256999999997</v>
      </c>
      <c r="H1559">
        <v>0.1358</v>
      </c>
      <c r="I1559">
        <v>209</v>
      </c>
    </row>
    <row r="1560" spans="1:9" x14ac:dyDescent="0.3">
      <c r="A1560">
        <v>2020</v>
      </c>
      <c r="B1560">
        <v>10</v>
      </c>
      <c r="C1560" s="1" t="s">
        <v>32</v>
      </c>
      <c r="D1560" s="1" t="s">
        <v>35</v>
      </c>
      <c r="E1560" s="1" t="s">
        <v>12</v>
      </c>
      <c r="F1560">
        <v>0.68810000000000004</v>
      </c>
      <c r="G1560">
        <v>160.841014</v>
      </c>
      <c r="H1560">
        <v>0.24079999999999999</v>
      </c>
      <c r="I1560">
        <v>0</v>
      </c>
    </row>
    <row r="1561" spans="1:9" x14ac:dyDescent="0.3">
      <c r="A1561">
        <v>2021</v>
      </c>
      <c r="B1561">
        <v>10</v>
      </c>
      <c r="C1561" s="1" t="s">
        <v>32</v>
      </c>
      <c r="D1561" s="1" t="s">
        <v>20</v>
      </c>
      <c r="E1561" s="1" t="s">
        <v>22</v>
      </c>
      <c r="F1561">
        <v>0.71150000000000002</v>
      </c>
      <c r="G1561">
        <v>44.767403000000002</v>
      </c>
      <c r="H1561">
        <v>0.185</v>
      </c>
      <c r="I1561">
        <v>268</v>
      </c>
    </row>
    <row r="1562" spans="1:9" x14ac:dyDescent="0.3">
      <c r="A1562">
        <v>2022</v>
      </c>
      <c r="B1562">
        <v>10</v>
      </c>
      <c r="C1562" s="1" t="s">
        <v>9</v>
      </c>
      <c r="D1562" s="1" t="s">
        <v>57</v>
      </c>
      <c r="E1562" s="1" t="s">
        <v>12</v>
      </c>
      <c r="F1562">
        <v>0.75260000000000005</v>
      </c>
      <c r="G1562">
        <v>68.122720999999999</v>
      </c>
      <c r="H1562">
        <v>0.26340000000000002</v>
      </c>
      <c r="I1562">
        <v>80</v>
      </c>
    </row>
    <row r="1563" spans="1:9" x14ac:dyDescent="0.3">
      <c r="A1563">
        <v>2020</v>
      </c>
      <c r="B1563">
        <v>10</v>
      </c>
      <c r="C1563" s="1" t="s">
        <v>26</v>
      </c>
      <c r="D1563" s="1" t="s">
        <v>19</v>
      </c>
      <c r="E1563" s="1" t="s">
        <v>12</v>
      </c>
      <c r="F1563">
        <v>0.76800000000000002</v>
      </c>
      <c r="G1563">
        <v>129.93482800000001</v>
      </c>
      <c r="H1563">
        <v>0.28410000000000002</v>
      </c>
      <c r="I1563">
        <v>201</v>
      </c>
    </row>
    <row r="1564" spans="1:9" x14ac:dyDescent="0.3">
      <c r="A1564">
        <v>2020</v>
      </c>
      <c r="B1564">
        <v>10</v>
      </c>
      <c r="C1564" s="1" t="s">
        <v>9</v>
      </c>
      <c r="D1564" s="1" t="s">
        <v>10</v>
      </c>
      <c r="E1564" s="1" t="s">
        <v>46</v>
      </c>
      <c r="F1564">
        <v>0.77529999999999999</v>
      </c>
      <c r="G1564">
        <v>41.856000000000002</v>
      </c>
      <c r="H1564">
        <v>0.155</v>
      </c>
      <c r="I1564">
        <v>13</v>
      </c>
    </row>
    <row r="1565" spans="1:9" x14ac:dyDescent="0.3">
      <c r="A1565">
        <v>2022</v>
      </c>
      <c r="B1565">
        <v>10</v>
      </c>
      <c r="C1565" s="1" t="s">
        <v>26</v>
      </c>
      <c r="D1565" s="1" t="s">
        <v>19</v>
      </c>
      <c r="E1565" s="1" t="s">
        <v>12</v>
      </c>
      <c r="F1565">
        <v>0.81759999999999999</v>
      </c>
      <c r="G1565">
        <v>160.901353</v>
      </c>
      <c r="H1565">
        <v>0.30259999999999998</v>
      </c>
      <c r="I1565">
        <v>0</v>
      </c>
    </row>
    <row r="1566" spans="1:9" x14ac:dyDescent="0.3">
      <c r="A1566">
        <v>2022</v>
      </c>
      <c r="B1566">
        <v>10</v>
      </c>
      <c r="C1566" s="1" t="s">
        <v>26</v>
      </c>
      <c r="D1566" s="1" t="s">
        <v>21</v>
      </c>
      <c r="E1566" s="1" t="s">
        <v>13</v>
      </c>
      <c r="F1566">
        <v>0.83360000000000001</v>
      </c>
      <c r="G1566">
        <v>142.36648600000001</v>
      </c>
      <c r="H1566">
        <v>0.33350000000000002</v>
      </c>
      <c r="I1566">
        <v>312</v>
      </c>
    </row>
    <row r="1567" spans="1:9" x14ac:dyDescent="0.3">
      <c r="A1567">
        <v>2022</v>
      </c>
      <c r="B1567">
        <v>10</v>
      </c>
      <c r="C1567" s="1" t="s">
        <v>26</v>
      </c>
      <c r="D1567" s="1" t="s">
        <v>20</v>
      </c>
      <c r="E1567" s="1" t="s">
        <v>22</v>
      </c>
      <c r="F1567">
        <v>0.84799999999999998</v>
      </c>
      <c r="G1567">
        <v>53.446204000000002</v>
      </c>
      <c r="H1567">
        <v>0.2205</v>
      </c>
      <c r="I1567">
        <v>193</v>
      </c>
    </row>
    <row r="1568" spans="1:9" x14ac:dyDescent="0.3">
      <c r="A1568">
        <v>2021</v>
      </c>
      <c r="B1568">
        <v>10</v>
      </c>
      <c r="C1568" s="1" t="s">
        <v>9</v>
      </c>
      <c r="D1568" s="1" t="s">
        <v>50</v>
      </c>
      <c r="E1568" s="1" t="s">
        <v>27</v>
      </c>
      <c r="F1568">
        <v>0.84899999999999998</v>
      </c>
      <c r="G1568">
        <v>89.076100999999994</v>
      </c>
      <c r="H1568">
        <v>0.2717</v>
      </c>
      <c r="I1568">
        <v>253</v>
      </c>
    </row>
    <row r="1569" spans="1:9" x14ac:dyDescent="0.3">
      <c r="A1569">
        <v>2020</v>
      </c>
      <c r="B1569">
        <v>10</v>
      </c>
      <c r="C1569" s="1" t="s">
        <v>9</v>
      </c>
      <c r="D1569" s="1" t="s">
        <v>21</v>
      </c>
      <c r="E1569" s="1" t="s">
        <v>13</v>
      </c>
      <c r="F1569">
        <v>0.86599999999999999</v>
      </c>
      <c r="G1569">
        <v>105.254914</v>
      </c>
      <c r="H1569">
        <v>0.34639999999999999</v>
      </c>
      <c r="I1569">
        <v>118</v>
      </c>
    </row>
    <row r="1570" spans="1:9" x14ac:dyDescent="0.3">
      <c r="A1570">
        <v>2020</v>
      </c>
      <c r="B1570">
        <v>10</v>
      </c>
      <c r="C1570" s="1" t="s">
        <v>32</v>
      </c>
      <c r="D1570" s="1" t="s">
        <v>37</v>
      </c>
      <c r="E1570" s="1" t="s">
        <v>12</v>
      </c>
      <c r="F1570">
        <v>0.86809999999999998</v>
      </c>
      <c r="G1570">
        <v>172.28099900000001</v>
      </c>
      <c r="H1570">
        <v>0.3039</v>
      </c>
      <c r="I1570">
        <v>121</v>
      </c>
    </row>
    <row r="1571" spans="1:9" x14ac:dyDescent="0.3">
      <c r="A1571">
        <v>2022</v>
      </c>
      <c r="B1571">
        <v>10</v>
      </c>
      <c r="C1571" s="1" t="s">
        <v>26</v>
      </c>
      <c r="D1571" s="1" t="s">
        <v>61</v>
      </c>
      <c r="E1571" s="1" t="s">
        <v>12</v>
      </c>
      <c r="F1571">
        <v>0.98880000000000001</v>
      </c>
      <c r="G1571">
        <v>68.042955000000006</v>
      </c>
      <c r="H1571">
        <v>0.35599999999999998</v>
      </c>
      <c r="I1571">
        <v>341</v>
      </c>
    </row>
    <row r="1572" spans="1:9" x14ac:dyDescent="0.3">
      <c r="A1572">
        <v>2020</v>
      </c>
      <c r="B1572">
        <v>10</v>
      </c>
      <c r="C1572" s="1" t="s">
        <v>9</v>
      </c>
      <c r="D1572" s="1" t="s">
        <v>16</v>
      </c>
      <c r="E1572" s="1" t="s">
        <v>13</v>
      </c>
      <c r="F1572">
        <v>0.99029999999999996</v>
      </c>
      <c r="G1572">
        <v>126.79139000000001</v>
      </c>
      <c r="H1572">
        <v>0.4456</v>
      </c>
      <c r="I1572">
        <v>273</v>
      </c>
    </row>
    <row r="1573" spans="1:9" x14ac:dyDescent="0.3">
      <c r="A1573">
        <v>2021</v>
      </c>
      <c r="B1573">
        <v>10</v>
      </c>
      <c r="C1573" s="1" t="s">
        <v>32</v>
      </c>
      <c r="D1573" s="1" t="s">
        <v>15</v>
      </c>
      <c r="E1573" s="1" t="s">
        <v>11</v>
      </c>
      <c r="F1573">
        <v>1.0006999999999999</v>
      </c>
      <c r="G1573">
        <v>112.16592900000001</v>
      </c>
      <c r="H1573">
        <v>0.20019999999999999</v>
      </c>
      <c r="I1573">
        <v>225</v>
      </c>
    </row>
    <row r="1574" spans="1:9" x14ac:dyDescent="0.3">
      <c r="A1574">
        <v>2020</v>
      </c>
      <c r="B1574">
        <v>10</v>
      </c>
      <c r="C1574" s="1" t="s">
        <v>32</v>
      </c>
      <c r="D1574" s="1" t="s">
        <v>29</v>
      </c>
      <c r="E1574" s="1" t="s">
        <v>13</v>
      </c>
      <c r="F1574">
        <v>1.0028999999999999</v>
      </c>
      <c r="G1574">
        <v>318.321438</v>
      </c>
      <c r="H1574">
        <v>0.40129999999999999</v>
      </c>
      <c r="I1574">
        <v>151</v>
      </c>
    </row>
    <row r="1575" spans="1:9" x14ac:dyDescent="0.3">
      <c r="A1575">
        <v>2022</v>
      </c>
      <c r="B1575">
        <v>10</v>
      </c>
      <c r="C1575" s="1" t="s">
        <v>32</v>
      </c>
      <c r="D1575" s="1" t="s">
        <v>33</v>
      </c>
      <c r="E1575" s="1" t="s">
        <v>126</v>
      </c>
      <c r="F1575">
        <v>1.0773999999999999</v>
      </c>
      <c r="G1575">
        <v>357.692522</v>
      </c>
      <c r="H1575">
        <v>0.2046</v>
      </c>
      <c r="I1575">
        <v>103</v>
      </c>
    </row>
    <row r="1576" spans="1:9" x14ac:dyDescent="0.3">
      <c r="A1576">
        <v>2022</v>
      </c>
      <c r="B1576">
        <v>10</v>
      </c>
      <c r="C1576" s="1" t="s">
        <v>9</v>
      </c>
      <c r="D1576" s="1" t="s">
        <v>56</v>
      </c>
      <c r="E1576" s="1" t="s">
        <v>12</v>
      </c>
      <c r="F1576">
        <v>1.0964</v>
      </c>
      <c r="G1576">
        <v>99.100650000000002</v>
      </c>
      <c r="H1576">
        <v>0.38379999999999997</v>
      </c>
      <c r="I1576">
        <v>113</v>
      </c>
    </row>
    <row r="1577" spans="1:9" x14ac:dyDescent="0.3">
      <c r="A1577">
        <v>2020</v>
      </c>
      <c r="B1577">
        <v>10</v>
      </c>
      <c r="C1577" s="1" t="s">
        <v>26</v>
      </c>
      <c r="D1577" s="1" t="s">
        <v>17</v>
      </c>
      <c r="E1577" s="1" t="s">
        <v>126</v>
      </c>
      <c r="F1577">
        <v>1.1305000000000001</v>
      </c>
      <c r="G1577">
        <v>100.54479600000001</v>
      </c>
      <c r="H1577">
        <v>0.2034</v>
      </c>
      <c r="I1577">
        <v>177</v>
      </c>
    </row>
    <row r="1578" spans="1:9" x14ac:dyDescent="0.3">
      <c r="A1578">
        <v>2020</v>
      </c>
      <c r="B1578">
        <v>10</v>
      </c>
      <c r="C1578" s="1" t="s">
        <v>26</v>
      </c>
      <c r="D1578" s="1" t="s">
        <v>10</v>
      </c>
      <c r="E1578" s="1" t="s">
        <v>46</v>
      </c>
      <c r="F1578">
        <v>1.2061999999999999</v>
      </c>
      <c r="G1578">
        <v>76.909300000000002</v>
      </c>
      <c r="H1578">
        <v>0.2412</v>
      </c>
      <c r="I1578">
        <v>367</v>
      </c>
    </row>
    <row r="1579" spans="1:9" x14ac:dyDescent="0.3">
      <c r="A1579">
        <v>2021</v>
      </c>
      <c r="B1579">
        <v>10</v>
      </c>
      <c r="C1579" s="1" t="s">
        <v>32</v>
      </c>
      <c r="D1579" s="1" t="s">
        <v>33</v>
      </c>
      <c r="E1579" s="1" t="s">
        <v>126</v>
      </c>
      <c r="F1579">
        <v>1.2161999999999999</v>
      </c>
      <c r="G1579">
        <v>378.99533500000001</v>
      </c>
      <c r="H1579">
        <v>0.2311</v>
      </c>
      <c r="I1579">
        <v>107</v>
      </c>
    </row>
    <row r="1580" spans="1:9" x14ac:dyDescent="0.3">
      <c r="A1580">
        <v>2022</v>
      </c>
      <c r="B1580">
        <v>10</v>
      </c>
      <c r="C1580" s="1" t="s">
        <v>32</v>
      </c>
      <c r="D1580" s="1" t="s">
        <v>15</v>
      </c>
      <c r="E1580" s="1" t="s">
        <v>11</v>
      </c>
      <c r="F1580">
        <v>1.2179</v>
      </c>
      <c r="G1580">
        <v>171.42359500000001</v>
      </c>
      <c r="H1580">
        <v>0.24360000000000001</v>
      </c>
      <c r="I1580">
        <v>317</v>
      </c>
    </row>
    <row r="1581" spans="1:9" x14ac:dyDescent="0.3">
      <c r="A1581">
        <v>2022</v>
      </c>
      <c r="B1581">
        <v>10</v>
      </c>
      <c r="C1581" s="1" t="s">
        <v>32</v>
      </c>
      <c r="D1581" s="1" t="s">
        <v>19</v>
      </c>
      <c r="E1581" s="1" t="s">
        <v>12</v>
      </c>
      <c r="F1581">
        <v>1.2193000000000001</v>
      </c>
      <c r="G1581">
        <v>243.123197</v>
      </c>
      <c r="H1581">
        <v>0.4511</v>
      </c>
      <c r="I1581">
        <v>0</v>
      </c>
    </row>
    <row r="1582" spans="1:9" x14ac:dyDescent="0.3">
      <c r="A1582">
        <v>2022</v>
      </c>
      <c r="B1582">
        <v>10</v>
      </c>
      <c r="C1582" s="1" t="s">
        <v>26</v>
      </c>
      <c r="D1582" s="1" t="s">
        <v>55</v>
      </c>
      <c r="E1582" s="1" t="s">
        <v>12</v>
      </c>
      <c r="F1582">
        <v>1.3273999999999999</v>
      </c>
      <c r="G1582">
        <v>51.798101000000003</v>
      </c>
      <c r="H1582">
        <v>0.46460000000000001</v>
      </c>
      <c r="I1582">
        <v>435</v>
      </c>
    </row>
    <row r="1583" spans="1:9" x14ac:dyDescent="0.3">
      <c r="A1583">
        <v>2022</v>
      </c>
      <c r="B1583">
        <v>10</v>
      </c>
      <c r="C1583" s="1" t="s">
        <v>9</v>
      </c>
      <c r="D1583" s="1" t="s">
        <v>60</v>
      </c>
      <c r="E1583" s="1" t="s">
        <v>22</v>
      </c>
      <c r="F1583">
        <v>1.3633</v>
      </c>
      <c r="G1583">
        <v>66.180682000000004</v>
      </c>
      <c r="H1583">
        <v>0.34079999999999999</v>
      </c>
      <c r="I1583">
        <v>67</v>
      </c>
    </row>
    <row r="1584" spans="1:9" x14ac:dyDescent="0.3">
      <c r="A1584">
        <v>2021</v>
      </c>
      <c r="B1584">
        <v>10</v>
      </c>
      <c r="C1584" s="1" t="s">
        <v>9</v>
      </c>
      <c r="D1584" s="1" t="s">
        <v>21</v>
      </c>
      <c r="E1584" s="1" t="s">
        <v>13</v>
      </c>
      <c r="F1584">
        <v>1.3658999999999999</v>
      </c>
      <c r="G1584">
        <v>170.32941199999999</v>
      </c>
      <c r="H1584">
        <v>0.5464</v>
      </c>
      <c r="I1584">
        <v>179</v>
      </c>
    </row>
    <row r="1585" spans="1:9" x14ac:dyDescent="0.3">
      <c r="A1585">
        <v>2022</v>
      </c>
      <c r="B1585">
        <v>10</v>
      </c>
      <c r="C1585" s="1" t="s">
        <v>26</v>
      </c>
      <c r="D1585" s="1" t="s">
        <v>10</v>
      </c>
      <c r="E1585" s="1" t="s">
        <v>46</v>
      </c>
      <c r="F1585">
        <v>1.4260999999999999</v>
      </c>
      <c r="G1585">
        <v>96.634600000000006</v>
      </c>
      <c r="H1585">
        <v>0.28520000000000001</v>
      </c>
      <c r="I1585">
        <v>404</v>
      </c>
    </row>
    <row r="1586" spans="1:9" x14ac:dyDescent="0.3">
      <c r="A1586">
        <v>2020</v>
      </c>
      <c r="B1586">
        <v>10</v>
      </c>
      <c r="C1586" s="1" t="s">
        <v>32</v>
      </c>
      <c r="D1586" s="1" t="s">
        <v>33</v>
      </c>
      <c r="E1586" s="1" t="s">
        <v>126</v>
      </c>
      <c r="F1586">
        <v>1.6569</v>
      </c>
      <c r="G1586">
        <v>472.904088</v>
      </c>
      <c r="H1586">
        <v>0.31480000000000002</v>
      </c>
      <c r="I1586">
        <v>94</v>
      </c>
    </row>
    <row r="1587" spans="1:9" x14ac:dyDescent="0.3">
      <c r="A1587">
        <v>2021</v>
      </c>
      <c r="B1587">
        <v>10</v>
      </c>
      <c r="C1587" s="1" t="s">
        <v>26</v>
      </c>
      <c r="D1587" s="1" t="s">
        <v>10</v>
      </c>
      <c r="E1587" s="1" t="s">
        <v>13</v>
      </c>
      <c r="F1587">
        <v>1.7193000000000001</v>
      </c>
      <c r="G1587">
        <v>266.12443999999999</v>
      </c>
      <c r="H1587">
        <v>0.85960000000000003</v>
      </c>
      <c r="I1587">
        <v>540</v>
      </c>
    </row>
    <row r="1588" spans="1:9" x14ac:dyDescent="0.3">
      <c r="A1588">
        <v>2021</v>
      </c>
      <c r="B1588">
        <v>10</v>
      </c>
      <c r="C1588" s="1" t="s">
        <v>26</v>
      </c>
      <c r="D1588" s="1" t="s">
        <v>50</v>
      </c>
      <c r="E1588" s="1" t="s">
        <v>27</v>
      </c>
      <c r="F1588">
        <v>1.7481</v>
      </c>
      <c r="G1588">
        <v>162.59215699999999</v>
      </c>
      <c r="H1588">
        <v>0.55940000000000001</v>
      </c>
      <c r="I1588">
        <v>1514</v>
      </c>
    </row>
    <row r="1589" spans="1:9" x14ac:dyDescent="0.3">
      <c r="A1589">
        <v>2021</v>
      </c>
      <c r="B1589">
        <v>10</v>
      </c>
      <c r="C1589" s="1" t="s">
        <v>26</v>
      </c>
      <c r="D1589" s="1" t="s">
        <v>45</v>
      </c>
      <c r="E1589" s="1" t="s">
        <v>12</v>
      </c>
      <c r="F1589">
        <v>1.8761000000000001</v>
      </c>
      <c r="G1589">
        <v>140.60075599999999</v>
      </c>
      <c r="H1589">
        <v>0.65659999999999996</v>
      </c>
      <c r="I1589">
        <v>1215</v>
      </c>
    </row>
    <row r="1590" spans="1:9" x14ac:dyDescent="0.3">
      <c r="A1590">
        <v>2021</v>
      </c>
      <c r="B1590">
        <v>10</v>
      </c>
      <c r="C1590" s="1" t="s">
        <v>9</v>
      </c>
      <c r="D1590" s="1" t="s">
        <v>20</v>
      </c>
      <c r="E1590" s="1" t="s">
        <v>12</v>
      </c>
      <c r="F1590">
        <v>2.0815000000000001</v>
      </c>
      <c r="G1590">
        <v>170.15814399999999</v>
      </c>
      <c r="H1590">
        <v>0.74939999999999996</v>
      </c>
      <c r="I1590">
        <v>209</v>
      </c>
    </row>
    <row r="1591" spans="1:9" x14ac:dyDescent="0.3">
      <c r="A1591">
        <v>2021</v>
      </c>
      <c r="B1591">
        <v>10</v>
      </c>
      <c r="C1591" s="1" t="s">
        <v>32</v>
      </c>
      <c r="D1591" s="1" t="s">
        <v>19</v>
      </c>
      <c r="E1591" s="1" t="s">
        <v>12</v>
      </c>
      <c r="F1591">
        <v>2.1044</v>
      </c>
      <c r="G1591">
        <v>449.28334699999999</v>
      </c>
      <c r="H1591">
        <v>0.77859999999999996</v>
      </c>
      <c r="I1591">
        <v>0</v>
      </c>
    </row>
    <row r="1592" spans="1:9" x14ac:dyDescent="0.3">
      <c r="A1592">
        <v>2021</v>
      </c>
      <c r="B1592">
        <v>10</v>
      </c>
      <c r="C1592" s="1" t="s">
        <v>26</v>
      </c>
      <c r="D1592" s="1" t="s">
        <v>16</v>
      </c>
      <c r="E1592" s="1" t="s">
        <v>11</v>
      </c>
      <c r="F1592">
        <v>2.1932999999999998</v>
      </c>
      <c r="G1592">
        <v>156.285721</v>
      </c>
      <c r="H1592">
        <v>0.50449999999999995</v>
      </c>
      <c r="I1592">
        <v>739</v>
      </c>
    </row>
    <row r="1593" spans="1:9" x14ac:dyDescent="0.3">
      <c r="A1593">
        <v>2021</v>
      </c>
      <c r="B1593">
        <v>10</v>
      </c>
      <c r="C1593" s="1" t="s">
        <v>26</v>
      </c>
      <c r="D1593" s="1" t="s">
        <v>51</v>
      </c>
      <c r="E1593" s="1" t="s">
        <v>13</v>
      </c>
      <c r="F1593">
        <v>2.2058</v>
      </c>
      <c r="G1593">
        <v>155.75825599999999</v>
      </c>
      <c r="H1593">
        <v>1.0809</v>
      </c>
      <c r="I1593">
        <v>1367</v>
      </c>
    </row>
    <row r="1594" spans="1:9" x14ac:dyDescent="0.3">
      <c r="A1594">
        <v>2022</v>
      </c>
      <c r="B1594">
        <v>10</v>
      </c>
      <c r="C1594" s="1" t="s">
        <v>9</v>
      </c>
      <c r="D1594" s="1" t="s">
        <v>20</v>
      </c>
      <c r="E1594" s="1" t="s">
        <v>12</v>
      </c>
      <c r="F1594">
        <v>2.3325</v>
      </c>
      <c r="G1594">
        <v>168.95727500000001</v>
      </c>
      <c r="H1594">
        <v>0.8397</v>
      </c>
      <c r="I1594">
        <v>157</v>
      </c>
    </row>
    <row r="1595" spans="1:9" x14ac:dyDescent="0.3">
      <c r="A1595">
        <v>2022</v>
      </c>
      <c r="B1595">
        <v>10</v>
      </c>
      <c r="C1595" s="1" t="s">
        <v>9</v>
      </c>
      <c r="D1595" s="1" t="s">
        <v>17</v>
      </c>
      <c r="E1595" s="1" t="s">
        <v>126</v>
      </c>
      <c r="F1595">
        <v>2.3938000000000001</v>
      </c>
      <c r="G1595">
        <v>280.43919</v>
      </c>
      <c r="H1595">
        <v>0.43090000000000001</v>
      </c>
      <c r="I1595">
        <v>135</v>
      </c>
    </row>
    <row r="1596" spans="1:9" x14ac:dyDescent="0.3">
      <c r="A1596">
        <v>2022</v>
      </c>
      <c r="B1596">
        <v>10</v>
      </c>
      <c r="C1596" s="1" t="s">
        <v>26</v>
      </c>
      <c r="D1596" s="1" t="s">
        <v>56</v>
      </c>
      <c r="E1596" s="1" t="s">
        <v>12</v>
      </c>
      <c r="F1596">
        <v>2.4011</v>
      </c>
      <c r="G1596">
        <v>208.76339300000001</v>
      </c>
      <c r="H1596">
        <v>0.84040000000000004</v>
      </c>
      <c r="I1596">
        <v>1064</v>
      </c>
    </row>
    <row r="1597" spans="1:9" x14ac:dyDescent="0.3">
      <c r="A1597">
        <v>2021</v>
      </c>
      <c r="B1597">
        <v>10</v>
      </c>
      <c r="C1597" s="1" t="s">
        <v>26</v>
      </c>
      <c r="D1597" s="1" t="s">
        <v>51</v>
      </c>
      <c r="E1597" s="1" t="s">
        <v>12</v>
      </c>
      <c r="F1597">
        <v>2.415</v>
      </c>
      <c r="G1597">
        <v>163.86748800000001</v>
      </c>
      <c r="H1597">
        <v>0.92969999999999997</v>
      </c>
      <c r="I1597">
        <v>1028</v>
      </c>
    </row>
    <row r="1598" spans="1:9" x14ac:dyDescent="0.3">
      <c r="A1598">
        <v>2020</v>
      </c>
      <c r="B1598">
        <v>10</v>
      </c>
      <c r="C1598" s="1" t="s">
        <v>32</v>
      </c>
      <c r="D1598" s="1" t="s">
        <v>19</v>
      </c>
      <c r="E1598" s="1" t="s">
        <v>12</v>
      </c>
      <c r="F1598">
        <v>2.4586000000000001</v>
      </c>
      <c r="G1598">
        <v>381.16135500000001</v>
      </c>
      <c r="H1598">
        <v>0.90969999999999995</v>
      </c>
      <c r="I1598">
        <v>584</v>
      </c>
    </row>
    <row r="1599" spans="1:9" x14ac:dyDescent="0.3">
      <c r="A1599">
        <v>2020</v>
      </c>
      <c r="B1599">
        <v>10</v>
      </c>
      <c r="C1599" s="1" t="s">
        <v>32</v>
      </c>
      <c r="D1599" s="1" t="s">
        <v>10</v>
      </c>
      <c r="E1599" s="1" t="s">
        <v>46</v>
      </c>
      <c r="F1599">
        <v>2.4603999999999999</v>
      </c>
      <c r="G1599">
        <v>151.083</v>
      </c>
      <c r="H1599">
        <v>0.49209999999999998</v>
      </c>
      <c r="I1599">
        <v>271</v>
      </c>
    </row>
    <row r="1600" spans="1:9" x14ac:dyDescent="0.3">
      <c r="A1600">
        <v>2020</v>
      </c>
      <c r="B1600">
        <v>10</v>
      </c>
      <c r="C1600" s="1" t="s">
        <v>26</v>
      </c>
      <c r="D1600" s="1" t="s">
        <v>16</v>
      </c>
      <c r="E1600" s="1" t="s">
        <v>11</v>
      </c>
      <c r="F1600">
        <v>2.4861</v>
      </c>
      <c r="G1600">
        <v>194.28221400000001</v>
      </c>
      <c r="H1600">
        <v>0.57179999999999997</v>
      </c>
      <c r="I1600">
        <v>1454</v>
      </c>
    </row>
    <row r="1601" spans="1:9" x14ac:dyDescent="0.3">
      <c r="A1601">
        <v>2020</v>
      </c>
      <c r="B1601">
        <v>10</v>
      </c>
      <c r="C1601" s="1" t="s">
        <v>32</v>
      </c>
      <c r="D1601" s="1" t="s">
        <v>16</v>
      </c>
      <c r="E1601" s="1" t="s">
        <v>13</v>
      </c>
      <c r="F1601">
        <v>2.5769000000000002</v>
      </c>
      <c r="G1601">
        <v>433.62191999999999</v>
      </c>
      <c r="H1601">
        <v>1.1595</v>
      </c>
      <c r="I1601">
        <v>1206</v>
      </c>
    </row>
    <row r="1602" spans="1:9" x14ac:dyDescent="0.3">
      <c r="A1602">
        <v>2021</v>
      </c>
      <c r="B1602">
        <v>10</v>
      </c>
      <c r="C1602" s="1" t="s">
        <v>26</v>
      </c>
      <c r="D1602" s="1" t="s">
        <v>52</v>
      </c>
      <c r="E1602" s="1" t="s">
        <v>13</v>
      </c>
      <c r="F1602">
        <v>2.6855000000000002</v>
      </c>
      <c r="G1602">
        <v>198.28060199999999</v>
      </c>
      <c r="H1602">
        <v>1.0742</v>
      </c>
      <c r="I1602">
        <v>686</v>
      </c>
    </row>
    <row r="1603" spans="1:9" x14ac:dyDescent="0.3">
      <c r="A1603">
        <v>2021</v>
      </c>
      <c r="B1603">
        <v>10</v>
      </c>
      <c r="C1603" s="1" t="s">
        <v>32</v>
      </c>
      <c r="D1603" s="1" t="s">
        <v>45</v>
      </c>
      <c r="E1603" s="1" t="s">
        <v>12</v>
      </c>
      <c r="F1603">
        <v>2.6869000000000001</v>
      </c>
      <c r="G1603">
        <v>191.25912099999999</v>
      </c>
      <c r="H1603">
        <v>0.94040000000000001</v>
      </c>
      <c r="I1603">
        <v>1641</v>
      </c>
    </row>
    <row r="1604" spans="1:9" x14ac:dyDescent="0.3">
      <c r="A1604">
        <v>2020</v>
      </c>
      <c r="B1604">
        <v>10</v>
      </c>
      <c r="C1604" s="1" t="s">
        <v>9</v>
      </c>
      <c r="D1604" s="1" t="s">
        <v>17</v>
      </c>
      <c r="E1604" s="1" t="s">
        <v>126</v>
      </c>
      <c r="F1604">
        <v>2.7048999999999999</v>
      </c>
      <c r="G1604">
        <v>285.144203</v>
      </c>
      <c r="H1604">
        <v>0.4869</v>
      </c>
      <c r="I1604">
        <v>101</v>
      </c>
    </row>
    <row r="1605" spans="1:9" x14ac:dyDescent="0.3">
      <c r="A1605">
        <v>2020</v>
      </c>
      <c r="B1605">
        <v>10</v>
      </c>
      <c r="C1605" s="1" t="s">
        <v>9</v>
      </c>
      <c r="D1605" s="1" t="s">
        <v>19</v>
      </c>
      <c r="E1605" s="1" t="s">
        <v>12</v>
      </c>
      <c r="F1605">
        <v>2.7065000000000001</v>
      </c>
      <c r="G1605">
        <v>367.06660799999997</v>
      </c>
      <c r="H1605">
        <v>1.0014000000000001</v>
      </c>
      <c r="I1605">
        <v>167</v>
      </c>
    </row>
    <row r="1606" spans="1:9" x14ac:dyDescent="0.3">
      <c r="A1606">
        <v>2022</v>
      </c>
      <c r="B1606">
        <v>10</v>
      </c>
      <c r="C1606" s="1" t="s">
        <v>32</v>
      </c>
      <c r="D1606" s="1" t="s">
        <v>20</v>
      </c>
      <c r="E1606" s="1" t="s">
        <v>22</v>
      </c>
      <c r="F1606">
        <v>2.7494999999999998</v>
      </c>
      <c r="G1606">
        <v>170.62845300000001</v>
      </c>
      <c r="H1606">
        <v>0.71489999999999998</v>
      </c>
      <c r="I1606">
        <v>340</v>
      </c>
    </row>
    <row r="1607" spans="1:9" x14ac:dyDescent="0.3">
      <c r="A1607">
        <v>2021</v>
      </c>
      <c r="B1607">
        <v>10</v>
      </c>
      <c r="C1607" s="1" t="s">
        <v>32</v>
      </c>
      <c r="D1607" s="1" t="s">
        <v>50</v>
      </c>
      <c r="E1607" s="1" t="s">
        <v>27</v>
      </c>
      <c r="F1607">
        <v>2.7793999999999999</v>
      </c>
      <c r="G1607">
        <v>235.03743700000001</v>
      </c>
      <c r="H1607">
        <v>0.88939999999999997</v>
      </c>
      <c r="I1607">
        <v>2408</v>
      </c>
    </row>
    <row r="1608" spans="1:9" x14ac:dyDescent="0.3">
      <c r="A1608">
        <v>2022</v>
      </c>
      <c r="B1608">
        <v>10</v>
      </c>
      <c r="C1608" s="1" t="s">
        <v>9</v>
      </c>
      <c r="D1608" s="1" t="s">
        <v>21</v>
      </c>
      <c r="E1608" s="1" t="s">
        <v>13</v>
      </c>
      <c r="F1608">
        <v>2.8843999999999999</v>
      </c>
      <c r="G1608">
        <v>443.89737100000002</v>
      </c>
      <c r="H1608">
        <v>1.1536999999999999</v>
      </c>
      <c r="I1608">
        <v>162</v>
      </c>
    </row>
    <row r="1609" spans="1:9" x14ac:dyDescent="0.3">
      <c r="A1609">
        <v>2022</v>
      </c>
      <c r="B1609">
        <v>10</v>
      </c>
      <c r="C1609" s="1" t="s">
        <v>32</v>
      </c>
      <c r="D1609" s="1" t="s">
        <v>21</v>
      </c>
      <c r="E1609" s="1" t="s">
        <v>13</v>
      </c>
      <c r="F1609">
        <v>2.9449000000000001</v>
      </c>
      <c r="G1609">
        <v>724.66623500000003</v>
      </c>
      <c r="H1609">
        <v>1.1778999999999999</v>
      </c>
      <c r="I1609">
        <v>459</v>
      </c>
    </row>
    <row r="1610" spans="1:9" x14ac:dyDescent="0.3">
      <c r="A1610">
        <v>2020</v>
      </c>
      <c r="B1610">
        <v>10</v>
      </c>
      <c r="C1610" s="1" t="s">
        <v>26</v>
      </c>
      <c r="D1610" s="1" t="s">
        <v>45</v>
      </c>
      <c r="E1610" s="1" t="s">
        <v>12</v>
      </c>
      <c r="F1610">
        <v>2.9653999999999998</v>
      </c>
      <c r="G1610">
        <v>165.08208300000001</v>
      </c>
      <c r="H1610">
        <v>1.0379</v>
      </c>
      <c r="I1610">
        <v>249</v>
      </c>
    </row>
    <row r="1611" spans="1:9" x14ac:dyDescent="0.3">
      <c r="A1611">
        <v>2021</v>
      </c>
      <c r="B1611">
        <v>10</v>
      </c>
      <c r="C1611" s="1" t="s">
        <v>9</v>
      </c>
      <c r="D1611" s="1" t="s">
        <v>17</v>
      </c>
      <c r="E1611" s="1" t="s">
        <v>126</v>
      </c>
      <c r="F1611">
        <v>3.0682</v>
      </c>
      <c r="G1611">
        <v>342.04196899999999</v>
      </c>
      <c r="H1611">
        <v>0.55220000000000002</v>
      </c>
      <c r="I1611">
        <v>196</v>
      </c>
    </row>
    <row r="1612" spans="1:9" x14ac:dyDescent="0.3">
      <c r="A1612">
        <v>2022</v>
      </c>
      <c r="B1612">
        <v>10</v>
      </c>
      <c r="C1612" s="1" t="s">
        <v>26</v>
      </c>
      <c r="D1612" s="1" t="s">
        <v>17</v>
      </c>
      <c r="E1612" s="1" t="s">
        <v>126</v>
      </c>
      <c r="F1612">
        <v>3.58</v>
      </c>
      <c r="G1612">
        <v>285.06291099999999</v>
      </c>
      <c r="H1612">
        <v>0.64439999999999997</v>
      </c>
      <c r="I1612">
        <v>1455</v>
      </c>
    </row>
    <row r="1613" spans="1:9" x14ac:dyDescent="0.3">
      <c r="A1613">
        <v>2021</v>
      </c>
      <c r="B1613">
        <v>10</v>
      </c>
      <c r="C1613" s="1" t="s">
        <v>32</v>
      </c>
      <c r="D1613" s="1" t="s">
        <v>51</v>
      </c>
      <c r="E1613" s="1" t="s">
        <v>13</v>
      </c>
      <c r="F1613">
        <v>3.7985000000000002</v>
      </c>
      <c r="G1613">
        <v>275.08570500000002</v>
      </c>
      <c r="H1613">
        <v>1.8613</v>
      </c>
      <c r="I1613">
        <v>1927</v>
      </c>
    </row>
    <row r="1614" spans="1:9" x14ac:dyDescent="0.3">
      <c r="A1614">
        <v>2022</v>
      </c>
      <c r="B1614">
        <v>10</v>
      </c>
      <c r="C1614" s="1" t="s">
        <v>32</v>
      </c>
      <c r="D1614" s="1" t="s">
        <v>51</v>
      </c>
      <c r="E1614" s="1" t="s">
        <v>12</v>
      </c>
      <c r="F1614">
        <v>4.2663000000000002</v>
      </c>
      <c r="G1614">
        <v>271.08267499999999</v>
      </c>
      <c r="H1614">
        <v>1.6425000000000001</v>
      </c>
      <c r="I1614">
        <v>1321</v>
      </c>
    </row>
    <row r="1615" spans="1:9" x14ac:dyDescent="0.3">
      <c r="A1615">
        <v>2022</v>
      </c>
      <c r="B1615">
        <v>10</v>
      </c>
      <c r="C1615" s="1" t="s">
        <v>32</v>
      </c>
      <c r="D1615" s="1" t="s">
        <v>10</v>
      </c>
      <c r="E1615" s="1" t="s">
        <v>46</v>
      </c>
      <c r="F1615">
        <v>5.1253000000000002</v>
      </c>
      <c r="G1615">
        <v>461.78949999999998</v>
      </c>
      <c r="H1615">
        <v>1.0251999999999999</v>
      </c>
      <c r="I1615">
        <v>858</v>
      </c>
    </row>
    <row r="1616" spans="1:9" x14ac:dyDescent="0.3">
      <c r="A1616">
        <v>2021</v>
      </c>
      <c r="B1616">
        <v>10</v>
      </c>
      <c r="C1616" s="1" t="s">
        <v>26</v>
      </c>
      <c r="D1616" s="1" t="s">
        <v>20</v>
      </c>
      <c r="E1616" s="1" t="s">
        <v>12</v>
      </c>
      <c r="F1616">
        <v>5.6143000000000001</v>
      </c>
      <c r="G1616">
        <v>434.429395</v>
      </c>
      <c r="H1616">
        <v>2.0211000000000001</v>
      </c>
      <c r="I1616">
        <v>1348</v>
      </c>
    </row>
    <row r="1617" spans="1:9" x14ac:dyDescent="0.3">
      <c r="A1617">
        <v>2022</v>
      </c>
      <c r="B1617">
        <v>10</v>
      </c>
      <c r="C1617" s="1" t="s">
        <v>32</v>
      </c>
      <c r="D1617" s="1" t="s">
        <v>17</v>
      </c>
      <c r="E1617" s="1" t="s">
        <v>126</v>
      </c>
      <c r="F1617">
        <v>5.8049999999999997</v>
      </c>
      <c r="G1617">
        <v>475.92512499999998</v>
      </c>
      <c r="H1617">
        <v>1.0448999999999999</v>
      </c>
      <c r="I1617">
        <v>1957</v>
      </c>
    </row>
    <row r="1618" spans="1:9" x14ac:dyDescent="0.3">
      <c r="A1618">
        <v>2021</v>
      </c>
      <c r="B1618">
        <v>10</v>
      </c>
      <c r="C1618" s="1" t="s">
        <v>32</v>
      </c>
      <c r="D1618" s="1" t="s">
        <v>10</v>
      </c>
      <c r="E1618" s="1" t="s">
        <v>13</v>
      </c>
      <c r="F1618">
        <v>7.1569000000000003</v>
      </c>
      <c r="G1618">
        <v>1051.793848</v>
      </c>
      <c r="H1618">
        <v>3.5785</v>
      </c>
      <c r="I1618">
        <v>680</v>
      </c>
    </row>
    <row r="1619" spans="1:9" x14ac:dyDescent="0.3">
      <c r="A1619">
        <v>2020</v>
      </c>
      <c r="B1619">
        <v>10</v>
      </c>
      <c r="C1619" s="1" t="s">
        <v>32</v>
      </c>
      <c r="D1619" s="1" t="s">
        <v>16</v>
      </c>
      <c r="E1619" s="1" t="s">
        <v>11</v>
      </c>
      <c r="F1619">
        <v>7.1821999999999999</v>
      </c>
      <c r="G1619">
        <v>465.36933099999999</v>
      </c>
      <c r="H1619">
        <v>1.6518999999999999</v>
      </c>
      <c r="I1619">
        <v>1585</v>
      </c>
    </row>
    <row r="1620" spans="1:9" x14ac:dyDescent="0.3">
      <c r="A1620">
        <v>2020</v>
      </c>
      <c r="B1620">
        <v>10</v>
      </c>
      <c r="C1620" s="1" t="s">
        <v>26</v>
      </c>
      <c r="D1620" s="1" t="s">
        <v>10</v>
      </c>
      <c r="E1620" s="1" t="s">
        <v>13</v>
      </c>
      <c r="F1620">
        <v>7.1943000000000001</v>
      </c>
      <c r="G1620">
        <v>1051.5509030000001</v>
      </c>
      <c r="H1620">
        <v>3.5971000000000002</v>
      </c>
      <c r="I1620">
        <v>1303</v>
      </c>
    </row>
    <row r="1621" spans="1:9" x14ac:dyDescent="0.3">
      <c r="A1621">
        <v>2020</v>
      </c>
      <c r="B1621">
        <v>10</v>
      </c>
      <c r="C1621" s="1" t="s">
        <v>9</v>
      </c>
      <c r="D1621" s="1" t="s">
        <v>16</v>
      </c>
      <c r="E1621" s="1" t="s">
        <v>11</v>
      </c>
      <c r="F1621">
        <v>7.4771000000000001</v>
      </c>
      <c r="G1621">
        <v>414.76454100000001</v>
      </c>
      <c r="H1621">
        <v>1.7197</v>
      </c>
      <c r="I1621">
        <v>469</v>
      </c>
    </row>
    <row r="1622" spans="1:9" x14ac:dyDescent="0.3">
      <c r="A1622">
        <v>2021</v>
      </c>
      <c r="B1622">
        <v>10</v>
      </c>
      <c r="C1622" s="1" t="s">
        <v>26</v>
      </c>
      <c r="D1622" s="1" t="s">
        <v>15</v>
      </c>
      <c r="E1622" s="1" t="s">
        <v>13</v>
      </c>
      <c r="F1622">
        <v>7.9870000000000001</v>
      </c>
      <c r="G1622">
        <v>1451.274377</v>
      </c>
      <c r="H1622">
        <v>3.1949000000000001</v>
      </c>
      <c r="I1622">
        <v>1257</v>
      </c>
    </row>
    <row r="1623" spans="1:9" x14ac:dyDescent="0.3">
      <c r="A1623">
        <v>2022</v>
      </c>
      <c r="B1623">
        <v>10</v>
      </c>
      <c r="C1623" s="1" t="s">
        <v>9</v>
      </c>
      <c r="D1623" s="1" t="s">
        <v>10</v>
      </c>
      <c r="E1623" s="1" t="s">
        <v>11</v>
      </c>
      <c r="F1623">
        <v>8.1066000000000003</v>
      </c>
      <c r="G1623">
        <v>618.48177699999997</v>
      </c>
      <c r="H1623">
        <v>1.7023999999999999</v>
      </c>
      <c r="I1623">
        <v>392</v>
      </c>
    </row>
    <row r="1624" spans="1:9" x14ac:dyDescent="0.3">
      <c r="A1624">
        <v>2021</v>
      </c>
      <c r="B1624">
        <v>10</v>
      </c>
      <c r="C1624" s="1" t="s">
        <v>32</v>
      </c>
      <c r="D1624" s="1" t="s">
        <v>51</v>
      </c>
      <c r="E1624" s="1" t="s">
        <v>12</v>
      </c>
      <c r="F1624">
        <v>8.6252999999999993</v>
      </c>
      <c r="G1624">
        <v>595.80271500000003</v>
      </c>
      <c r="H1624">
        <v>3.3207</v>
      </c>
      <c r="I1624">
        <v>2973</v>
      </c>
    </row>
    <row r="1625" spans="1:9" x14ac:dyDescent="0.3">
      <c r="A1625">
        <v>2022</v>
      </c>
      <c r="B1625">
        <v>10</v>
      </c>
      <c r="C1625" s="1" t="s">
        <v>26</v>
      </c>
      <c r="D1625" s="1" t="s">
        <v>10</v>
      </c>
      <c r="E1625" s="1" t="s">
        <v>13</v>
      </c>
      <c r="F1625">
        <v>8.8827999999999996</v>
      </c>
      <c r="G1625">
        <v>1161.74794</v>
      </c>
      <c r="H1625">
        <v>4.3691000000000004</v>
      </c>
      <c r="I1625">
        <v>2423</v>
      </c>
    </row>
    <row r="1626" spans="1:9" x14ac:dyDescent="0.3">
      <c r="A1626">
        <v>2020</v>
      </c>
      <c r="B1626">
        <v>10</v>
      </c>
      <c r="C1626" s="1" t="s">
        <v>9</v>
      </c>
      <c r="D1626" s="1" t="s">
        <v>20</v>
      </c>
      <c r="E1626" s="1" t="s">
        <v>12</v>
      </c>
      <c r="F1626">
        <v>9.4437999999999995</v>
      </c>
      <c r="G1626">
        <v>458.54192799999998</v>
      </c>
      <c r="H1626">
        <v>3.3997000000000002</v>
      </c>
      <c r="I1626">
        <v>171</v>
      </c>
    </row>
    <row r="1627" spans="1:9" x14ac:dyDescent="0.3">
      <c r="A1627">
        <v>2020</v>
      </c>
      <c r="B1627">
        <v>10</v>
      </c>
      <c r="C1627" s="1" t="s">
        <v>26</v>
      </c>
      <c r="D1627" s="1" t="s">
        <v>15</v>
      </c>
      <c r="E1627" s="1" t="s">
        <v>13</v>
      </c>
      <c r="F1627">
        <v>9.9452999999999996</v>
      </c>
      <c r="G1627">
        <v>2087.8199810000001</v>
      </c>
      <c r="H1627">
        <v>3.9780000000000002</v>
      </c>
      <c r="I1627">
        <v>1419</v>
      </c>
    </row>
    <row r="1628" spans="1:9" x14ac:dyDescent="0.3">
      <c r="A1628">
        <v>2022</v>
      </c>
      <c r="B1628">
        <v>10</v>
      </c>
      <c r="C1628" s="1" t="s">
        <v>26</v>
      </c>
      <c r="D1628" s="1" t="s">
        <v>20</v>
      </c>
      <c r="E1628" s="1" t="s">
        <v>12</v>
      </c>
      <c r="F1628">
        <v>10.3903</v>
      </c>
      <c r="G1628">
        <v>648.87627899999995</v>
      </c>
      <c r="H1628">
        <v>3.7404999999999999</v>
      </c>
      <c r="I1628">
        <v>1361</v>
      </c>
    </row>
    <row r="1629" spans="1:9" x14ac:dyDescent="0.3">
      <c r="A1629">
        <v>2020</v>
      </c>
      <c r="B1629">
        <v>10</v>
      </c>
      <c r="C1629" s="1" t="s">
        <v>9</v>
      </c>
      <c r="D1629" s="1" t="s">
        <v>10</v>
      </c>
      <c r="E1629" s="1" t="s">
        <v>11</v>
      </c>
      <c r="F1629">
        <v>11.8332</v>
      </c>
      <c r="G1629">
        <v>714.14047900000003</v>
      </c>
      <c r="H1629">
        <v>2.4849999999999999</v>
      </c>
      <c r="I1629">
        <v>536</v>
      </c>
    </row>
    <row r="1630" spans="1:9" x14ac:dyDescent="0.3">
      <c r="A1630">
        <v>2021</v>
      </c>
      <c r="B1630">
        <v>10</v>
      </c>
      <c r="C1630" s="1" t="s">
        <v>9</v>
      </c>
      <c r="D1630" s="1" t="s">
        <v>10</v>
      </c>
      <c r="E1630" s="1" t="s">
        <v>46</v>
      </c>
      <c r="F1630">
        <v>12.0022</v>
      </c>
      <c r="G1630">
        <v>833.89380000000006</v>
      </c>
      <c r="H1630">
        <v>2.4005000000000001</v>
      </c>
      <c r="I1630">
        <v>468</v>
      </c>
    </row>
    <row r="1631" spans="1:9" x14ac:dyDescent="0.3">
      <c r="A1631">
        <v>2022</v>
      </c>
      <c r="B1631">
        <v>10</v>
      </c>
      <c r="C1631" s="1" t="s">
        <v>26</v>
      </c>
      <c r="D1631" s="1" t="s">
        <v>15</v>
      </c>
      <c r="E1631" s="1" t="s">
        <v>13</v>
      </c>
      <c r="F1631">
        <v>12.4224</v>
      </c>
      <c r="G1631">
        <v>2134.3948879999998</v>
      </c>
      <c r="H1631">
        <v>4.9690000000000003</v>
      </c>
      <c r="I1631">
        <v>1809</v>
      </c>
    </row>
    <row r="1632" spans="1:9" x14ac:dyDescent="0.3">
      <c r="A1632">
        <v>2021</v>
      </c>
      <c r="B1632">
        <v>10</v>
      </c>
      <c r="C1632" s="1" t="s">
        <v>26</v>
      </c>
      <c r="D1632" s="1" t="s">
        <v>10</v>
      </c>
      <c r="E1632" s="1" t="s">
        <v>46</v>
      </c>
      <c r="F1632">
        <v>13.687900000000001</v>
      </c>
      <c r="G1632">
        <v>867.91150000000005</v>
      </c>
      <c r="H1632">
        <v>2.7376</v>
      </c>
      <c r="I1632">
        <v>1703</v>
      </c>
    </row>
    <row r="1633" spans="1:9" x14ac:dyDescent="0.3">
      <c r="A1633">
        <v>2021</v>
      </c>
      <c r="B1633">
        <v>10</v>
      </c>
      <c r="C1633" s="1" t="s">
        <v>9</v>
      </c>
      <c r="D1633" s="1" t="s">
        <v>10</v>
      </c>
      <c r="E1633" s="1" t="s">
        <v>11</v>
      </c>
      <c r="F1633">
        <v>13.7742</v>
      </c>
      <c r="G1633">
        <v>838.31649200000004</v>
      </c>
      <c r="H1633">
        <v>2.8925000000000001</v>
      </c>
      <c r="I1633">
        <v>476</v>
      </c>
    </row>
    <row r="1634" spans="1:9" x14ac:dyDescent="0.3">
      <c r="A1634">
        <v>2022</v>
      </c>
      <c r="B1634">
        <v>10</v>
      </c>
      <c r="C1634" s="1" t="s">
        <v>26</v>
      </c>
      <c r="D1634" s="1" t="s">
        <v>10</v>
      </c>
      <c r="E1634" s="1" t="s">
        <v>11</v>
      </c>
      <c r="F1634">
        <v>14.072900000000001</v>
      </c>
      <c r="G1634">
        <v>1104.7091399999999</v>
      </c>
      <c r="H1634">
        <v>2.9552999999999998</v>
      </c>
      <c r="I1634">
        <v>2918</v>
      </c>
    </row>
    <row r="1635" spans="1:9" x14ac:dyDescent="0.3">
      <c r="A1635">
        <v>2021</v>
      </c>
      <c r="B1635">
        <v>10</v>
      </c>
      <c r="C1635" s="1" t="s">
        <v>26</v>
      </c>
      <c r="D1635" s="1" t="s">
        <v>17</v>
      </c>
      <c r="E1635" s="1" t="s">
        <v>126</v>
      </c>
      <c r="F1635">
        <v>14.5779</v>
      </c>
      <c r="G1635">
        <v>1306.824554</v>
      </c>
      <c r="H1635">
        <v>2.6240000000000001</v>
      </c>
      <c r="I1635">
        <v>3555</v>
      </c>
    </row>
    <row r="1636" spans="1:9" x14ac:dyDescent="0.3">
      <c r="A1636">
        <v>2022</v>
      </c>
      <c r="B1636">
        <v>10</v>
      </c>
      <c r="C1636" s="1" t="s">
        <v>32</v>
      </c>
      <c r="D1636" s="1" t="s">
        <v>56</v>
      </c>
      <c r="E1636" s="1" t="s">
        <v>12</v>
      </c>
      <c r="F1636">
        <v>14.578099999999999</v>
      </c>
      <c r="G1636">
        <v>1298.6762679999999</v>
      </c>
      <c r="H1636">
        <v>5.1024000000000003</v>
      </c>
      <c r="I1636">
        <v>3925</v>
      </c>
    </row>
    <row r="1637" spans="1:9" x14ac:dyDescent="0.3">
      <c r="A1637">
        <v>2021</v>
      </c>
      <c r="B1637">
        <v>10</v>
      </c>
      <c r="C1637" s="1" t="s">
        <v>32</v>
      </c>
      <c r="D1637" s="1" t="s">
        <v>20</v>
      </c>
      <c r="E1637" s="1" t="s">
        <v>12</v>
      </c>
      <c r="F1637">
        <v>14.6753</v>
      </c>
      <c r="G1637">
        <v>1156.3875579999999</v>
      </c>
      <c r="H1637">
        <v>5.2831000000000001</v>
      </c>
      <c r="I1637">
        <v>1877</v>
      </c>
    </row>
    <row r="1638" spans="1:9" x14ac:dyDescent="0.3">
      <c r="A1638">
        <v>2020</v>
      </c>
      <c r="B1638">
        <v>10</v>
      </c>
      <c r="C1638" s="1" t="s">
        <v>32</v>
      </c>
      <c r="D1638" s="1" t="s">
        <v>10</v>
      </c>
      <c r="E1638" s="1" t="s">
        <v>13</v>
      </c>
      <c r="F1638">
        <v>14.815099999999999</v>
      </c>
      <c r="G1638">
        <v>1659.9578710000001</v>
      </c>
      <c r="H1638">
        <v>7.4076000000000004</v>
      </c>
      <c r="I1638">
        <v>1165</v>
      </c>
    </row>
    <row r="1639" spans="1:9" x14ac:dyDescent="0.3">
      <c r="A1639">
        <v>2022</v>
      </c>
      <c r="B1639">
        <v>10</v>
      </c>
      <c r="C1639" s="1" t="s">
        <v>32</v>
      </c>
      <c r="D1639" s="1" t="s">
        <v>20</v>
      </c>
      <c r="E1639" s="1" t="s">
        <v>12</v>
      </c>
      <c r="F1639">
        <v>16.1191</v>
      </c>
      <c r="G1639">
        <v>1233.1125629999999</v>
      </c>
      <c r="H1639">
        <v>5.8029000000000002</v>
      </c>
      <c r="I1639">
        <v>1747</v>
      </c>
    </row>
    <row r="1640" spans="1:9" x14ac:dyDescent="0.3">
      <c r="A1640">
        <v>2020</v>
      </c>
      <c r="B1640">
        <v>10</v>
      </c>
      <c r="C1640" s="1" t="s">
        <v>26</v>
      </c>
      <c r="D1640" s="1" t="s">
        <v>20</v>
      </c>
      <c r="E1640" s="1" t="s">
        <v>12</v>
      </c>
      <c r="F1640">
        <v>18.396799999999999</v>
      </c>
      <c r="G1640">
        <v>987.11645699999997</v>
      </c>
      <c r="H1640">
        <v>6.6227999999999998</v>
      </c>
      <c r="I1640">
        <v>1872</v>
      </c>
    </row>
    <row r="1641" spans="1:9" x14ac:dyDescent="0.3">
      <c r="A1641">
        <v>2021</v>
      </c>
      <c r="B1641">
        <v>10</v>
      </c>
      <c r="C1641" s="1" t="s">
        <v>32</v>
      </c>
      <c r="D1641" s="1" t="s">
        <v>17</v>
      </c>
      <c r="E1641" s="1" t="s">
        <v>126</v>
      </c>
      <c r="F1641">
        <v>23.237400000000001</v>
      </c>
      <c r="G1641">
        <v>2101.853462</v>
      </c>
      <c r="H1641">
        <v>4.1826999999999996</v>
      </c>
      <c r="I1641">
        <v>5351</v>
      </c>
    </row>
    <row r="1642" spans="1:9" x14ac:dyDescent="0.3">
      <c r="A1642">
        <v>2021</v>
      </c>
      <c r="B1642">
        <v>10</v>
      </c>
      <c r="C1642" s="1" t="s">
        <v>9</v>
      </c>
      <c r="D1642" s="1" t="s">
        <v>10</v>
      </c>
      <c r="E1642" s="1" t="s">
        <v>13</v>
      </c>
      <c r="F1642">
        <v>23.3262</v>
      </c>
      <c r="G1642">
        <v>2967.550514</v>
      </c>
      <c r="H1642">
        <v>11.6632</v>
      </c>
      <c r="I1642">
        <v>652</v>
      </c>
    </row>
    <row r="1643" spans="1:9" x14ac:dyDescent="0.3">
      <c r="A1643">
        <v>2022</v>
      </c>
      <c r="B1643">
        <v>10</v>
      </c>
      <c r="C1643" s="1" t="s">
        <v>32</v>
      </c>
      <c r="D1643" s="1" t="s">
        <v>10</v>
      </c>
      <c r="E1643" s="1" t="s">
        <v>13</v>
      </c>
      <c r="F1643">
        <v>23.982099999999999</v>
      </c>
      <c r="G1643">
        <v>3245.0298010000001</v>
      </c>
      <c r="H1643">
        <v>11.837400000000001</v>
      </c>
      <c r="I1643">
        <v>4735</v>
      </c>
    </row>
    <row r="1644" spans="1:9" x14ac:dyDescent="0.3">
      <c r="A1644">
        <v>2021</v>
      </c>
      <c r="B1644">
        <v>10</v>
      </c>
      <c r="C1644" s="1" t="s">
        <v>32</v>
      </c>
      <c r="D1644" s="1" t="s">
        <v>10</v>
      </c>
      <c r="E1644" s="1" t="s">
        <v>46</v>
      </c>
      <c r="F1644">
        <v>27.9039</v>
      </c>
      <c r="G1644">
        <v>1875.1750999999999</v>
      </c>
      <c r="H1644">
        <v>5.5807000000000002</v>
      </c>
      <c r="I1644">
        <v>2625</v>
      </c>
    </row>
    <row r="1645" spans="1:9" x14ac:dyDescent="0.3">
      <c r="A1645">
        <v>2020</v>
      </c>
      <c r="B1645">
        <v>10</v>
      </c>
      <c r="C1645" s="1" t="s">
        <v>32</v>
      </c>
      <c r="D1645" s="1" t="s">
        <v>20</v>
      </c>
      <c r="E1645" s="1" t="s">
        <v>12</v>
      </c>
      <c r="F1645">
        <v>28.3202</v>
      </c>
      <c r="G1645">
        <v>1773.8757390000001</v>
      </c>
      <c r="H1645">
        <v>10.1952</v>
      </c>
      <c r="I1645">
        <v>2129</v>
      </c>
    </row>
    <row r="1646" spans="1:9" x14ac:dyDescent="0.3">
      <c r="A1646">
        <v>2022</v>
      </c>
      <c r="B1646">
        <v>10</v>
      </c>
      <c r="C1646" s="1" t="s">
        <v>9</v>
      </c>
      <c r="D1646" s="1" t="s">
        <v>15</v>
      </c>
      <c r="E1646" s="1" t="s">
        <v>13</v>
      </c>
      <c r="F1646">
        <v>33.0304</v>
      </c>
      <c r="G1646">
        <v>6797.6770530000003</v>
      </c>
      <c r="H1646">
        <v>13.212199999999999</v>
      </c>
      <c r="I1646">
        <v>629</v>
      </c>
    </row>
    <row r="1647" spans="1:9" x14ac:dyDescent="0.3">
      <c r="A1647">
        <v>2020</v>
      </c>
      <c r="B1647">
        <v>10</v>
      </c>
      <c r="C1647" s="1" t="s">
        <v>9</v>
      </c>
      <c r="D1647" s="1" t="s">
        <v>15</v>
      </c>
      <c r="E1647" s="1" t="s">
        <v>13</v>
      </c>
      <c r="F1647">
        <v>33.0503</v>
      </c>
      <c r="G1647">
        <v>5290.4256359999899</v>
      </c>
      <c r="H1647">
        <v>13.2201</v>
      </c>
      <c r="I1647">
        <v>649</v>
      </c>
    </row>
    <row r="1648" spans="1:9" x14ac:dyDescent="0.3">
      <c r="A1648">
        <v>2022</v>
      </c>
      <c r="B1648">
        <v>10</v>
      </c>
      <c r="C1648" s="1" t="s">
        <v>9</v>
      </c>
      <c r="D1648" s="1" t="s">
        <v>10</v>
      </c>
      <c r="E1648" s="1" t="s">
        <v>13</v>
      </c>
      <c r="F1648">
        <v>34.969799999999999</v>
      </c>
      <c r="G1648">
        <v>4346.8723309999996</v>
      </c>
      <c r="H1648">
        <v>17.473700000000001</v>
      </c>
      <c r="I1648">
        <v>522</v>
      </c>
    </row>
    <row r="1649" spans="1:9" x14ac:dyDescent="0.3">
      <c r="A1649">
        <v>2020</v>
      </c>
      <c r="B1649">
        <v>10</v>
      </c>
      <c r="C1649" s="1" t="s">
        <v>32</v>
      </c>
      <c r="D1649" s="1" t="s">
        <v>15</v>
      </c>
      <c r="E1649" s="1" t="s">
        <v>13</v>
      </c>
      <c r="F1649">
        <v>37.477699999999999</v>
      </c>
      <c r="G1649">
        <v>6614.2090939999998</v>
      </c>
      <c r="H1649">
        <v>14.991099999999999</v>
      </c>
      <c r="I1649">
        <v>1918</v>
      </c>
    </row>
    <row r="1650" spans="1:9" x14ac:dyDescent="0.3">
      <c r="A1650">
        <v>2021</v>
      </c>
      <c r="B1650">
        <v>10</v>
      </c>
      <c r="C1650" s="1" t="s">
        <v>26</v>
      </c>
      <c r="D1650" s="1" t="s">
        <v>10</v>
      </c>
      <c r="E1650" s="1" t="s">
        <v>11</v>
      </c>
      <c r="F1650">
        <v>38.1815</v>
      </c>
      <c r="G1650">
        <v>2459.4233840000002</v>
      </c>
      <c r="H1650">
        <v>8.0181000000000004</v>
      </c>
      <c r="I1650">
        <v>6076</v>
      </c>
    </row>
    <row r="1651" spans="1:9" x14ac:dyDescent="0.3">
      <c r="A1651">
        <v>2021</v>
      </c>
      <c r="B1651">
        <v>10</v>
      </c>
      <c r="C1651" s="1" t="s">
        <v>9</v>
      </c>
      <c r="D1651" s="1" t="s">
        <v>15</v>
      </c>
      <c r="E1651" s="1" t="s">
        <v>13</v>
      </c>
      <c r="F1651">
        <v>40.456800000000001</v>
      </c>
      <c r="G1651">
        <v>6789.8870189999998</v>
      </c>
      <c r="H1651">
        <v>16.182700000000001</v>
      </c>
      <c r="I1651">
        <v>721</v>
      </c>
    </row>
    <row r="1652" spans="1:9" x14ac:dyDescent="0.3">
      <c r="A1652">
        <v>2022</v>
      </c>
      <c r="B1652">
        <v>10</v>
      </c>
      <c r="C1652" s="1" t="s">
        <v>32</v>
      </c>
      <c r="D1652" s="1" t="s">
        <v>10</v>
      </c>
      <c r="E1652" s="1" t="s">
        <v>11</v>
      </c>
      <c r="F1652">
        <v>41.805799999999998</v>
      </c>
      <c r="G1652">
        <v>2955.4400420000002</v>
      </c>
      <c r="H1652">
        <v>8.7791999999999994</v>
      </c>
      <c r="I1652">
        <v>4562</v>
      </c>
    </row>
    <row r="1653" spans="1:9" x14ac:dyDescent="0.3">
      <c r="A1653">
        <v>2020</v>
      </c>
      <c r="B1653">
        <v>10</v>
      </c>
      <c r="C1653" s="1" t="s">
        <v>9</v>
      </c>
      <c r="D1653" s="1" t="s">
        <v>10</v>
      </c>
      <c r="E1653" s="1" t="s">
        <v>13</v>
      </c>
      <c r="F1653">
        <v>49.139600000000002</v>
      </c>
      <c r="G1653">
        <v>4853.0570250000001</v>
      </c>
      <c r="H1653">
        <v>24.569900000000001</v>
      </c>
      <c r="I1653">
        <v>513</v>
      </c>
    </row>
    <row r="1654" spans="1:9" x14ac:dyDescent="0.3">
      <c r="A1654">
        <v>2022</v>
      </c>
      <c r="B1654">
        <v>10</v>
      </c>
      <c r="C1654" s="1" t="s">
        <v>32</v>
      </c>
      <c r="D1654" s="1" t="s">
        <v>15</v>
      </c>
      <c r="E1654" s="1" t="s">
        <v>13</v>
      </c>
      <c r="F1654">
        <v>51.350499999999997</v>
      </c>
      <c r="G1654">
        <v>9478.1592290000008</v>
      </c>
      <c r="H1654">
        <v>20.540199999999999</v>
      </c>
      <c r="I1654">
        <v>3575</v>
      </c>
    </row>
    <row r="1655" spans="1:9" x14ac:dyDescent="0.3">
      <c r="A1655">
        <v>2022</v>
      </c>
      <c r="B1655">
        <v>10</v>
      </c>
      <c r="C1655" s="1" t="s">
        <v>26</v>
      </c>
      <c r="D1655" s="1" t="s">
        <v>10</v>
      </c>
      <c r="E1655" s="1" t="s">
        <v>12</v>
      </c>
      <c r="F1655">
        <v>53.130099999999999</v>
      </c>
      <c r="G1655">
        <v>5945.9333839999999</v>
      </c>
      <c r="H1655">
        <v>18.595500000000001</v>
      </c>
      <c r="I1655">
        <v>8665</v>
      </c>
    </row>
    <row r="1656" spans="1:9" x14ac:dyDescent="0.3">
      <c r="A1656">
        <v>2021</v>
      </c>
      <c r="B1656">
        <v>10</v>
      </c>
      <c r="C1656" s="1" t="s">
        <v>32</v>
      </c>
      <c r="D1656" s="1" t="s">
        <v>15</v>
      </c>
      <c r="E1656" s="1" t="s">
        <v>13</v>
      </c>
      <c r="F1656">
        <v>55.961500000000001</v>
      </c>
      <c r="G1656">
        <v>9577.5189370000007</v>
      </c>
      <c r="H1656">
        <v>22.384599999999999</v>
      </c>
      <c r="I1656">
        <v>4222</v>
      </c>
    </row>
    <row r="1657" spans="1:9" x14ac:dyDescent="0.3">
      <c r="A1657">
        <v>2020</v>
      </c>
      <c r="B1657">
        <v>10</v>
      </c>
      <c r="C1657" s="1" t="s">
        <v>9</v>
      </c>
      <c r="D1657" s="1" t="s">
        <v>10</v>
      </c>
      <c r="E1657" s="1" t="s">
        <v>12</v>
      </c>
      <c r="F1657">
        <v>60.083199999999998</v>
      </c>
      <c r="G1657">
        <v>5107.3935730000003</v>
      </c>
      <c r="H1657">
        <v>21.0291</v>
      </c>
      <c r="I1657">
        <v>776</v>
      </c>
    </row>
    <row r="1658" spans="1:9" x14ac:dyDescent="0.3">
      <c r="A1658">
        <v>2020</v>
      </c>
      <c r="B1658">
        <v>10</v>
      </c>
      <c r="C1658" s="1" t="s">
        <v>26</v>
      </c>
      <c r="D1658" s="1" t="s">
        <v>10</v>
      </c>
      <c r="E1658" s="1" t="s">
        <v>11</v>
      </c>
      <c r="F1658">
        <v>63.945999999999998</v>
      </c>
      <c r="G1658">
        <v>3988.5210590000002</v>
      </c>
      <c r="H1658">
        <v>13.428599999999999</v>
      </c>
      <c r="I1658">
        <v>9001</v>
      </c>
    </row>
    <row r="1659" spans="1:9" x14ac:dyDescent="0.3">
      <c r="A1659">
        <v>2022</v>
      </c>
      <c r="B1659">
        <v>10</v>
      </c>
      <c r="C1659" s="1" t="s">
        <v>9</v>
      </c>
      <c r="D1659" s="1" t="s">
        <v>10</v>
      </c>
      <c r="E1659" s="1" t="s">
        <v>12</v>
      </c>
      <c r="F1659">
        <v>65.06</v>
      </c>
      <c r="G1659">
        <v>5995.7105419999998</v>
      </c>
      <c r="H1659">
        <v>22.771000000000001</v>
      </c>
      <c r="I1659">
        <v>624</v>
      </c>
    </row>
    <row r="1660" spans="1:9" x14ac:dyDescent="0.3">
      <c r="A1660">
        <v>2020</v>
      </c>
      <c r="B1660">
        <v>10</v>
      </c>
      <c r="C1660" s="1" t="s">
        <v>26</v>
      </c>
      <c r="D1660" s="1" t="s">
        <v>10</v>
      </c>
      <c r="E1660" s="1" t="s">
        <v>12</v>
      </c>
      <c r="F1660">
        <v>68.544200000000004</v>
      </c>
      <c r="G1660">
        <v>6497.5637919999999</v>
      </c>
      <c r="H1660">
        <v>23.990400000000001</v>
      </c>
      <c r="I1660">
        <v>9709</v>
      </c>
    </row>
    <row r="1661" spans="1:9" x14ac:dyDescent="0.3">
      <c r="A1661">
        <v>2021</v>
      </c>
      <c r="B1661">
        <v>10</v>
      </c>
      <c r="C1661" s="1" t="s">
        <v>9</v>
      </c>
      <c r="D1661" s="1" t="s">
        <v>10</v>
      </c>
      <c r="E1661" s="1" t="s">
        <v>12</v>
      </c>
      <c r="F1661">
        <v>74.197199999999995</v>
      </c>
      <c r="G1661">
        <v>6333.9268499999998</v>
      </c>
      <c r="H1661">
        <v>25.968900000000001</v>
      </c>
      <c r="I1661">
        <v>789</v>
      </c>
    </row>
    <row r="1662" spans="1:9" x14ac:dyDescent="0.3">
      <c r="A1662">
        <v>2021</v>
      </c>
      <c r="B1662">
        <v>10</v>
      </c>
      <c r="C1662" s="1" t="s">
        <v>26</v>
      </c>
      <c r="D1662" s="1" t="s">
        <v>10</v>
      </c>
      <c r="E1662" s="1" t="s">
        <v>12</v>
      </c>
      <c r="F1662">
        <v>85.807000000000002</v>
      </c>
      <c r="G1662">
        <v>7416.6545999999998</v>
      </c>
      <c r="H1662">
        <v>30.032499999999999</v>
      </c>
      <c r="I1662">
        <v>10542</v>
      </c>
    </row>
    <row r="1663" spans="1:9" x14ac:dyDescent="0.3">
      <c r="A1663">
        <v>2020</v>
      </c>
      <c r="B1663">
        <v>10</v>
      </c>
      <c r="C1663" s="1" t="s">
        <v>32</v>
      </c>
      <c r="D1663" s="1" t="s">
        <v>10</v>
      </c>
      <c r="E1663" s="1" t="s">
        <v>12</v>
      </c>
      <c r="F1663">
        <v>124.66849999999999</v>
      </c>
      <c r="G1663">
        <v>10831.853884</v>
      </c>
      <c r="H1663">
        <v>43.634</v>
      </c>
      <c r="I1663">
        <v>14382</v>
      </c>
    </row>
    <row r="1664" spans="1:9" x14ac:dyDescent="0.3">
      <c r="A1664">
        <v>2021</v>
      </c>
      <c r="B1664">
        <v>10</v>
      </c>
      <c r="C1664" s="1" t="s">
        <v>32</v>
      </c>
      <c r="D1664" s="1" t="s">
        <v>10</v>
      </c>
      <c r="E1664" s="1" t="s">
        <v>11</v>
      </c>
      <c r="F1664">
        <v>126.6332</v>
      </c>
      <c r="G1664">
        <v>7484.2811529999999</v>
      </c>
      <c r="H1664">
        <v>26.593</v>
      </c>
      <c r="I1664">
        <v>11784</v>
      </c>
    </row>
    <row r="1665" spans="1:9" x14ac:dyDescent="0.3">
      <c r="A1665">
        <v>2020</v>
      </c>
      <c r="B1665">
        <v>10</v>
      </c>
      <c r="C1665" s="1" t="s">
        <v>32</v>
      </c>
      <c r="D1665" s="1" t="s">
        <v>10</v>
      </c>
      <c r="E1665" s="1" t="s">
        <v>11</v>
      </c>
      <c r="F1665">
        <v>131.0205</v>
      </c>
      <c r="G1665">
        <v>7190.9176500000003</v>
      </c>
      <c r="H1665">
        <v>27.514399999999998</v>
      </c>
      <c r="I1665">
        <v>11485</v>
      </c>
    </row>
    <row r="1666" spans="1:9" x14ac:dyDescent="0.3">
      <c r="A1666">
        <v>2021</v>
      </c>
      <c r="B1666">
        <v>10</v>
      </c>
      <c r="C1666" s="1" t="s">
        <v>32</v>
      </c>
      <c r="D1666" s="1" t="s">
        <v>10</v>
      </c>
      <c r="E1666" s="1" t="s">
        <v>12</v>
      </c>
      <c r="F1666">
        <v>188.81450000000001</v>
      </c>
      <c r="G1666">
        <v>15760.805762</v>
      </c>
      <c r="H1666">
        <v>66.085099999999997</v>
      </c>
      <c r="I1666">
        <v>17949</v>
      </c>
    </row>
    <row r="1667" spans="1:9" x14ac:dyDescent="0.3">
      <c r="A1667">
        <v>2022</v>
      </c>
      <c r="B1667">
        <v>10</v>
      </c>
      <c r="C1667" s="1" t="s">
        <v>32</v>
      </c>
      <c r="D1667" s="1" t="s">
        <v>10</v>
      </c>
      <c r="E1667" s="1" t="s">
        <v>12</v>
      </c>
      <c r="F1667">
        <v>195.5282</v>
      </c>
      <c r="G1667">
        <v>18673.789433000002</v>
      </c>
      <c r="H1667">
        <v>68.435000000000002</v>
      </c>
      <c r="I1667">
        <v>18126</v>
      </c>
    </row>
    <row r="1668" spans="1:9" x14ac:dyDescent="0.3">
      <c r="A1668">
        <v>2020</v>
      </c>
      <c r="B1668">
        <v>11</v>
      </c>
      <c r="C1668" s="1" t="s">
        <v>32</v>
      </c>
      <c r="D1668" s="1" t="s">
        <v>29</v>
      </c>
      <c r="E1668" s="1" t="s">
        <v>126</v>
      </c>
      <c r="F1668">
        <v>6.9999999999999999E-4</v>
      </c>
      <c r="G1668">
        <v>0.24201700000000001</v>
      </c>
      <c r="H1668">
        <v>1E-4</v>
      </c>
      <c r="I1668">
        <v>2</v>
      </c>
    </row>
    <row r="1669" spans="1:9" x14ac:dyDescent="0.3">
      <c r="A1669">
        <v>2021</v>
      </c>
      <c r="B1669">
        <v>11</v>
      </c>
      <c r="C1669" s="1" t="s">
        <v>9</v>
      </c>
      <c r="D1669" s="1" t="s">
        <v>24</v>
      </c>
      <c r="E1669" s="1" t="s">
        <v>12</v>
      </c>
      <c r="F1669">
        <v>6.9999999999999999E-4</v>
      </c>
      <c r="G1669">
        <v>6.9621000000000016E-2</v>
      </c>
      <c r="H1669">
        <v>2.9999999999999997E-4</v>
      </c>
      <c r="I1669">
        <v>2</v>
      </c>
    </row>
    <row r="1670" spans="1:9" x14ac:dyDescent="0.3">
      <c r="A1670">
        <v>2022</v>
      </c>
      <c r="B1670">
        <v>11</v>
      </c>
      <c r="C1670" s="1" t="s">
        <v>26</v>
      </c>
      <c r="D1670" s="1" t="s">
        <v>21</v>
      </c>
      <c r="E1670" s="1" t="s">
        <v>27</v>
      </c>
      <c r="F1670">
        <v>6.9999999999999999E-4</v>
      </c>
      <c r="G1670">
        <v>0.22941900000000001</v>
      </c>
      <c r="H1670">
        <v>2.0000000000000001E-4</v>
      </c>
      <c r="I1670">
        <v>1</v>
      </c>
    </row>
    <row r="1671" spans="1:9" x14ac:dyDescent="0.3">
      <c r="A1671">
        <v>2020</v>
      </c>
      <c r="B1671">
        <v>11</v>
      </c>
      <c r="C1671" s="1" t="s">
        <v>9</v>
      </c>
      <c r="D1671" s="1" t="s">
        <v>10</v>
      </c>
      <c r="E1671" s="1" t="s">
        <v>14</v>
      </c>
      <c r="F1671">
        <v>1.2999999999999999E-3</v>
      </c>
      <c r="G1671">
        <v>0.28458600000000001</v>
      </c>
      <c r="H1671">
        <v>1E-3</v>
      </c>
      <c r="I1671">
        <v>1</v>
      </c>
    </row>
    <row r="1672" spans="1:9" x14ac:dyDescent="0.3">
      <c r="A1672">
        <v>2022</v>
      </c>
      <c r="B1672">
        <v>11</v>
      </c>
      <c r="C1672" s="1" t="s">
        <v>26</v>
      </c>
      <c r="D1672" s="1" t="s">
        <v>21</v>
      </c>
      <c r="E1672" s="1" t="s">
        <v>22</v>
      </c>
      <c r="F1672">
        <v>1.4E-3</v>
      </c>
      <c r="G1672">
        <v>0.84991099999999997</v>
      </c>
      <c r="H1672">
        <v>4.0000000000000002E-4</v>
      </c>
      <c r="I1672">
        <v>2</v>
      </c>
    </row>
    <row r="1673" spans="1:9" x14ac:dyDescent="0.3">
      <c r="A1673">
        <v>2021</v>
      </c>
      <c r="B1673">
        <v>11</v>
      </c>
      <c r="C1673" s="1" t="s">
        <v>32</v>
      </c>
      <c r="D1673" s="1" t="s">
        <v>21</v>
      </c>
      <c r="E1673" s="1" t="s">
        <v>27</v>
      </c>
      <c r="F1673">
        <v>1.6000000000000001E-3</v>
      </c>
      <c r="G1673">
        <v>0.526536</v>
      </c>
      <c r="H1673">
        <v>5.0000000000000001E-4</v>
      </c>
      <c r="I1673">
        <v>0</v>
      </c>
    </row>
    <row r="1674" spans="1:9" x14ac:dyDescent="0.3">
      <c r="A1674">
        <v>2020</v>
      </c>
      <c r="B1674">
        <v>11</v>
      </c>
      <c r="C1674" s="1" t="s">
        <v>32</v>
      </c>
      <c r="D1674" s="1" t="s">
        <v>29</v>
      </c>
      <c r="E1674" s="1" t="s">
        <v>12</v>
      </c>
      <c r="F1674">
        <v>1.8E-3</v>
      </c>
      <c r="G1674">
        <v>0.694689</v>
      </c>
      <c r="H1674">
        <v>5.9999999999999995E-4</v>
      </c>
      <c r="I1674">
        <v>1</v>
      </c>
    </row>
    <row r="1675" spans="1:9" x14ac:dyDescent="0.3">
      <c r="A1675">
        <v>2020</v>
      </c>
      <c r="B1675">
        <v>11</v>
      </c>
      <c r="C1675" s="1" t="s">
        <v>9</v>
      </c>
      <c r="D1675" s="1" t="s">
        <v>24</v>
      </c>
      <c r="E1675" s="1" t="s">
        <v>12</v>
      </c>
      <c r="F1675">
        <v>2.3E-3</v>
      </c>
      <c r="G1675">
        <v>0.327685</v>
      </c>
      <c r="H1675">
        <v>8.9999999999999998E-4</v>
      </c>
      <c r="I1675">
        <v>0</v>
      </c>
    </row>
    <row r="1676" spans="1:9" x14ac:dyDescent="0.3">
      <c r="A1676">
        <v>2020</v>
      </c>
      <c r="B1676">
        <v>11</v>
      </c>
      <c r="C1676" s="1" t="s">
        <v>32</v>
      </c>
      <c r="D1676" s="1" t="s">
        <v>34</v>
      </c>
      <c r="E1676" s="1" t="s">
        <v>126</v>
      </c>
      <c r="F1676">
        <v>2.5000000000000001E-3</v>
      </c>
      <c r="G1676">
        <v>1.2264630000000001</v>
      </c>
      <c r="H1676">
        <v>5.0000000000000001E-4</v>
      </c>
      <c r="I1676">
        <v>0</v>
      </c>
    </row>
    <row r="1677" spans="1:9" x14ac:dyDescent="0.3">
      <c r="A1677">
        <v>2020</v>
      </c>
      <c r="B1677">
        <v>11</v>
      </c>
      <c r="C1677" s="1" t="s">
        <v>32</v>
      </c>
      <c r="D1677" s="1" t="s">
        <v>15</v>
      </c>
      <c r="E1677" s="1" t="s">
        <v>11</v>
      </c>
      <c r="F1677">
        <v>2.7000000000000001E-3</v>
      </c>
      <c r="G1677">
        <v>0.327685</v>
      </c>
      <c r="H1677">
        <v>5.0000000000000001E-4</v>
      </c>
      <c r="I1677">
        <v>2</v>
      </c>
    </row>
    <row r="1678" spans="1:9" x14ac:dyDescent="0.3">
      <c r="A1678">
        <v>2022</v>
      </c>
      <c r="B1678">
        <v>11</v>
      </c>
      <c r="C1678" s="1" t="s">
        <v>9</v>
      </c>
      <c r="D1678" s="1" t="s">
        <v>21</v>
      </c>
      <c r="E1678" s="1" t="s">
        <v>22</v>
      </c>
      <c r="F1678">
        <v>2.7000000000000001E-3</v>
      </c>
      <c r="G1678">
        <v>0.74899300000000002</v>
      </c>
      <c r="H1678">
        <v>6.9999999999999999E-4</v>
      </c>
      <c r="I1678">
        <v>3</v>
      </c>
    </row>
    <row r="1679" spans="1:9" x14ac:dyDescent="0.3">
      <c r="A1679">
        <v>2020</v>
      </c>
      <c r="B1679">
        <v>11</v>
      </c>
      <c r="C1679" s="1" t="s">
        <v>26</v>
      </c>
      <c r="D1679" s="1" t="s">
        <v>15</v>
      </c>
      <c r="E1679" s="1" t="s">
        <v>11</v>
      </c>
      <c r="F1679">
        <v>3.8E-3</v>
      </c>
      <c r="G1679">
        <v>0.441797</v>
      </c>
      <c r="H1679">
        <v>6.9999999999999999E-4</v>
      </c>
      <c r="I1679">
        <v>1</v>
      </c>
    </row>
    <row r="1680" spans="1:9" x14ac:dyDescent="0.3">
      <c r="A1680">
        <v>2020</v>
      </c>
      <c r="B1680">
        <v>11</v>
      </c>
      <c r="C1680" s="1" t="s">
        <v>26</v>
      </c>
      <c r="D1680" s="1" t="s">
        <v>21</v>
      </c>
      <c r="E1680" s="1" t="s">
        <v>22</v>
      </c>
      <c r="F1680">
        <v>4.1999999999999997E-3</v>
      </c>
      <c r="G1680">
        <v>1.5446660000000001</v>
      </c>
      <c r="H1680">
        <v>1.1999999999999999E-3</v>
      </c>
      <c r="I1680">
        <v>4</v>
      </c>
    </row>
    <row r="1681" spans="1:9" x14ac:dyDescent="0.3">
      <c r="A1681">
        <v>2022</v>
      </c>
      <c r="B1681">
        <v>11</v>
      </c>
      <c r="C1681" s="1" t="s">
        <v>32</v>
      </c>
      <c r="D1681" s="1" t="s">
        <v>21</v>
      </c>
      <c r="E1681" s="1" t="s">
        <v>22</v>
      </c>
      <c r="F1681">
        <v>6.0000000000000001E-3</v>
      </c>
      <c r="G1681">
        <v>1.1382099999999999</v>
      </c>
      <c r="H1681">
        <v>1.6999999999999999E-3</v>
      </c>
      <c r="I1681">
        <v>2</v>
      </c>
    </row>
    <row r="1682" spans="1:9" x14ac:dyDescent="0.3">
      <c r="A1682">
        <v>2021</v>
      </c>
      <c r="B1682">
        <v>11</v>
      </c>
      <c r="C1682" s="1" t="s">
        <v>9</v>
      </c>
      <c r="D1682" s="1" t="s">
        <v>20</v>
      </c>
      <c r="E1682" s="1" t="s">
        <v>22</v>
      </c>
      <c r="F1682">
        <v>8.3999999999999995E-3</v>
      </c>
      <c r="G1682">
        <v>0.50492099999999995</v>
      </c>
      <c r="H1682">
        <v>2.2000000000000001E-3</v>
      </c>
      <c r="I1682">
        <v>2</v>
      </c>
    </row>
    <row r="1683" spans="1:9" x14ac:dyDescent="0.3">
      <c r="A1683">
        <v>2020</v>
      </c>
      <c r="B1683">
        <v>11</v>
      </c>
      <c r="C1683" s="1" t="s">
        <v>9</v>
      </c>
      <c r="D1683" s="1" t="s">
        <v>21</v>
      </c>
      <c r="E1683" s="1" t="s">
        <v>22</v>
      </c>
      <c r="F1683">
        <v>9.2999999999999992E-3</v>
      </c>
      <c r="G1683">
        <v>2.947238</v>
      </c>
      <c r="H1683">
        <v>2.5999999999999999E-3</v>
      </c>
      <c r="I1683">
        <v>3</v>
      </c>
    </row>
    <row r="1684" spans="1:9" x14ac:dyDescent="0.3">
      <c r="A1684">
        <v>2021</v>
      </c>
      <c r="B1684">
        <v>11</v>
      </c>
      <c r="C1684" s="1" t="s">
        <v>32</v>
      </c>
      <c r="D1684" s="1" t="s">
        <v>10</v>
      </c>
      <c r="E1684" s="1" t="s">
        <v>14</v>
      </c>
      <c r="F1684">
        <v>1.1599999999999999E-2</v>
      </c>
      <c r="G1684">
        <v>1.818643</v>
      </c>
      <c r="H1684">
        <v>8.6999999999999994E-3</v>
      </c>
      <c r="I1684">
        <v>3</v>
      </c>
    </row>
    <row r="1685" spans="1:9" x14ac:dyDescent="0.3">
      <c r="A1685">
        <v>2022</v>
      </c>
      <c r="B1685">
        <v>11</v>
      </c>
      <c r="C1685" s="1" t="s">
        <v>32</v>
      </c>
      <c r="D1685" s="1" t="s">
        <v>21</v>
      </c>
      <c r="E1685" s="1" t="s">
        <v>27</v>
      </c>
      <c r="F1685">
        <v>1.3299999999999999E-2</v>
      </c>
      <c r="G1685">
        <v>3.815782</v>
      </c>
      <c r="H1685">
        <v>4.0000000000000001E-3</v>
      </c>
      <c r="I1685">
        <v>18</v>
      </c>
    </row>
    <row r="1686" spans="1:9" x14ac:dyDescent="0.3">
      <c r="A1686">
        <v>2022</v>
      </c>
      <c r="B1686">
        <v>11</v>
      </c>
      <c r="C1686" s="1" t="s">
        <v>32</v>
      </c>
      <c r="D1686" s="1" t="s">
        <v>33</v>
      </c>
      <c r="E1686" s="1" t="s">
        <v>12</v>
      </c>
      <c r="F1686">
        <v>1.66E-2</v>
      </c>
      <c r="G1686">
        <v>7.83141</v>
      </c>
      <c r="H1686">
        <v>5.7999999999999996E-3</v>
      </c>
      <c r="I1686">
        <v>6</v>
      </c>
    </row>
    <row r="1687" spans="1:9" x14ac:dyDescent="0.3">
      <c r="A1687">
        <v>2021</v>
      </c>
      <c r="B1687">
        <v>11</v>
      </c>
      <c r="C1687" s="1" t="s">
        <v>32</v>
      </c>
      <c r="D1687" s="1" t="s">
        <v>33</v>
      </c>
      <c r="E1687" s="1" t="s">
        <v>12</v>
      </c>
      <c r="F1687">
        <v>1.6799999999999999E-2</v>
      </c>
      <c r="G1687">
        <v>7.1706029999999998</v>
      </c>
      <c r="H1687">
        <v>6.0000000000000001E-3</v>
      </c>
      <c r="I1687">
        <v>5</v>
      </c>
    </row>
    <row r="1688" spans="1:9" x14ac:dyDescent="0.3">
      <c r="A1688">
        <v>2022</v>
      </c>
      <c r="B1688">
        <v>11</v>
      </c>
      <c r="C1688" s="1" t="s">
        <v>32</v>
      </c>
      <c r="D1688" s="1" t="s">
        <v>10</v>
      </c>
      <c r="E1688" s="1" t="s">
        <v>14</v>
      </c>
      <c r="F1688">
        <v>2.41E-2</v>
      </c>
      <c r="G1688">
        <v>4.9832989999999997</v>
      </c>
      <c r="H1688">
        <v>1.7999999999999999E-2</v>
      </c>
      <c r="I1688">
        <v>6</v>
      </c>
    </row>
    <row r="1689" spans="1:9" x14ac:dyDescent="0.3">
      <c r="A1689">
        <v>2021</v>
      </c>
      <c r="B1689">
        <v>11</v>
      </c>
      <c r="C1689" s="1" t="s">
        <v>26</v>
      </c>
      <c r="D1689" s="1" t="s">
        <v>15</v>
      </c>
      <c r="E1689" s="1" t="s">
        <v>11</v>
      </c>
      <c r="F1689">
        <v>2.6700000000000002E-2</v>
      </c>
      <c r="G1689">
        <v>3.1194350000000002</v>
      </c>
      <c r="H1689">
        <v>5.4000000000000003E-3</v>
      </c>
      <c r="I1689">
        <v>8</v>
      </c>
    </row>
    <row r="1690" spans="1:9" x14ac:dyDescent="0.3">
      <c r="A1690">
        <v>2020</v>
      </c>
      <c r="B1690">
        <v>11</v>
      </c>
      <c r="C1690" s="1" t="s">
        <v>9</v>
      </c>
      <c r="D1690" s="1" t="s">
        <v>15</v>
      </c>
      <c r="E1690" s="1" t="s">
        <v>11</v>
      </c>
      <c r="F1690">
        <v>2.76E-2</v>
      </c>
      <c r="G1690">
        <v>3.023822</v>
      </c>
      <c r="H1690">
        <v>5.4999999999999997E-3</v>
      </c>
      <c r="I1690">
        <v>4</v>
      </c>
    </row>
    <row r="1691" spans="1:9" x14ac:dyDescent="0.3">
      <c r="A1691">
        <v>2021</v>
      </c>
      <c r="B1691">
        <v>11</v>
      </c>
      <c r="C1691" s="1" t="s">
        <v>9</v>
      </c>
      <c r="D1691" s="1" t="s">
        <v>21</v>
      </c>
      <c r="E1691" s="1" t="s">
        <v>22</v>
      </c>
      <c r="F1691">
        <v>2.98E-2</v>
      </c>
      <c r="G1691">
        <v>8.8287189999999995</v>
      </c>
      <c r="H1691">
        <v>8.3999999999999995E-3</v>
      </c>
      <c r="I1691">
        <v>15</v>
      </c>
    </row>
    <row r="1692" spans="1:9" x14ac:dyDescent="0.3">
      <c r="A1692">
        <v>2020</v>
      </c>
      <c r="B1692">
        <v>11</v>
      </c>
      <c r="C1692" s="1" t="s">
        <v>26</v>
      </c>
      <c r="D1692" s="1" t="s">
        <v>35</v>
      </c>
      <c r="E1692" s="1" t="s">
        <v>126</v>
      </c>
      <c r="F1692">
        <v>3.2500000000000001E-2</v>
      </c>
      <c r="G1692">
        <v>5.8138490000000003</v>
      </c>
      <c r="H1692">
        <v>5.7999999999999996E-3</v>
      </c>
      <c r="I1692">
        <v>0</v>
      </c>
    </row>
    <row r="1693" spans="1:9" x14ac:dyDescent="0.3">
      <c r="A1693">
        <v>2020</v>
      </c>
      <c r="B1693">
        <v>11</v>
      </c>
      <c r="C1693" s="1" t="s">
        <v>32</v>
      </c>
      <c r="D1693" s="1" t="s">
        <v>33</v>
      </c>
      <c r="E1693" s="1" t="s">
        <v>12</v>
      </c>
      <c r="F1693">
        <v>3.3799999999999997E-2</v>
      </c>
      <c r="G1693">
        <v>7.7383160000000002</v>
      </c>
      <c r="H1693">
        <v>1.1900000000000001E-2</v>
      </c>
      <c r="I1693">
        <v>8</v>
      </c>
    </row>
    <row r="1694" spans="1:9" x14ac:dyDescent="0.3">
      <c r="A1694">
        <v>2022</v>
      </c>
      <c r="B1694">
        <v>11</v>
      </c>
      <c r="C1694" s="1" t="s">
        <v>9</v>
      </c>
      <c r="D1694" s="1" t="s">
        <v>20</v>
      </c>
      <c r="E1694" s="1" t="s">
        <v>22</v>
      </c>
      <c r="F1694">
        <v>3.4700000000000002E-2</v>
      </c>
      <c r="G1694">
        <v>2.1055489999999999</v>
      </c>
      <c r="H1694">
        <v>8.9999999999999993E-3</v>
      </c>
      <c r="I1694">
        <v>5</v>
      </c>
    </row>
    <row r="1695" spans="1:9" x14ac:dyDescent="0.3">
      <c r="A1695">
        <v>2021</v>
      </c>
      <c r="B1695">
        <v>11</v>
      </c>
      <c r="C1695" s="1" t="s">
        <v>32</v>
      </c>
      <c r="D1695" s="1" t="s">
        <v>33</v>
      </c>
      <c r="E1695" s="1" t="s">
        <v>13</v>
      </c>
      <c r="F1695">
        <v>4.6600000000000003E-2</v>
      </c>
      <c r="G1695">
        <v>24.183679000000001</v>
      </c>
      <c r="H1695">
        <v>2.3300000000000001E-2</v>
      </c>
      <c r="I1695">
        <v>39</v>
      </c>
    </row>
    <row r="1696" spans="1:9" x14ac:dyDescent="0.3">
      <c r="A1696">
        <v>2022</v>
      </c>
      <c r="B1696">
        <v>11</v>
      </c>
      <c r="C1696" s="1" t="s">
        <v>32</v>
      </c>
      <c r="D1696" s="1" t="s">
        <v>33</v>
      </c>
      <c r="E1696" s="1" t="s">
        <v>13</v>
      </c>
      <c r="F1696">
        <v>5.4600000000000003E-2</v>
      </c>
      <c r="G1696">
        <v>29.143439000000001</v>
      </c>
      <c r="H1696">
        <v>2.7300000000000001E-2</v>
      </c>
      <c r="I1696">
        <v>42</v>
      </c>
    </row>
    <row r="1697" spans="1:9" x14ac:dyDescent="0.3">
      <c r="A1697">
        <v>2020</v>
      </c>
      <c r="B1697">
        <v>11</v>
      </c>
      <c r="C1697" s="1" t="s">
        <v>32</v>
      </c>
      <c r="D1697" s="1" t="s">
        <v>34</v>
      </c>
      <c r="E1697" s="1" t="s">
        <v>12</v>
      </c>
      <c r="F1697">
        <v>7.1099999999999997E-2</v>
      </c>
      <c r="G1697">
        <v>30.765021000000001</v>
      </c>
      <c r="H1697">
        <v>2.4899999999999999E-2</v>
      </c>
      <c r="I1697">
        <v>0</v>
      </c>
    </row>
    <row r="1698" spans="1:9" x14ac:dyDescent="0.3">
      <c r="A1698">
        <v>2020</v>
      </c>
      <c r="B1698">
        <v>11</v>
      </c>
      <c r="C1698" s="1" t="s">
        <v>32</v>
      </c>
      <c r="D1698" s="1" t="s">
        <v>33</v>
      </c>
      <c r="E1698" s="1" t="s">
        <v>13</v>
      </c>
      <c r="F1698">
        <v>7.1199999999999999E-2</v>
      </c>
      <c r="G1698">
        <v>35.070207000000003</v>
      </c>
      <c r="H1698">
        <v>3.56E-2</v>
      </c>
      <c r="I1698">
        <v>50</v>
      </c>
    </row>
    <row r="1699" spans="1:9" x14ac:dyDescent="0.3">
      <c r="A1699">
        <v>2020</v>
      </c>
      <c r="B1699">
        <v>11</v>
      </c>
      <c r="C1699" s="1" t="s">
        <v>32</v>
      </c>
      <c r="D1699" s="1" t="s">
        <v>10</v>
      </c>
      <c r="E1699" s="1" t="s">
        <v>14</v>
      </c>
      <c r="F1699">
        <v>8.6699999999999999E-2</v>
      </c>
      <c r="G1699">
        <v>15.436583000000001</v>
      </c>
      <c r="H1699">
        <v>6.5000000000000002E-2</v>
      </c>
      <c r="I1699">
        <v>51</v>
      </c>
    </row>
    <row r="1700" spans="1:9" x14ac:dyDescent="0.3">
      <c r="A1700">
        <v>2020</v>
      </c>
      <c r="B1700">
        <v>11</v>
      </c>
      <c r="C1700" s="1" t="s">
        <v>26</v>
      </c>
      <c r="D1700" s="1" t="s">
        <v>29</v>
      </c>
      <c r="E1700" s="1" t="s">
        <v>126</v>
      </c>
      <c r="F1700">
        <v>9.2499999999999999E-2</v>
      </c>
      <c r="G1700">
        <v>30.896571999999999</v>
      </c>
      <c r="H1700">
        <v>1.7600000000000001E-2</v>
      </c>
      <c r="I1700">
        <v>0</v>
      </c>
    </row>
    <row r="1701" spans="1:9" x14ac:dyDescent="0.3">
      <c r="A1701">
        <v>2021</v>
      </c>
      <c r="B1701">
        <v>11</v>
      </c>
      <c r="C1701" s="1" t="s">
        <v>26</v>
      </c>
      <c r="D1701" s="1" t="s">
        <v>16</v>
      </c>
      <c r="E1701" s="1" t="s">
        <v>13</v>
      </c>
      <c r="F1701">
        <v>0.1111</v>
      </c>
      <c r="G1701">
        <v>9.8325270000000007</v>
      </c>
      <c r="H1701">
        <v>0.05</v>
      </c>
      <c r="I1701">
        <v>111</v>
      </c>
    </row>
    <row r="1702" spans="1:9" x14ac:dyDescent="0.3">
      <c r="A1702">
        <v>2022</v>
      </c>
      <c r="B1702">
        <v>11</v>
      </c>
      <c r="C1702" s="1" t="s">
        <v>32</v>
      </c>
      <c r="D1702" s="1" t="s">
        <v>51</v>
      </c>
      <c r="E1702" s="1" t="s">
        <v>13</v>
      </c>
      <c r="F1702">
        <v>0.1152</v>
      </c>
      <c r="G1702">
        <v>16.475532999999999</v>
      </c>
      <c r="H1702">
        <v>5.6399999999999999E-2</v>
      </c>
      <c r="I1702">
        <v>74</v>
      </c>
    </row>
    <row r="1703" spans="1:9" x14ac:dyDescent="0.3">
      <c r="A1703">
        <v>2021</v>
      </c>
      <c r="B1703">
        <v>11</v>
      </c>
      <c r="C1703" s="1" t="s">
        <v>9</v>
      </c>
      <c r="D1703" s="1" t="s">
        <v>15</v>
      </c>
      <c r="E1703" s="1" t="s">
        <v>11</v>
      </c>
      <c r="F1703">
        <v>0.12039999999999999</v>
      </c>
      <c r="G1703">
        <v>15.142913</v>
      </c>
      <c r="H1703">
        <v>2.41E-2</v>
      </c>
      <c r="I1703">
        <v>11</v>
      </c>
    </row>
    <row r="1704" spans="1:9" x14ac:dyDescent="0.3">
      <c r="A1704">
        <v>2020</v>
      </c>
      <c r="B1704">
        <v>11</v>
      </c>
      <c r="C1704" s="1" t="s">
        <v>32</v>
      </c>
      <c r="D1704" s="1" t="s">
        <v>47</v>
      </c>
      <c r="E1704" s="1" t="s">
        <v>11</v>
      </c>
      <c r="F1704">
        <v>0.14299999999999999</v>
      </c>
      <c r="G1704">
        <v>65.889532000000003</v>
      </c>
      <c r="H1704">
        <v>2.86E-2</v>
      </c>
      <c r="I1704">
        <v>0</v>
      </c>
    </row>
    <row r="1705" spans="1:9" x14ac:dyDescent="0.3">
      <c r="A1705">
        <v>2021</v>
      </c>
      <c r="B1705">
        <v>11</v>
      </c>
      <c r="C1705" s="1" t="s">
        <v>9</v>
      </c>
      <c r="D1705" s="1" t="s">
        <v>42</v>
      </c>
      <c r="E1705" s="1" t="s">
        <v>13</v>
      </c>
      <c r="F1705">
        <v>0.14430000000000001</v>
      </c>
      <c r="G1705">
        <v>26.838242999999999</v>
      </c>
      <c r="H1705">
        <v>5.7700000000000001E-2</v>
      </c>
      <c r="I1705">
        <v>53</v>
      </c>
    </row>
    <row r="1706" spans="1:9" x14ac:dyDescent="0.3">
      <c r="A1706">
        <v>2021</v>
      </c>
      <c r="B1706">
        <v>11</v>
      </c>
      <c r="C1706" s="1" t="s">
        <v>9</v>
      </c>
      <c r="D1706" s="1" t="s">
        <v>24</v>
      </c>
      <c r="E1706" s="1" t="s">
        <v>126</v>
      </c>
      <c r="F1706">
        <v>0.15160000000000001</v>
      </c>
      <c r="G1706">
        <v>25.916124</v>
      </c>
      <c r="H1706">
        <v>2.8799999999999999E-2</v>
      </c>
      <c r="I1706">
        <v>64</v>
      </c>
    </row>
    <row r="1707" spans="1:9" x14ac:dyDescent="0.3">
      <c r="A1707">
        <v>2021</v>
      </c>
      <c r="B1707">
        <v>11</v>
      </c>
      <c r="C1707" s="1" t="s">
        <v>9</v>
      </c>
      <c r="D1707" s="1" t="s">
        <v>54</v>
      </c>
      <c r="E1707" s="1" t="s">
        <v>13</v>
      </c>
      <c r="F1707">
        <v>0.15529999999999999</v>
      </c>
      <c r="G1707">
        <v>31.865635000000001</v>
      </c>
      <c r="H1707">
        <v>7.0699999999999999E-2</v>
      </c>
      <c r="I1707">
        <v>0</v>
      </c>
    </row>
    <row r="1708" spans="1:9" x14ac:dyDescent="0.3">
      <c r="A1708">
        <v>2022</v>
      </c>
      <c r="B1708">
        <v>11</v>
      </c>
      <c r="C1708" s="1" t="s">
        <v>9</v>
      </c>
      <c r="D1708" s="1" t="s">
        <v>15</v>
      </c>
      <c r="E1708" s="1" t="s">
        <v>11</v>
      </c>
      <c r="F1708">
        <v>0.16009999999999999</v>
      </c>
      <c r="G1708">
        <v>16.871047999999998</v>
      </c>
      <c r="H1708">
        <v>3.2000000000000001E-2</v>
      </c>
      <c r="I1708">
        <v>15</v>
      </c>
    </row>
    <row r="1709" spans="1:9" x14ac:dyDescent="0.3">
      <c r="A1709">
        <v>2020</v>
      </c>
      <c r="B1709">
        <v>11</v>
      </c>
      <c r="C1709" s="1" t="s">
        <v>26</v>
      </c>
      <c r="D1709" s="1" t="s">
        <v>35</v>
      </c>
      <c r="E1709" s="1" t="s">
        <v>12</v>
      </c>
      <c r="F1709">
        <v>0.2228</v>
      </c>
      <c r="G1709">
        <v>51.098505000000003</v>
      </c>
      <c r="H1709">
        <v>7.8E-2</v>
      </c>
      <c r="I1709">
        <v>0</v>
      </c>
    </row>
    <row r="1710" spans="1:9" x14ac:dyDescent="0.3">
      <c r="A1710">
        <v>2020</v>
      </c>
      <c r="B1710">
        <v>11</v>
      </c>
      <c r="C1710" s="1" t="s">
        <v>9</v>
      </c>
      <c r="D1710" s="1" t="s">
        <v>24</v>
      </c>
      <c r="E1710" s="1" t="s">
        <v>126</v>
      </c>
      <c r="F1710">
        <v>0.22969999999999999</v>
      </c>
      <c r="G1710">
        <v>39.360475000000001</v>
      </c>
      <c r="H1710">
        <v>4.36E-2</v>
      </c>
      <c r="I1710">
        <v>0</v>
      </c>
    </row>
    <row r="1711" spans="1:9" x14ac:dyDescent="0.3">
      <c r="A1711">
        <v>2022</v>
      </c>
      <c r="B1711">
        <v>11</v>
      </c>
      <c r="C1711" s="1" t="s">
        <v>32</v>
      </c>
      <c r="D1711" s="1" t="s">
        <v>35</v>
      </c>
      <c r="E1711" s="1" t="s">
        <v>126</v>
      </c>
      <c r="F1711">
        <v>0.2316</v>
      </c>
      <c r="G1711">
        <v>68.187832999999998</v>
      </c>
      <c r="H1711">
        <v>4.1599999999999998E-2</v>
      </c>
      <c r="I1711">
        <v>0</v>
      </c>
    </row>
    <row r="1712" spans="1:9" x14ac:dyDescent="0.3">
      <c r="A1712">
        <v>2021</v>
      </c>
      <c r="B1712">
        <v>11</v>
      </c>
      <c r="C1712" s="1" t="s">
        <v>32</v>
      </c>
      <c r="D1712" s="1" t="s">
        <v>47</v>
      </c>
      <c r="E1712" s="1" t="s">
        <v>12</v>
      </c>
      <c r="F1712">
        <v>0.25569999999999998</v>
      </c>
      <c r="G1712">
        <v>129.39920799999999</v>
      </c>
      <c r="H1712">
        <v>8.9399999999999993E-2</v>
      </c>
      <c r="I1712">
        <v>0</v>
      </c>
    </row>
    <row r="1713" spans="1:9" x14ac:dyDescent="0.3">
      <c r="A1713">
        <v>2021</v>
      </c>
      <c r="B1713">
        <v>11</v>
      </c>
      <c r="C1713" s="1" t="s">
        <v>26</v>
      </c>
      <c r="D1713" s="1" t="s">
        <v>10</v>
      </c>
      <c r="E1713" s="1" t="s">
        <v>14</v>
      </c>
      <c r="F1713">
        <v>0.27650000000000002</v>
      </c>
      <c r="G1713">
        <v>44.648980999999999</v>
      </c>
      <c r="H1713">
        <v>0.20730000000000001</v>
      </c>
      <c r="I1713">
        <v>163</v>
      </c>
    </row>
    <row r="1714" spans="1:9" x14ac:dyDescent="0.3">
      <c r="A1714">
        <v>2021</v>
      </c>
      <c r="B1714">
        <v>11</v>
      </c>
      <c r="C1714" s="1" t="s">
        <v>32</v>
      </c>
      <c r="D1714" s="1" t="s">
        <v>47</v>
      </c>
      <c r="E1714" s="1" t="s">
        <v>11</v>
      </c>
      <c r="F1714">
        <v>0.2777</v>
      </c>
      <c r="G1714">
        <v>139.08552900000001</v>
      </c>
      <c r="H1714">
        <v>5.5599999999999997E-2</v>
      </c>
      <c r="I1714">
        <v>0</v>
      </c>
    </row>
    <row r="1715" spans="1:9" x14ac:dyDescent="0.3">
      <c r="A1715">
        <v>2020</v>
      </c>
      <c r="B1715">
        <v>11</v>
      </c>
      <c r="C1715" s="1" t="s">
        <v>9</v>
      </c>
      <c r="D1715" s="1" t="s">
        <v>42</v>
      </c>
      <c r="E1715" s="1" t="s">
        <v>13</v>
      </c>
      <c r="F1715">
        <v>0.30549999999999999</v>
      </c>
      <c r="G1715">
        <v>50.607906999999997</v>
      </c>
      <c r="H1715">
        <v>0.1222</v>
      </c>
      <c r="I1715">
        <v>61</v>
      </c>
    </row>
    <row r="1716" spans="1:9" x14ac:dyDescent="0.3">
      <c r="A1716">
        <v>2020</v>
      </c>
      <c r="B1716">
        <v>11</v>
      </c>
      <c r="C1716" s="1" t="s">
        <v>32</v>
      </c>
      <c r="D1716" s="1" t="s">
        <v>47</v>
      </c>
      <c r="E1716" s="1" t="s">
        <v>12</v>
      </c>
      <c r="F1716">
        <v>0.31309999999999999</v>
      </c>
      <c r="G1716">
        <v>155.94172499999999</v>
      </c>
      <c r="H1716">
        <v>0.1096</v>
      </c>
      <c r="I1716">
        <v>0</v>
      </c>
    </row>
    <row r="1717" spans="1:9" x14ac:dyDescent="0.3">
      <c r="A1717">
        <v>2021</v>
      </c>
      <c r="B1717">
        <v>11</v>
      </c>
      <c r="C1717" s="1" t="s">
        <v>32</v>
      </c>
      <c r="D1717" s="1" t="s">
        <v>21</v>
      </c>
      <c r="E1717" s="1" t="s">
        <v>22</v>
      </c>
      <c r="F1717">
        <v>0.31330000000000002</v>
      </c>
      <c r="G1717">
        <v>119.615482</v>
      </c>
      <c r="H1717">
        <v>8.77E-2</v>
      </c>
      <c r="I1717">
        <v>0</v>
      </c>
    </row>
    <row r="1718" spans="1:9" x14ac:dyDescent="0.3">
      <c r="A1718">
        <v>2020</v>
      </c>
      <c r="B1718">
        <v>11</v>
      </c>
      <c r="C1718" s="1" t="s">
        <v>26</v>
      </c>
      <c r="D1718" s="1" t="s">
        <v>29</v>
      </c>
      <c r="E1718" s="1" t="s">
        <v>13</v>
      </c>
      <c r="F1718">
        <v>0.31979999999999997</v>
      </c>
      <c r="G1718">
        <v>103.77124999999999</v>
      </c>
      <c r="H1718">
        <v>0.128</v>
      </c>
      <c r="I1718">
        <v>0</v>
      </c>
    </row>
    <row r="1719" spans="1:9" x14ac:dyDescent="0.3">
      <c r="A1719">
        <v>2020</v>
      </c>
      <c r="B1719">
        <v>11</v>
      </c>
      <c r="C1719" s="1" t="s">
        <v>32</v>
      </c>
      <c r="D1719" s="1" t="s">
        <v>34</v>
      </c>
      <c r="E1719" s="1" t="s">
        <v>13</v>
      </c>
      <c r="F1719">
        <v>0.35859999999999997</v>
      </c>
      <c r="G1719">
        <v>194.894285</v>
      </c>
      <c r="H1719">
        <v>0.15060000000000001</v>
      </c>
      <c r="I1719">
        <v>0</v>
      </c>
    </row>
    <row r="1720" spans="1:9" x14ac:dyDescent="0.3">
      <c r="A1720">
        <v>2021</v>
      </c>
      <c r="B1720">
        <v>11</v>
      </c>
      <c r="C1720" s="1" t="s">
        <v>9</v>
      </c>
      <c r="D1720" s="1" t="s">
        <v>19</v>
      </c>
      <c r="E1720" s="1" t="s">
        <v>12</v>
      </c>
      <c r="F1720">
        <v>0.37459999999999999</v>
      </c>
      <c r="G1720">
        <v>70.102818999999997</v>
      </c>
      <c r="H1720">
        <v>0.1386</v>
      </c>
      <c r="I1720">
        <v>33</v>
      </c>
    </row>
    <row r="1721" spans="1:9" x14ac:dyDescent="0.3">
      <c r="A1721">
        <v>2020</v>
      </c>
      <c r="B1721">
        <v>11</v>
      </c>
      <c r="C1721" s="1" t="s">
        <v>32</v>
      </c>
      <c r="D1721" s="1" t="s">
        <v>35</v>
      </c>
      <c r="E1721" s="1" t="s">
        <v>126</v>
      </c>
      <c r="F1721">
        <v>0.38250000000000001</v>
      </c>
      <c r="G1721">
        <v>68.448018000000005</v>
      </c>
      <c r="H1721">
        <v>6.88E-2</v>
      </c>
      <c r="I1721">
        <v>80</v>
      </c>
    </row>
    <row r="1722" spans="1:9" x14ac:dyDescent="0.3">
      <c r="A1722">
        <v>2020</v>
      </c>
      <c r="B1722">
        <v>11</v>
      </c>
      <c r="C1722" s="1" t="s">
        <v>26</v>
      </c>
      <c r="D1722" s="1" t="s">
        <v>10</v>
      </c>
      <c r="E1722" s="1" t="s">
        <v>14</v>
      </c>
      <c r="F1722">
        <v>0.3836</v>
      </c>
      <c r="G1722">
        <v>63.470421999999999</v>
      </c>
      <c r="H1722">
        <v>0.28770000000000001</v>
      </c>
      <c r="I1722">
        <v>292</v>
      </c>
    </row>
    <row r="1723" spans="1:9" x14ac:dyDescent="0.3">
      <c r="A1723">
        <v>2022</v>
      </c>
      <c r="B1723">
        <v>11</v>
      </c>
      <c r="C1723" s="1" t="s">
        <v>9</v>
      </c>
      <c r="D1723" s="1" t="s">
        <v>19</v>
      </c>
      <c r="E1723" s="1" t="s">
        <v>12</v>
      </c>
      <c r="F1723">
        <v>0.38969999999999999</v>
      </c>
      <c r="G1723">
        <v>64.835729999999998</v>
      </c>
      <c r="H1723">
        <v>0.14419999999999999</v>
      </c>
      <c r="I1723">
        <v>22</v>
      </c>
    </row>
    <row r="1724" spans="1:9" x14ac:dyDescent="0.3">
      <c r="A1724">
        <v>2022</v>
      </c>
      <c r="B1724">
        <v>11</v>
      </c>
      <c r="C1724" s="1" t="s">
        <v>26</v>
      </c>
      <c r="D1724" s="1" t="s">
        <v>21</v>
      </c>
      <c r="E1724" s="1" t="s">
        <v>13</v>
      </c>
      <c r="F1724">
        <v>0.434</v>
      </c>
      <c r="G1724">
        <v>106.645087</v>
      </c>
      <c r="H1724">
        <v>0.1736</v>
      </c>
      <c r="I1724">
        <v>174</v>
      </c>
    </row>
    <row r="1725" spans="1:9" x14ac:dyDescent="0.3">
      <c r="A1725">
        <v>2020</v>
      </c>
      <c r="B1725">
        <v>11</v>
      </c>
      <c r="C1725" s="1" t="s">
        <v>9</v>
      </c>
      <c r="D1725" s="1" t="s">
        <v>23</v>
      </c>
      <c r="E1725" s="1" t="s">
        <v>13</v>
      </c>
      <c r="F1725">
        <v>0.45989999999999998</v>
      </c>
      <c r="G1725">
        <v>98.216325999999995</v>
      </c>
      <c r="H1725">
        <v>0.18390000000000001</v>
      </c>
      <c r="I1725">
        <v>194</v>
      </c>
    </row>
    <row r="1726" spans="1:9" x14ac:dyDescent="0.3">
      <c r="A1726">
        <v>2022</v>
      </c>
      <c r="B1726">
        <v>11</v>
      </c>
      <c r="C1726" s="1" t="s">
        <v>32</v>
      </c>
      <c r="D1726" s="1" t="s">
        <v>35</v>
      </c>
      <c r="E1726" s="1" t="s">
        <v>12</v>
      </c>
      <c r="F1726">
        <v>0.49890000000000001</v>
      </c>
      <c r="G1726">
        <v>148.325346</v>
      </c>
      <c r="H1726">
        <v>0.17460000000000001</v>
      </c>
      <c r="I1726">
        <v>0</v>
      </c>
    </row>
    <row r="1727" spans="1:9" x14ac:dyDescent="0.3">
      <c r="A1727">
        <v>2020</v>
      </c>
      <c r="B1727">
        <v>11</v>
      </c>
      <c r="C1727" s="1" t="s">
        <v>26</v>
      </c>
      <c r="D1727" s="1" t="s">
        <v>21</v>
      </c>
      <c r="E1727" s="1" t="s">
        <v>13</v>
      </c>
      <c r="F1727">
        <v>0.49969999999999998</v>
      </c>
      <c r="G1727">
        <v>65.708517000000001</v>
      </c>
      <c r="H1727">
        <v>0.19989999999999999</v>
      </c>
      <c r="I1727">
        <v>272</v>
      </c>
    </row>
    <row r="1728" spans="1:9" x14ac:dyDescent="0.3">
      <c r="A1728">
        <v>2021</v>
      </c>
      <c r="B1728">
        <v>11</v>
      </c>
      <c r="C1728" s="1" t="s">
        <v>26</v>
      </c>
      <c r="D1728" s="1" t="s">
        <v>19</v>
      </c>
      <c r="E1728" s="1" t="s">
        <v>12</v>
      </c>
      <c r="F1728">
        <v>0.52100000000000002</v>
      </c>
      <c r="G1728">
        <v>103.76481800000001</v>
      </c>
      <c r="H1728">
        <v>0.1928</v>
      </c>
      <c r="I1728">
        <v>0</v>
      </c>
    </row>
    <row r="1729" spans="1:9" x14ac:dyDescent="0.3">
      <c r="A1729">
        <v>2022</v>
      </c>
      <c r="B1729">
        <v>11</v>
      </c>
      <c r="C1729" s="1" t="s">
        <v>9</v>
      </c>
      <c r="D1729" s="1" t="s">
        <v>10</v>
      </c>
      <c r="E1729" s="1" t="s">
        <v>46</v>
      </c>
      <c r="F1729">
        <v>0.52729999999999999</v>
      </c>
      <c r="G1729">
        <v>37.752800000000001</v>
      </c>
      <c r="H1729">
        <v>0.10539999999999999</v>
      </c>
      <c r="I1729">
        <v>36</v>
      </c>
    </row>
    <row r="1730" spans="1:9" x14ac:dyDescent="0.3">
      <c r="A1730">
        <v>2022</v>
      </c>
      <c r="B1730">
        <v>11</v>
      </c>
      <c r="C1730" s="1" t="s">
        <v>9</v>
      </c>
      <c r="D1730" s="1" t="s">
        <v>51</v>
      </c>
      <c r="E1730" s="1" t="s">
        <v>12</v>
      </c>
      <c r="F1730">
        <v>0.53910000000000002</v>
      </c>
      <c r="G1730">
        <v>49.349483999999997</v>
      </c>
      <c r="H1730">
        <v>0.20749999999999999</v>
      </c>
      <c r="I1730">
        <v>139</v>
      </c>
    </row>
    <row r="1731" spans="1:9" x14ac:dyDescent="0.3">
      <c r="A1731">
        <v>2020</v>
      </c>
      <c r="B1731">
        <v>11</v>
      </c>
      <c r="C1731" s="1" t="s">
        <v>26</v>
      </c>
      <c r="D1731" s="1" t="s">
        <v>16</v>
      </c>
      <c r="E1731" s="1" t="s">
        <v>13</v>
      </c>
      <c r="F1731">
        <v>0.64219999999999999</v>
      </c>
      <c r="G1731">
        <v>111.463019</v>
      </c>
      <c r="H1731">
        <v>0.28899999999999998</v>
      </c>
      <c r="I1731">
        <v>362</v>
      </c>
    </row>
    <row r="1732" spans="1:9" x14ac:dyDescent="0.3">
      <c r="A1732">
        <v>2022</v>
      </c>
      <c r="B1732">
        <v>11</v>
      </c>
      <c r="C1732" s="1" t="s">
        <v>26</v>
      </c>
      <c r="D1732" s="1" t="s">
        <v>19</v>
      </c>
      <c r="E1732" s="1" t="s">
        <v>12</v>
      </c>
      <c r="F1732">
        <v>0.65780000000000005</v>
      </c>
      <c r="G1732">
        <v>138.358881</v>
      </c>
      <c r="H1732">
        <v>0.24329999999999999</v>
      </c>
      <c r="I1732">
        <v>0</v>
      </c>
    </row>
    <row r="1733" spans="1:9" x14ac:dyDescent="0.3">
      <c r="A1733">
        <v>2021</v>
      </c>
      <c r="B1733">
        <v>11</v>
      </c>
      <c r="C1733" s="1" t="s">
        <v>9</v>
      </c>
      <c r="D1733" s="1" t="s">
        <v>50</v>
      </c>
      <c r="E1733" s="1" t="s">
        <v>27</v>
      </c>
      <c r="F1733">
        <v>0.68340000000000001</v>
      </c>
      <c r="G1733">
        <v>69.379221000000001</v>
      </c>
      <c r="H1733">
        <v>0.21870000000000001</v>
      </c>
      <c r="I1733">
        <v>235</v>
      </c>
    </row>
    <row r="1734" spans="1:9" x14ac:dyDescent="0.3">
      <c r="A1734">
        <v>2021</v>
      </c>
      <c r="B1734">
        <v>11</v>
      </c>
      <c r="C1734" s="1" t="s">
        <v>26</v>
      </c>
      <c r="D1734" s="1" t="s">
        <v>20</v>
      </c>
      <c r="E1734" s="1" t="s">
        <v>22</v>
      </c>
      <c r="F1734">
        <v>0.68600000000000005</v>
      </c>
      <c r="G1734">
        <v>42.920050000000003</v>
      </c>
      <c r="H1734">
        <v>0.1784</v>
      </c>
      <c r="I1734">
        <v>123</v>
      </c>
    </row>
    <row r="1735" spans="1:9" x14ac:dyDescent="0.3">
      <c r="A1735">
        <v>2022</v>
      </c>
      <c r="B1735">
        <v>11</v>
      </c>
      <c r="C1735" s="1" t="s">
        <v>26</v>
      </c>
      <c r="D1735" s="1" t="s">
        <v>15</v>
      </c>
      <c r="E1735" s="1" t="s">
        <v>11</v>
      </c>
      <c r="F1735">
        <v>0.72570000000000001</v>
      </c>
      <c r="G1735">
        <v>88.458725000000001</v>
      </c>
      <c r="H1735">
        <v>0.14510000000000001</v>
      </c>
      <c r="I1735">
        <v>211</v>
      </c>
    </row>
    <row r="1736" spans="1:9" x14ac:dyDescent="0.3">
      <c r="A1736">
        <v>2020</v>
      </c>
      <c r="B1736">
        <v>11</v>
      </c>
      <c r="C1736" s="1" t="s">
        <v>26</v>
      </c>
      <c r="D1736" s="1" t="s">
        <v>19</v>
      </c>
      <c r="E1736" s="1" t="s">
        <v>12</v>
      </c>
      <c r="F1736">
        <v>0.72909999999999997</v>
      </c>
      <c r="G1736">
        <v>122.897301</v>
      </c>
      <c r="H1736">
        <v>0.2697</v>
      </c>
      <c r="I1736">
        <v>195</v>
      </c>
    </row>
    <row r="1737" spans="1:9" x14ac:dyDescent="0.3">
      <c r="A1737">
        <v>2020</v>
      </c>
      <c r="B1737">
        <v>11</v>
      </c>
      <c r="C1737" s="1" t="s">
        <v>9</v>
      </c>
      <c r="D1737" s="1" t="s">
        <v>21</v>
      </c>
      <c r="E1737" s="1" t="s">
        <v>13</v>
      </c>
      <c r="F1737">
        <v>0.91449999999999998</v>
      </c>
      <c r="G1737">
        <v>111.77260200000001</v>
      </c>
      <c r="H1737">
        <v>0.36580000000000001</v>
      </c>
      <c r="I1737">
        <v>123</v>
      </c>
    </row>
    <row r="1738" spans="1:9" x14ac:dyDescent="0.3">
      <c r="A1738">
        <v>2022</v>
      </c>
      <c r="B1738">
        <v>11</v>
      </c>
      <c r="C1738" s="1" t="s">
        <v>26</v>
      </c>
      <c r="D1738" s="1" t="s">
        <v>20</v>
      </c>
      <c r="E1738" s="1" t="s">
        <v>22</v>
      </c>
      <c r="F1738">
        <v>0.94530000000000003</v>
      </c>
      <c r="G1738">
        <v>61.275691000000002</v>
      </c>
      <c r="H1738">
        <v>0.2457</v>
      </c>
      <c r="I1738">
        <v>143</v>
      </c>
    </row>
    <row r="1739" spans="1:9" x14ac:dyDescent="0.3">
      <c r="A1739">
        <v>2020</v>
      </c>
      <c r="B1739">
        <v>11</v>
      </c>
      <c r="C1739" s="1" t="s">
        <v>32</v>
      </c>
      <c r="D1739" s="1" t="s">
        <v>29</v>
      </c>
      <c r="E1739" s="1" t="s">
        <v>13</v>
      </c>
      <c r="F1739">
        <v>0.9728</v>
      </c>
      <c r="G1739">
        <v>287.26506799999999</v>
      </c>
      <c r="H1739">
        <v>0.38919999999999999</v>
      </c>
      <c r="I1739">
        <v>150</v>
      </c>
    </row>
    <row r="1740" spans="1:9" x14ac:dyDescent="0.3">
      <c r="A1740">
        <v>2022</v>
      </c>
      <c r="B1740">
        <v>11</v>
      </c>
      <c r="C1740" s="1" t="s">
        <v>32</v>
      </c>
      <c r="D1740" s="1" t="s">
        <v>19</v>
      </c>
      <c r="E1740" s="1" t="s">
        <v>12</v>
      </c>
      <c r="F1740">
        <v>0.98860000000000003</v>
      </c>
      <c r="G1740">
        <v>209.659188</v>
      </c>
      <c r="H1740">
        <v>0.36580000000000001</v>
      </c>
      <c r="I1740">
        <v>0</v>
      </c>
    </row>
    <row r="1741" spans="1:9" x14ac:dyDescent="0.3">
      <c r="A1741">
        <v>2021</v>
      </c>
      <c r="B1741">
        <v>11</v>
      </c>
      <c r="C1741" s="1" t="s">
        <v>32</v>
      </c>
      <c r="D1741" s="1" t="s">
        <v>15</v>
      </c>
      <c r="E1741" s="1" t="s">
        <v>11</v>
      </c>
      <c r="F1741">
        <v>0.99129999999999996</v>
      </c>
      <c r="G1741">
        <v>116.18659599999999</v>
      </c>
      <c r="H1741">
        <v>0.1983</v>
      </c>
      <c r="I1741">
        <v>252</v>
      </c>
    </row>
    <row r="1742" spans="1:9" x14ac:dyDescent="0.3">
      <c r="A1742">
        <v>2020</v>
      </c>
      <c r="B1742">
        <v>11</v>
      </c>
      <c r="C1742" s="1" t="s">
        <v>32</v>
      </c>
      <c r="D1742" s="1" t="s">
        <v>35</v>
      </c>
      <c r="E1742" s="1" t="s">
        <v>12</v>
      </c>
      <c r="F1742">
        <v>1.0277000000000001</v>
      </c>
      <c r="G1742">
        <v>215.00571099999999</v>
      </c>
      <c r="H1742">
        <v>0.35970000000000002</v>
      </c>
      <c r="I1742">
        <v>86</v>
      </c>
    </row>
    <row r="1743" spans="1:9" x14ac:dyDescent="0.3">
      <c r="A1743">
        <v>2022</v>
      </c>
      <c r="B1743">
        <v>11</v>
      </c>
      <c r="C1743" s="1" t="s">
        <v>9</v>
      </c>
      <c r="D1743" s="1" t="s">
        <v>57</v>
      </c>
      <c r="E1743" s="1" t="s">
        <v>12</v>
      </c>
      <c r="F1743">
        <v>1.0639000000000001</v>
      </c>
      <c r="G1743">
        <v>88.332611</v>
      </c>
      <c r="H1743">
        <v>0.37240000000000001</v>
      </c>
      <c r="I1743">
        <v>76</v>
      </c>
    </row>
    <row r="1744" spans="1:9" x14ac:dyDescent="0.3">
      <c r="A1744">
        <v>2022</v>
      </c>
      <c r="B1744">
        <v>11</v>
      </c>
      <c r="C1744" s="1" t="s">
        <v>26</v>
      </c>
      <c r="D1744" s="1" t="s">
        <v>60</v>
      </c>
      <c r="E1744" s="1" t="s">
        <v>22</v>
      </c>
      <c r="F1744">
        <v>1.0662</v>
      </c>
      <c r="G1744">
        <v>94.908581999999996</v>
      </c>
      <c r="H1744">
        <v>0.2666</v>
      </c>
      <c r="I1744">
        <v>624</v>
      </c>
    </row>
    <row r="1745" spans="1:9" x14ac:dyDescent="0.3">
      <c r="A1745">
        <v>2021</v>
      </c>
      <c r="B1745">
        <v>11</v>
      </c>
      <c r="C1745" s="1" t="s">
        <v>32</v>
      </c>
      <c r="D1745" s="1" t="s">
        <v>33</v>
      </c>
      <c r="E1745" s="1" t="s">
        <v>126</v>
      </c>
      <c r="F1745">
        <v>1.0677000000000001</v>
      </c>
      <c r="G1745">
        <v>321.767696</v>
      </c>
      <c r="H1745">
        <v>0.20269999999999999</v>
      </c>
      <c r="I1745">
        <v>108</v>
      </c>
    </row>
    <row r="1746" spans="1:9" x14ac:dyDescent="0.3">
      <c r="A1746">
        <v>2021</v>
      </c>
      <c r="B1746">
        <v>11</v>
      </c>
      <c r="C1746" s="1" t="s">
        <v>32</v>
      </c>
      <c r="D1746" s="1" t="s">
        <v>21</v>
      </c>
      <c r="E1746" s="1" t="s">
        <v>13</v>
      </c>
      <c r="F1746">
        <v>1.1007</v>
      </c>
      <c r="G1746">
        <v>150.34304</v>
      </c>
      <c r="H1746">
        <v>0.44030000000000002</v>
      </c>
      <c r="I1746">
        <v>0</v>
      </c>
    </row>
    <row r="1747" spans="1:9" x14ac:dyDescent="0.3">
      <c r="A1747">
        <v>2020</v>
      </c>
      <c r="B1747">
        <v>11</v>
      </c>
      <c r="C1747" s="1" t="s">
        <v>9</v>
      </c>
      <c r="D1747" s="1" t="s">
        <v>16</v>
      </c>
      <c r="E1747" s="1" t="s">
        <v>13</v>
      </c>
      <c r="F1747">
        <v>1.1080000000000001</v>
      </c>
      <c r="G1747">
        <v>174.65104299999999</v>
      </c>
      <c r="H1747">
        <v>0.49869999999999998</v>
      </c>
      <c r="I1747">
        <v>314</v>
      </c>
    </row>
    <row r="1748" spans="1:9" x14ac:dyDescent="0.3">
      <c r="A1748">
        <v>2022</v>
      </c>
      <c r="B1748">
        <v>11</v>
      </c>
      <c r="C1748" s="1" t="s">
        <v>26</v>
      </c>
      <c r="D1748" s="1" t="s">
        <v>10</v>
      </c>
      <c r="E1748" s="1" t="s">
        <v>46</v>
      </c>
      <c r="F1748">
        <v>1.1739999999999999</v>
      </c>
      <c r="G1748">
        <v>97.2256</v>
      </c>
      <c r="H1748">
        <v>0.23480000000000001</v>
      </c>
      <c r="I1748">
        <v>187</v>
      </c>
    </row>
    <row r="1749" spans="1:9" x14ac:dyDescent="0.3">
      <c r="A1749">
        <v>2022</v>
      </c>
      <c r="B1749">
        <v>11</v>
      </c>
      <c r="C1749" s="1" t="s">
        <v>9</v>
      </c>
      <c r="D1749" s="1" t="s">
        <v>56</v>
      </c>
      <c r="E1749" s="1" t="s">
        <v>12</v>
      </c>
      <c r="F1749">
        <v>1.1889000000000001</v>
      </c>
      <c r="G1749">
        <v>106.11928</v>
      </c>
      <c r="H1749">
        <v>0.41610000000000003</v>
      </c>
      <c r="I1749">
        <v>114</v>
      </c>
    </row>
    <row r="1750" spans="1:9" x14ac:dyDescent="0.3">
      <c r="A1750">
        <v>2021</v>
      </c>
      <c r="B1750">
        <v>11</v>
      </c>
      <c r="C1750" s="1" t="s">
        <v>9</v>
      </c>
      <c r="D1750" s="1" t="s">
        <v>21</v>
      </c>
      <c r="E1750" s="1" t="s">
        <v>13</v>
      </c>
      <c r="F1750">
        <v>1.2734000000000001</v>
      </c>
      <c r="G1750">
        <v>180.083167</v>
      </c>
      <c r="H1750">
        <v>0.50929999999999997</v>
      </c>
      <c r="I1750">
        <v>186</v>
      </c>
    </row>
    <row r="1751" spans="1:9" x14ac:dyDescent="0.3">
      <c r="A1751">
        <v>2022</v>
      </c>
      <c r="B1751">
        <v>11</v>
      </c>
      <c r="C1751" s="1" t="s">
        <v>32</v>
      </c>
      <c r="D1751" s="1" t="s">
        <v>33</v>
      </c>
      <c r="E1751" s="1" t="s">
        <v>126</v>
      </c>
      <c r="F1751">
        <v>1.2791999999999999</v>
      </c>
      <c r="G1751">
        <v>430.25821300000001</v>
      </c>
      <c r="H1751">
        <v>0.24310000000000001</v>
      </c>
      <c r="I1751">
        <v>102</v>
      </c>
    </row>
    <row r="1752" spans="1:9" x14ac:dyDescent="0.3">
      <c r="A1752">
        <v>2021</v>
      </c>
      <c r="B1752">
        <v>11</v>
      </c>
      <c r="C1752" s="1" t="s">
        <v>26</v>
      </c>
      <c r="D1752" s="1" t="s">
        <v>51</v>
      </c>
      <c r="E1752" s="1" t="s">
        <v>13</v>
      </c>
      <c r="F1752">
        <v>1.2911999999999999</v>
      </c>
      <c r="G1752">
        <v>91.374932000000001</v>
      </c>
      <c r="H1752">
        <v>0.63270000000000004</v>
      </c>
      <c r="I1752">
        <v>1002</v>
      </c>
    </row>
    <row r="1753" spans="1:9" x14ac:dyDescent="0.3">
      <c r="A1753">
        <v>2022</v>
      </c>
      <c r="B1753">
        <v>11</v>
      </c>
      <c r="C1753" s="1" t="s">
        <v>32</v>
      </c>
      <c r="D1753" s="1" t="s">
        <v>15</v>
      </c>
      <c r="E1753" s="1" t="s">
        <v>11</v>
      </c>
      <c r="F1753">
        <v>1.3379000000000001</v>
      </c>
      <c r="G1753">
        <v>183.44634400000001</v>
      </c>
      <c r="H1753">
        <v>0.26750000000000002</v>
      </c>
      <c r="I1753">
        <v>343</v>
      </c>
    </row>
    <row r="1754" spans="1:9" x14ac:dyDescent="0.3">
      <c r="A1754">
        <v>2022</v>
      </c>
      <c r="B1754">
        <v>11</v>
      </c>
      <c r="C1754" s="1" t="s">
        <v>26</v>
      </c>
      <c r="D1754" s="1" t="s">
        <v>61</v>
      </c>
      <c r="E1754" s="1" t="s">
        <v>12</v>
      </c>
      <c r="F1754">
        <v>1.3532</v>
      </c>
      <c r="G1754">
        <v>95.727793000000005</v>
      </c>
      <c r="H1754">
        <v>0.48720000000000002</v>
      </c>
      <c r="I1754">
        <v>382</v>
      </c>
    </row>
    <row r="1755" spans="1:9" x14ac:dyDescent="0.3">
      <c r="A1755">
        <v>2022</v>
      </c>
      <c r="B1755">
        <v>11</v>
      </c>
      <c r="C1755" s="1" t="s">
        <v>9</v>
      </c>
      <c r="D1755" s="1" t="s">
        <v>60</v>
      </c>
      <c r="E1755" s="1" t="s">
        <v>22</v>
      </c>
      <c r="F1755">
        <v>1.3554999999999999</v>
      </c>
      <c r="G1755">
        <v>43.217829999999999</v>
      </c>
      <c r="H1755">
        <v>0.33889999999999998</v>
      </c>
      <c r="I1755">
        <v>0</v>
      </c>
    </row>
    <row r="1756" spans="1:9" x14ac:dyDescent="0.3">
      <c r="A1756">
        <v>2021</v>
      </c>
      <c r="B1756">
        <v>11</v>
      </c>
      <c r="C1756" s="1" t="s">
        <v>32</v>
      </c>
      <c r="D1756" s="1" t="s">
        <v>20</v>
      </c>
      <c r="E1756" s="1" t="s">
        <v>22</v>
      </c>
      <c r="F1756">
        <v>1.5021</v>
      </c>
      <c r="G1756">
        <v>94.162771000000006</v>
      </c>
      <c r="H1756">
        <v>0.39050000000000001</v>
      </c>
      <c r="I1756">
        <v>299</v>
      </c>
    </row>
    <row r="1757" spans="1:9" x14ac:dyDescent="0.3">
      <c r="A1757">
        <v>2020</v>
      </c>
      <c r="B1757">
        <v>11</v>
      </c>
      <c r="C1757" s="1" t="s">
        <v>26</v>
      </c>
      <c r="D1757" s="1" t="s">
        <v>45</v>
      </c>
      <c r="E1757" s="1" t="s">
        <v>12</v>
      </c>
      <c r="F1757">
        <v>1.5108999999999999</v>
      </c>
      <c r="G1757">
        <v>96.602635000000006</v>
      </c>
      <c r="H1757">
        <v>0.52880000000000005</v>
      </c>
      <c r="I1757">
        <v>245</v>
      </c>
    </row>
    <row r="1758" spans="1:9" x14ac:dyDescent="0.3">
      <c r="A1758">
        <v>2022</v>
      </c>
      <c r="B1758">
        <v>11</v>
      </c>
      <c r="C1758" s="1" t="s">
        <v>26</v>
      </c>
      <c r="D1758" s="1" t="s">
        <v>55</v>
      </c>
      <c r="E1758" s="1" t="s">
        <v>12</v>
      </c>
      <c r="F1758">
        <v>1.5963000000000001</v>
      </c>
      <c r="G1758">
        <v>91.942843999999994</v>
      </c>
      <c r="H1758">
        <v>0.55869999999999997</v>
      </c>
      <c r="I1758">
        <v>782</v>
      </c>
    </row>
    <row r="1759" spans="1:9" x14ac:dyDescent="0.3">
      <c r="A1759">
        <v>2021</v>
      </c>
      <c r="B1759">
        <v>11</v>
      </c>
      <c r="C1759" s="1" t="s">
        <v>26</v>
      </c>
      <c r="D1759" s="1" t="s">
        <v>45</v>
      </c>
      <c r="E1759" s="1" t="s">
        <v>12</v>
      </c>
      <c r="F1759">
        <v>1.6438999999999999</v>
      </c>
      <c r="G1759">
        <v>116.172805</v>
      </c>
      <c r="H1759">
        <v>0.57540000000000002</v>
      </c>
      <c r="I1759">
        <v>1077</v>
      </c>
    </row>
    <row r="1760" spans="1:9" x14ac:dyDescent="0.3">
      <c r="A1760">
        <v>2021</v>
      </c>
      <c r="B1760">
        <v>11</v>
      </c>
      <c r="C1760" s="1" t="s">
        <v>32</v>
      </c>
      <c r="D1760" s="1" t="s">
        <v>51</v>
      </c>
      <c r="E1760" s="1" t="s">
        <v>13</v>
      </c>
      <c r="F1760">
        <v>1.7141</v>
      </c>
      <c r="G1760">
        <v>119.78602100000001</v>
      </c>
      <c r="H1760">
        <v>0.83989999999999998</v>
      </c>
      <c r="I1760">
        <v>1202</v>
      </c>
    </row>
    <row r="1761" spans="1:9" x14ac:dyDescent="0.3">
      <c r="A1761">
        <v>2020</v>
      </c>
      <c r="B1761">
        <v>11</v>
      </c>
      <c r="C1761" s="1" t="s">
        <v>32</v>
      </c>
      <c r="D1761" s="1" t="s">
        <v>33</v>
      </c>
      <c r="E1761" s="1" t="s">
        <v>126</v>
      </c>
      <c r="F1761">
        <v>1.7462</v>
      </c>
      <c r="G1761">
        <v>471.87442099999998</v>
      </c>
      <c r="H1761">
        <v>0.33169999999999999</v>
      </c>
      <c r="I1761">
        <v>99</v>
      </c>
    </row>
    <row r="1762" spans="1:9" x14ac:dyDescent="0.3">
      <c r="A1762">
        <v>2020</v>
      </c>
      <c r="B1762">
        <v>11</v>
      </c>
      <c r="C1762" s="1" t="s">
        <v>9</v>
      </c>
      <c r="D1762" s="1" t="s">
        <v>19</v>
      </c>
      <c r="E1762" s="1" t="s">
        <v>12</v>
      </c>
      <c r="F1762">
        <v>1.8088</v>
      </c>
      <c r="G1762">
        <v>249.37645599999999</v>
      </c>
      <c r="H1762">
        <v>0.6694</v>
      </c>
      <c r="I1762">
        <v>160</v>
      </c>
    </row>
    <row r="1763" spans="1:9" x14ac:dyDescent="0.3">
      <c r="A1763">
        <v>2021</v>
      </c>
      <c r="B1763">
        <v>11</v>
      </c>
      <c r="C1763" s="1" t="s">
        <v>32</v>
      </c>
      <c r="D1763" s="1" t="s">
        <v>19</v>
      </c>
      <c r="E1763" s="1" t="s">
        <v>12</v>
      </c>
      <c r="F1763">
        <v>1.827</v>
      </c>
      <c r="G1763">
        <v>378.37265500000001</v>
      </c>
      <c r="H1763">
        <v>0.67600000000000005</v>
      </c>
      <c r="I1763">
        <v>0</v>
      </c>
    </row>
    <row r="1764" spans="1:9" x14ac:dyDescent="0.3">
      <c r="A1764">
        <v>2022</v>
      </c>
      <c r="B1764">
        <v>11</v>
      </c>
      <c r="C1764" s="1" t="s">
        <v>9</v>
      </c>
      <c r="D1764" s="1" t="s">
        <v>21</v>
      </c>
      <c r="E1764" s="1" t="s">
        <v>13</v>
      </c>
      <c r="F1764">
        <v>1.9312</v>
      </c>
      <c r="G1764">
        <v>324.04318699999999</v>
      </c>
      <c r="H1764">
        <v>0.77249999999999996</v>
      </c>
      <c r="I1764">
        <v>163</v>
      </c>
    </row>
    <row r="1765" spans="1:9" x14ac:dyDescent="0.3">
      <c r="A1765">
        <v>2021</v>
      </c>
      <c r="B1765">
        <v>11</v>
      </c>
      <c r="C1765" s="1" t="s">
        <v>26</v>
      </c>
      <c r="D1765" s="1" t="s">
        <v>50</v>
      </c>
      <c r="E1765" s="1" t="s">
        <v>27</v>
      </c>
      <c r="F1765">
        <v>1.9384999999999999</v>
      </c>
      <c r="G1765">
        <v>170.223986</v>
      </c>
      <c r="H1765">
        <v>0.62029999999999996</v>
      </c>
      <c r="I1765">
        <v>1671</v>
      </c>
    </row>
    <row r="1766" spans="1:9" x14ac:dyDescent="0.3">
      <c r="A1766">
        <v>2021</v>
      </c>
      <c r="B1766">
        <v>11</v>
      </c>
      <c r="C1766" s="1" t="s">
        <v>26</v>
      </c>
      <c r="D1766" s="1" t="s">
        <v>10</v>
      </c>
      <c r="E1766" s="1" t="s">
        <v>13</v>
      </c>
      <c r="F1766">
        <v>1.9498</v>
      </c>
      <c r="G1766">
        <v>303.85544299999998</v>
      </c>
      <c r="H1766">
        <v>0.97489999999999999</v>
      </c>
      <c r="I1766">
        <v>545</v>
      </c>
    </row>
    <row r="1767" spans="1:9" x14ac:dyDescent="0.3">
      <c r="A1767">
        <v>2021</v>
      </c>
      <c r="B1767">
        <v>11</v>
      </c>
      <c r="C1767" s="1" t="s">
        <v>9</v>
      </c>
      <c r="D1767" s="1" t="s">
        <v>20</v>
      </c>
      <c r="E1767" s="1" t="s">
        <v>12</v>
      </c>
      <c r="F1767">
        <v>1.9762999999999999</v>
      </c>
      <c r="G1767">
        <v>158.90520900000001</v>
      </c>
      <c r="H1767">
        <v>0.71150000000000002</v>
      </c>
      <c r="I1767">
        <v>188</v>
      </c>
    </row>
    <row r="1768" spans="1:9" x14ac:dyDescent="0.3">
      <c r="A1768">
        <v>2022</v>
      </c>
      <c r="B1768">
        <v>11</v>
      </c>
      <c r="C1768" s="1" t="s">
        <v>9</v>
      </c>
      <c r="D1768" s="1" t="s">
        <v>20</v>
      </c>
      <c r="E1768" s="1" t="s">
        <v>12</v>
      </c>
      <c r="F1768">
        <v>1.9805999999999999</v>
      </c>
      <c r="G1768">
        <v>150.15154799999999</v>
      </c>
      <c r="H1768">
        <v>0.71299999999999997</v>
      </c>
      <c r="I1768">
        <v>158</v>
      </c>
    </row>
    <row r="1769" spans="1:9" x14ac:dyDescent="0.3">
      <c r="A1769">
        <v>2021</v>
      </c>
      <c r="B1769">
        <v>11</v>
      </c>
      <c r="C1769" s="1" t="s">
        <v>26</v>
      </c>
      <c r="D1769" s="1" t="s">
        <v>16</v>
      </c>
      <c r="E1769" s="1" t="s">
        <v>11</v>
      </c>
      <c r="F1769">
        <v>2.0573000000000001</v>
      </c>
      <c r="G1769">
        <v>141.77735699999999</v>
      </c>
      <c r="H1769">
        <v>0.47320000000000001</v>
      </c>
      <c r="I1769">
        <v>673</v>
      </c>
    </row>
    <row r="1770" spans="1:9" x14ac:dyDescent="0.3">
      <c r="A1770">
        <v>2021</v>
      </c>
      <c r="B1770">
        <v>11</v>
      </c>
      <c r="C1770" s="1" t="s">
        <v>26</v>
      </c>
      <c r="D1770" s="1" t="s">
        <v>52</v>
      </c>
      <c r="E1770" s="1" t="s">
        <v>13</v>
      </c>
      <c r="F1770">
        <v>2.0802999999999998</v>
      </c>
      <c r="G1770">
        <v>150.476249</v>
      </c>
      <c r="H1770">
        <v>0.83209999999999995</v>
      </c>
      <c r="I1770">
        <v>660</v>
      </c>
    </row>
    <row r="1771" spans="1:9" x14ac:dyDescent="0.3">
      <c r="A1771">
        <v>2022</v>
      </c>
      <c r="B1771">
        <v>11</v>
      </c>
      <c r="C1771" s="1" t="s">
        <v>32</v>
      </c>
      <c r="D1771" s="1" t="s">
        <v>51</v>
      </c>
      <c r="E1771" s="1" t="s">
        <v>12</v>
      </c>
      <c r="F1771">
        <v>2.2503000000000002</v>
      </c>
      <c r="G1771">
        <v>177.459237</v>
      </c>
      <c r="H1771">
        <v>0.86639999999999995</v>
      </c>
      <c r="I1771">
        <v>1080</v>
      </c>
    </row>
    <row r="1772" spans="1:9" x14ac:dyDescent="0.3">
      <c r="A1772">
        <v>2022</v>
      </c>
      <c r="B1772">
        <v>11</v>
      </c>
      <c r="C1772" s="1" t="s">
        <v>9</v>
      </c>
      <c r="D1772" s="1" t="s">
        <v>17</v>
      </c>
      <c r="E1772" s="1" t="s">
        <v>126</v>
      </c>
      <c r="F1772">
        <v>2.2650999999999999</v>
      </c>
      <c r="G1772">
        <v>272.690067</v>
      </c>
      <c r="H1772">
        <v>0.40770000000000001</v>
      </c>
      <c r="I1772">
        <v>134</v>
      </c>
    </row>
    <row r="1773" spans="1:9" x14ac:dyDescent="0.3">
      <c r="A1773">
        <v>2020</v>
      </c>
      <c r="B1773">
        <v>11</v>
      </c>
      <c r="C1773" s="1" t="s">
        <v>26</v>
      </c>
      <c r="D1773" s="1" t="s">
        <v>16</v>
      </c>
      <c r="E1773" s="1" t="s">
        <v>11</v>
      </c>
      <c r="F1773">
        <v>2.4161000000000001</v>
      </c>
      <c r="G1773">
        <v>198.72034400000001</v>
      </c>
      <c r="H1773">
        <v>0.55569999999999997</v>
      </c>
      <c r="I1773">
        <v>1520</v>
      </c>
    </row>
    <row r="1774" spans="1:9" x14ac:dyDescent="0.3">
      <c r="A1774">
        <v>2020</v>
      </c>
      <c r="B1774">
        <v>11</v>
      </c>
      <c r="C1774" s="1" t="s">
        <v>9</v>
      </c>
      <c r="D1774" s="1" t="s">
        <v>10</v>
      </c>
      <c r="E1774" s="1" t="s">
        <v>46</v>
      </c>
      <c r="F1774">
        <v>2.4714999999999998</v>
      </c>
      <c r="G1774">
        <v>173.91480000000001</v>
      </c>
      <c r="H1774">
        <v>0.49430000000000002</v>
      </c>
      <c r="I1774">
        <v>170</v>
      </c>
    </row>
    <row r="1775" spans="1:9" x14ac:dyDescent="0.3">
      <c r="A1775">
        <v>2022</v>
      </c>
      <c r="B1775">
        <v>11</v>
      </c>
      <c r="C1775" s="1" t="s">
        <v>26</v>
      </c>
      <c r="D1775" s="1" t="s">
        <v>17</v>
      </c>
      <c r="E1775" s="1" t="s">
        <v>126</v>
      </c>
      <c r="F1775">
        <v>2.4805999999999999</v>
      </c>
      <c r="G1775">
        <v>168.139456</v>
      </c>
      <c r="H1775">
        <v>0.44650000000000001</v>
      </c>
      <c r="I1775">
        <v>1008</v>
      </c>
    </row>
    <row r="1776" spans="1:9" x14ac:dyDescent="0.3">
      <c r="A1776">
        <v>2022</v>
      </c>
      <c r="B1776">
        <v>11</v>
      </c>
      <c r="C1776" s="1" t="s">
        <v>32</v>
      </c>
      <c r="D1776" s="1" t="s">
        <v>21</v>
      </c>
      <c r="E1776" s="1" t="s">
        <v>13</v>
      </c>
      <c r="F1776">
        <v>2.6168</v>
      </c>
      <c r="G1776">
        <v>672.52049199999999</v>
      </c>
      <c r="H1776">
        <v>1.0467</v>
      </c>
      <c r="I1776">
        <v>564</v>
      </c>
    </row>
    <row r="1777" spans="1:9" x14ac:dyDescent="0.3">
      <c r="A1777">
        <v>2021</v>
      </c>
      <c r="B1777">
        <v>11</v>
      </c>
      <c r="C1777" s="1" t="s">
        <v>26</v>
      </c>
      <c r="D1777" s="1" t="s">
        <v>51</v>
      </c>
      <c r="E1777" s="1" t="s">
        <v>12</v>
      </c>
      <c r="F1777">
        <v>2.6768000000000001</v>
      </c>
      <c r="G1777">
        <v>167.30194399999999</v>
      </c>
      <c r="H1777">
        <v>1.0306</v>
      </c>
      <c r="I1777">
        <v>788</v>
      </c>
    </row>
    <row r="1778" spans="1:9" x14ac:dyDescent="0.3">
      <c r="A1778">
        <v>2022</v>
      </c>
      <c r="B1778">
        <v>11</v>
      </c>
      <c r="C1778" s="1" t="s">
        <v>26</v>
      </c>
      <c r="D1778" s="1" t="s">
        <v>56</v>
      </c>
      <c r="E1778" s="1" t="s">
        <v>12</v>
      </c>
      <c r="F1778">
        <v>2.7107000000000001</v>
      </c>
      <c r="G1778">
        <v>224.93849299999999</v>
      </c>
      <c r="H1778">
        <v>0.94879999999999998</v>
      </c>
      <c r="I1778">
        <v>820</v>
      </c>
    </row>
    <row r="1779" spans="1:9" x14ac:dyDescent="0.3">
      <c r="A1779">
        <v>2020</v>
      </c>
      <c r="B1779">
        <v>11</v>
      </c>
      <c r="C1779" s="1" t="s">
        <v>9</v>
      </c>
      <c r="D1779" s="1" t="s">
        <v>17</v>
      </c>
      <c r="E1779" s="1" t="s">
        <v>126</v>
      </c>
      <c r="F1779">
        <v>2.7119</v>
      </c>
      <c r="G1779">
        <v>283.88014399999997</v>
      </c>
      <c r="H1779">
        <v>0.48809999999999998</v>
      </c>
      <c r="I1779">
        <v>103</v>
      </c>
    </row>
    <row r="1780" spans="1:9" x14ac:dyDescent="0.3">
      <c r="A1780">
        <v>2020</v>
      </c>
      <c r="B1780">
        <v>11</v>
      </c>
      <c r="C1780" s="1" t="s">
        <v>26</v>
      </c>
      <c r="D1780" s="1" t="s">
        <v>17</v>
      </c>
      <c r="E1780" s="1" t="s">
        <v>126</v>
      </c>
      <c r="F1780">
        <v>2.8003999999999998</v>
      </c>
      <c r="G1780">
        <v>304.455579</v>
      </c>
      <c r="H1780">
        <v>0.50409999999999999</v>
      </c>
      <c r="I1780">
        <v>257</v>
      </c>
    </row>
    <row r="1781" spans="1:9" x14ac:dyDescent="0.3">
      <c r="A1781">
        <v>2022</v>
      </c>
      <c r="B1781">
        <v>11</v>
      </c>
      <c r="C1781" s="1" t="s">
        <v>32</v>
      </c>
      <c r="D1781" s="1" t="s">
        <v>20</v>
      </c>
      <c r="E1781" s="1" t="s">
        <v>22</v>
      </c>
      <c r="F1781">
        <v>2.8355000000000001</v>
      </c>
      <c r="G1781">
        <v>186.03771800000001</v>
      </c>
      <c r="H1781">
        <v>0.73729999999999996</v>
      </c>
      <c r="I1781">
        <v>357</v>
      </c>
    </row>
    <row r="1782" spans="1:9" x14ac:dyDescent="0.3">
      <c r="A1782">
        <v>2021</v>
      </c>
      <c r="B1782">
        <v>11</v>
      </c>
      <c r="C1782" s="1" t="s">
        <v>9</v>
      </c>
      <c r="D1782" s="1" t="s">
        <v>17</v>
      </c>
      <c r="E1782" s="1" t="s">
        <v>126</v>
      </c>
      <c r="F1782">
        <v>2.9588000000000001</v>
      </c>
      <c r="G1782">
        <v>322.443487</v>
      </c>
      <c r="H1782">
        <v>0.53259999999999996</v>
      </c>
      <c r="I1782">
        <v>196</v>
      </c>
    </row>
    <row r="1783" spans="1:9" x14ac:dyDescent="0.3">
      <c r="A1783">
        <v>2020</v>
      </c>
      <c r="B1783">
        <v>11</v>
      </c>
      <c r="C1783" s="1" t="s">
        <v>32</v>
      </c>
      <c r="D1783" s="1" t="s">
        <v>19</v>
      </c>
      <c r="E1783" s="1" t="s">
        <v>12</v>
      </c>
      <c r="F1783">
        <v>3.1013000000000002</v>
      </c>
      <c r="G1783">
        <v>405.38521600000001</v>
      </c>
      <c r="H1783">
        <v>1.1475</v>
      </c>
      <c r="I1783">
        <v>432</v>
      </c>
    </row>
    <row r="1784" spans="1:9" x14ac:dyDescent="0.3">
      <c r="A1784">
        <v>2020</v>
      </c>
      <c r="B1784">
        <v>11</v>
      </c>
      <c r="C1784" s="1" t="s">
        <v>32</v>
      </c>
      <c r="D1784" s="1" t="s">
        <v>16</v>
      </c>
      <c r="E1784" s="1" t="s">
        <v>13</v>
      </c>
      <c r="F1784">
        <v>3.2635999999999998</v>
      </c>
      <c r="G1784">
        <v>537.94231600000001</v>
      </c>
      <c r="H1784">
        <v>1.4685999999999999</v>
      </c>
      <c r="I1784">
        <v>1914</v>
      </c>
    </row>
    <row r="1785" spans="1:9" x14ac:dyDescent="0.3">
      <c r="A1785">
        <v>2021</v>
      </c>
      <c r="B1785">
        <v>11</v>
      </c>
      <c r="C1785" s="1" t="s">
        <v>32</v>
      </c>
      <c r="D1785" s="1" t="s">
        <v>50</v>
      </c>
      <c r="E1785" s="1" t="s">
        <v>27</v>
      </c>
      <c r="F1785">
        <v>3.8500999999999999</v>
      </c>
      <c r="G1785">
        <v>311.61318699999998</v>
      </c>
      <c r="H1785">
        <v>1.232</v>
      </c>
      <c r="I1785">
        <v>2984</v>
      </c>
    </row>
    <row r="1786" spans="1:9" x14ac:dyDescent="0.3">
      <c r="A1786">
        <v>2022</v>
      </c>
      <c r="B1786">
        <v>11</v>
      </c>
      <c r="C1786" s="1" t="s">
        <v>32</v>
      </c>
      <c r="D1786" s="1" t="s">
        <v>10</v>
      </c>
      <c r="E1786" s="1" t="s">
        <v>46</v>
      </c>
      <c r="F1786">
        <v>4.2365000000000004</v>
      </c>
      <c r="G1786">
        <v>353.291</v>
      </c>
      <c r="H1786">
        <v>0.84730000000000005</v>
      </c>
      <c r="I1786">
        <v>778</v>
      </c>
    </row>
    <row r="1787" spans="1:9" x14ac:dyDescent="0.3">
      <c r="A1787">
        <v>2020</v>
      </c>
      <c r="B1787">
        <v>11</v>
      </c>
      <c r="C1787" s="1" t="s">
        <v>9</v>
      </c>
      <c r="D1787" s="1" t="s">
        <v>16</v>
      </c>
      <c r="E1787" s="1" t="s">
        <v>11</v>
      </c>
      <c r="F1787">
        <v>4.8132000000000001</v>
      </c>
      <c r="G1787">
        <v>319.93897399999997</v>
      </c>
      <c r="H1787">
        <v>1.107</v>
      </c>
      <c r="I1787">
        <v>476</v>
      </c>
    </row>
    <row r="1788" spans="1:9" x14ac:dyDescent="0.3">
      <c r="A1788">
        <v>2020</v>
      </c>
      <c r="B1788">
        <v>11</v>
      </c>
      <c r="C1788" s="1" t="s">
        <v>26</v>
      </c>
      <c r="D1788" s="1" t="s">
        <v>10</v>
      </c>
      <c r="E1788" s="1" t="s">
        <v>13</v>
      </c>
      <c r="F1788">
        <v>4.9462000000000002</v>
      </c>
      <c r="G1788">
        <v>718.49784799999998</v>
      </c>
      <c r="H1788">
        <v>2.4733000000000001</v>
      </c>
      <c r="I1788">
        <v>1295</v>
      </c>
    </row>
    <row r="1789" spans="1:9" x14ac:dyDescent="0.3">
      <c r="A1789">
        <v>2020</v>
      </c>
      <c r="B1789">
        <v>11</v>
      </c>
      <c r="C1789" s="1" t="s">
        <v>9</v>
      </c>
      <c r="D1789" s="1" t="s">
        <v>20</v>
      </c>
      <c r="E1789" s="1" t="s">
        <v>12</v>
      </c>
      <c r="F1789">
        <v>4.9584999999999999</v>
      </c>
      <c r="G1789">
        <v>300.08249499999999</v>
      </c>
      <c r="H1789">
        <v>1.7850999999999999</v>
      </c>
      <c r="I1789">
        <v>175</v>
      </c>
    </row>
    <row r="1790" spans="1:9" x14ac:dyDescent="0.3">
      <c r="A1790">
        <v>2020</v>
      </c>
      <c r="B1790">
        <v>11</v>
      </c>
      <c r="C1790" s="1" t="s">
        <v>32</v>
      </c>
      <c r="D1790" s="1" t="s">
        <v>16</v>
      </c>
      <c r="E1790" s="1" t="s">
        <v>11</v>
      </c>
      <c r="F1790">
        <v>5.5669000000000004</v>
      </c>
      <c r="G1790">
        <v>347.846203</v>
      </c>
      <c r="H1790">
        <v>1.2804</v>
      </c>
      <c r="I1790">
        <v>1415</v>
      </c>
    </row>
    <row r="1791" spans="1:9" x14ac:dyDescent="0.3">
      <c r="A1791">
        <v>2022</v>
      </c>
      <c r="B1791">
        <v>11</v>
      </c>
      <c r="C1791" s="1" t="s">
        <v>9</v>
      </c>
      <c r="D1791" s="1" t="s">
        <v>10</v>
      </c>
      <c r="E1791" s="1" t="s">
        <v>11</v>
      </c>
      <c r="F1791">
        <v>6.0646000000000004</v>
      </c>
      <c r="G1791">
        <v>496.74595900000003</v>
      </c>
      <c r="H1791">
        <v>1.2735000000000001</v>
      </c>
      <c r="I1791">
        <v>408</v>
      </c>
    </row>
    <row r="1792" spans="1:9" x14ac:dyDescent="0.3">
      <c r="A1792">
        <v>2022</v>
      </c>
      <c r="B1792">
        <v>11</v>
      </c>
      <c r="C1792" s="1" t="s">
        <v>32</v>
      </c>
      <c r="D1792" s="1" t="s">
        <v>17</v>
      </c>
      <c r="E1792" s="1" t="s">
        <v>126</v>
      </c>
      <c r="F1792">
        <v>6.0726000000000004</v>
      </c>
      <c r="G1792">
        <v>460.24659100000002</v>
      </c>
      <c r="H1792">
        <v>1.0931</v>
      </c>
      <c r="I1792">
        <v>2059</v>
      </c>
    </row>
    <row r="1793" spans="1:9" x14ac:dyDescent="0.3">
      <c r="A1793">
        <v>2021</v>
      </c>
      <c r="B1793">
        <v>11</v>
      </c>
      <c r="C1793" s="1" t="s">
        <v>32</v>
      </c>
      <c r="D1793" s="1" t="s">
        <v>51</v>
      </c>
      <c r="E1793" s="1" t="s">
        <v>12</v>
      </c>
      <c r="F1793">
        <v>8.0768000000000004</v>
      </c>
      <c r="G1793">
        <v>479.585418</v>
      </c>
      <c r="H1793">
        <v>3.1095999999999999</v>
      </c>
      <c r="I1793">
        <v>2321</v>
      </c>
    </row>
    <row r="1794" spans="1:9" x14ac:dyDescent="0.3">
      <c r="A1794">
        <v>2021</v>
      </c>
      <c r="B1794">
        <v>11</v>
      </c>
      <c r="C1794" s="1" t="s">
        <v>26</v>
      </c>
      <c r="D1794" s="1" t="s">
        <v>15</v>
      </c>
      <c r="E1794" s="1" t="s">
        <v>13</v>
      </c>
      <c r="F1794">
        <v>8.1548999999999996</v>
      </c>
      <c r="G1794">
        <v>1411.3826570000001</v>
      </c>
      <c r="H1794">
        <v>3.2618999999999998</v>
      </c>
      <c r="I1794">
        <v>1619</v>
      </c>
    </row>
    <row r="1795" spans="1:9" x14ac:dyDescent="0.3">
      <c r="A1795">
        <v>2020</v>
      </c>
      <c r="B1795">
        <v>11</v>
      </c>
      <c r="C1795" s="1" t="s">
        <v>26</v>
      </c>
      <c r="D1795" s="1" t="s">
        <v>20</v>
      </c>
      <c r="E1795" s="1" t="s">
        <v>12</v>
      </c>
      <c r="F1795">
        <v>8.8801000000000005</v>
      </c>
      <c r="G1795">
        <v>646.05694500000004</v>
      </c>
      <c r="H1795">
        <v>3.1968000000000001</v>
      </c>
      <c r="I1795">
        <v>1860</v>
      </c>
    </row>
    <row r="1796" spans="1:9" x14ac:dyDescent="0.3">
      <c r="A1796">
        <v>2021</v>
      </c>
      <c r="B1796">
        <v>11</v>
      </c>
      <c r="C1796" s="1" t="s">
        <v>9</v>
      </c>
      <c r="D1796" s="1" t="s">
        <v>10</v>
      </c>
      <c r="E1796" s="1" t="s">
        <v>11</v>
      </c>
      <c r="F1796">
        <v>9.3453999999999997</v>
      </c>
      <c r="G1796">
        <v>632.65947200000005</v>
      </c>
      <c r="H1796">
        <v>1.9624999999999999</v>
      </c>
      <c r="I1796">
        <v>445</v>
      </c>
    </row>
    <row r="1797" spans="1:9" x14ac:dyDescent="0.3">
      <c r="A1797">
        <v>2020</v>
      </c>
      <c r="B1797">
        <v>11</v>
      </c>
      <c r="C1797" s="1" t="s">
        <v>26</v>
      </c>
      <c r="D1797" s="1" t="s">
        <v>15</v>
      </c>
      <c r="E1797" s="1" t="s">
        <v>13</v>
      </c>
      <c r="F1797">
        <v>9.3493999999999993</v>
      </c>
      <c r="G1797">
        <v>1891.763815</v>
      </c>
      <c r="H1797">
        <v>3.7399</v>
      </c>
      <c r="I1797">
        <v>1070</v>
      </c>
    </row>
    <row r="1798" spans="1:9" x14ac:dyDescent="0.3">
      <c r="A1798">
        <v>2021</v>
      </c>
      <c r="B1798">
        <v>11</v>
      </c>
      <c r="C1798" s="1" t="s">
        <v>26</v>
      </c>
      <c r="D1798" s="1" t="s">
        <v>17</v>
      </c>
      <c r="E1798" s="1" t="s">
        <v>126</v>
      </c>
      <c r="F1798">
        <v>10.259</v>
      </c>
      <c r="G1798">
        <v>911.9591929999998</v>
      </c>
      <c r="H1798">
        <v>1.8466</v>
      </c>
      <c r="I1798">
        <v>3204</v>
      </c>
    </row>
    <row r="1799" spans="1:9" x14ac:dyDescent="0.3">
      <c r="A1799">
        <v>2022</v>
      </c>
      <c r="B1799">
        <v>11</v>
      </c>
      <c r="C1799" s="1" t="s">
        <v>26</v>
      </c>
      <c r="D1799" s="1" t="s">
        <v>20</v>
      </c>
      <c r="E1799" s="1" t="s">
        <v>12</v>
      </c>
      <c r="F1799">
        <v>10.4442</v>
      </c>
      <c r="G1799">
        <v>688.06409299999996</v>
      </c>
      <c r="H1799">
        <v>3.76</v>
      </c>
      <c r="I1799">
        <v>1374</v>
      </c>
    </row>
    <row r="1800" spans="1:9" x14ac:dyDescent="0.3">
      <c r="A1800">
        <v>2020</v>
      </c>
      <c r="B1800">
        <v>11</v>
      </c>
      <c r="C1800" s="1" t="s">
        <v>9</v>
      </c>
      <c r="D1800" s="1" t="s">
        <v>10</v>
      </c>
      <c r="E1800" s="1" t="s">
        <v>11</v>
      </c>
      <c r="F1800">
        <v>11.162000000000001</v>
      </c>
      <c r="G1800">
        <v>693.52320399999996</v>
      </c>
      <c r="H1800">
        <v>2.3441000000000001</v>
      </c>
      <c r="I1800">
        <v>539</v>
      </c>
    </row>
    <row r="1801" spans="1:9" x14ac:dyDescent="0.3">
      <c r="A1801">
        <v>2021</v>
      </c>
      <c r="B1801">
        <v>11</v>
      </c>
      <c r="C1801" s="1" t="s">
        <v>26</v>
      </c>
      <c r="D1801" s="1" t="s">
        <v>10</v>
      </c>
      <c r="E1801" s="1" t="s">
        <v>46</v>
      </c>
      <c r="F1801">
        <v>11.472799999999999</v>
      </c>
      <c r="G1801">
        <v>749.05759999999998</v>
      </c>
      <c r="H1801">
        <v>2.2945000000000002</v>
      </c>
      <c r="I1801">
        <v>1710</v>
      </c>
    </row>
    <row r="1802" spans="1:9" x14ac:dyDescent="0.3">
      <c r="A1802">
        <v>2020</v>
      </c>
      <c r="B1802">
        <v>11</v>
      </c>
      <c r="C1802" s="1" t="s">
        <v>32</v>
      </c>
      <c r="D1802" s="1" t="s">
        <v>10</v>
      </c>
      <c r="E1802" s="1" t="s">
        <v>13</v>
      </c>
      <c r="F1802">
        <v>11.558</v>
      </c>
      <c r="G1802">
        <v>1290.956385</v>
      </c>
      <c r="H1802">
        <v>5.7789999999999999</v>
      </c>
      <c r="I1802">
        <v>1071</v>
      </c>
    </row>
    <row r="1803" spans="1:9" x14ac:dyDescent="0.3">
      <c r="A1803">
        <v>2021</v>
      </c>
      <c r="B1803">
        <v>11</v>
      </c>
      <c r="C1803" s="1" t="s">
        <v>26</v>
      </c>
      <c r="D1803" s="1" t="s">
        <v>20</v>
      </c>
      <c r="E1803" s="1" t="s">
        <v>12</v>
      </c>
      <c r="F1803">
        <v>12.0641</v>
      </c>
      <c r="G1803">
        <v>709.76295200000004</v>
      </c>
      <c r="H1803">
        <v>4.343</v>
      </c>
      <c r="I1803">
        <v>1420</v>
      </c>
    </row>
    <row r="1804" spans="1:9" x14ac:dyDescent="0.3">
      <c r="A1804">
        <v>2021</v>
      </c>
      <c r="B1804">
        <v>11</v>
      </c>
      <c r="C1804" s="1" t="s">
        <v>32</v>
      </c>
      <c r="D1804" s="1" t="s">
        <v>10</v>
      </c>
      <c r="E1804" s="1" t="s">
        <v>13</v>
      </c>
      <c r="F1804">
        <v>13.1242</v>
      </c>
      <c r="G1804">
        <v>1613.783187</v>
      </c>
      <c r="H1804">
        <v>6.5621</v>
      </c>
      <c r="I1804">
        <v>721</v>
      </c>
    </row>
    <row r="1805" spans="1:9" x14ac:dyDescent="0.3">
      <c r="A1805">
        <v>2021</v>
      </c>
      <c r="B1805">
        <v>11</v>
      </c>
      <c r="C1805" s="1" t="s">
        <v>9</v>
      </c>
      <c r="D1805" s="1" t="s">
        <v>10</v>
      </c>
      <c r="E1805" s="1" t="s">
        <v>46</v>
      </c>
      <c r="F1805">
        <v>13.213900000000001</v>
      </c>
      <c r="G1805">
        <v>894.75490000000002</v>
      </c>
      <c r="H1805">
        <v>2.6427999999999998</v>
      </c>
      <c r="I1805">
        <v>461</v>
      </c>
    </row>
    <row r="1806" spans="1:9" x14ac:dyDescent="0.3">
      <c r="A1806">
        <v>2022</v>
      </c>
      <c r="B1806">
        <v>11</v>
      </c>
      <c r="C1806" s="1" t="s">
        <v>26</v>
      </c>
      <c r="D1806" s="1" t="s">
        <v>10</v>
      </c>
      <c r="E1806" s="1" t="s">
        <v>11</v>
      </c>
      <c r="F1806">
        <v>15.3058</v>
      </c>
      <c r="G1806">
        <v>1228.08464</v>
      </c>
      <c r="H1806">
        <v>3.2141999999999999</v>
      </c>
      <c r="I1806">
        <v>2865</v>
      </c>
    </row>
    <row r="1807" spans="1:9" x14ac:dyDescent="0.3">
      <c r="A1807">
        <v>2022</v>
      </c>
      <c r="B1807">
        <v>11</v>
      </c>
      <c r="C1807" s="1" t="s">
        <v>32</v>
      </c>
      <c r="D1807" s="1" t="s">
        <v>56</v>
      </c>
      <c r="E1807" s="1" t="s">
        <v>12</v>
      </c>
      <c r="F1807">
        <v>16.013500000000001</v>
      </c>
      <c r="G1807">
        <v>1377.6806099999999</v>
      </c>
      <c r="H1807">
        <v>5.6047000000000002</v>
      </c>
      <c r="I1807">
        <v>4305</v>
      </c>
    </row>
    <row r="1808" spans="1:9" x14ac:dyDescent="0.3">
      <c r="A1808">
        <v>2021</v>
      </c>
      <c r="B1808">
        <v>11</v>
      </c>
      <c r="C1808" s="1" t="s">
        <v>32</v>
      </c>
      <c r="D1808" s="1" t="s">
        <v>17</v>
      </c>
      <c r="E1808" s="1" t="s">
        <v>126</v>
      </c>
      <c r="F1808">
        <v>16.481999999999999</v>
      </c>
      <c r="G1808">
        <v>1502.999939</v>
      </c>
      <c r="H1808">
        <v>2.9668000000000001</v>
      </c>
      <c r="I1808">
        <v>4821</v>
      </c>
    </row>
    <row r="1809" spans="1:9" x14ac:dyDescent="0.3">
      <c r="A1809">
        <v>2022</v>
      </c>
      <c r="B1809">
        <v>11</v>
      </c>
      <c r="C1809" s="1" t="s">
        <v>26</v>
      </c>
      <c r="D1809" s="1" t="s">
        <v>15</v>
      </c>
      <c r="E1809" s="1" t="s">
        <v>13</v>
      </c>
      <c r="F1809">
        <v>16.7315</v>
      </c>
      <c r="G1809">
        <v>2785.7551250000001</v>
      </c>
      <c r="H1809">
        <v>6.6925999999999997</v>
      </c>
      <c r="I1809">
        <v>2672</v>
      </c>
    </row>
    <row r="1810" spans="1:9" x14ac:dyDescent="0.3">
      <c r="A1810">
        <v>2020</v>
      </c>
      <c r="B1810">
        <v>11</v>
      </c>
      <c r="C1810" s="1" t="s">
        <v>26</v>
      </c>
      <c r="D1810" s="1" t="s">
        <v>10</v>
      </c>
      <c r="E1810" s="1" t="s">
        <v>46</v>
      </c>
      <c r="F1810">
        <v>17.7682</v>
      </c>
      <c r="G1810">
        <v>1109.3931</v>
      </c>
      <c r="H1810">
        <v>3.5537000000000001</v>
      </c>
      <c r="I1810">
        <v>1713</v>
      </c>
    </row>
    <row r="1811" spans="1:9" x14ac:dyDescent="0.3">
      <c r="A1811">
        <v>2021</v>
      </c>
      <c r="B1811">
        <v>11</v>
      </c>
      <c r="C1811" s="1" t="s">
        <v>32</v>
      </c>
      <c r="D1811" s="1" t="s">
        <v>10</v>
      </c>
      <c r="E1811" s="1" t="s">
        <v>46</v>
      </c>
      <c r="F1811">
        <v>17.948599999999999</v>
      </c>
      <c r="G1811">
        <v>1339.4530999999999</v>
      </c>
      <c r="H1811">
        <v>3.5895999999999999</v>
      </c>
      <c r="I1811">
        <v>2387</v>
      </c>
    </row>
    <row r="1812" spans="1:9" x14ac:dyDescent="0.3">
      <c r="A1812">
        <v>2020</v>
      </c>
      <c r="B1812">
        <v>11</v>
      </c>
      <c r="C1812" s="1" t="s">
        <v>32</v>
      </c>
      <c r="D1812" s="1" t="s">
        <v>20</v>
      </c>
      <c r="E1812" s="1" t="s">
        <v>12</v>
      </c>
      <c r="F1812">
        <v>18.704899999999999</v>
      </c>
      <c r="G1812">
        <v>1373.5066429999999</v>
      </c>
      <c r="H1812">
        <v>6.7337999999999996</v>
      </c>
      <c r="I1812">
        <v>2071</v>
      </c>
    </row>
    <row r="1813" spans="1:9" x14ac:dyDescent="0.3">
      <c r="A1813">
        <v>2020</v>
      </c>
      <c r="B1813">
        <v>11</v>
      </c>
      <c r="C1813" s="1" t="s">
        <v>32</v>
      </c>
      <c r="D1813" s="1" t="s">
        <v>10</v>
      </c>
      <c r="E1813" s="1" t="s">
        <v>46</v>
      </c>
      <c r="F1813">
        <v>18.8734</v>
      </c>
      <c r="G1813">
        <v>1317.4916000000001</v>
      </c>
      <c r="H1813">
        <v>3.7747000000000002</v>
      </c>
      <c r="I1813">
        <v>1607</v>
      </c>
    </row>
    <row r="1814" spans="1:9" x14ac:dyDescent="0.3">
      <c r="A1814">
        <v>2022</v>
      </c>
      <c r="B1814">
        <v>11</v>
      </c>
      <c r="C1814" s="1" t="s">
        <v>32</v>
      </c>
      <c r="D1814" s="1" t="s">
        <v>20</v>
      </c>
      <c r="E1814" s="1" t="s">
        <v>12</v>
      </c>
      <c r="F1814">
        <v>21.208300000000001</v>
      </c>
      <c r="G1814">
        <v>1613.6895629999999</v>
      </c>
      <c r="H1814">
        <v>7.6349</v>
      </c>
      <c r="I1814">
        <v>1850</v>
      </c>
    </row>
    <row r="1815" spans="1:9" x14ac:dyDescent="0.3">
      <c r="A1815">
        <v>2022</v>
      </c>
      <c r="B1815">
        <v>11</v>
      </c>
      <c r="C1815" s="1" t="s">
        <v>32</v>
      </c>
      <c r="D1815" s="1" t="s">
        <v>10</v>
      </c>
      <c r="E1815" s="1" t="s">
        <v>13</v>
      </c>
      <c r="F1815">
        <v>25.076799999999999</v>
      </c>
      <c r="G1815">
        <v>3373.0182810000001</v>
      </c>
      <c r="H1815">
        <v>12.3856</v>
      </c>
      <c r="I1815">
        <v>5795</v>
      </c>
    </row>
    <row r="1816" spans="1:9" x14ac:dyDescent="0.3">
      <c r="A1816">
        <v>2021</v>
      </c>
      <c r="B1816">
        <v>11</v>
      </c>
      <c r="C1816" s="1" t="s">
        <v>26</v>
      </c>
      <c r="D1816" s="1" t="s">
        <v>10</v>
      </c>
      <c r="E1816" s="1" t="s">
        <v>11</v>
      </c>
      <c r="F1816">
        <v>26.677800000000001</v>
      </c>
      <c r="G1816">
        <v>1862.5270169999999</v>
      </c>
      <c r="H1816">
        <v>5.6022999999999996</v>
      </c>
      <c r="I1816">
        <v>5924</v>
      </c>
    </row>
    <row r="1817" spans="1:9" x14ac:dyDescent="0.3">
      <c r="A1817">
        <v>2020</v>
      </c>
      <c r="B1817">
        <v>11</v>
      </c>
      <c r="C1817" s="1" t="s">
        <v>9</v>
      </c>
      <c r="D1817" s="1" t="s">
        <v>15</v>
      </c>
      <c r="E1817" s="1" t="s">
        <v>13</v>
      </c>
      <c r="F1817">
        <v>26.734500000000001</v>
      </c>
      <c r="G1817">
        <v>4384.7971470000002</v>
      </c>
      <c r="H1817">
        <v>10.694000000000001</v>
      </c>
      <c r="I1817">
        <v>645</v>
      </c>
    </row>
    <row r="1818" spans="1:9" x14ac:dyDescent="0.3">
      <c r="A1818">
        <v>2022</v>
      </c>
      <c r="B1818">
        <v>11</v>
      </c>
      <c r="C1818" s="1" t="s">
        <v>9</v>
      </c>
      <c r="D1818" s="1" t="s">
        <v>10</v>
      </c>
      <c r="E1818" s="1" t="s">
        <v>13</v>
      </c>
      <c r="F1818">
        <v>27.436599999999999</v>
      </c>
      <c r="G1818">
        <v>3393.6358869999999</v>
      </c>
      <c r="H1818">
        <v>13.708600000000001</v>
      </c>
      <c r="I1818">
        <v>530</v>
      </c>
    </row>
    <row r="1819" spans="1:9" x14ac:dyDescent="0.3">
      <c r="A1819">
        <v>2021</v>
      </c>
      <c r="B1819">
        <v>11</v>
      </c>
      <c r="C1819" s="1" t="s">
        <v>32</v>
      </c>
      <c r="D1819" s="1" t="s">
        <v>20</v>
      </c>
      <c r="E1819" s="1" t="s">
        <v>12</v>
      </c>
      <c r="F1819">
        <v>31.1936</v>
      </c>
      <c r="G1819">
        <v>1961.2954070000001</v>
      </c>
      <c r="H1819">
        <v>11.229699999999999</v>
      </c>
      <c r="I1819">
        <v>1922</v>
      </c>
    </row>
    <row r="1820" spans="1:9" x14ac:dyDescent="0.3">
      <c r="A1820">
        <v>2022</v>
      </c>
      <c r="B1820">
        <v>11</v>
      </c>
      <c r="C1820" s="1" t="s">
        <v>32</v>
      </c>
      <c r="D1820" s="1" t="s">
        <v>10</v>
      </c>
      <c r="E1820" s="1" t="s">
        <v>11</v>
      </c>
      <c r="F1820">
        <v>32.9255</v>
      </c>
      <c r="G1820">
        <v>2573.4751900000001</v>
      </c>
      <c r="H1820">
        <v>6.9143999999999997</v>
      </c>
      <c r="I1820">
        <v>4883</v>
      </c>
    </row>
    <row r="1821" spans="1:9" x14ac:dyDescent="0.3">
      <c r="A1821">
        <v>2022</v>
      </c>
      <c r="B1821">
        <v>11</v>
      </c>
      <c r="C1821" s="1" t="s">
        <v>26</v>
      </c>
      <c r="D1821" s="1" t="s">
        <v>10</v>
      </c>
      <c r="E1821" s="1" t="s">
        <v>12</v>
      </c>
      <c r="F1821">
        <v>33.4998</v>
      </c>
      <c r="G1821">
        <v>4286.6524319999999</v>
      </c>
      <c r="H1821">
        <v>11.7249</v>
      </c>
      <c r="I1821">
        <v>8472</v>
      </c>
    </row>
    <row r="1822" spans="1:9" x14ac:dyDescent="0.3">
      <c r="A1822">
        <v>2020</v>
      </c>
      <c r="B1822">
        <v>11</v>
      </c>
      <c r="C1822" s="1" t="s">
        <v>9</v>
      </c>
      <c r="D1822" s="1" t="s">
        <v>10</v>
      </c>
      <c r="E1822" s="1" t="s">
        <v>13</v>
      </c>
      <c r="F1822">
        <v>33.7729</v>
      </c>
      <c r="G1822">
        <v>3444.5009960000002</v>
      </c>
      <c r="H1822">
        <v>16.886399999999998</v>
      </c>
      <c r="I1822">
        <v>551</v>
      </c>
    </row>
    <row r="1823" spans="1:9" x14ac:dyDescent="0.3">
      <c r="A1823">
        <v>2020</v>
      </c>
      <c r="B1823">
        <v>11</v>
      </c>
      <c r="C1823" s="1" t="s">
        <v>32</v>
      </c>
      <c r="D1823" s="1" t="s">
        <v>15</v>
      </c>
      <c r="E1823" s="1" t="s">
        <v>13</v>
      </c>
      <c r="F1823">
        <v>41.174700000000001</v>
      </c>
      <c r="G1823">
        <v>7167.1561419999998</v>
      </c>
      <c r="H1823">
        <v>16.47</v>
      </c>
      <c r="I1823">
        <v>1973</v>
      </c>
    </row>
    <row r="1824" spans="1:9" x14ac:dyDescent="0.3">
      <c r="A1824">
        <v>2021</v>
      </c>
      <c r="B1824">
        <v>11</v>
      </c>
      <c r="C1824" s="1" t="s">
        <v>9</v>
      </c>
      <c r="D1824" s="1" t="s">
        <v>10</v>
      </c>
      <c r="E1824" s="1" t="s">
        <v>13</v>
      </c>
      <c r="F1824">
        <v>48.857700000000001</v>
      </c>
      <c r="G1824">
        <v>5155.983123</v>
      </c>
      <c r="H1824">
        <v>24.428899999999999</v>
      </c>
      <c r="I1824">
        <v>670</v>
      </c>
    </row>
    <row r="1825" spans="1:9" x14ac:dyDescent="0.3">
      <c r="A1825">
        <v>2021</v>
      </c>
      <c r="B1825">
        <v>11</v>
      </c>
      <c r="C1825" s="1" t="s">
        <v>32</v>
      </c>
      <c r="D1825" s="1" t="s">
        <v>15</v>
      </c>
      <c r="E1825" s="1" t="s">
        <v>13</v>
      </c>
      <c r="F1825">
        <v>49.348700000000001</v>
      </c>
      <c r="G1825">
        <v>8723.8077009999997</v>
      </c>
      <c r="H1825">
        <v>19.7395</v>
      </c>
      <c r="I1825">
        <v>4650</v>
      </c>
    </row>
    <row r="1826" spans="1:9" x14ac:dyDescent="0.3">
      <c r="A1826">
        <v>2021</v>
      </c>
      <c r="B1826">
        <v>11</v>
      </c>
      <c r="C1826" s="1" t="s">
        <v>9</v>
      </c>
      <c r="D1826" s="1" t="s">
        <v>10</v>
      </c>
      <c r="E1826" s="1" t="s">
        <v>12</v>
      </c>
      <c r="F1826">
        <v>49.512900000000002</v>
      </c>
      <c r="G1826">
        <v>4733.2281039999998</v>
      </c>
      <c r="H1826">
        <v>17.329599999999999</v>
      </c>
      <c r="I1826">
        <v>780</v>
      </c>
    </row>
    <row r="1827" spans="1:9" x14ac:dyDescent="0.3">
      <c r="A1827">
        <v>2022</v>
      </c>
      <c r="B1827">
        <v>11</v>
      </c>
      <c r="C1827" s="1" t="s">
        <v>9</v>
      </c>
      <c r="D1827" s="1" t="s">
        <v>10</v>
      </c>
      <c r="E1827" s="1" t="s">
        <v>12</v>
      </c>
      <c r="F1827">
        <v>49.632199999999997</v>
      </c>
      <c r="G1827">
        <v>4540.5662780000002</v>
      </c>
      <c r="H1827">
        <v>17.371300000000002</v>
      </c>
      <c r="I1827">
        <v>623</v>
      </c>
    </row>
    <row r="1828" spans="1:9" x14ac:dyDescent="0.3">
      <c r="A1828">
        <v>2022</v>
      </c>
      <c r="B1828">
        <v>11</v>
      </c>
      <c r="C1828" s="1" t="s">
        <v>9</v>
      </c>
      <c r="D1828" s="1" t="s">
        <v>15</v>
      </c>
      <c r="E1828" s="1" t="s">
        <v>13</v>
      </c>
      <c r="F1828">
        <v>52.838799999999999</v>
      </c>
      <c r="G1828">
        <v>9408.4418470000001</v>
      </c>
      <c r="H1828">
        <v>21.1356</v>
      </c>
      <c r="I1828">
        <v>641</v>
      </c>
    </row>
    <row r="1829" spans="1:9" x14ac:dyDescent="0.3">
      <c r="A1829">
        <v>2021</v>
      </c>
      <c r="B1829">
        <v>11</v>
      </c>
      <c r="C1829" s="1" t="s">
        <v>9</v>
      </c>
      <c r="D1829" s="1" t="s">
        <v>15</v>
      </c>
      <c r="E1829" s="1" t="s">
        <v>13</v>
      </c>
      <c r="F1829">
        <v>57.123100000000001</v>
      </c>
      <c r="G1829">
        <v>7939.3939970000001</v>
      </c>
      <c r="H1829">
        <v>22.849299999999999</v>
      </c>
      <c r="I1829">
        <v>766</v>
      </c>
    </row>
    <row r="1830" spans="1:9" x14ac:dyDescent="0.3">
      <c r="A1830">
        <v>2020</v>
      </c>
      <c r="B1830">
        <v>11</v>
      </c>
      <c r="C1830" s="1" t="s">
        <v>26</v>
      </c>
      <c r="D1830" s="1" t="s">
        <v>10</v>
      </c>
      <c r="E1830" s="1" t="s">
        <v>11</v>
      </c>
      <c r="F1830">
        <v>57.410200000000003</v>
      </c>
      <c r="G1830">
        <v>3619.51712</v>
      </c>
      <c r="H1830">
        <v>12.056100000000001</v>
      </c>
      <c r="I1830">
        <v>8353</v>
      </c>
    </row>
    <row r="1831" spans="1:9" x14ac:dyDescent="0.3">
      <c r="A1831">
        <v>2021</v>
      </c>
      <c r="B1831">
        <v>11</v>
      </c>
      <c r="C1831" s="1" t="s">
        <v>26</v>
      </c>
      <c r="D1831" s="1" t="s">
        <v>10</v>
      </c>
      <c r="E1831" s="1" t="s">
        <v>12</v>
      </c>
      <c r="F1831">
        <v>65.960099999999997</v>
      </c>
      <c r="G1831">
        <v>6276.6479559999998</v>
      </c>
      <c r="H1831">
        <v>23.085899999999999</v>
      </c>
      <c r="I1831">
        <v>10158</v>
      </c>
    </row>
    <row r="1832" spans="1:9" x14ac:dyDescent="0.3">
      <c r="A1832">
        <v>2020</v>
      </c>
      <c r="B1832">
        <v>11</v>
      </c>
      <c r="C1832" s="1" t="s">
        <v>26</v>
      </c>
      <c r="D1832" s="1" t="s">
        <v>10</v>
      </c>
      <c r="E1832" s="1" t="s">
        <v>12</v>
      </c>
      <c r="F1832">
        <v>66.791200000000003</v>
      </c>
      <c r="G1832">
        <v>6207.0104730000003</v>
      </c>
      <c r="H1832">
        <v>23.376899999999999</v>
      </c>
      <c r="I1832">
        <v>9988</v>
      </c>
    </row>
    <row r="1833" spans="1:9" x14ac:dyDescent="0.3">
      <c r="A1833">
        <v>2022</v>
      </c>
      <c r="B1833">
        <v>11</v>
      </c>
      <c r="C1833" s="1" t="s">
        <v>32</v>
      </c>
      <c r="D1833" s="1" t="s">
        <v>15</v>
      </c>
      <c r="E1833" s="1" t="s">
        <v>13</v>
      </c>
      <c r="F1833">
        <v>66.876199999999997</v>
      </c>
      <c r="G1833">
        <v>11510.502179999999</v>
      </c>
      <c r="H1833">
        <v>26.750499999999999</v>
      </c>
      <c r="I1833">
        <v>8509</v>
      </c>
    </row>
    <row r="1834" spans="1:9" x14ac:dyDescent="0.3">
      <c r="A1834">
        <v>2020</v>
      </c>
      <c r="B1834">
        <v>11</v>
      </c>
      <c r="C1834" s="1" t="s">
        <v>32</v>
      </c>
      <c r="D1834" s="1" t="s">
        <v>10</v>
      </c>
      <c r="E1834" s="1" t="s">
        <v>11</v>
      </c>
      <c r="F1834">
        <v>79.371300000000005</v>
      </c>
      <c r="G1834">
        <v>5005.1553190000004</v>
      </c>
      <c r="H1834">
        <v>16.667999999999999</v>
      </c>
      <c r="I1834">
        <v>10435</v>
      </c>
    </row>
    <row r="1835" spans="1:9" x14ac:dyDescent="0.3">
      <c r="A1835">
        <v>2021</v>
      </c>
      <c r="B1835">
        <v>11</v>
      </c>
      <c r="C1835" s="1" t="s">
        <v>32</v>
      </c>
      <c r="D1835" s="1" t="s">
        <v>10</v>
      </c>
      <c r="E1835" s="1" t="s">
        <v>11</v>
      </c>
      <c r="F1835">
        <v>91.028199999999998</v>
      </c>
      <c r="G1835">
        <v>5751.8504190000003</v>
      </c>
      <c r="H1835">
        <v>19.116</v>
      </c>
      <c r="I1835">
        <v>11309</v>
      </c>
    </row>
    <row r="1836" spans="1:9" x14ac:dyDescent="0.3">
      <c r="A1836">
        <v>2020</v>
      </c>
      <c r="B1836">
        <v>11</v>
      </c>
      <c r="C1836" s="1" t="s">
        <v>9</v>
      </c>
      <c r="D1836" s="1" t="s">
        <v>10</v>
      </c>
      <c r="E1836" s="1" t="s">
        <v>12</v>
      </c>
      <c r="F1836">
        <v>101.5784</v>
      </c>
      <c r="G1836">
        <v>8077.5133800000003</v>
      </c>
      <c r="H1836">
        <v>35.552500000000002</v>
      </c>
      <c r="I1836">
        <v>794</v>
      </c>
    </row>
    <row r="1837" spans="1:9" x14ac:dyDescent="0.3">
      <c r="A1837">
        <v>2022</v>
      </c>
      <c r="B1837">
        <v>11</v>
      </c>
      <c r="C1837" s="1" t="s">
        <v>32</v>
      </c>
      <c r="D1837" s="1" t="s">
        <v>10</v>
      </c>
      <c r="E1837" s="1" t="s">
        <v>12</v>
      </c>
      <c r="F1837">
        <v>109.5556</v>
      </c>
      <c r="G1837">
        <v>12847.27447</v>
      </c>
      <c r="H1837">
        <v>38.344499999999996</v>
      </c>
      <c r="I1837">
        <v>17478</v>
      </c>
    </row>
    <row r="1838" spans="1:9" x14ac:dyDescent="0.3">
      <c r="A1838">
        <v>2021</v>
      </c>
      <c r="B1838">
        <v>11</v>
      </c>
      <c r="C1838" s="1" t="s">
        <v>32</v>
      </c>
      <c r="D1838" s="1" t="s">
        <v>10</v>
      </c>
      <c r="E1838" s="1" t="s">
        <v>12</v>
      </c>
      <c r="F1838">
        <v>148.52510000000001</v>
      </c>
      <c r="G1838">
        <v>13843.010251</v>
      </c>
      <c r="H1838">
        <v>51.983800000000002</v>
      </c>
      <c r="I1838">
        <v>17986</v>
      </c>
    </row>
    <row r="1839" spans="1:9" x14ac:dyDescent="0.3">
      <c r="A1839">
        <v>2020</v>
      </c>
      <c r="B1839">
        <v>11</v>
      </c>
      <c r="C1839" s="1" t="s">
        <v>32</v>
      </c>
      <c r="D1839" s="1" t="s">
        <v>10</v>
      </c>
      <c r="E1839" s="1" t="s">
        <v>12</v>
      </c>
      <c r="F1839">
        <v>157.79230000000001</v>
      </c>
      <c r="G1839">
        <v>13396.308067</v>
      </c>
      <c r="H1839">
        <v>55.227200000000003</v>
      </c>
      <c r="I1839">
        <v>15696</v>
      </c>
    </row>
    <row r="1840" spans="1:9" x14ac:dyDescent="0.3">
      <c r="A1840">
        <v>2022</v>
      </c>
      <c r="B1840">
        <v>11</v>
      </c>
      <c r="C1840" s="1" t="s">
        <v>26</v>
      </c>
      <c r="D1840" s="1" t="s">
        <v>10</v>
      </c>
      <c r="E1840" s="1" t="s">
        <v>13</v>
      </c>
      <c r="F1840" s="15">
        <v>8</v>
      </c>
      <c r="G1840">
        <v>1120.3620129999999</v>
      </c>
      <c r="H1840">
        <v>3.94</v>
      </c>
      <c r="I1840">
        <v>3215</v>
      </c>
    </row>
    <row r="1841" spans="1:9" x14ac:dyDescent="0.3">
      <c r="A1841">
        <v>2020</v>
      </c>
      <c r="B1841">
        <v>12</v>
      </c>
      <c r="C1841" s="1" t="s">
        <v>32</v>
      </c>
      <c r="D1841" s="1" t="s">
        <v>34</v>
      </c>
      <c r="E1841" s="1" t="s">
        <v>126</v>
      </c>
      <c r="F1841">
        <v>2.0000000000000001E-4</v>
      </c>
      <c r="G1841">
        <v>9.4353999999999993E-2</v>
      </c>
      <c r="H1841">
        <v>1E-4</v>
      </c>
      <c r="I1841">
        <v>0</v>
      </c>
    </row>
    <row r="1842" spans="1:9" x14ac:dyDescent="0.3">
      <c r="A1842">
        <v>2020</v>
      </c>
      <c r="B1842">
        <v>12</v>
      </c>
      <c r="C1842" s="1" t="s">
        <v>32</v>
      </c>
      <c r="D1842" s="1" t="s">
        <v>29</v>
      </c>
      <c r="E1842" s="1" t="s">
        <v>12</v>
      </c>
      <c r="F1842">
        <v>2.0000000000000001E-4</v>
      </c>
      <c r="G1842">
        <v>7.3136000000000007E-2</v>
      </c>
      <c r="H1842">
        <v>1E-4</v>
      </c>
      <c r="I1842">
        <v>1</v>
      </c>
    </row>
    <row r="1843" spans="1:9" x14ac:dyDescent="0.3">
      <c r="A1843">
        <v>2020</v>
      </c>
      <c r="B1843">
        <v>12</v>
      </c>
      <c r="C1843" s="1" t="s">
        <v>9</v>
      </c>
      <c r="D1843" s="1" t="s">
        <v>16</v>
      </c>
      <c r="E1843" s="1" t="s">
        <v>14</v>
      </c>
      <c r="F1843">
        <v>6.9999999999999999E-4</v>
      </c>
      <c r="G1843">
        <v>0.125915</v>
      </c>
      <c r="H1843">
        <v>4.0000000000000002E-4</v>
      </c>
      <c r="I1843">
        <v>1</v>
      </c>
    </row>
    <row r="1844" spans="1:9" x14ac:dyDescent="0.3">
      <c r="A1844">
        <v>2021</v>
      </c>
      <c r="B1844">
        <v>12</v>
      </c>
      <c r="C1844" s="1" t="s">
        <v>9</v>
      </c>
      <c r="D1844" s="1" t="s">
        <v>24</v>
      </c>
      <c r="E1844" s="1" t="s">
        <v>12</v>
      </c>
      <c r="F1844">
        <v>6.9999999999999999E-4</v>
      </c>
      <c r="G1844">
        <v>8.6132E-2</v>
      </c>
      <c r="H1844">
        <v>2.9999999999999997E-4</v>
      </c>
      <c r="I1844">
        <v>2</v>
      </c>
    </row>
    <row r="1845" spans="1:9" x14ac:dyDescent="0.3">
      <c r="A1845">
        <v>2020</v>
      </c>
      <c r="B1845">
        <v>12</v>
      </c>
      <c r="C1845" s="1" t="s">
        <v>9</v>
      </c>
      <c r="D1845" s="1" t="s">
        <v>10</v>
      </c>
      <c r="E1845" s="1" t="s">
        <v>14</v>
      </c>
      <c r="F1845">
        <v>2.8999999999999998E-3</v>
      </c>
      <c r="G1845">
        <v>0.23366300000000001</v>
      </c>
      <c r="H1845">
        <v>2.2000000000000001E-3</v>
      </c>
      <c r="I1845">
        <v>2</v>
      </c>
    </row>
    <row r="1846" spans="1:9" x14ac:dyDescent="0.3">
      <c r="A1846">
        <v>2020</v>
      </c>
      <c r="B1846">
        <v>12</v>
      </c>
      <c r="C1846" s="1" t="s">
        <v>26</v>
      </c>
      <c r="D1846" s="1" t="s">
        <v>21</v>
      </c>
      <c r="E1846" s="1" t="s">
        <v>22</v>
      </c>
      <c r="F1846">
        <v>2.8999999999999998E-3</v>
      </c>
      <c r="G1846">
        <v>1.1161300000000001</v>
      </c>
      <c r="H1846">
        <v>8.0000000000000004E-4</v>
      </c>
      <c r="I1846">
        <v>2</v>
      </c>
    </row>
    <row r="1847" spans="1:9" x14ac:dyDescent="0.3">
      <c r="A1847">
        <v>2021</v>
      </c>
      <c r="B1847">
        <v>12</v>
      </c>
      <c r="C1847" s="1" t="s">
        <v>32</v>
      </c>
      <c r="D1847" s="1" t="s">
        <v>21</v>
      </c>
      <c r="E1847" s="1" t="s">
        <v>27</v>
      </c>
      <c r="F1847">
        <v>3.0999999999999999E-3</v>
      </c>
      <c r="G1847">
        <v>0.96084099999999995</v>
      </c>
      <c r="H1847">
        <v>8.9999999999999998E-4</v>
      </c>
      <c r="I1847">
        <v>0</v>
      </c>
    </row>
    <row r="1848" spans="1:9" x14ac:dyDescent="0.3">
      <c r="A1848">
        <v>2021</v>
      </c>
      <c r="B1848">
        <v>12</v>
      </c>
      <c r="C1848" s="1" t="s">
        <v>32</v>
      </c>
      <c r="D1848" s="1" t="s">
        <v>34</v>
      </c>
      <c r="E1848" s="1" t="s">
        <v>126</v>
      </c>
      <c r="F1848">
        <v>3.3E-3</v>
      </c>
      <c r="G1848">
        <v>1.6510210000000003</v>
      </c>
      <c r="H1848">
        <v>5.9999999999999995E-4</v>
      </c>
      <c r="I1848">
        <v>0</v>
      </c>
    </row>
    <row r="1849" spans="1:9" x14ac:dyDescent="0.3">
      <c r="A1849">
        <v>2020</v>
      </c>
      <c r="B1849">
        <v>12</v>
      </c>
      <c r="C1849" s="1" t="s">
        <v>32</v>
      </c>
      <c r="D1849" s="1" t="s">
        <v>15</v>
      </c>
      <c r="E1849" s="1" t="s">
        <v>11</v>
      </c>
      <c r="F1849">
        <v>4.0000000000000001E-3</v>
      </c>
      <c r="G1849">
        <v>0.49345</v>
      </c>
      <c r="H1849">
        <v>8.0000000000000004E-4</v>
      </c>
      <c r="I1849">
        <v>2</v>
      </c>
    </row>
    <row r="1850" spans="1:9" x14ac:dyDescent="0.3">
      <c r="A1850">
        <v>2020</v>
      </c>
      <c r="B1850">
        <v>12</v>
      </c>
      <c r="C1850" s="1" t="s">
        <v>9</v>
      </c>
      <c r="D1850" s="1" t="s">
        <v>21</v>
      </c>
      <c r="E1850" s="1" t="s">
        <v>22</v>
      </c>
      <c r="F1850">
        <v>4.7999999999999996E-3</v>
      </c>
      <c r="G1850">
        <v>1.5882289999999999</v>
      </c>
      <c r="H1850">
        <v>1.4E-3</v>
      </c>
      <c r="I1850">
        <v>3</v>
      </c>
    </row>
    <row r="1851" spans="1:9" x14ac:dyDescent="0.3">
      <c r="A1851">
        <v>2020</v>
      </c>
      <c r="B1851">
        <v>12</v>
      </c>
      <c r="C1851" s="1" t="s">
        <v>9</v>
      </c>
      <c r="D1851" s="1" t="s">
        <v>24</v>
      </c>
      <c r="E1851" s="1" t="s">
        <v>12</v>
      </c>
      <c r="F1851">
        <v>5.0000000000000001E-3</v>
      </c>
      <c r="G1851">
        <v>0.61836999999999998</v>
      </c>
      <c r="H1851">
        <v>2E-3</v>
      </c>
      <c r="I1851">
        <v>0</v>
      </c>
    </row>
    <row r="1852" spans="1:9" x14ac:dyDescent="0.3">
      <c r="A1852">
        <v>2021</v>
      </c>
      <c r="B1852">
        <v>12</v>
      </c>
      <c r="C1852" s="1" t="s">
        <v>9</v>
      </c>
      <c r="D1852" s="1" t="s">
        <v>20</v>
      </c>
      <c r="E1852" s="1" t="s">
        <v>22</v>
      </c>
      <c r="F1852">
        <v>7.1000000000000004E-3</v>
      </c>
      <c r="G1852">
        <v>0.403671</v>
      </c>
      <c r="H1852">
        <v>1.9E-3</v>
      </c>
      <c r="I1852">
        <v>2</v>
      </c>
    </row>
    <row r="1853" spans="1:9" x14ac:dyDescent="0.3">
      <c r="A1853">
        <v>2020</v>
      </c>
      <c r="B1853">
        <v>12</v>
      </c>
      <c r="C1853" s="1" t="s">
        <v>32</v>
      </c>
      <c r="D1853" s="1" t="s">
        <v>16</v>
      </c>
      <c r="E1853" s="1" t="s">
        <v>27</v>
      </c>
      <c r="F1853">
        <v>7.7999999999999996E-3</v>
      </c>
      <c r="G1853">
        <v>0.85269600000000001</v>
      </c>
      <c r="H1853">
        <v>2.3E-3</v>
      </c>
      <c r="I1853">
        <v>9</v>
      </c>
    </row>
    <row r="1854" spans="1:9" x14ac:dyDescent="0.3">
      <c r="A1854">
        <v>2021</v>
      </c>
      <c r="B1854">
        <v>12</v>
      </c>
      <c r="C1854" s="1" t="s">
        <v>32</v>
      </c>
      <c r="D1854" s="1" t="s">
        <v>10</v>
      </c>
      <c r="E1854" s="1" t="s">
        <v>14</v>
      </c>
      <c r="F1854">
        <v>8.6999999999999994E-3</v>
      </c>
      <c r="G1854">
        <v>1.791126</v>
      </c>
      <c r="H1854">
        <v>6.4999999999999997E-3</v>
      </c>
      <c r="I1854">
        <v>3</v>
      </c>
    </row>
    <row r="1855" spans="1:9" x14ac:dyDescent="0.3">
      <c r="A1855">
        <v>2020</v>
      </c>
      <c r="B1855">
        <v>12</v>
      </c>
      <c r="C1855" s="1" t="s">
        <v>26</v>
      </c>
      <c r="D1855" s="1" t="s">
        <v>15</v>
      </c>
      <c r="E1855" s="1" t="s">
        <v>11</v>
      </c>
      <c r="F1855">
        <v>1.21E-2</v>
      </c>
      <c r="G1855">
        <v>1.127402</v>
      </c>
      <c r="H1855">
        <v>2.5000000000000001E-3</v>
      </c>
      <c r="I1855">
        <v>2</v>
      </c>
    </row>
    <row r="1856" spans="1:9" x14ac:dyDescent="0.3">
      <c r="A1856">
        <v>2022</v>
      </c>
      <c r="B1856">
        <v>12</v>
      </c>
      <c r="C1856" s="1" t="s">
        <v>32</v>
      </c>
      <c r="D1856" s="1" t="s">
        <v>33</v>
      </c>
      <c r="E1856" s="1" t="s">
        <v>12</v>
      </c>
      <c r="F1856">
        <v>1.2999999999999999E-2</v>
      </c>
      <c r="G1856">
        <v>6.659516</v>
      </c>
      <c r="H1856">
        <v>4.4999999999999997E-3</v>
      </c>
      <c r="I1856">
        <v>4</v>
      </c>
    </row>
    <row r="1857" spans="1:9" x14ac:dyDescent="0.3">
      <c r="A1857">
        <v>2022</v>
      </c>
      <c r="B1857">
        <v>12</v>
      </c>
      <c r="C1857" s="1" t="s">
        <v>32</v>
      </c>
      <c r="D1857" s="1" t="s">
        <v>21</v>
      </c>
      <c r="E1857" s="1" t="s">
        <v>27</v>
      </c>
      <c r="F1857">
        <v>1.55E-2</v>
      </c>
      <c r="G1857">
        <v>4.6194110000000004</v>
      </c>
      <c r="H1857">
        <v>4.5999999999999999E-3</v>
      </c>
      <c r="I1857">
        <v>14</v>
      </c>
    </row>
    <row r="1858" spans="1:9" x14ac:dyDescent="0.3">
      <c r="A1858">
        <v>2021</v>
      </c>
      <c r="B1858">
        <v>12</v>
      </c>
      <c r="C1858" s="1" t="s">
        <v>32</v>
      </c>
      <c r="D1858" s="1" t="s">
        <v>33</v>
      </c>
      <c r="E1858" s="1" t="s">
        <v>12</v>
      </c>
      <c r="F1858">
        <v>2.01E-2</v>
      </c>
      <c r="G1858">
        <v>8.7732209999999995</v>
      </c>
      <c r="H1858">
        <v>7.1999999999999998E-3</v>
      </c>
      <c r="I1858">
        <v>6</v>
      </c>
    </row>
    <row r="1859" spans="1:9" x14ac:dyDescent="0.3">
      <c r="A1859">
        <v>2020</v>
      </c>
      <c r="B1859">
        <v>12</v>
      </c>
      <c r="C1859" s="1" t="s">
        <v>32</v>
      </c>
      <c r="D1859" s="1" t="s">
        <v>33</v>
      </c>
      <c r="E1859" s="1" t="s">
        <v>12</v>
      </c>
      <c r="F1859">
        <v>2.1499999999999998E-2</v>
      </c>
      <c r="G1859">
        <v>5.8394430000000002</v>
      </c>
      <c r="H1859">
        <v>7.4999999999999997E-3</v>
      </c>
      <c r="I1859">
        <v>8</v>
      </c>
    </row>
    <row r="1860" spans="1:9" x14ac:dyDescent="0.3">
      <c r="A1860">
        <v>2022</v>
      </c>
      <c r="B1860">
        <v>12</v>
      </c>
      <c r="C1860" s="1" t="s">
        <v>32</v>
      </c>
      <c r="D1860" s="1" t="s">
        <v>10</v>
      </c>
      <c r="E1860" s="1" t="s">
        <v>14</v>
      </c>
      <c r="F1860">
        <v>2.4899999999999999E-2</v>
      </c>
      <c r="G1860">
        <v>5.1493950000000002</v>
      </c>
      <c r="H1860">
        <v>1.8700000000000001E-2</v>
      </c>
      <c r="I1860">
        <v>6</v>
      </c>
    </row>
    <row r="1861" spans="1:9" x14ac:dyDescent="0.3">
      <c r="A1861">
        <v>2022</v>
      </c>
      <c r="B1861">
        <v>12</v>
      </c>
      <c r="C1861" s="1" t="s">
        <v>9</v>
      </c>
      <c r="D1861" s="1" t="s">
        <v>20</v>
      </c>
      <c r="E1861" s="1" t="s">
        <v>22</v>
      </c>
      <c r="F1861">
        <v>3.5499999999999997E-2</v>
      </c>
      <c r="G1861">
        <v>2.0761090000000002</v>
      </c>
      <c r="H1861">
        <v>9.1999999999999998E-3</v>
      </c>
      <c r="I1861">
        <v>5</v>
      </c>
    </row>
    <row r="1862" spans="1:9" x14ac:dyDescent="0.3">
      <c r="A1862">
        <v>2020</v>
      </c>
      <c r="B1862">
        <v>12</v>
      </c>
      <c r="C1862" s="1" t="s">
        <v>26</v>
      </c>
      <c r="D1862" s="1" t="s">
        <v>35</v>
      </c>
      <c r="E1862" s="1" t="s">
        <v>126</v>
      </c>
      <c r="F1862">
        <v>3.7199999999999997E-2</v>
      </c>
      <c r="G1862">
        <v>6.7132240000000003</v>
      </c>
      <c r="H1862">
        <v>6.7000000000000002E-3</v>
      </c>
      <c r="I1862">
        <v>0</v>
      </c>
    </row>
    <row r="1863" spans="1:9" x14ac:dyDescent="0.3">
      <c r="A1863">
        <v>2021</v>
      </c>
      <c r="B1863">
        <v>12</v>
      </c>
      <c r="C1863" s="1" t="s">
        <v>9</v>
      </c>
      <c r="D1863" s="1" t="s">
        <v>21</v>
      </c>
      <c r="E1863" s="1" t="s">
        <v>22</v>
      </c>
      <c r="F1863">
        <v>3.7400000000000003E-2</v>
      </c>
      <c r="G1863">
        <v>10.424574</v>
      </c>
      <c r="H1863">
        <v>1.0500000000000001E-2</v>
      </c>
      <c r="I1863">
        <v>13</v>
      </c>
    </row>
    <row r="1864" spans="1:9" x14ac:dyDescent="0.3">
      <c r="A1864">
        <v>2021</v>
      </c>
      <c r="B1864">
        <v>12</v>
      </c>
      <c r="C1864" s="1" t="s">
        <v>32</v>
      </c>
      <c r="D1864" s="1" t="s">
        <v>21</v>
      </c>
      <c r="E1864" s="1" t="s">
        <v>22</v>
      </c>
      <c r="F1864">
        <v>3.9100000000000003E-2</v>
      </c>
      <c r="G1864">
        <v>14.953212000000001</v>
      </c>
      <c r="H1864">
        <v>1.09E-2</v>
      </c>
      <c r="I1864">
        <v>0</v>
      </c>
    </row>
    <row r="1865" spans="1:9" x14ac:dyDescent="0.3">
      <c r="A1865">
        <v>2020</v>
      </c>
      <c r="B1865">
        <v>12</v>
      </c>
      <c r="C1865" s="1" t="s">
        <v>9</v>
      </c>
      <c r="D1865" s="1" t="s">
        <v>15</v>
      </c>
      <c r="E1865" s="1" t="s">
        <v>11</v>
      </c>
      <c r="F1865">
        <v>3.9899999999999998E-2</v>
      </c>
      <c r="G1865">
        <v>4.3746749999999999</v>
      </c>
      <c r="H1865">
        <v>8.0000000000000002E-3</v>
      </c>
      <c r="I1865">
        <v>5</v>
      </c>
    </row>
    <row r="1866" spans="1:9" x14ac:dyDescent="0.3">
      <c r="A1866">
        <v>2021</v>
      </c>
      <c r="B1866">
        <v>12</v>
      </c>
      <c r="C1866" s="1" t="s">
        <v>32</v>
      </c>
      <c r="D1866" s="1" t="s">
        <v>33</v>
      </c>
      <c r="E1866" s="1" t="s">
        <v>13</v>
      </c>
      <c r="F1866">
        <v>5.5100000000000003E-2</v>
      </c>
      <c r="G1866">
        <v>28.912296000000001</v>
      </c>
      <c r="H1866">
        <v>2.76E-2</v>
      </c>
      <c r="I1866">
        <v>44</v>
      </c>
    </row>
    <row r="1867" spans="1:9" x14ac:dyDescent="0.3">
      <c r="A1867">
        <v>2022</v>
      </c>
      <c r="B1867">
        <v>12</v>
      </c>
      <c r="C1867" s="1" t="s">
        <v>32</v>
      </c>
      <c r="D1867" s="1" t="s">
        <v>33</v>
      </c>
      <c r="E1867" s="1" t="s">
        <v>13</v>
      </c>
      <c r="F1867">
        <v>5.74E-2</v>
      </c>
      <c r="G1867">
        <v>30.069205</v>
      </c>
      <c r="H1867">
        <v>2.87E-2</v>
      </c>
      <c r="I1867">
        <v>43</v>
      </c>
    </row>
    <row r="1868" spans="1:9" x14ac:dyDescent="0.3">
      <c r="A1868">
        <v>2021</v>
      </c>
      <c r="B1868">
        <v>12</v>
      </c>
      <c r="C1868" s="1" t="s">
        <v>26</v>
      </c>
      <c r="D1868" s="1" t="s">
        <v>15</v>
      </c>
      <c r="E1868" s="1" t="s">
        <v>11</v>
      </c>
      <c r="F1868">
        <v>6.4600000000000005E-2</v>
      </c>
      <c r="G1868">
        <v>9.8290120000000005</v>
      </c>
      <c r="H1868">
        <v>1.29E-2</v>
      </c>
      <c r="I1868">
        <v>19</v>
      </c>
    </row>
    <row r="1869" spans="1:9" x14ac:dyDescent="0.3">
      <c r="A1869">
        <v>2020</v>
      </c>
      <c r="B1869">
        <v>12</v>
      </c>
      <c r="C1869" s="1" t="s">
        <v>32</v>
      </c>
      <c r="D1869" s="1" t="s">
        <v>10</v>
      </c>
      <c r="E1869" s="1" t="s">
        <v>14</v>
      </c>
      <c r="F1869">
        <v>7.5499999999999998E-2</v>
      </c>
      <c r="G1869">
        <v>12.065848000000001</v>
      </c>
      <c r="H1869">
        <v>5.6599999999999998E-2</v>
      </c>
      <c r="I1869">
        <v>45</v>
      </c>
    </row>
    <row r="1870" spans="1:9" x14ac:dyDescent="0.3">
      <c r="A1870">
        <v>2020</v>
      </c>
      <c r="B1870">
        <v>12</v>
      </c>
      <c r="C1870" s="1" t="s">
        <v>32</v>
      </c>
      <c r="D1870" s="1" t="s">
        <v>47</v>
      </c>
      <c r="E1870" s="1" t="s">
        <v>11</v>
      </c>
      <c r="F1870">
        <v>7.6499999999999999E-2</v>
      </c>
      <c r="G1870">
        <v>35.958112</v>
      </c>
      <c r="H1870">
        <v>1.5299999999999999E-2</v>
      </c>
      <c r="I1870">
        <v>0</v>
      </c>
    </row>
    <row r="1871" spans="1:9" x14ac:dyDescent="0.3">
      <c r="A1871">
        <v>2020</v>
      </c>
      <c r="B1871">
        <v>12</v>
      </c>
      <c r="C1871" s="1" t="s">
        <v>32</v>
      </c>
      <c r="D1871" s="1" t="s">
        <v>34</v>
      </c>
      <c r="E1871" s="1" t="s">
        <v>12</v>
      </c>
      <c r="F1871">
        <v>8.4000000000000005E-2</v>
      </c>
      <c r="G1871">
        <v>33.376418999999999</v>
      </c>
      <c r="H1871">
        <v>2.9399999999999999E-2</v>
      </c>
      <c r="I1871">
        <v>0</v>
      </c>
    </row>
    <row r="1872" spans="1:9" x14ac:dyDescent="0.3">
      <c r="A1872">
        <v>2020</v>
      </c>
      <c r="B1872">
        <v>12</v>
      </c>
      <c r="C1872" s="1" t="s">
        <v>32</v>
      </c>
      <c r="D1872" s="1" t="s">
        <v>33</v>
      </c>
      <c r="E1872" s="1" t="s">
        <v>13</v>
      </c>
      <c r="F1872">
        <v>8.5599999999999996E-2</v>
      </c>
      <c r="G1872">
        <v>42.079687</v>
      </c>
      <c r="H1872">
        <v>4.2799999999999998E-2</v>
      </c>
      <c r="I1872">
        <v>56</v>
      </c>
    </row>
    <row r="1873" spans="1:9" x14ac:dyDescent="0.3">
      <c r="A1873">
        <v>2021</v>
      </c>
      <c r="B1873">
        <v>12</v>
      </c>
      <c r="C1873" s="1" t="s">
        <v>26</v>
      </c>
      <c r="D1873" s="1" t="s">
        <v>16</v>
      </c>
      <c r="E1873" s="1" t="s">
        <v>13</v>
      </c>
      <c r="F1873">
        <v>8.8700000000000001E-2</v>
      </c>
      <c r="G1873">
        <v>7.7540969999999998</v>
      </c>
      <c r="H1873">
        <v>3.9800000000000002E-2</v>
      </c>
      <c r="I1873">
        <v>134</v>
      </c>
    </row>
    <row r="1874" spans="1:9" x14ac:dyDescent="0.3">
      <c r="A1874">
        <v>2022</v>
      </c>
      <c r="B1874">
        <v>12</v>
      </c>
      <c r="C1874" s="1" t="s">
        <v>9</v>
      </c>
      <c r="D1874" s="1" t="s">
        <v>15</v>
      </c>
      <c r="E1874" s="1" t="s">
        <v>11</v>
      </c>
      <c r="F1874">
        <v>9.7199999999999995E-2</v>
      </c>
      <c r="G1874">
        <v>12.649938000000001</v>
      </c>
      <c r="H1874">
        <v>1.9400000000000001E-2</v>
      </c>
      <c r="I1874">
        <v>14</v>
      </c>
    </row>
    <row r="1875" spans="1:9" x14ac:dyDescent="0.3">
      <c r="A1875">
        <v>2021</v>
      </c>
      <c r="B1875">
        <v>12</v>
      </c>
      <c r="C1875" s="1" t="s">
        <v>32</v>
      </c>
      <c r="D1875" s="1" t="s">
        <v>34</v>
      </c>
      <c r="E1875" s="1" t="s">
        <v>12</v>
      </c>
      <c r="F1875">
        <v>0.104</v>
      </c>
      <c r="G1875">
        <v>49.401865999999998</v>
      </c>
      <c r="H1875">
        <v>3.6400000000000002E-2</v>
      </c>
      <c r="I1875">
        <v>0</v>
      </c>
    </row>
    <row r="1876" spans="1:9" x14ac:dyDescent="0.3">
      <c r="A1876">
        <v>2021</v>
      </c>
      <c r="B1876">
        <v>12</v>
      </c>
      <c r="C1876" s="1" t="s">
        <v>9</v>
      </c>
      <c r="D1876" s="1" t="s">
        <v>15</v>
      </c>
      <c r="E1876" s="1" t="s">
        <v>11</v>
      </c>
      <c r="F1876">
        <v>0.126</v>
      </c>
      <c r="G1876">
        <v>15.565614</v>
      </c>
      <c r="H1876">
        <v>2.52E-2</v>
      </c>
      <c r="I1876">
        <v>11</v>
      </c>
    </row>
    <row r="1877" spans="1:9" x14ac:dyDescent="0.3">
      <c r="A1877">
        <v>2022</v>
      </c>
      <c r="B1877">
        <v>12</v>
      </c>
      <c r="C1877" s="1" t="s">
        <v>9</v>
      </c>
      <c r="D1877" s="1" t="s">
        <v>10</v>
      </c>
      <c r="E1877" s="1" t="s">
        <v>46</v>
      </c>
      <c r="F1877">
        <v>0.1749</v>
      </c>
      <c r="G1877">
        <v>14.3406</v>
      </c>
      <c r="H1877">
        <v>3.5000000000000003E-2</v>
      </c>
      <c r="I1877">
        <v>22</v>
      </c>
    </row>
    <row r="1878" spans="1:9" x14ac:dyDescent="0.3">
      <c r="A1878">
        <v>2021</v>
      </c>
      <c r="B1878">
        <v>12</v>
      </c>
      <c r="C1878" s="1" t="s">
        <v>9</v>
      </c>
      <c r="D1878" s="1" t="s">
        <v>23</v>
      </c>
      <c r="E1878" s="1" t="s">
        <v>13</v>
      </c>
      <c r="F1878">
        <v>0.1827</v>
      </c>
      <c r="G1878">
        <v>36.021500000000003</v>
      </c>
      <c r="H1878">
        <v>7.3099999999999998E-2</v>
      </c>
      <c r="I1878">
        <v>118</v>
      </c>
    </row>
    <row r="1879" spans="1:9" x14ac:dyDescent="0.3">
      <c r="A1879">
        <v>2022</v>
      </c>
      <c r="B1879">
        <v>12</v>
      </c>
      <c r="C1879" s="1" t="s">
        <v>26</v>
      </c>
      <c r="D1879" s="1" t="s">
        <v>59</v>
      </c>
      <c r="E1879" s="1" t="s">
        <v>13</v>
      </c>
      <c r="F1879">
        <v>0.19450000000000001</v>
      </c>
      <c r="G1879">
        <v>41.641204999999999</v>
      </c>
      <c r="H1879">
        <v>7.7799999999999994E-2</v>
      </c>
      <c r="I1879">
        <v>0</v>
      </c>
    </row>
    <row r="1880" spans="1:9" x14ac:dyDescent="0.3">
      <c r="A1880">
        <v>2021</v>
      </c>
      <c r="B1880">
        <v>12</v>
      </c>
      <c r="C1880" s="1" t="s">
        <v>9</v>
      </c>
      <c r="D1880" s="1" t="s">
        <v>24</v>
      </c>
      <c r="E1880" s="1" t="s">
        <v>126</v>
      </c>
      <c r="F1880">
        <v>0.19489999999999999</v>
      </c>
      <c r="G1880">
        <v>33.214697999999999</v>
      </c>
      <c r="H1880">
        <v>3.6999999999999998E-2</v>
      </c>
      <c r="I1880">
        <v>74</v>
      </c>
    </row>
    <row r="1881" spans="1:9" x14ac:dyDescent="0.3">
      <c r="A1881">
        <v>2020</v>
      </c>
      <c r="B1881">
        <v>12</v>
      </c>
      <c r="C1881" s="1" t="s">
        <v>26</v>
      </c>
      <c r="D1881" s="1" t="s">
        <v>35</v>
      </c>
      <c r="E1881" s="1" t="s">
        <v>12</v>
      </c>
      <c r="F1881">
        <v>0.1953</v>
      </c>
      <c r="G1881">
        <v>45.258333</v>
      </c>
      <c r="H1881">
        <v>6.8400000000000002E-2</v>
      </c>
      <c r="I1881">
        <v>0</v>
      </c>
    </row>
    <row r="1882" spans="1:9" x14ac:dyDescent="0.3">
      <c r="A1882">
        <v>2020</v>
      </c>
      <c r="B1882">
        <v>12</v>
      </c>
      <c r="C1882" s="1" t="s">
        <v>9</v>
      </c>
      <c r="D1882" s="1" t="s">
        <v>42</v>
      </c>
      <c r="E1882" s="1" t="s">
        <v>13</v>
      </c>
      <c r="F1882">
        <v>0.2248</v>
      </c>
      <c r="G1882">
        <v>41.788139000000001</v>
      </c>
      <c r="H1882">
        <v>8.9899999999999994E-2</v>
      </c>
      <c r="I1882">
        <v>60</v>
      </c>
    </row>
    <row r="1883" spans="1:9" x14ac:dyDescent="0.3">
      <c r="A1883">
        <v>2022</v>
      </c>
      <c r="B1883">
        <v>12</v>
      </c>
      <c r="C1883" s="1" t="s">
        <v>32</v>
      </c>
      <c r="D1883" s="1" t="s">
        <v>35</v>
      </c>
      <c r="E1883" s="1" t="s">
        <v>126</v>
      </c>
      <c r="F1883">
        <v>0.2321</v>
      </c>
      <c r="G1883">
        <v>71.738721999999996</v>
      </c>
      <c r="H1883">
        <v>4.1799999999999997E-2</v>
      </c>
      <c r="I1883">
        <v>0</v>
      </c>
    </row>
    <row r="1884" spans="1:9" x14ac:dyDescent="0.3">
      <c r="A1884">
        <v>2021</v>
      </c>
      <c r="B1884">
        <v>12</v>
      </c>
      <c r="C1884" s="1" t="s">
        <v>32</v>
      </c>
      <c r="D1884" s="1" t="s">
        <v>34</v>
      </c>
      <c r="E1884" s="1" t="s">
        <v>13</v>
      </c>
      <c r="F1884">
        <v>0.2762</v>
      </c>
      <c r="G1884">
        <v>154.51408900000001</v>
      </c>
      <c r="H1884">
        <v>0.11600000000000001</v>
      </c>
      <c r="I1884">
        <v>0</v>
      </c>
    </row>
    <row r="1885" spans="1:9" x14ac:dyDescent="0.3">
      <c r="A1885">
        <v>2020</v>
      </c>
      <c r="B1885">
        <v>12</v>
      </c>
      <c r="C1885" s="1" t="s">
        <v>26</v>
      </c>
      <c r="D1885" s="1" t="s">
        <v>10</v>
      </c>
      <c r="E1885" s="1" t="s">
        <v>14</v>
      </c>
      <c r="F1885">
        <v>0.27960000000000002</v>
      </c>
      <c r="G1885">
        <v>45.269075000000001</v>
      </c>
      <c r="H1885">
        <v>0.2097</v>
      </c>
      <c r="I1885">
        <v>178</v>
      </c>
    </row>
    <row r="1886" spans="1:9" x14ac:dyDescent="0.3">
      <c r="A1886">
        <v>2020</v>
      </c>
      <c r="B1886">
        <v>12</v>
      </c>
      <c r="C1886" s="1" t="s">
        <v>32</v>
      </c>
      <c r="D1886" s="1" t="s">
        <v>47</v>
      </c>
      <c r="E1886" s="1" t="s">
        <v>12</v>
      </c>
      <c r="F1886">
        <v>0.28489999999999999</v>
      </c>
      <c r="G1886">
        <v>140.160417</v>
      </c>
      <c r="H1886">
        <v>9.9699999999999997E-2</v>
      </c>
      <c r="I1886">
        <v>0</v>
      </c>
    </row>
    <row r="1887" spans="1:9" x14ac:dyDescent="0.3">
      <c r="A1887">
        <v>2021</v>
      </c>
      <c r="B1887">
        <v>12</v>
      </c>
      <c r="C1887" s="1" t="s">
        <v>26</v>
      </c>
      <c r="D1887" s="1" t="s">
        <v>10</v>
      </c>
      <c r="E1887" s="1" t="s">
        <v>14</v>
      </c>
      <c r="F1887">
        <v>0.28560000000000002</v>
      </c>
      <c r="G1887">
        <v>46.137219999999999</v>
      </c>
      <c r="H1887">
        <v>0.2142</v>
      </c>
      <c r="I1887">
        <v>163</v>
      </c>
    </row>
    <row r="1888" spans="1:9" x14ac:dyDescent="0.3">
      <c r="A1888">
        <v>2020</v>
      </c>
      <c r="B1888">
        <v>12</v>
      </c>
      <c r="C1888" s="1" t="s">
        <v>9</v>
      </c>
      <c r="D1888" s="1" t="s">
        <v>24</v>
      </c>
      <c r="E1888" s="1" t="s">
        <v>126</v>
      </c>
      <c r="F1888">
        <v>0.29680000000000001</v>
      </c>
      <c r="G1888">
        <v>50.525289000000001</v>
      </c>
      <c r="H1888">
        <v>5.6399999999999999E-2</v>
      </c>
      <c r="I1888">
        <v>0</v>
      </c>
    </row>
    <row r="1889" spans="1:9" x14ac:dyDescent="0.3">
      <c r="A1889">
        <v>2022</v>
      </c>
      <c r="B1889">
        <v>12</v>
      </c>
      <c r="C1889" s="1" t="s">
        <v>9</v>
      </c>
      <c r="D1889" s="1" t="s">
        <v>19</v>
      </c>
      <c r="E1889" s="1" t="s">
        <v>12</v>
      </c>
      <c r="F1889">
        <v>0.31440000000000001</v>
      </c>
      <c r="G1889">
        <v>53.442689999999999</v>
      </c>
      <c r="H1889">
        <v>0.1163</v>
      </c>
      <c r="I1889">
        <v>0</v>
      </c>
    </row>
    <row r="1890" spans="1:9" x14ac:dyDescent="0.3">
      <c r="A1890">
        <v>2020</v>
      </c>
      <c r="B1890">
        <v>12</v>
      </c>
      <c r="C1890" s="1" t="s">
        <v>26</v>
      </c>
      <c r="D1890" s="1" t="s">
        <v>21</v>
      </c>
      <c r="E1890" s="1" t="s">
        <v>13</v>
      </c>
      <c r="F1890">
        <v>0.3372</v>
      </c>
      <c r="G1890">
        <v>35.861902000000001</v>
      </c>
      <c r="H1890">
        <v>0.13489999999999999</v>
      </c>
      <c r="I1890">
        <v>212</v>
      </c>
    </row>
    <row r="1891" spans="1:9" x14ac:dyDescent="0.3">
      <c r="A1891">
        <v>2020</v>
      </c>
      <c r="B1891">
        <v>12</v>
      </c>
      <c r="C1891" s="1" t="s">
        <v>32</v>
      </c>
      <c r="D1891" s="1" t="s">
        <v>35</v>
      </c>
      <c r="E1891" s="1" t="s">
        <v>126</v>
      </c>
      <c r="F1891">
        <v>0.35270000000000001</v>
      </c>
      <c r="G1891">
        <v>63.560267000000003</v>
      </c>
      <c r="H1891">
        <v>6.3500000000000001E-2</v>
      </c>
      <c r="I1891">
        <v>81</v>
      </c>
    </row>
    <row r="1892" spans="1:9" x14ac:dyDescent="0.3">
      <c r="A1892">
        <v>2021</v>
      </c>
      <c r="B1892">
        <v>12</v>
      </c>
      <c r="C1892" s="1" t="s">
        <v>9</v>
      </c>
      <c r="D1892" s="1" t="s">
        <v>54</v>
      </c>
      <c r="E1892" s="1" t="s">
        <v>13</v>
      </c>
      <c r="F1892">
        <v>0.38169999999999998</v>
      </c>
      <c r="G1892">
        <v>61.491981000000003</v>
      </c>
      <c r="H1892">
        <v>0.17369999999999999</v>
      </c>
      <c r="I1892">
        <v>0</v>
      </c>
    </row>
    <row r="1893" spans="1:9" x14ac:dyDescent="0.3">
      <c r="A1893">
        <v>2020</v>
      </c>
      <c r="B1893">
        <v>12</v>
      </c>
      <c r="C1893" s="1" t="s">
        <v>9</v>
      </c>
      <c r="D1893" s="1" t="s">
        <v>23</v>
      </c>
      <c r="E1893" s="1" t="s">
        <v>13</v>
      </c>
      <c r="F1893">
        <v>0.40260000000000001</v>
      </c>
      <c r="G1893">
        <v>87.407708</v>
      </c>
      <c r="H1893">
        <v>0.16109999999999999</v>
      </c>
      <c r="I1893">
        <v>202</v>
      </c>
    </row>
    <row r="1894" spans="1:9" x14ac:dyDescent="0.3">
      <c r="A1894">
        <v>2022</v>
      </c>
      <c r="B1894">
        <v>12</v>
      </c>
      <c r="C1894" s="1" t="s">
        <v>9</v>
      </c>
      <c r="D1894" s="1" t="s">
        <v>51</v>
      </c>
      <c r="E1894" s="1" t="s">
        <v>12</v>
      </c>
      <c r="F1894">
        <v>0.40260000000000001</v>
      </c>
      <c r="G1894">
        <v>44.385877999999998</v>
      </c>
      <c r="H1894">
        <v>0.155</v>
      </c>
      <c r="I1894">
        <v>131</v>
      </c>
    </row>
    <row r="1895" spans="1:9" x14ac:dyDescent="0.3">
      <c r="A1895">
        <v>2022</v>
      </c>
      <c r="B1895">
        <v>12</v>
      </c>
      <c r="C1895" s="1" t="s">
        <v>32</v>
      </c>
      <c r="D1895" s="1" t="s">
        <v>35</v>
      </c>
      <c r="E1895" s="1" t="s">
        <v>12</v>
      </c>
      <c r="F1895">
        <v>0.41549999999999998</v>
      </c>
      <c r="G1895">
        <v>138.91658200000001</v>
      </c>
      <c r="H1895">
        <v>0.1454</v>
      </c>
      <c r="I1895">
        <v>0</v>
      </c>
    </row>
    <row r="1896" spans="1:9" x14ac:dyDescent="0.3">
      <c r="A1896">
        <v>2020</v>
      </c>
      <c r="B1896">
        <v>12</v>
      </c>
      <c r="C1896" s="1" t="s">
        <v>32</v>
      </c>
      <c r="D1896" s="1" t="s">
        <v>34</v>
      </c>
      <c r="E1896" s="1" t="s">
        <v>13</v>
      </c>
      <c r="F1896">
        <v>0.4299</v>
      </c>
      <c r="G1896">
        <v>232.87771599999999</v>
      </c>
      <c r="H1896">
        <v>0.18049999999999999</v>
      </c>
      <c r="I1896">
        <v>0</v>
      </c>
    </row>
    <row r="1897" spans="1:9" x14ac:dyDescent="0.3">
      <c r="A1897">
        <v>2022</v>
      </c>
      <c r="B1897">
        <v>12</v>
      </c>
      <c r="C1897" s="1" t="s">
        <v>26</v>
      </c>
      <c r="D1897" s="1" t="s">
        <v>21</v>
      </c>
      <c r="E1897" s="1" t="s">
        <v>13</v>
      </c>
      <c r="F1897">
        <v>0.45610000000000001</v>
      </c>
      <c r="G1897">
        <v>100.668722</v>
      </c>
      <c r="H1897">
        <v>0.18240000000000001</v>
      </c>
      <c r="I1897">
        <v>244</v>
      </c>
    </row>
    <row r="1898" spans="1:9" x14ac:dyDescent="0.3">
      <c r="A1898">
        <v>2020</v>
      </c>
      <c r="B1898">
        <v>12</v>
      </c>
      <c r="C1898" s="1" t="s">
        <v>26</v>
      </c>
      <c r="D1898" s="1" t="s">
        <v>48</v>
      </c>
      <c r="E1898" s="1" t="s">
        <v>12</v>
      </c>
      <c r="F1898">
        <v>0.51149999999999995</v>
      </c>
      <c r="G1898">
        <v>35.519098999999997</v>
      </c>
      <c r="H1898">
        <v>0.1867</v>
      </c>
      <c r="I1898">
        <v>0</v>
      </c>
    </row>
    <row r="1899" spans="1:9" x14ac:dyDescent="0.3">
      <c r="A1899">
        <v>2022</v>
      </c>
      <c r="B1899">
        <v>12</v>
      </c>
      <c r="C1899" s="1" t="s">
        <v>26</v>
      </c>
      <c r="D1899" s="1" t="s">
        <v>15</v>
      </c>
      <c r="E1899" s="1" t="s">
        <v>11</v>
      </c>
      <c r="F1899">
        <v>0.55920000000000003</v>
      </c>
      <c r="G1899">
        <v>70.359689000000003</v>
      </c>
      <c r="H1899">
        <v>0.1119</v>
      </c>
      <c r="I1899">
        <v>229</v>
      </c>
    </row>
    <row r="1900" spans="1:9" x14ac:dyDescent="0.3">
      <c r="A1900">
        <v>2022</v>
      </c>
      <c r="B1900">
        <v>12</v>
      </c>
      <c r="C1900" s="1" t="s">
        <v>9</v>
      </c>
      <c r="D1900" s="1" t="s">
        <v>63</v>
      </c>
      <c r="E1900" s="1" t="s">
        <v>126</v>
      </c>
      <c r="F1900">
        <v>0.58179999999999998</v>
      </c>
      <c r="G1900">
        <v>34.264124000000002</v>
      </c>
      <c r="H1900">
        <v>6.9800000000000001E-2</v>
      </c>
      <c r="I1900">
        <v>75</v>
      </c>
    </row>
    <row r="1901" spans="1:9" x14ac:dyDescent="0.3">
      <c r="A1901">
        <v>2021</v>
      </c>
      <c r="B1901">
        <v>12</v>
      </c>
      <c r="C1901" s="1" t="s">
        <v>32</v>
      </c>
      <c r="D1901" s="1" t="s">
        <v>51</v>
      </c>
      <c r="E1901" s="1" t="s">
        <v>13</v>
      </c>
      <c r="F1901">
        <v>0.58360000000000001</v>
      </c>
      <c r="G1901">
        <v>45.059480999999998</v>
      </c>
      <c r="H1901">
        <v>0.28599999999999998</v>
      </c>
      <c r="I1901">
        <v>483</v>
      </c>
    </row>
    <row r="1902" spans="1:9" x14ac:dyDescent="0.3">
      <c r="A1902">
        <v>2021</v>
      </c>
      <c r="B1902">
        <v>12</v>
      </c>
      <c r="C1902" s="1" t="s">
        <v>9</v>
      </c>
      <c r="D1902" s="1" t="s">
        <v>50</v>
      </c>
      <c r="E1902" s="1" t="s">
        <v>27</v>
      </c>
      <c r="F1902">
        <v>0.58679999999999999</v>
      </c>
      <c r="G1902">
        <v>63.073779000000002</v>
      </c>
      <c r="H1902">
        <v>0.18779999999999999</v>
      </c>
      <c r="I1902">
        <v>234</v>
      </c>
    </row>
    <row r="1903" spans="1:9" x14ac:dyDescent="0.3">
      <c r="A1903">
        <v>2020</v>
      </c>
      <c r="B1903">
        <v>12</v>
      </c>
      <c r="C1903" s="1" t="s">
        <v>32</v>
      </c>
      <c r="D1903" s="1" t="s">
        <v>29</v>
      </c>
      <c r="E1903" s="1" t="s">
        <v>13</v>
      </c>
      <c r="F1903">
        <v>0.62039999999999995</v>
      </c>
      <c r="G1903">
        <v>191.647874</v>
      </c>
      <c r="H1903">
        <v>0.24809999999999999</v>
      </c>
      <c r="I1903">
        <v>124</v>
      </c>
    </row>
    <row r="1904" spans="1:9" x14ac:dyDescent="0.3">
      <c r="A1904">
        <v>2022</v>
      </c>
      <c r="B1904">
        <v>12</v>
      </c>
      <c r="C1904" s="1" t="s">
        <v>26</v>
      </c>
      <c r="D1904" s="1" t="s">
        <v>19</v>
      </c>
      <c r="E1904" s="1" t="s">
        <v>12</v>
      </c>
      <c r="F1904">
        <v>0.63490000000000002</v>
      </c>
      <c r="G1904">
        <v>140.682445</v>
      </c>
      <c r="H1904">
        <v>0.2349</v>
      </c>
      <c r="I1904">
        <v>0</v>
      </c>
    </row>
    <row r="1905" spans="1:9" x14ac:dyDescent="0.3">
      <c r="A1905">
        <v>2021</v>
      </c>
      <c r="B1905">
        <v>12</v>
      </c>
      <c r="C1905" s="1" t="s">
        <v>26</v>
      </c>
      <c r="D1905" s="1" t="s">
        <v>19</v>
      </c>
      <c r="E1905" s="1" t="s">
        <v>12</v>
      </c>
      <c r="F1905">
        <v>0.66469999999999996</v>
      </c>
      <c r="G1905">
        <v>133.35575700000001</v>
      </c>
      <c r="H1905">
        <v>0.24590000000000001</v>
      </c>
      <c r="I1905">
        <v>0</v>
      </c>
    </row>
    <row r="1906" spans="1:9" x14ac:dyDescent="0.3">
      <c r="A1906">
        <v>2020</v>
      </c>
      <c r="B1906">
        <v>12</v>
      </c>
      <c r="C1906" s="1" t="s">
        <v>26</v>
      </c>
      <c r="D1906" s="1" t="s">
        <v>16</v>
      </c>
      <c r="E1906" s="1" t="s">
        <v>13</v>
      </c>
      <c r="F1906">
        <v>0.66700000000000004</v>
      </c>
      <c r="G1906">
        <v>117.18423799999999</v>
      </c>
      <c r="H1906">
        <v>0.30020000000000002</v>
      </c>
      <c r="I1906">
        <v>439</v>
      </c>
    </row>
    <row r="1907" spans="1:9" x14ac:dyDescent="0.3">
      <c r="A1907">
        <v>2020</v>
      </c>
      <c r="B1907">
        <v>12</v>
      </c>
      <c r="C1907" s="1" t="s">
        <v>26</v>
      </c>
      <c r="D1907" s="1" t="s">
        <v>45</v>
      </c>
      <c r="E1907" s="1" t="s">
        <v>12</v>
      </c>
      <c r="F1907">
        <v>0.68120000000000003</v>
      </c>
      <c r="G1907">
        <v>60.933020999999997</v>
      </c>
      <c r="H1907">
        <v>0.2384</v>
      </c>
      <c r="I1907">
        <v>223</v>
      </c>
    </row>
    <row r="1908" spans="1:9" x14ac:dyDescent="0.3">
      <c r="A1908">
        <v>2021</v>
      </c>
      <c r="B1908">
        <v>12</v>
      </c>
      <c r="C1908" s="1" t="s">
        <v>26</v>
      </c>
      <c r="D1908" s="1" t="s">
        <v>51</v>
      </c>
      <c r="E1908" s="1" t="s">
        <v>13</v>
      </c>
      <c r="F1908">
        <v>0.69650000000000001</v>
      </c>
      <c r="G1908">
        <v>55.380153</v>
      </c>
      <c r="H1908">
        <v>0.34129999999999999</v>
      </c>
      <c r="I1908">
        <v>408</v>
      </c>
    </row>
    <row r="1909" spans="1:9" x14ac:dyDescent="0.3">
      <c r="A1909">
        <v>2021</v>
      </c>
      <c r="B1909">
        <v>12</v>
      </c>
      <c r="C1909" s="1" t="s">
        <v>9</v>
      </c>
      <c r="D1909" s="1" t="s">
        <v>19</v>
      </c>
      <c r="E1909" s="1" t="s">
        <v>12</v>
      </c>
      <c r="F1909">
        <v>0.75990000000000002</v>
      </c>
      <c r="G1909">
        <v>127.89406</v>
      </c>
      <c r="H1909">
        <v>0.28120000000000001</v>
      </c>
      <c r="I1909">
        <v>35</v>
      </c>
    </row>
    <row r="1910" spans="1:9" x14ac:dyDescent="0.3">
      <c r="A1910">
        <v>2020</v>
      </c>
      <c r="B1910">
        <v>12</v>
      </c>
      <c r="C1910" s="1" t="s">
        <v>32</v>
      </c>
      <c r="D1910" s="1" t="s">
        <v>35</v>
      </c>
      <c r="E1910" s="1" t="s">
        <v>12</v>
      </c>
      <c r="F1910">
        <v>0.76939999999999997</v>
      </c>
      <c r="G1910">
        <v>174.461142</v>
      </c>
      <c r="H1910">
        <v>0.26929999999999998</v>
      </c>
      <c r="I1910">
        <v>87</v>
      </c>
    </row>
    <row r="1911" spans="1:9" x14ac:dyDescent="0.3">
      <c r="A1911">
        <v>2020</v>
      </c>
      <c r="B1911">
        <v>12</v>
      </c>
      <c r="C1911" s="1" t="s">
        <v>9</v>
      </c>
      <c r="D1911" s="1" t="s">
        <v>21</v>
      </c>
      <c r="E1911" s="1" t="s">
        <v>13</v>
      </c>
      <c r="F1911">
        <v>0.94569999999999999</v>
      </c>
      <c r="G1911">
        <v>117.209566</v>
      </c>
      <c r="H1911">
        <v>0.37830000000000003</v>
      </c>
      <c r="I1911">
        <v>119</v>
      </c>
    </row>
    <row r="1912" spans="1:9" x14ac:dyDescent="0.3">
      <c r="A1912">
        <v>2022</v>
      </c>
      <c r="B1912">
        <v>12</v>
      </c>
      <c r="C1912" s="1" t="s">
        <v>26</v>
      </c>
      <c r="D1912" s="1" t="s">
        <v>60</v>
      </c>
      <c r="E1912" s="1" t="s">
        <v>22</v>
      </c>
      <c r="F1912">
        <v>0.98160000000000003</v>
      </c>
      <c r="G1912">
        <v>92.915289000000001</v>
      </c>
      <c r="H1912">
        <v>0.24540000000000001</v>
      </c>
      <c r="I1912">
        <v>547</v>
      </c>
    </row>
    <row r="1913" spans="1:9" x14ac:dyDescent="0.3">
      <c r="A1913">
        <v>2022</v>
      </c>
      <c r="B1913">
        <v>12</v>
      </c>
      <c r="C1913" s="1" t="s">
        <v>9</v>
      </c>
      <c r="D1913" s="1" t="s">
        <v>57</v>
      </c>
      <c r="E1913" s="1" t="s">
        <v>12</v>
      </c>
      <c r="F1913">
        <v>0.9899</v>
      </c>
      <c r="G1913">
        <v>81.820758999999995</v>
      </c>
      <c r="H1913">
        <v>0.34639999999999999</v>
      </c>
      <c r="I1913">
        <v>69</v>
      </c>
    </row>
    <row r="1914" spans="1:9" x14ac:dyDescent="0.3">
      <c r="A1914">
        <v>2020</v>
      </c>
      <c r="B1914">
        <v>12</v>
      </c>
      <c r="C1914" s="1" t="s">
        <v>26</v>
      </c>
      <c r="D1914" s="1" t="s">
        <v>19</v>
      </c>
      <c r="E1914" s="1" t="s">
        <v>12</v>
      </c>
      <c r="F1914">
        <v>1.0039</v>
      </c>
      <c r="G1914">
        <v>159.75604799999999</v>
      </c>
      <c r="H1914">
        <v>0.37140000000000001</v>
      </c>
      <c r="I1914">
        <v>460</v>
      </c>
    </row>
    <row r="1915" spans="1:9" x14ac:dyDescent="0.3">
      <c r="A1915">
        <v>2021</v>
      </c>
      <c r="B1915">
        <v>12</v>
      </c>
      <c r="C1915" s="1" t="s">
        <v>26</v>
      </c>
      <c r="D1915" s="1" t="s">
        <v>20</v>
      </c>
      <c r="E1915" s="1" t="s">
        <v>22</v>
      </c>
      <c r="F1915">
        <v>1.0209999999999999</v>
      </c>
      <c r="G1915">
        <v>58.981037000000001</v>
      </c>
      <c r="H1915">
        <v>0.26540000000000002</v>
      </c>
      <c r="I1915">
        <v>151</v>
      </c>
    </row>
    <row r="1916" spans="1:9" x14ac:dyDescent="0.3">
      <c r="A1916">
        <v>2022</v>
      </c>
      <c r="B1916">
        <v>12</v>
      </c>
      <c r="C1916" s="1" t="s">
        <v>9</v>
      </c>
      <c r="D1916" s="1" t="s">
        <v>56</v>
      </c>
      <c r="E1916" s="1" t="s">
        <v>12</v>
      </c>
      <c r="F1916">
        <v>1.1106</v>
      </c>
      <c r="G1916">
        <v>98.254187000000002</v>
      </c>
      <c r="H1916">
        <v>0.3886</v>
      </c>
      <c r="I1916">
        <v>109</v>
      </c>
    </row>
    <row r="1917" spans="1:9" x14ac:dyDescent="0.3">
      <c r="A1917">
        <v>2022</v>
      </c>
      <c r="B1917">
        <v>12</v>
      </c>
      <c r="C1917" s="1" t="s">
        <v>26</v>
      </c>
      <c r="D1917" s="1" t="s">
        <v>20</v>
      </c>
      <c r="E1917" s="1" t="s">
        <v>22</v>
      </c>
      <c r="F1917">
        <v>1.1649</v>
      </c>
      <c r="G1917">
        <v>74.095637999999994</v>
      </c>
      <c r="H1917">
        <v>0.3029</v>
      </c>
      <c r="I1917">
        <v>120</v>
      </c>
    </row>
    <row r="1918" spans="1:9" x14ac:dyDescent="0.3">
      <c r="A1918">
        <v>2020</v>
      </c>
      <c r="B1918">
        <v>12</v>
      </c>
      <c r="C1918" s="1" t="s">
        <v>9</v>
      </c>
      <c r="D1918" s="1" t="s">
        <v>19</v>
      </c>
      <c r="E1918" s="1" t="s">
        <v>12</v>
      </c>
      <c r="F1918">
        <v>1.1941999999999999</v>
      </c>
      <c r="G1918">
        <v>162.46889400000001</v>
      </c>
      <c r="H1918">
        <v>0.44190000000000002</v>
      </c>
      <c r="I1918">
        <v>133</v>
      </c>
    </row>
    <row r="1919" spans="1:9" x14ac:dyDescent="0.3">
      <c r="A1919">
        <v>2022</v>
      </c>
      <c r="B1919">
        <v>12</v>
      </c>
      <c r="C1919" s="1" t="s">
        <v>32</v>
      </c>
      <c r="D1919" s="1" t="s">
        <v>19</v>
      </c>
      <c r="E1919" s="1" t="s">
        <v>12</v>
      </c>
      <c r="F1919">
        <v>1.2131000000000001</v>
      </c>
      <c r="G1919">
        <v>257.23418900000001</v>
      </c>
      <c r="H1919">
        <v>0.44879999999999998</v>
      </c>
      <c r="I1919">
        <v>0</v>
      </c>
    </row>
    <row r="1920" spans="1:9" x14ac:dyDescent="0.3">
      <c r="A1920">
        <v>2020</v>
      </c>
      <c r="B1920">
        <v>12</v>
      </c>
      <c r="C1920" s="1" t="s">
        <v>32</v>
      </c>
      <c r="D1920" s="1" t="s">
        <v>33</v>
      </c>
      <c r="E1920" s="1" t="s">
        <v>126</v>
      </c>
      <c r="F1920">
        <v>1.2878000000000001</v>
      </c>
      <c r="G1920">
        <v>365.322427</v>
      </c>
      <c r="H1920">
        <v>0.24479999999999999</v>
      </c>
      <c r="I1920">
        <v>107</v>
      </c>
    </row>
    <row r="1921" spans="1:9" x14ac:dyDescent="0.3">
      <c r="A1921">
        <v>2021</v>
      </c>
      <c r="B1921">
        <v>12</v>
      </c>
      <c r="C1921" s="1" t="s">
        <v>32</v>
      </c>
      <c r="D1921" s="1" t="s">
        <v>33</v>
      </c>
      <c r="E1921" s="1" t="s">
        <v>126</v>
      </c>
      <c r="F1921">
        <v>1.3044</v>
      </c>
      <c r="G1921">
        <v>385.36005399999999</v>
      </c>
      <c r="H1921">
        <v>0.24779999999999999</v>
      </c>
      <c r="I1921">
        <v>105</v>
      </c>
    </row>
    <row r="1922" spans="1:9" x14ac:dyDescent="0.3">
      <c r="A1922">
        <v>2021</v>
      </c>
      <c r="B1922">
        <v>12</v>
      </c>
      <c r="C1922" s="1" t="s">
        <v>32</v>
      </c>
      <c r="D1922" s="1" t="s">
        <v>19</v>
      </c>
      <c r="E1922" s="1" t="s">
        <v>12</v>
      </c>
      <c r="F1922">
        <v>1.341</v>
      </c>
      <c r="G1922">
        <v>266.45908700000001</v>
      </c>
      <c r="H1922">
        <v>0.49619999999999997</v>
      </c>
      <c r="I1922">
        <v>0</v>
      </c>
    </row>
    <row r="1923" spans="1:9" x14ac:dyDescent="0.3">
      <c r="A1923">
        <v>2022</v>
      </c>
      <c r="B1923">
        <v>12</v>
      </c>
      <c r="C1923" s="1" t="s">
        <v>32</v>
      </c>
      <c r="D1923" s="1" t="s">
        <v>33</v>
      </c>
      <c r="E1923" s="1" t="s">
        <v>126</v>
      </c>
      <c r="F1923">
        <v>1.3492</v>
      </c>
      <c r="G1923">
        <v>434.61664400000001</v>
      </c>
      <c r="H1923">
        <v>0.25629999999999997</v>
      </c>
      <c r="I1923">
        <v>108</v>
      </c>
    </row>
    <row r="1924" spans="1:9" x14ac:dyDescent="0.3">
      <c r="A1924">
        <v>2021</v>
      </c>
      <c r="B1924">
        <v>12</v>
      </c>
      <c r="C1924" s="1" t="s">
        <v>9</v>
      </c>
      <c r="D1924" s="1" t="s">
        <v>21</v>
      </c>
      <c r="E1924" s="1" t="s">
        <v>13</v>
      </c>
      <c r="F1924">
        <v>1.381</v>
      </c>
      <c r="G1924">
        <v>191.52732900000001</v>
      </c>
      <c r="H1924">
        <v>0.5524</v>
      </c>
      <c r="I1924">
        <v>195</v>
      </c>
    </row>
    <row r="1925" spans="1:9" x14ac:dyDescent="0.3">
      <c r="A1925">
        <v>2021</v>
      </c>
      <c r="B1925">
        <v>12</v>
      </c>
      <c r="C1925" s="1" t="s">
        <v>32</v>
      </c>
      <c r="D1925" s="1" t="s">
        <v>15</v>
      </c>
      <c r="E1925" s="1" t="s">
        <v>11</v>
      </c>
      <c r="F1925">
        <v>1.3880999999999999</v>
      </c>
      <c r="G1925">
        <v>160.19565700000001</v>
      </c>
      <c r="H1925">
        <v>0.27760000000000001</v>
      </c>
      <c r="I1925">
        <v>278</v>
      </c>
    </row>
    <row r="1926" spans="1:9" x14ac:dyDescent="0.3">
      <c r="A1926">
        <v>2022</v>
      </c>
      <c r="B1926">
        <v>12</v>
      </c>
      <c r="C1926" s="1" t="s">
        <v>32</v>
      </c>
      <c r="D1926" s="1" t="s">
        <v>15</v>
      </c>
      <c r="E1926" s="1" t="s">
        <v>11</v>
      </c>
      <c r="F1926">
        <v>1.3947000000000001</v>
      </c>
      <c r="G1926">
        <v>182.29401100000001</v>
      </c>
      <c r="H1926">
        <v>0.27889999999999998</v>
      </c>
      <c r="I1926">
        <v>295</v>
      </c>
    </row>
    <row r="1927" spans="1:9" x14ac:dyDescent="0.3">
      <c r="A1927">
        <v>2021</v>
      </c>
      <c r="B1927">
        <v>12</v>
      </c>
      <c r="C1927" s="1" t="s">
        <v>32</v>
      </c>
      <c r="D1927" s="1" t="s">
        <v>21</v>
      </c>
      <c r="E1927" s="1" t="s">
        <v>13</v>
      </c>
      <c r="F1927">
        <v>1.4449000000000001</v>
      </c>
      <c r="G1927">
        <v>173.67919499999999</v>
      </c>
      <c r="H1927">
        <v>0.57809999999999995</v>
      </c>
      <c r="I1927">
        <v>0</v>
      </c>
    </row>
    <row r="1928" spans="1:9" x14ac:dyDescent="0.3">
      <c r="A1928">
        <v>2022</v>
      </c>
      <c r="B1928">
        <v>12</v>
      </c>
      <c r="C1928" s="1" t="s">
        <v>9</v>
      </c>
      <c r="D1928" s="1" t="s">
        <v>21</v>
      </c>
      <c r="E1928" s="1" t="s">
        <v>13</v>
      </c>
      <c r="F1928">
        <v>1.4713000000000001</v>
      </c>
      <c r="G1928">
        <v>268.38488000000001</v>
      </c>
      <c r="H1928">
        <v>0.58850000000000002</v>
      </c>
      <c r="I1928">
        <v>113</v>
      </c>
    </row>
    <row r="1929" spans="1:9" x14ac:dyDescent="0.3">
      <c r="A1929">
        <v>2020</v>
      </c>
      <c r="B1929">
        <v>12</v>
      </c>
      <c r="C1929" s="1" t="s">
        <v>9</v>
      </c>
      <c r="D1929" s="1" t="s">
        <v>16</v>
      </c>
      <c r="E1929" s="1" t="s">
        <v>13</v>
      </c>
      <c r="F1929">
        <v>1.4948999999999999</v>
      </c>
      <c r="G1929">
        <v>208.69973899999999</v>
      </c>
      <c r="H1929">
        <v>0.67269999999999996</v>
      </c>
      <c r="I1929">
        <v>341</v>
      </c>
    </row>
    <row r="1930" spans="1:9" x14ac:dyDescent="0.3">
      <c r="A1930">
        <v>2021</v>
      </c>
      <c r="B1930">
        <v>12</v>
      </c>
      <c r="C1930" s="1" t="s">
        <v>9</v>
      </c>
      <c r="D1930" s="1" t="s">
        <v>20</v>
      </c>
      <c r="E1930" s="1" t="s">
        <v>12</v>
      </c>
      <c r="F1930">
        <v>1.5797000000000001</v>
      </c>
      <c r="G1930">
        <v>129.878468</v>
      </c>
      <c r="H1930">
        <v>0.56869999999999998</v>
      </c>
      <c r="I1930">
        <v>175</v>
      </c>
    </row>
    <row r="1931" spans="1:9" x14ac:dyDescent="0.3">
      <c r="A1931">
        <v>2020</v>
      </c>
      <c r="B1931">
        <v>12</v>
      </c>
      <c r="C1931" s="1" t="s">
        <v>26</v>
      </c>
      <c r="D1931" s="1" t="s">
        <v>17</v>
      </c>
      <c r="E1931" s="1" t="s">
        <v>126</v>
      </c>
      <c r="F1931">
        <v>1.5923</v>
      </c>
      <c r="G1931">
        <v>134.403459</v>
      </c>
      <c r="H1931">
        <v>0.28660000000000002</v>
      </c>
      <c r="I1931">
        <v>220</v>
      </c>
    </row>
    <row r="1932" spans="1:9" x14ac:dyDescent="0.3">
      <c r="A1932">
        <v>2021</v>
      </c>
      <c r="B1932">
        <v>12</v>
      </c>
      <c r="C1932" s="1" t="s">
        <v>26</v>
      </c>
      <c r="D1932" s="1" t="s">
        <v>45</v>
      </c>
      <c r="E1932" s="1" t="s">
        <v>12</v>
      </c>
      <c r="F1932">
        <v>1.6841999999999999</v>
      </c>
      <c r="G1932">
        <v>108.666096</v>
      </c>
      <c r="H1932">
        <v>0.58950000000000002</v>
      </c>
      <c r="I1932">
        <v>956</v>
      </c>
    </row>
    <row r="1933" spans="1:9" x14ac:dyDescent="0.3">
      <c r="A1933">
        <v>2022</v>
      </c>
      <c r="B1933">
        <v>12</v>
      </c>
      <c r="C1933" s="1" t="s">
        <v>26</v>
      </c>
      <c r="D1933" s="1" t="s">
        <v>17</v>
      </c>
      <c r="E1933" s="1" t="s">
        <v>126</v>
      </c>
      <c r="F1933">
        <v>1.9166000000000001</v>
      </c>
      <c r="G1933">
        <v>127.604833</v>
      </c>
      <c r="H1933">
        <v>0.34489999999999998</v>
      </c>
      <c r="I1933">
        <v>946</v>
      </c>
    </row>
    <row r="1934" spans="1:9" x14ac:dyDescent="0.3">
      <c r="A1934">
        <v>2021</v>
      </c>
      <c r="B1934">
        <v>12</v>
      </c>
      <c r="C1934" s="1" t="s">
        <v>26</v>
      </c>
      <c r="D1934" s="1" t="s">
        <v>16</v>
      </c>
      <c r="E1934" s="1" t="s">
        <v>11</v>
      </c>
      <c r="F1934">
        <v>1.9184000000000001</v>
      </c>
      <c r="G1934">
        <v>134.078957</v>
      </c>
      <c r="H1934">
        <v>0.44130000000000003</v>
      </c>
      <c r="I1934">
        <v>623</v>
      </c>
    </row>
    <row r="1935" spans="1:9" x14ac:dyDescent="0.3">
      <c r="A1935">
        <v>2021</v>
      </c>
      <c r="B1935">
        <v>12</v>
      </c>
      <c r="C1935" s="1" t="s">
        <v>26</v>
      </c>
      <c r="D1935" s="1" t="s">
        <v>50</v>
      </c>
      <c r="E1935" s="1" t="s">
        <v>27</v>
      </c>
      <c r="F1935">
        <v>1.9456</v>
      </c>
      <c r="G1935">
        <v>177.160661</v>
      </c>
      <c r="H1935">
        <v>0.62250000000000005</v>
      </c>
      <c r="I1935">
        <v>1542</v>
      </c>
    </row>
    <row r="1936" spans="1:9" x14ac:dyDescent="0.3">
      <c r="A1936">
        <v>2021</v>
      </c>
      <c r="B1936">
        <v>12</v>
      </c>
      <c r="C1936" s="1" t="s">
        <v>32</v>
      </c>
      <c r="D1936" s="1" t="s">
        <v>20</v>
      </c>
      <c r="E1936" s="1" t="s">
        <v>22</v>
      </c>
      <c r="F1936">
        <v>2.0282</v>
      </c>
      <c r="G1936">
        <v>122.270841</v>
      </c>
      <c r="H1936">
        <v>0.52729999999999999</v>
      </c>
      <c r="I1936">
        <v>312</v>
      </c>
    </row>
    <row r="1937" spans="1:9" x14ac:dyDescent="0.3">
      <c r="A1937">
        <v>2022</v>
      </c>
      <c r="B1937">
        <v>12</v>
      </c>
      <c r="C1937" s="1" t="s">
        <v>26</v>
      </c>
      <c r="D1937" s="1" t="s">
        <v>10</v>
      </c>
      <c r="E1937" s="1" t="s">
        <v>46</v>
      </c>
      <c r="F1937">
        <v>2.0994999999999999</v>
      </c>
      <c r="G1937">
        <v>123.60080000000001</v>
      </c>
      <c r="H1937">
        <v>0.42</v>
      </c>
      <c r="I1937">
        <v>200</v>
      </c>
    </row>
    <row r="1938" spans="1:9" x14ac:dyDescent="0.3">
      <c r="A1938">
        <v>2020</v>
      </c>
      <c r="B1938">
        <v>12</v>
      </c>
      <c r="C1938" s="1" t="s">
        <v>32</v>
      </c>
      <c r="D1938" s="1" t="s">
        <v>19</v>
      </c>
      <c r="E1938" s="1" t="s">
        <v>12</v>
      </c>
      <c r="F1938">
        <v>2.1985000000000001</v>
      </c>
      <c r="G1938">
        <v>309.21940499999999</v>
      </c>
      <c r="H1938">
        <v>0.81340000000000001</v>
      </c>
      <c r="I1938">
        <v>511</v>
      </c>
    </row>
    <row r="1939" spans="1:9" x14ac:dyDescent="0.3">
      <c r="A1939">
        <v>2021</v>
      </c>
      <c r="B1939">
        <v>12</v>
      </c>
      <c r="C1939" s="1" t="s">
        <v>26</v>
      </c>
      <c r="D1939" s="1" t="s">
        <v>10</v>
      </c>
      <c r="E1939" s="1" t="s">
        <v>13</v>
      </c>
      <c r="F1939">
        <v>2.2707000000000002</v>
      </c>
      <c r="G1939">
        <v>346.23589399999997</v>
      </c>
      <c r="H1939">
        <v>1.1352</v>
      </c>
      <c r="I1939">
        <v>606</v>
      </c>
    </row>
    <row r="1940" spans="1:9" x14ac:dyDescent="0.3">
      <c r="A1940">
        <v>2021</v>
      </c>
      <c r="B1940">
        <v>12</v>
      </c>
      <c r="C1940" s="1" t="s">
        <v>26</v>
      </c>
      <c r="D1940" s="1" t="s">
        <v>51</v>
      </c>
      <c r="E1940" s="1" t="s">
        <v>12</v>
      </c>
      <c r="F1940">
        <v>2.3610000000000002</v>
      </c>
      <c r="G1940">
        <v>171.533862</v>
      </c>
      <c r="H1940">
        <v>0.90900000000000003</v>
      </c>
      <c r="I1940">
        <v>785</v>
      </c>
    </row>
    <row r="1941" spans="1:9" x14ac:dyDescent="0.3">
      <c r="A1941">
        <v>2022</v>
      </c>
      <c r="B1941">
        <v>12</v>
      </c>
      <c r="C1941" s="1" t="s">
        <v>26</v>
      </c>
      <c r="D1941" s="1" t="s">
        <v>56</v>
      </c>
      <c r="E1941" s="1" t="s">
        <v>12</v>
      </c>
      <c r="F1941">
        <v>2.3782999999999999</v>
      </c>
      <c r="G1941">
        <v>211.17560700000001</v>
      </c>
      <c r="H1941">
        <v>0.83240000000000003</v>
      </c>
      <c r="I1941">
        <v>1073</v>
      </c>
    </row>
    <row r="1942" spans="1:9" x14ac:dyDescent="0.3">
      <c r="A1942">
        <v>2022</v>
      </c>
      <c r="B1942">
        <v>12</v>
      </c>
      <c r="C1942" s="1" t="s">
        <v>9</v>
      </c>
      <c r="D1942" s="1" t="s">
        <v>17</v>
      </c>
      <c r="E1942" s="1" t="s">
        <v>126</v>
      </c>
      <c r="F1942">
        <v>2.4055</v>
      </c>
      <c r="G1942">
        <v>288.65046699999999</v>
      </c>
      <c r="H1942">
        <v>0.433</v>
      </c>
      <c r="I1942">
        <v>119</v>
      </c>
    </row>
    <row r="1943" spans="1:9" x14ac:dyDescent="0.3">
      <c r="A1943">
        <v>2022</v>
      </c>
      <c r="B1943">
        <v>12</v>
      </c>
      <c r="C1943" s="1" t="s">
        <v>9</v>
      </c>
      <c r="D1943" s="1" t="s">
        <v>20</v>
      </c>
      <c r="E1943" s="1" t="s">
        <v>12</v>
      </c>
      <c r="F1943">
        <v>2.4146999999999998</v>
      </c>
      <c r="G1943">
        <v>179.24161100000001</v>
      </c>
      <c r="H1943">
        <v>0.86929999999999996</v>
      </c>
      <c r="I1943">
        <v>151</v>
      </c>
    </row>
    <row r="1944" spans="1:9" x14ac:dyDescent="0.3">
      <c r="A1944">
        <v>2021</v>
      </c>
      <c r="B1944">
        <v>12</v>
      </c>
      <c r="C1944" s="1" t="s">
        <v>26</v>
      </c>
      <c r="D1944" s="1" t="s">
        <v>55</v>
      </c>
      <c r="E1944" s="1" t="s">
        <v>12</v>
      </c>
      <c r="F1944">
        <v>2.4750999999999999</v>
      </c>
      <c r="G1944">
        <v>121.583181</v>
      </c>
      <c r="H1944">
        <v>0.86629999999999996</v>
      </c>
      <c r="I1944">
        <v>429</v>
      </c>
    </row>
    <row r="1945" spans="1:9" x14ac:dyDescent="0.3">
      <c r="A1945">
        <v>2022</v>
      </c>
      <c r="B1945">
        <v>12</v>
      </c>
      <c r="C1945" s="1" t="s">
        <v>32</v>
      </c>
      <c r="D1945" s="1" t="s">
        <v>10</v>
      </c>
      <c r="E1945" s="1" t="s">
        <v>46</v>
      </c>
      <c r="F1945">
        <v>2.5091999999999999</v>
      </c>
      <c r="G1945">
        <v>223.1901</v>
      </c>
      <c r="H1945">
        <v>0.50180000000000002</v>
      </c>
      <c r="I1945">
        <v>514</v>
      </c>
    </row>
    <row r="1946" spans="1:9" x14ac:dyDescent="0.3">
      <c r="A1946">
        <v>2020</v>
      </c>
      <c r="B1946">
        <v>12</v>
      </c>
      <c r="C1946" s="1" t="s">
        <v>9</v>
      </c>
      <c r="D1946" s="1" t="s">
        <v>17</v>
      </c>
      <c r="E1946" s="1" t="s">
        <v>126</v>
      </c>
      <c r="F1946">
        <v>2.8290999999999999</v>
      </c>
      <c r="G1946">
        <v>306.53553399999998</v>
      </c>
      <c r="H1946">
        <v>0.50919999999999999</v>
      </c>
      <c r="I1946">
        <v>103</v>
      </c>
    </row>
    <row r="1947" spans="1:9" x14ac:dyDescent="0.3">
      <c r="A1947">
        <v>2021</v>
      </c>
      <c r="B1947">
        <v>12</v>
      </c>
      <c r="C1947" s="1" t="s">
        <v>9</v>
      </c>
      <c r="D1947" s="1" t="s">
        <v>17</v>
      </c>
      <c r="E1947" s="1" t="s">
        <v>126</v>
      </c>
      <c r="F1947">
        <v>3.0142000000000002</v>
      </c>
      <c r="G1947">
        <v>325.02226300000001</v>
      </c>
      <c r="H1947">
        <v>0.54249999999999998</v>
      </c>
      <c r="I1947">
        <v>210</v>
      </c>
    </row>
    <row r="1948" spans="1:9" x14ac:dyDescent="0.3">
      <c r="A1948">
        <v>2020</v>
      </c>
      <c r="B1948">
        <v>12</v>
      </c>
      <c r="C1948" s="1" t="s">
        <v>26</v>
      </c>
      <c r="D1948" s="1" t="s">
        <v>16</v>
      </c>
      <c r="E1948" s="1" t="s">
        <v>11</v>
      </c>
      <c r="F1948">
        <v>3.0648</v>
      </c>
      <c r="G1948">
        <v>238.161845</v>
      </c>
      <c r="H1948">
        <v>0.70489999999999997</v>
      </c>
      <c r="I1948">
        <v>1181</v>
      </c>
    </row>
    <row r="1949" spans="1:9" x14ac:dyDescent="0.3">
      <c r="A1949">
        <v>2022</v>
      </c>
      <c r="B1949">
        <v>12</v>
      </c>
      <c r="C1949" s="1" t="s">
        <v>32</v>
      </c>
      <c r="D1949" s="1" t="s">
        <v>20</v>
      </c>
      <c r="E1949" s="1" t="s">
        <v>22</v>
      </c>
      <c r="F1949">
        <v>3.4786999999999999</v>
      </c>
      <c r="G1949">
        <v>220.70644100000001</v>
      </c>
      <c r="H1949">
        <v>0.90449999999999997</v>
      </c>
      <c r="I1949">
        <v>354</v>
      </c>
    </row>
    <row r="1950" spans="1:9" x14ac:dyDescent="0.3">
      <c r="A1950">
        <v>2021</v>
      </c>
      <c r="B1950">
        <v>12</v>
      </c>
      <c r="C1950" s="1" t="s">
        <v>32</v>
      </c>
      <c r="D1950" s="1" t="s">
        <v>51</v>
      </c>
      <c r="E1950" s="1" t="s">
        <v>12</v>
      </c>
      <c r="F1950">
        <v>3.5261999999999998</v>
      </c>
      <c r="G1950">
        <v>303.53724</v>
      </c>
      <c r="H1950">
        <v>1.3575999999999999</v>
      </c>
      <c r="I1950">
        <v>1857</v>
      </c>
    </row>
    <row r="1951" spans="1:9" x14ac:dyDescent="0.3">
      <c r="A1951">
        <v>2021</v>
      </c>
      <c r="B1951">
        <v>12</v>
      </c>
      <c r="C1951" s="1" t="s">
        <v>32</v>
      </c>
      <c r="D1951" s="1" t="s">
        <v>50</v>
      </c>
      <c r="E1951" s="1" t="s">
        <v>27</v>
      </c>
      <c r="F1951">
        <v>3.5655000000000001</v>
      </c>
      <c r="G1951">
        <v>309.04196999999999</v>
      </c>
      <c r="H1951">
        <v>1.141</v>
      </c>
      <c r="I1951">
        <v>2940</v>
      </c>
    </row>
    <row r="1952" spans="1:9" x14ac:dyDescent="0.3">
      <c r="A1952">
        <v>2022</v>
      </c>
      <c r="B1952">
        <v>12</v>
      </c>
      <c r="C1952" s="1" t="s">
        <v>32</v>
      </c>
      <c r="D1952" s="1" t="s">
        <v>21</v>
      </c>
      <c r="E1952" s="1" t="s">
        <v>13</v>
      </c>
      <c r="F1952">
        <v>3.6888000000000001</v>
      </c>
      <c r="G1952">
        <v>790.26899400000002</v>
      </c>
      <c r="H1952">
        <v>1.4754</v>
      </c>
      <c r="I1952">
        <v>1083</v>
      </c>
    </row>
    <row r="1953" spans="1:9" x14ac:dyDescent="0.3">
      <c r="A1953">
        <v>2020</v>
      </c>
      <c r="B1953">
        <v>12</v>
      </c>
      <c r="C1953" s="1" t="s">
        <v>9</v>
      </c>
      <c r="D1953" s="1" t="s">
        <v>20</v>
      </c>
      <c r="E1953" s="1" t="s">
        <v>12</v>
      </c>
      <c r="F1953">
        <v>4.4035000000000002</v>
      </c>
      <c r="G1953">
        <v>282.29456699999997</v>
      </c>
      <c r="H1953">
        <v>1.5852999999999999</v>
      </c>
      <c r="I1953">
        <v>225</v>
      </c>
    </row>
    <row r="1954" spans="1:9" x14ac:dyDescent="0.3">
      <c r="A1954">
        <v>2022</v>
      </c>
      <c r="B1954">
        <v>12</v>
      </c>
      <c r="C1954" s="1" t="s">
        <v>26</v>
      </c>
      <c r="D1954" s="1" t="s">
        <v>55</v>
      </c>
      <c r="E1954" s="1" t="s">
        <v>12</v>
      </c>
      <c r="F1954">
        <v>4.9301000000000004</v>
      </c>
      <c r="G1954">
        <v>253.99308199999999</v>
      </c>
      <c r="H1954">
        <v>1.7255</v>
      </c>
      <c r="I1954">
        <v>686</v>
      </c>
    </row>
    <row r="1955" spans="1:9" x14ac:dyDescent="0.3">
      <c r="A1955">
        <v>2020</v>
      </c>
      <c r="B1955">
        <v>12</v>
      </c>
      <c r="C1955" s="1" t="s">
        <v>26</v>
      </c>
      <c r="D1955" s="1" t="s">
        <v>10</v>
      </c>
      <c r="E1955" s="1" t="s">
        <v>13</v>
      </c>
      <c r="F1955">
        <v>5.0658000000000003</v>
      </c>
      <c r="G1955">
        <v>764.22907699999996</v>
      </c>
      <c r="H1955">
        <v>2.5329999999999999</v>
      </c>
      <c r="I1955">
        <v>869</v>
      </c>
    </row>
    <row r="1956" spans="1:9" x14ac:dyDescent="0.3">
      <c r="A1956">
        <v>2020</v>
      </c>
      <c r="B1956">
        <v>12</v>
      </c>
      <c r="C1956" s="1" t="s">
        <v>32</v>
      </c>
      <c r="D1956" s="1" t="s">
        <v>16</v>
      </c>
      <c r="E1956" s="1" t="s">
        <v>11</v>
      </c>
      <c r="F1956">
        <v>5.1246999999999998</v>
      </c>
      <c r="G1956">
        <v>297.62850800000001</v>
      </c>
      <c r="H1956">
        <v>1.1787000000000001</v>
      </c>
      <c r="I1956">
        <v>1031</v>
      </c>
    </row>
    <row r="1957" spans="1:9" x14ac:dyDescent="0.3">
      <c r="A1957">
        <v>2022</v>
      </c>
      <c r="B1957">
        <v>12</v>
      </c>
      <c r="C1957" s="1" t="s">
        <v>32</v>
      </c>
      <c r="D1957" s="1" t="s">
        <v>17</v>
      </c>
      <c r="E1957" s="1" t="s">
        <v>126</v>
      </c>
      <c r="F1957">
        <v>5.3833000000000002</v>
      </c>
      <c r="G1957">
        <v>408.10701399999999</v>
      </c>
      <c r="H1957">
        <v>0.96899999999999997</v>
      </c>
      <c r="I1957">
        <v>1679</v>
      </c>
    </row>
    <row r="1958" spans="1:9" x14ac:dyDescent="0.3">
      <c r="A1958">
        <v>2022</v>
      </c>
      <c r="B1958">
        <v>12</v>
      </c>
      <c r="C1958" s="1" t="s">
        <v>9</v>
      </c>
      <c r="D1958" s="1" t="s">
        <v>10</v>
      </c>
      <c r="E1958" s="1" t="s">
        <v>11</v>
      </c>
      <c r="F1958">
        <v>5.7782999999999998</v>
      </c>
      <c r="G1958">
        <v>479.59158500000001</v>
      </c>
      <c r="H1958">
        <v>1.2135</v>
      </c>
      <c r="I1958">
        <v>389</v>
      </c>
    </row>
    <row r="1959" spans="1:9" x14ac:dyDescent="0.3">
      <c r="A1959">
        <v>2020</v>
      </c>
      <c r="B1959">
        <v>12</v>
      </c>
      <c r="C1959" s="1" t="s">
        <v>32</v>
      </c>
      <c r="D1959" s="1" t="s">
        <v>16</v>
      </c>
      <c r="E1959" s="1" t="s">
        <v>13</v>
      </c>
      <c r="F1959">
        <v>6.2070999999999996</v>
      </c>
      <c r="G1959">
        <v>923.40991899999995</v>
      </c>
      <c r="H1959">
        <v>2.7930999999999999</v>
      </c>
      <c r="I1959">
        <v>2067</v>
      </c>
    </row>
    <row r="1960" spans="1:9" x14ac:dyDescent="0.3">
      <c r="A1960">
        <v>2020</v>
      </c>
      <c r="B1960">
        <v>12</v>
      </c>
      <c r="C1960" s="1" t="s">
        <v>26</v>
      </c>
      <c r="D1960" s="1" t="s">
        <v>15</v>
      </c>
      <c r="E1960" s="1" t="s">
        <v>13</v>
      </c>
      <c r="F1960">
        <v>6.5758000000000001</v>
      </c>
      <c r="G1960">
        <v>1391.7110399999999</v>
      </c>
      <c r="H1960">
        <v>2.6303000000000001</v>
      </c>
      <c r="I1960">
        <v>939</v>
      </c>
    </row>
    <row r="1961" spans="1:9" x14ac:dyDescent="0.3">
      <c r="A1961">
        <v>2021</v>
      </c>
      <c r="B1961">
        <v>12</v>
      </c>
      <c r="C1961" s="1" t="s">
        <v>26</v>
      </c>
      <c r="D1961" s="1" t="s">
        <v>15</v>
      </c>
      <c r="E1961" s="1" t="s">
        <v>13</v>
      </c>
      <c r="F1961">
        <v>7.1891999999999996</v>
      </c>
      <c r="G1961">
        <v>1308.7819750000001</v>
      </c>
      <c r="H1961">
        <v>2.8757000000000001</v>
      </c>
      <c r="I1961">
        <v>1638</v>
      </c>
    </row>
    <row r="1962" spans="1:9" x14ac:dyDescent="0.3">
      <c r="A1962">
        <v>2022</v>
      </c>
      <c r="B1962">
        <v>12</v>
      </c>
      <c r="C1962" s="1" t="s">
        <v>32</v>
      </c>
      <c r="D1962" s="1" t="s">
        <v>55</v>
      </c>
      <c r="E1962" s="1" t="s">
        <v>12</v>
      </c>
      <c r="F1962">
        <v>7.3404999999999996</v>
      </c>
      <c r="G1962">
        <v>308.90372200000002</v>
      </c>
      <c r="H1962">
        <v>2.5691999999999999</v>
      </c>
      <c r="I1962">
        <v>840</v>
      </c>
    </row>
    <row r="1963" spans="1:9" x14ac:dyDescent="0.3">
      <c r="A1963">
        <v>2020</v>
      </c>
      <c r="B1963">
        <v>12</v>
      </c>
      <c r="C1963" s="1" t="s">
        <v>26</v>
      </c>
      <c r="D1963" s="1" t="s">
        <v>20</v>
      </c>
      <c r="E1963" s="1" t="s">
        <v>12</v>
      </c>
      <c r="F1963">
        <v>7.5570000000000004</v>
      </c>
      <c r="G1963">
        <v>574.50500699999998</v>
      </c>
      <c r="H1963">
        <v>2.7206000000000001</v>
      </c>
      <c r="I1963">
        <v>1595</v>
      </c>
    </row>
    <row r="1964" spans="1:9" x14ac:dyDescent="0.3">
      <c r="A1964">
        <v>2021</v>
      </c>
      <c r="B1964">
        <v>12</v>
      </c>
      <c r="C1964" s="1" t="s">
        <v>26</v>
      </c>
      <c r="D1964" s="1" t="s">
        <v>10</v>
      </c>
      <c r="E1964" s="1" t="s">
        <v>46</v>
      </c>
      <c r="F1964">
        <v>7.8182</v>
      </c>
      <c r="G1964">
        <v>549.34429999999998</v>
      </c>
      <c r="H1964">
        <v>1.5636000000000001</v>
      </c>
      <c r="I1964">
        <v>1053</v>
      </c>
    </row>
    <row r="1965" spans="1:9" x14ac:dyDescent="0.3">
      <c r="A1965">
        <v>2021</v>
      </c>
      <c r="B1965">
        <v>12</v>
      </c>
      <c r="C1965" s="1" t="s">
        <v>9</v>
      </c>
      <c r="D1965" s="1" t="s">
        <v>10</v>
      </c>
      <c r="E1965" s="1" t="s">
        <v>11</v>
      </c>
      <c r="F1965">
        <v>8.2873000000000001</v>
      </c>
      <c r="G1965">
        <v>584.43964500000004</v>
      </c>
      <c r="H1965">
        <v>1.7403</v>
      </c>
      <c r="I1965">
        <v>484</v>
      </c>
    </row>
    <row r="1966" spans="1:9" x14ac:dyDescent="0.3">
      <c r="A1966">
        <v>2022</v>
      </c>
      <c r="B1966">
        <v>12</v>
      </c>
      <c r="C1966" s="1" t="s">
        <v>26</v>
      </c>
      <c r="D1966" s="1" t="s">
        <v>10</v>
      </c>
      <c r="E1966" s="1" t="s">
        <v>13</v>
      </c>
      <c r="F1966">
        <v>8.8173999999999992</v>
      </c>
      <c r="G1966">
        <v>1180.5506829999999</v>
      </c>
      <c r="H1966">
        <v>4.3360000000000003</v>
      </c>
      <c r="I1966">
        <v>3076</v>
      </c>
    </row>
    <row r="1967" spans="1:9" x14ac:dyDescent="0.3">
      <c r="A1967">
        <v>2021</v>
      </c>
      <c r="B1967">
        <v>12</v>
      </c>
      <c r="C1967" s="1" t="s">
        <v>32</v>
      </c>
      <c r="D1967" s="1" t="s">
        <v>10</v>
      </c>
      <c r="E1967" s="1" t="s">
        <v>13</v>
      </c>
      <c r="F1967">
        <v>9.2022999999999993</v>
      </c>
      <c r="G1967">
        <v>1260.9091940000001</v>
      </c>
      <c r="H1967">
        <v>4.6012000000000004</v>
      </c>
      <c r="I1967">
        <v>714</v>
      </c>
    </row>
    <row r="1968" spans="1:9" x14ac:dyDescent="0.3">
      <c r="A1968">
        <v>2021</v>
      </c>
      <c r="B1968">
        <v>12</v>
      </c>
      <c r="C1968" s="1" t="s">
        <v>26</v>
      </c>
      <c r="D1968" s="1" t="s">
        <v>17</v>
      </c>
      <c r="E1968" s="1" t="s">
        <v>126</v>
      </c>
      <c r="F1968">
        <v>9.2164000000000001</v>
      </c>
      <c r="G1968">
        <v>785.23974499999997</v>
      </c>
      <c r="H1968">
        <v>1.6589</v>
      </c>
      <c r="I1968">
        <v>3027</v>
      </c>
    </row>
    <row r="1969" spans="1:9" x14ac:dyDescent="0.3">
      <c r="A1969">
        <v>2020</v>
      </c>
      <c r="B1969">
        <v>12</v>
      </c>
      <c r="C1969" s="1" t="s">
        <v>32</v>
      </c>
      <c r="D1969" s="1" t="s">
        <v>10</v>
      </c>
      <c r="E1969" s="1" t="s">
        <v>13</v>
      </c>
      <c r="F1969">
        <v>9.7353000000000005</v>
      </c>
      <c r="G1969">
        <v>1248.6311000000001</v>
      </c>
      <c r="H1969">
        <v>4.8674999999999997</v>
      </c>
      <c r="I1969">
        <v>1006</v>
      </c>
    </row>
    <row r="1970" spans="1:9" x14ac:dyDescent="0.3">
      <c r="A1970">
        <v>2022</v>
      </c>
      <c r="B1970">
        <v>12</v>
      </c>
      <c r="C1970" s="1" t="s">
        <v>26</v>
      </c>
      <c r="D1970" s="1" t="s">
        <v>20</v>
      </c>
      <c r="E1970" s="1" t="s">
        <v>12</v>
      </c>
      <c r="F1970">
        <v>9.7878000000000007</v>
      </c>
      <c r="G1970">
        <v>674.81985399999996</v>
      </c>
      <c r="H1970">
        <v>3.5236000000000001</v>
      </c>
      <c r="I1970">
        <v>1357</v>
      </c>
    </row>
    <row r="1971" spans="1:9" x14ac:dyDescent="0.3">
      <c r="A1971">
        <v>2020</v>
      </c>
      <c r="B1971">
        <v>12</v>
      </c>
      <c r="C1971" s="1" t="s">
        <v>9</v>
      </c>
      <c r="D1971" s="1" t="s">
        <v>16</v>
      </c>
      <c r="E1971" s="1" t="s">
        <v>11</v>
      </c>
      <c r="F1971">
        <v>9.7942999999999998</v>
      </c>
      <c r="G1971">
        <v>542.25353700000005</v>
      </c>
      <c r="H1971">
        <v>2.2526999999999999</v>
      </c>
      <c r="I1971">
        <v>466</v>
      </c>
    </row>
    <row r="1972" spans="1:9" x14ac:dyDescent="0.3">
      <c r="A1972">
        <v>2021</v>
      </c>
      <c r="B1972">
        <v>12</v>
      </c>
      <c r="C1972" s="1" t="s">
        <v>26</v>
      </c>
      <c r="D1972" s="1" t="s">
        <v>20</v>
      </c>
      <c r="E1972" s="1" t="s">
        <v>12</v>
      </c>
      <c r="F1972">
        <v>10.0487</v>
      </c>
      <c r="G1972">
        <v>606.25328000000002</v>
      </c>
      <c r="H1972">
        <v>3.6175000000000002</v>
      </c>
      <c r="I1972">
        <v>1359</v>
      </c>
    </row>
    <row r="1973" spans="1:9" x14ac:dyDescent="0.3">
      <c r="A1973">
        <v>2021</v>
      </c>
      <c r="B1973">
        <v>12</v>
      </c>
      <c r="C1973" s="1" t="s">
        <v>9</v>
      </c>
      <c r="D1973" s="1" t="s">
        <v>10</v>
      </c>
      <c r="E1973" s="1" t="s">
        <v>46</v>
      </c>
      <c r="F1973">
        <v>10.590299999999999</v>
      </c>
      <c r="G1973">
        <v>748.85789999999997</v>
      </c>
      <c r="H1973">
        <v>2.1179999999999999</v>
      </c>
      <c r="I1973">
        <v>428</v>
      </c>
    </row>
    <row r="1974" spans="1:9" x14ac:dyDescent="0.3">
      <c r="A1974">
        <v>2020</v>
      </c>
      <c r="B1974">
        <v>12</v>
      </c>
      <c r="C1974" s="1" t="s">
        <v>9</v>
      </c>
      <c r="D1974" s="1" t="s">
        <v>10</v>
      </c>
      <c r="E1974" s="1" t="s">
        <v>11</v>
      </c>
      <c r="F1974">
        <v>12.700200000000001</v>
      </c>
      <c r="G1974">
        <v>789.22792300000003</v>
      </c>
      <c r="H1974">
        <v>2.6669999999999998</v>
      </c>
      <c r="I1974">
        <v>543</v>
      </c>
    </row>
    <row r="1975" spans="1:9" x14ac:dyDescent="0.3">
      <c r="A1975">
        <v>2022</v>
      </c>
      <c r="B1975">
        <v>12</v>
      </c>
      <c r="C1975" s="1" t="s">
        <v>26</v>
      </c>
      <c r="D1975" s="1" t="s">
        <v>15</v>
      </c>
      <c r="E1975" s="1" t="s">
        <v>13</v>
      </c>
      <c r="F1975">
        <v>13.1007</v>
      </c>
      <c r="G1975">
        <v>2332.3043750000002</v>
      </c>
      <c r="H1975">
        <v>5.2404000000000002</v>
      </c>
      <c r="I1975">
        <v>2389</v>
      </c>
    </row>
    <row r="1976" spans="1:9" x14ac:dyDescent="0.3">
      <c r="A1976">
        <v>2022</v>
      </c>
      <c r="B1976">
        <v>12</v>
      </c>
      <c r="C1976" s="1" t="s">
        <v>32</v>
      </c>
      <c r="D1976" s="1" t="s">
        <v>56</v>
      </c>
      <c r="E1976" s="1" t="s">
        <v>12</v>
      </c>
      <c r="F1976">
        <v>13.8492</v>
      </c>
      <c r="G1976">
        <v>1260.041579</v>
      </c>
      <c r="H1976">
        <v>4.8472</v>
      </c>
      <c r="I1976">
        <v>3776</v>
      </c>
    </row>
    <row r="1977" spans="1:9" x14ac:dyDescent="0.3">
      <c r="A1977">
        <v>2022</v>
      </c>
      <c r="B1977">
        <v>12</v>
      </c>
      <c r="C1977" s="1" t="s">
        <v>26</v>
      </c>
      <c r="D1977" s="1" t="s">
        <v>10</v>
      </c>
      <c r="E1977" s="1" t="s">
        <v>11</v>
      </c>
      <c r="F1977">
        <v>14.025399999999999</v>
      </c>
      <c r="G1977">
        <v>1104.6946849999999</v>
      </c>
      <c r="H1977">
        <v>2.9453</v>
      </c>
      <c r="I1977">
        <v>2688</v>
      </c>
    </row>
    <row r="1978" spans="1:9" x14ac:dyDescent="0.3">
      <c r="A1978">
        <v>2021</v>
      </c>
      <c r="B1978">
        <v>12</v>
      </c>
      <c r="C1978" s="1" t="s">
        <v>32</v>
      </c>
      <c r="D1978" s="1" t="s">
        <v>17</v>
      </c>
      <c r="E1978" s="1" t="s">
        <v>126</v>
      </c>
      <c r="F1978">
        <v>17.0671</v>
      </c>
      <c r="G1978">
        <v>1470.9417510000001</v>
      </c>
      <c r="H1978">
        <v>3.0720999999999998</v>
      </c>
      <c r="I1978">
        <v>4837</v>
      </c>
    </row>
    <row r="1979" spans="1:9" x14ac:dyDescent="0.3">
      <c r="A1979">
        <v>2020</v>
      </c>
      <c r="B1979">
        <v>12</v>
      </c>
      <c r="C1979" s="1" t="s">
        <v>32</v>
      </c>
      <c r="D1979" s="1" t="s">
        <v>20</v>
      </c>
      <c r="E1979" s="1" t="s">
        <v>12</v>
      </c>
      <c r="F1979">
        <v>18.111799999999999</v>
      </c>
      <c r="G1979">
        <v>1362.937588</v>
      </c>
      <c r="H1979">
        <v>6.5202999999999998</v>
      </c>
      <c r="I1979">
        <v>2078</v>
      </c>
    </row>
    <row r="1980" spans="1:9" x14ac:dyDescent="0.3">
      <c r="A1980">
        <v>2021</v>
      </c>
      <c r="B1980">
        <v>12</v>
      </c>
      <c r="C1980" s="1" t="s">
        <v>32</v>
      </c>
      <c r="D1980" s="1" t="s">
        <v>20</v>
      </c>
      <c r="E1980" s="1" t="s">
        <v>12</v>
      </c>
      <c r="F1980">
        <v>19.925000000000001</v>
      </c>
      <c r="G1980">
        <v>1349.5445580000001</v>
      </c>
      <c r="H1980">
        <v>7.173</v>
      </c>
      <c r="I1980">
        <v>1769</v>
      </c>
    </row>
    <row r="1981" spans="1:9" x14ac:dyDescent="0.3">
      <c r="A1981">
        <v>2020</v>
      </c>
      <c r="B1981">
        <v>12</v>
      </c>
      <c r="C1981" s="1" t="s">
        <v>26</v>
      </c>
      <c r="D1981" s="1" t="s">
        <v>10</v>
      </c>
      <c r="E1981" s="1" t="s">
        <v>46</v>
      </c>
      <c r="F1981">
        <v>20.2285</v>
      </c>
      <c r="G1981">
        <v>1371.2550000000001</v>
      </c>
      <c r="H1981">
        <v>4.0456000000000003</v>
      </c>
      <c r="I1981">
        <v>1889</v>
      </c>
    </row>
    <row r="1982" spans="1:9" x14ac:dyDescent="0.3">
      <c r="A1982">
        <v>2022</v>
      </c>
      <c r="B1982">
        <v>12</v>
      </c>
      <c r="C1982" s="1" t="s">
        <v>32</v>
      </c>
      <c r="D1982" s="1" t="s">
        <v>10</v>
      </c>
      <c r="E1982" s="1" t="s">
        <v>13</v>
      </c>
      <c r="F1982">
        <v>22.1265</v>
      </c>
      <c r="G1982">
        <v>2942.5828320000001</v>
      </c>
      <c r="H1982">
        <v>10.9131</v>
      </c>
      <c r="I1982">
        <v>6072</v>
      </c>
    </row>
    <row r="1983" spans="1:9" x14ac:dyDescent="0.3">
      <c r="A1983">
        <v>2022</v>
      </c>
      <c r="B1983">
        <v>12</v>
      </c>
      <c r="C1983" s="1" t="s">
        <v>32</v>
      </c>
      <c r="D1983" s="1" t="s">
        <v>20</v>
      </c>
      <c r="E1983" s="1" t="s">
        <v>12</v>
      </c>
      <c r="F1983">
        <v>24.732500000000002</v>
      </c>
      <c r="G1983">
        <v>1815.368418</v>
      </c>
      <c r="H1983">
        <v>8.9037000000000006</v>
      </c>
      <c r="I1983">
        <v>1841</v>
      </c>
    </row>
    <row r="1984" spans="1:9" x14ac:dyDescent="0.3">
      <c r="A1984">
        <v>2020</v>
      </c>
      <c r="B1984">
        <v>12</v>
      </c>
      <c r="C1984" s="1" t="s">
        <v>32</v>
      </c>
      <c r="D1984" s="1" t="s">
        <v>15</v>
      </c>
      <c r="E1984" s="1" t="s">
        <v>13</v>
      </c>
      <c r="F1984">
        <v>24.9785</v>
      </c>
      <c r="G1984">
        <v>4973.5722139999998</v>
      </c>
      <c r="H1984">
        <v>9.9914000000000005</v>
      </c>
      <c r="I1984">
        <v>1907</v>
      </c>
    </row>
    <row r="1985" spans="1:9" x14ac:dyDescent="0.3">
      <c r="A1985">
        <v>2021</v>
      </c>
      <c r="B1985">
        <v>12</v>
      </c>
      <c r="C1985" s="1" t="s">
        <v>32</v>
      </c>
      <c r="D1985" s="1" t="s">
        <v>10</v>
      </c>
      <c r="E1985" s="1" t="s">
        <v>46</v>
      </c>
      <c r="F1985">
        <v>25.2956</v>
      </c>
      <c r="G1985">
        <v>1721.9885999999999</v>
      </c>
      <c r="H1985">
        <v>5.0590999999999999</v>
      </c>
      <c r="I1985">
        <v>2407</v>
      </c>
    </row>
    <row r="1986" spans="1:9" x14ac:dyDescent="0.3">
      <c r="A1986">
        <v>2022</v>
      </c>
      <c r="B1986">
        <v>12</v>
      </c>
      <c r="C1986" s="1" t="s">
        <v>9</v>
      </c>
      <c r="D1986" s="1" t="s">
        <v>10</v>
      </c>
      <c r="E1986" s="1" t="s">
        <v>12</v>
      </c>
      <c r="F1986">
        <v>26.398</v>
      </c>
      <c r="G1986">
        <v>3098.2747159999999</v>
      </c>
      <c r="H1986">
        <v>9.2393000000000001</v>
      </c>
      <c r="I1986">
        <v>596</v>
      </c>
    </row>
    <row r="1987" spans="1:9" x14ac:dyDescent="0.3">
      <c r="A1987">
        <v>2021</v>
      </c>
      <c r="B1987">
        <v>12</v>
      </c>
      <c r="C1987" s="1" t="s">
        <v>26</v>
      </c>
      <c r="D1987" s="1" t="s">
        <v>10</v>
      </c>
      <c r="E1987" s="1" t="s">
        <v>11</v>
      </c>
      <c r="F1987">
        <v>26.8384</v>
      </c>
      <c r="G1987">
        <v>1831.4709789999999</v>
      </c>
      <c r="H1987">
        <v>5.6360999999999999</v>
      </c>
      <c r="I1987">
        <v>5837</v>
      </c>
    </row>
    <row r="1988" spans="1:9" x14ac:dyDescent="0.3">
      <c r="A1988">
        <v>2022</v>
      </c>
      <c r="B1988">
        <v>12</v>
      </c>
      <c r="C1988" s="1" t="s">
        <v>32</v>
      </c>
      <c r="D1988" s="1" t="s">
        <v>10</v>
      </c>
      <c r="E1988" s="1" t="s">
        <v>11</v>
      </c>
      <c r="F1988">
        <v>27.536799999999999</v>
      </c>
      <c r="G1988">
        <v>2257.7323289999999</v>
      </c>
      <c r="H1988">
        <v>5.7827999999999999</v>
      </c>
      <c r="I1988">
        <v>4364</v>
      </c>
    </row>
    <row r="1989" spans="1:9" x14ac:dyDescent="0.3">
      <c r="A1989">
        <v>2022</v>
      </c>
      <c r="B1989">
        <v>12</v>
      </c>
      <c r="C1989" s="1" t="s">
        <v>9</v>
      </c>
      <c r="D1989" s="1" t="s">
        <v>10</v>
      </c>
      <c r="E1989" s="1" t="s">
        <v>13</v>
      </c>
      <c r="F1989">
        <v>30.0701</v>
      </c>
      <c r="G1989">
        <v>3720.114364</v>
      </c>
      <c r="H1989">
        <v>15.0265</v>
      </c>
      <c r="I1989">
        <v>501</v>
      </c>
    </row>
    <row r="1990" spans="1:9" x14ac:dyDescent="0.3">
      <c r="A1990">
        <v>2020</v>
      </c>
      <c r="B1990">
        <v>12</v>
      </c>
      <c r="C1990" s="1" t="s">
        <v>9</v>
      </c>
      <c r="D1990" s="1" t="s">
        <v>10</v>
      </c>
      <c r="E1990" s="1" t="s">
        <v>46</v>
      </c>
      <c r="F1990">
        <v>36.907899999999998</v>
      </c>
      <c r="G1990">
        <v>2267.3182999999999</v>
      </c>
      <c r="H1990">
        <v>7.3815999999999997</v>
      </c>
      <c r="I1990">
        <v>468</v>
      </c>
    </row>
    <row r="1991" spans="1:9" x14ac:dyDescent="0.3">
      <c r="A1991">
        <v>2021</v>
      </c>
      <c r="B1991">
        <v>12</v>
      </c>
      <c r="C1991" s="1" t="s">
        <v>32</v>
      </c>
      <c r="D1991" s="1" t="s">
        <v>15</v>
      </c>
      <c r="E1991" s="1" t="s">
        <v>13</v>
      </c>
      <c r="F1991">
        <v>38.947800000000001</v>
      </c>
      <c r="G1991">
        <v>7508.4035649999996</v>
      </c>
      <c r="H1991">
        <v>15.5791</v>
      </c>
      <c r="I1991">
        <v>4678</v>
      </c>
    </row>
    <row r="1992" spans="1:9" x14ac:dyDescent="0.3">
      <c r="A1992">
        <v>2021</v>
      </c>
      <c r="B1992">
        <v>12</v>
      </c>
      <c r="C1992" s="1" t="s">
        <v>9</v>
      </c>
      <c r="D1992" s="1" t="s">
        <v>10</v>
      </c>
      <c r="E1992" s="1" t="s">
        <v>13</v>
      </c>
      <c r="F1992">
        <v>40.069299999999998</v>
      </c>
      <c r="G1992">
        <v>4483.3081380000003</v>
      </c>
      <c r="H1992">
        <v>20.034600000000001</v>
      </c>
      <c r="I1992">
        <v>666</v>
      </c>
    </row>
    <row r="1993" spans="1:9" x14ac:dyDescent="0.3">
      <c r="A1993">
        <v>2020</v>
      </c>
      <c r="B1993">
        <v>12</v>
      </c>
      <c r="C1993" s="1" t="s">
        <v>9</v>
      </c>
      <c r="D1993" s="1" t="s">
        <v>10</v>
      </c>
      <c r="E1993" s="1" t="s">
        <v>13</v>
      </c>
      <c r="F1993">
        <v>40.608600000000003</v>
      </c>
      <c r="G1993">
        <v>3857.8111789999998</v>
      </c>
      <c r="H1993">
        <v>20.304400000000001</v>
      </c>
      <c r="I1993">
        <v>568</v>
      </c>
    </row>
    <row r="1994" spans="1:9" x14ac:dyDescent="0.3">
      <c r="A1994">
        <v>2020</v>
      </c>
      <c r="B1994">
        <v>12</v>
      </c>
      <c r="C1994" s="1" t="s">
        <v>32</v>
      </c>
      <c r="D1994" s="1" t="s">
        <v>10</v>
      </c>
      <c r="E1994" s="1" t="s">
        <v>46</v>
      </c>
      <c r="F1994">
        <v>40.661700000000003</v>
      </c>
      <c r="G1994">
        <v>2642.1648</v>
      </c>
      <c r="H1994">
        <v>8.1324000000000005</v>
      </c>
      <c r="I1994">
        <v>2079</v>
      </c>
    </row>
    <row r="1995" spans="1:9" x14ac:dyDescent="0.3">
      <c r="A1995">
        <v>2020</v>
      </c>
      <c r="B1995">
        <v>12</v>
      </c>
      <c r="C1995" s="1" t="s">
        <v>9</v>
      </c>
      <c r="D1995" s="1" t="s">
        <v>15</v>
      </c>
      <c r="E1995" s="1" t="s">
        <v>13</v>
      </c>
      <c r="F1995">
        <v>40.667499999999997</v>
      </c>
      <c r="G1995">
        <v>5995.0734069999999</v>
      </c>
      <c r="H1995">
        <v>16.267099999999999</v>
      </c>
      <c r="I1995">
        <v>658</v>
      </c>
    </row>
    <row r="1996" spans="1:9" x14ac:dyDescent="0.3">
      <c r="A1996">
        <v>2022</v>
      </c>
      <c r="B1996">
        <v>12</v>
      </c>
      <c r="C1996" s="1" t="s">
        <v>9</v>
      </c>
      <c r="D1996" s="1" t="s">
        <v>15</v>
      </c>
      <c r="E1996" s="1" t="s">
        <v>13</v>
      </c>
      <c r="F1996">
        <v>41.707599999999999</v>
      </c>
      <c r="G1996">
        <v>7988.0453440000001</v>
      </c>
      <c r="H1996">
        <v>16.6831</v>
      </c>
      <c r="I1996">
        <v>615</v>
      </c>
    </row>
    <row r="1997" spans="1:9" x14ac:dyDescent="0.3">
      <c r="A1997">
        <v>2022</v>
      </c>
      <c r="B1997">
        <v>12</v>
      </c>
      <c r="C1997" s="1" t="s">
        <v>26</v>
      </c>
      <c r="D1997" s="1" t="s">
        <v>10</v>
      </c>
      <c r="E1997" s="1" t="s">
        <v>12</v>
      </c>
      <c r="F1997">
        <v>41.937199999999997</v>
      </c>
      <c r="G1997">
        <v>5315.2365040000004</v>
      </c>
      <c r="H1997">
        <v>14.678000000000001</v>
      </c>
      <c r="I1997">
        <v>7912</v>
      </c>
    </row>
    <row r="1998" spans="1:9" x14ac:dyDescent="0.3">
      <c r="A1998">
        <v>2020</v>
      </c>
      <c r="B1998">
        <v>12</v>
      </c>
      <c r="C1998" s="1" t="s">
        <v>26</v>
      </c>
      <c r="D1998" s="1" t="s">
        <v>10</v>
      </c>
      <c r="E1998" s="1" t="s">
        <v>12</v>
      </c>
      <c r="F1998">
        <v>44.227600000000002</v>
      </c>
      <c r="G1998">
        <v>4566.001749</v>
      </c>
      <c r="H1998">
        <v>15.479699999999999</v>
      </c>
      <c r="I1998">
        <v>8900</v>
      </c>
    </row>
    <row r="1999" spans="1:9" x14ac:dyDescent="0.3">
      <c r="A1999">
        <v>2021</v>
      </c>
      <c r="B1999">
        <v>12</v>
      </c>
      <c r="C1999" s="1" t="s">
        <v>9</v>
      </c>
      <c r="D1999" s="1" t="s">
        <v>15</v>
      </c>
      <c r="E1999" s="1" t="s">
        <v>13</v>
      </c>
      <c r="F1999">
        <v>48.531799999999997</v>
      </c>
      <c r="G1999">
        <v>7688.3169230000003</v>
      </c>
      <c r="H1999">
        <v>19.412700000000001</v>
      </c>
      <c r="I1999">
        <v>766</v>
      </c>
    </row>
    <row r="2000" spans="1:9" x14ac:dyDescent="0.3">
      <c r="A2000">
        <v>2022</v>
      </c>
      <c r="B2000">
        <v>12</v>
      </c>
      <c r="C2000" s="1" t="s">
        <v>32</v>
      </c>
      <c r="D2000" s="1" t="s">
        <v>15</v>
      </c>
      <c r="E2000" s="1" t="s">
        <v>13</v>
      </c>
      <c r="F2000">
        <v>50.753999999999998</v>
      </c>
      <c r="G2000">
        <v>9074.1547040000005</v>
      </c>
      <c r="H2000">
        <v>20.301600000000001</v>
      </c>
      <c r="I2000">
        <v>8459</v>
      </c>
    </row>
    <row r="2001" spans="1:9" x14ac:dyDescent="0.3">
      <c r="A2001">
        <v>2021</v>
      </c>
      <c r="B2001">
        <v>12</v>
      </c>
      <c r="C2001" s="1" t="s">
        <v>9</v>
      </c>
      <c r="D2001" s="1" t="s">
        <v>10</v>
      </c>
      <c r="E2001" s="1" t="s">
        <v>12</v>
      </c>
      <c r="F2001">
        <v>58.926900000000003</v>
      </c>
      <c r="G2001">
        <v>5261.8993069999997</v>
      </c>
      <c r="H2001">
        <v>20.624400000000001</v>
      </c>
      <c r="I2001">
        <v>782</v>
      </c>
    </row>
    <row r="2002" spans="1:9" x14ac:dyDescent="0.3">
      <c r="A2002">
        <v>2021</v>
      </c>
      <c r="B2002">
        <v>12</v>
      </c>
      <c r="C2002" s="1" t="s">
        <v>26</v>
      </c>
      <c r="D2002" s="1" t="s">
        <v>10</v>
      </c>
      <c r="E2002" s="1" t="s">
        <v>12</v>
      </c>
      <c r="F2002">
        <v>69.709599999999995</v>
      </c>
      <c r="G2002">
        <v>6746.2301100000004</v>
      </c>
      <c r="H2002">
        <v>24.398399999999999</v>
      </c>
      <c r="I2002">
        <v>10270</v>
      </c>
    </row>
    <row r="2003" spans="1:9" x14ac:dyDescent="0.3">
      <c r="A2003">
        <v>2020</v>
      </c>
      <c r="B2003">
        <v>12</v>
      </c>
      <c r="C2003" s="1" t="s">
        <v>9</v>
      </c>
      <c r="D2003" s="1" t="s">
        <v>10</v>
      </c>
      <c r="E2003" s="1" t="s">
        <v>12</v>
      </c>
      <c r="F2003">
        <v>69.803600000000003</v>
      </c>
      <c r="G2003">
        <v>5995.2528309999998</v>
      </c>
      <c r="H2003">
        <v>24.4312</v>
      </c>
      <c r="I2003">
        <v>795</v>
      </c>
    </row>
    <row r="2004" spans="1:9" x14ac:dyDescent="0.3">
      <c r="A2004">
        <v>2020</v>
      </c>
      <c r="B2004">
        <v>12</v>
      </c>
      <c r="C2004" s="1" t="s">
        <v>26</v>
      </c>
      <c r="D2004" s="1" t="s">
        <v>10</v>
      </c>
      <c r="E2004" s="1" t="s">
        <v>11</v>
      </c>
      <c r="F2004">
        <v>74.862899999999996</v>
      </c>
      <c r="G2004">
        <v>4235.5771329999998</v>
      </c>
      <c r="H2004">
        <v>15.7212</v>
      </c>
      <c r="I2004">
        <v>8742</v>
      </c>
    </row>
    <row r="2005" spans="1:9" x14ac:dyDescent="0.3">
      <c r="A2005">
        <v>2021</v>
      </c>
      <c r="B2005">
        <v>12</v>
      </c>
      <c r="C2005" s="1" t="s">
        <v>32</v>
      </c>
      <c r="D2005" s="1" t="s">
        <v>10</v>
      </c>
      <c r="E2005" s="1" t="s">
        <v>11</v>
      </c>
      <c r="F2005">
        <v>92.248500000000007</v>
      </c>
      <c r="G2005">
        <v>5816.404614</v>
      </c>
      <c r="H2005">
        <v>19.3721</v>
      </c>
      <c r="I2005">
        <v>12028</v>
      </c>
    </row>
    <row r="2006" spans="1:9" x14ac:dyDescent="0.3">
      <c r="A2006">
        <v>2020</v>
      </c>
      <c r="B2006">
        <v>12</v>
      </c>
      <c r="C2006" s="1" t="s">
        <v>32</v>
      </c>
      <c r="D2006" s="1" t="s">
        <v>10</v>
      </c>
      <c r="E2006" s="1" t="s">
        <v>12</v>
      </c>
      <c r="F2006">
        <v>110.6414</v>
      </c>
      <c r="G2006">
        <v>10476.185686000001</v>
      </c>
      <c r="H2006">
        <v>38.724499999999999</v>
      </c>
      <c r="I2006">
        <v>15236</v>
      </c>
    </row>
    <row r="2007" spans="1:9" x14ac:dyDescent="0.3">
      <c r="A2007">
        <v>2022</v>
      </c>
      <c r="B2007">
        <v>12</v>
      </c>
      <c r="C2007" s="1" t="s">
        <v>32</v>
      </c>
      <c r="D2007" s="1" t="s">
        <v>10</v>
      </c>
      <c r="E2007" s="1" t="s">
        <v>12</v>
      </c>
      <c r="F2007">
        <v>124.5474</v>
      </c>
      <c r="G2007">
        <v>14747.014971000001</v>
      </c>
      <c r="H2007">
        <v>43.5916</v>
      </c>
      <c r="I2007">
        <v>16029</v>
      </c>
    </row>
    <row r="2008" spans="1:9" x14ac:dyDescent="0.3">
      <c r="A2008">
        <v>2020</v>
      </c>
      <c r="B2008">
        <v>12</v>
      </c>
      <c r="C2008" s="1" t="s">
        <v>32</v>
      </c>
      <c r="D2008" s="1" t="s">
        <v>10</v>
      </c>
      <c r="E2008" s="1" t="s">
        <v>11</v>
      </c>
      <c r="F2008">
        <v>124.8704</v>
      </c>
      <c r="G2008">
        <v>7039.5640400000002</v>
      </c>
      <c r="H2008">
        <v>26.222799999999999</v>
      </c>
      <c r="I2008">
        <v>11727</v>
      </c>
    </row>
    <row r="2009" spans="1:9" x14ac:dyDescent="0.3">
      <c r="A2009">
        <v>2021</v>
      </c>
      <c r="B2009">
        <v>12</v>
      </c>
      <c r="C2009" s="1" t="s">
        <v>32</v>
      </c>
      <c r="D2009" s="1" t="s">
        <v>10</v>
      </c>
      <c r="E2009" s="1" t="s">
        <v>12</v>
      </c>
      <c r="F2009">
        <v>158.1712</v>
      </c>
      <c r="G2009">
        <v>14410.525471999999</v>
      </c>
      <c r="H2009">
        <v>55.359900000000003</v>
      </c>
      <c r="I2009">
        <v>17750</v>
      </c>
    </row>
  </sheetData>
  <mergeCells count="4">
    <mergeCell ref="K8:S8"/>
    <mergeCell ref="K3:R3"/>
    <mergeCell ref="K23:O23"/>
    <mergeCell ref="K13:O13"/>
  </mergeCell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947E-DAC5-456F-A790-4EC569DB8063}">
  <dimension ref="A1:I2030"/>
  <sheetViews>
    <sheetView workbookViewId="0">
      <selection activeCell="E19" sqref="E19"/>
    </sheetView>
  </sheetViews>
  <sheetFormatPr defaultRowHeight="14.4" x14ac:dyDescent="0.3"/>
  <cols>
    <col min="1" max="1" width="6.88671875" bestFit="1" customWidth="1"/>
    <col min="2" max="2" width="9" bestFit="1" customWidth="1"/>
    <col min="3" max="3" width="12.33203125" bestFit="1" customWidth="1"/>
    <col min="4" max="4" width="9.44140625" bestFit="1" customWidth="1"/>
    <col min="5" max="5" width="14.44140625" bestFit="1" customWidth="1"/>
    <col min="6" max="6" width="15.44140625" bestFit="1" customWidth="1"/>
    <col min="7" max="7" width="19.33203125" bestFit="1" customWidth="1"/>
    <col min="8" max="8" width="20.33203125" bestFit="1" customWidth="1"/>
    <col min="9" max="9" width="17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2020</v>
      </c>
      <c r="B2" s="1">
        <v>1</v>
      </c>
      <c r="C2" s="1" t="s">
        <v>9</v>
      </c>
      <c r="D2" s="1" t="s">
        <v>10</v>
      </c>
      <c r="E2" s="1" t="s">
        <v>11</v>
      </c>
      <c r="F2" s="1">
        <v>16.3202</v>
      </c>
      <c r="G2" s="1">
        <v>936.80341299999998</v>
      </c>
      <c r="H2" s="1">
        <v>3.4272</v>
      </c>
      <c r="I2" s="1">
        <v>477</v>
      </c>
    </row>
    <row r="3" spans="1:9" x14ac:dyDescent="0.3">
      <c r="A3" s="1">
        <v>2020</v>
      </c>
      <c r="B3" s="1">
        <v>1</v>
      </c>
      <c r="C3" s="1" t="s">
        <v>9</v>
      </c>
      <c r="D3" s="1" t="s">
        <v>10</v>
      </c>
      <c r="E3" s="1" t="s">
        <v>12</v>
      </c>
      <c r="F3" s="1">
        <v>87.863399999999999</v>
      </c>
      <c r="G3" s="1">
        <v>7019.1165080000001</v>
      </c>
      <c r="H3" s="1">
        <v>30.752199999999998</v>
      </c>
      <c r="I3" s="1">
        <v>754</v>
      </c>
    </row>
    <row r="4" spans="1:9" x14ac:dyDescent="0.3">
      <c r="A4" s="1">
        <v>2020</v>
      </c>
      <c r="B4" s="1">
        <v>1</v>
      </c>
      <c r="C4" s="1" t="s">
        <v>9</v>
      </c>
      <c r="D4" s="1" t="s">
        <v>10</v>
      </c>
      <c r="E4" s="1" t="s">
        <v>13</v>
      </c>
      <c r="F4" s="1">
        <v>35.718200000000003</v>
      </c>
      <c r="G4" s="1">
        <v>4166.4537879999998</v>
      </c>
      <c r="H4" s="1">
        <v>17.859200000000001</v>
      </c>
      <c r="I4" s="1">
        <v>629</v>
      </c>
    </row>
    <row r="5" spans="1:9" x14ac:dyDescent="0.3">
      <c r="A5" s="1">
        <v>2020</v>
      </c>
      <c r="B5" s="1">
        <v>1</v>
      </c>
      <c r="C5" s="1" t="s">
        <v>9</v>
      </c>
      <c r="D5" s="1" t="s">
        <v>10</v>
      </c>
      <c r="E5" s="1" t="s">
        <v>14</v>
      </c>
      <c r="F5" s="1">
        <v>0.35799999999999998</v>
      </c>
      <c r="G5" s="1">
        <v>66.387690000000006</v>
      </c>
      <c r="H5" s="1">
        <v>0.26850000000000002</v>
      </c>
      <c r="I5" s="1">
        <v>29</v>
      </c>
    </row>
    <row r="6" spans="1:9" hidden="1" x14ac:dyDescent="0.3">
      <c r="A6" s="1">
        <v>2020</v>
      </c>
      <c r="B6" s="1">
        <v>1</v>
      </c>
      <c r="C6" s="1" t="s">
        <v>9</v>
      </c>
      <c r="D6" s="1" t="s">
        <v>15</v>
      </c>
      <c r="E6" s="1" t="s">
        <v>13</v>
      </c>
      <c r="F6" s="1">
        <v>16.8368</v>
      </c>
      <c r="G6" s="1">
        <v>3227.9926559999999</v>
      </c>
      <c r="H6" s="1">
        <v>6.7346000000000004</v>
      </c>
      <c r="I6" s="1">
        <v>663</v>
      </c>
    </row>
    <row r="7" spans="1:9" hidden="1" x14ac:dyDescent="0.3">
      <c r="A7" s="1">
        <v>2020</v>
      </c>
      <c r="B7" s="1">
        <v>1</v>
      </c>
      <c r="C7" s="1" t="s">
        <v>9</v>
      </c>
      <c r="D7" s="1" t="s">
        <v>16</v>
      </c>
      <c r="E7" s="1" t="s">
        <v>11</v>
      </c>
      <c r="F7" s="1">
        <v>10.0639</v>
      </c>
      <c r="G7" s="1">
        <v>573.12875799999995</v>
      </c>
      <c r="H7" s="1">
        <v>2.3147000000000002</v>
      </c>
      <c r="I7" s="1">
        <v>547</v>
      </c>
    </row>
    <row r="8" spans="1:9" hidden="1" x14ac:dyDescent="0.3">
      <c r="A8" s="1">
        <v>2020</v>
      </c>
      <c r="B8" s="1">
        <v>1</v>
      </c>
      <c r="C8" s="1" t="s">
        <v>9</v>
      </c>
      <c r="D8" s="1" t="s">
        <v>16</v>
      </c>
      <c r="E8" s="1" t="s">
        <v>13</v>
      </c>
      <c r="F8" s="1">
        <v>5.1222000000000003</v>
      </c>
      <c r="G8" s="1">
        <v>559.44437900000003</v>
      </c>
      <c r="H8" s="1">
        <v>2.3050000000000002</v>
      </c>
      <c r="I8" s="1">
        <v>325</v>
      </c>
    </row>
    <row r="9" spans="1:9" hidden="1" x14ac:dyDescent="0.3">
      <c r="A9" s="1">
        <v>2020</v>
      </c>
      <c r="B9" s="1">
        <v>1</v>
      </c>
      <c r="C9" s="1" t="s">
        <v>9</v>
      </c>
      <c r="D9" s="1" t="s">
        <v>17</v>
      </c>
      <c r="E9" s="1" t="s">
        <v>18</v>
      </c>
      <c r="F9" s="1">
        <v>3.4855999999999998</v>
      </c>
      <c r="G9" s="1">
        <v>328.75562600000001</v>
      </c>
      <c r="H9" s="1">
        <v>0.62739999999999996</v>
      </c>
      <c r="I9" s="1">
        <v>96</v>
      </c>
    </row>
    <row r="10" spans="1:9" hidden="1" x14ac:dyDescent="0.3">
      <c r="A10" s="1">
        <v>2020</v>
      </c>
      <c r="B10" s="1">
        <v>1</v>
      </c>
      <c r="C10" s="1" t="s">
        <v>9</v>
      </c>
      <c r="D10" s="1" t="s">
        <v>19</v>
      </c>
      <c r="E10" s="1" t="s">
        <v>12</v>
      </c>
      <c r="F10" s="1">
        <v>1.6929000000000001</v>
      </c>
      <c r="G10" s="1">
        <v>253.64291900000001</v>
      </c>
      <c r="H10" s="1">
        <v>0.62639999999999996</v>
      </c>
      <c r="I10" s="1">
        <v>95</v>
      </c>
    </row>
    <row r="11" spans="1:9" hidden="1" x14ac:dyDescent="0.3">
      <c r="A11" s="1">
        <v>2020</v>
      </c>
      <c r="B11" s="1">
        <v>1</v>
      </c>
      <c r="C11" s="1" t="s">
        <v>9</v>
      </c>
      <c r="D11" s="1" t="s">
        <v>20</v>
      </c>
      <c r="E11" s="1" t="s">
        <v>12</v>
      </c>
      <c r="F11" s="1">
        <v>2.8313000000000001</v>
      </c>
      <c r="G11" s="1">
        <v>200.763102</v>
      </c>
      <c r="H11" s="1">
        <v>1.0193000000000001</v>
      </c>
      <c r="I11" s="1">
        <v>191</v>
      </c>
    </row>
    <row r="12" spans="1:9" hidden="1" x14ac:dyDescent="0.3">
      <c r="A12" s="1">
        <v>2020</v>
      </c>
      <c r="B12" s="1">
        <v>1</v>
      </c>
      <c r="C12" s="1" t="s">
        <v>9</v>
      </c>
      <c r="D12" s="1" t="s">
        <v>21</v>
      </c>
      <c r="E12" s="1" t="s">
        <v>22</v>
      </c>
      <c r="F12" s="1">
        <v>6.7999999999999996E-3</v>
      </c>
      <c r="G12" s="1">
        <v>2.200698</v>
      </c>
      <c r="H12" s="1">
        <v>1.9E-3</v>
      </c>
      <c r="I12" s="1">
        <v>4</v>
      </c>
    </row>
    <row r="13" spans="1:9" hidden="1" x14ac:dyDescent="0.3">
      <c r="A13" s="1">
        <v>2020</v>
      </c>
      <c r="B13" s="1">
        <v>1</v>
      </c>
      <c r="C13" s="1" t="s">
        <v>9</v>
      </c>
      <c r="D13" s="1" t="s">
        <v>21</v>
      </c>
      <c r="E13" s="1" t="s">
        <v>13</v>
      </c>
      <c r="F13" s="1">
        <v>0.56479999999999997</v>
      </c>
      <c r="G13" s="1">
        <v>71.031833000000006</v>
      </c>
      <c r="H13" s="1">
        <v>0.22589999999999999</v>
      </c>
      <c r="I13" s="1">
        <v>78</v>
      </c>
    </row>
    <row r="14" spans="1:9" hidden="1" x14ac:dyDescent="0.3">
      <c r="A14" s="1">
        <v>2020</v>
      </c>
      <c r="B14" s="1">
        <v>1</v>
      </c>
      <c r="C14" s="1" t="s">
        <v>9</v>
      </c>
      <c r="D14" s="1" t="s">
        <v>23</v>
      </c>
      <c r="E14" s="1" t="s">
        <v>13</v>
      </c>
      <c r="F14" s="1">
        <v>0.24199999999999999</v>
      </c>
      <c r="G14" s="1">
        <v>61.805145000000003</v>
      </c>
      <c r="H14" s="1">
        <v>9.6799999999999997E-2</v>
      </c>
      <c r="I14" s="1">
        <v>96</v>
      </c>
    </row>
    <row r="15" spans="1:9" hidden="1" x14ac:dyDescent="0.3">
      <c r="A15" s="1">
        <v>2020</v>
      </c>
      <c r="B15" s="1">
        <v>1</v>
      </c>
      <c r="C15" s="1" t="s">
        <v>9</v>
      </c>
      <c r="D15" s="1" t="s">
        <v>24</v>
      </c>
      <c r="E15" s="1" t="s">
        <v>18</v>
      </c>
      <c r="F15" s="1">
        <v>0.37069999999999997</v>
      </c>
      <c r="G15" s="1">
        <v>56.153613999999997</v>
      </c>
      <c r="H15" s="1">
        <v>7.0400000000000004E-2</v>
      </c>
      <c r="I15" s="1">
        <v>0</v>
      </c>
    </row>
    <row r="16" spans="1:9" hidden="1" x14ac:dyDescent="0.3">
      <c r="A16" s="1">
        <v>2020</v>
      </c>
      <c r="B16" s="1">
        <v>1</v>
      </c>
      <c r="C16" s="1" t="s">
        <v>9</v>
      </c>
      <c r="D16" s="1" t="s">
        <v>25</v>
      </c>
      <c r="E16" s="1" t="s">
        <v>13</v>
      </c>
      <c r="F16" s="1">
        <v>0.32100000000000001</v>
      </c>
      <c r="G16" s="1">
        <v>50.769759999999998</v>
      </c>
      <c r="H16" s="1">
        <v>0.12839999999999999</v>
      </c>
      <c r="I16" s="1">
        <v>0</v>
      </c>
    </row>
    <row r="17" spans="1:9" x14ac:dyDescent="0.3">
      <c r="A17" s="1">
        <v>2020</v>
      </c>
      <c r="B17" s="1">
        <v>1</v>
      </c>
      <c r="C17" s="1" t="s">
        <v>26</v>
      </c>
      <c r="D17" s="1" t="s">
        <v>10</v>
      </c>
      <c r="E17" s="1" t="s">
        <v>11</v>
      </c>
      <c r="F17" s="1">
        <v>66.722499999999997</v>
      </c>
      <c r="G17" s="1">
        <v>4050.03638</v>
      </c>
      <c r="H17" s="1">
        <v>14.011699999999999</v>
      </c>
      <c r="I17" s="1">
        <v>7561</v>
      </c>
    </row>
    <row r="18" spans="1:9" x14ac:dyDescent="0.3">
      <c r="A18" s="1">
        <v>2020</v>
      </c>
      <c r="B18" s="1">
        <v>1</v>
      </c>
      <c r="C18" s="1" t="s">
        <v>26</v>
      </c>
      <c r="D18" s="1" t="s">
        <v>10</v>
      </c>
      <c r="E18" s="1" t="s">
        <v>27</v>
      </c>
      <c r="F18" s="1">
        <v>1.2999999999999999E-3</v>
      </c>
      <c r="G18" s="1">
        <v>0.13499900000000001</v>
      </c>
      <c r="H18" s="1">
        <v>4.0000000000000002E-4</v>
      </c>
      <c r="I18" s="1">
        <v>1</v>
      </c>
    </row>
    <row r="19" spans="1:9" x14ac:dyDescent="0.3">
      <c r="A19" s="1">
        <v>2020</v>
      </c>
      <c r="B19" s="1">
        <v>1</v>
      </c>
      <c r="C19" s="1" t="s">
        <v>26</v>
      </c>
      <c r="D19" s="1" t="s">
        <v>10</v>
      </c>
      <c r="E19" s="1" t="s">
        <v>12</v>
      </c>
      <c r="F19" s="1">
        <v>77.969800000000006</v>
      </c>
      <c r="G19" s="1">
        <v>7036.2551679999997</v>
      </c>
      <c r="H19" s="1">
        <v>27.289400000000001</v>
      </c>
      <c r="I19" s="1">
        <v>8754</v>
      </c>
    </row>
    <row r="20" spans="1:9" x14ac:dyDescent="0.3">
      <c r="A20" s="1">
        <v>2020</v>
      </c>
      <c r="B20" s="1">
        <v>1</v>
      </c>
      <c r="C20" s="1" t="s">
        <v>26</v>
      </c>
      <c r="D20" s="1" t="s">
        <v>10</v>
      </c>
      <c r="E20" s="1" t="s">
        <v>13</v>
      </c>
      <c r="F20" s="1">
        <v>7.8609999999999998</v>
      </c>
      <c r="G20" s="1">
        <v>1087.9695099999999</v>
      </c>
      <c r="H20" s="1">
        <v>3.9304000000000001</v>
      </c>
      <c r="I20" s="1">
        <v>1426</v>
      </c>
    </row>
    <row r="21" spans="1:9" x14ac:dyDescent="0.3">
      <c r="A21" s="1">
        <v>2020</v>
      </c>
      <c r="B21" s="1">
        <v>1</v>
      </c>
      <c r="C21" s="1" t="s">
        <v>26</v>
      </c>
      <c r="D21" s="1" t="s">
        <v>10</v>
      </c>
      <c r="E21" s="1" t="s">
        <v>14</v>
      </c>
      <c r="F21" s="1">
        <v>0.60250000000000004</v>
      </c>
      <c r="G21" s="1">
        <v>109.493529</v>
      </c>
      <c r="H21" s="1">
        <v>0.45179999999999998</v>
      </c>
      <c r="I21" s="1">
        <v>277</v>
      </c>
    </row>
    <row r="22" spans="1:9" hidden="1" x14ac:dyDescent="0.3">
      <c r="A22" s="1">
        <v>2020</v>
      </c>
      <c r="B22" s="1">
        <v>1</v>
      </c>
      <c r="C22" s="1" t="s">
        <v>26</v>
      </c>
      <c r="D22" s="1" t="s">
        <v>20</v>
      </c>
      <c r="E22" s="1" t="s">
        <v>12</v>
      </c>
      <c r="F22" s="1">
        <v>52.790100000000002</v>
      </c>
      <c r="G22" s="1">
        <v>3000.9626050000002</v>
      </c>
      <c r="H22" s="1">
        <v>19.0044</v>
      </c>
      <c r="I22" s="1">
        <v>5948</v>
      </c>
    </row>
    <row r="23" spans="1:9" hidden="1" x14ac:dyDescent="0.3">
      <c r="A23">
        <v>2020</v>
      </c>
      <c r="B23">
        <v>1</v>
      </c>
      <c r="C23" s="1" t="s">
        <v>26</v>
      </c>
      <c r="D23" s="1" t="s">
        <v>15</v>
      </c>
      <c r="E23" s="1" t="s">
        <v>13</v>
      </c>
      <c r="F23">
        <v>14.2126</v>
      </c>
      <c r="G23">
        <v>2169.3090109999998</v>
      </c>
      <c r="H23">
        <v>5.6848999999999998</v>
      </c>
      <c r="I23">
        <v>1776</v>
      </c>
    </row>
    <row r="24" spans="1:9" hidden="1" x14ac:dyDescent="0.3">
      <c r="A24">
        <v>2020</v>
      </c>
      <c r="B24">
        <v>1</v>
      </c>
      <c r="C24" s="1" t="s">
        <v>26</v>
      </c>
      <c r="D24" s="1" t="s">
        <v>16</v>
      </c>
      <c r="E24" s="1" t="s">
        <v>11</v>
      </c>
      <c r="F24">
        <v>4.3365999999999998</v>
      </c>
      <c r="G24">
        <v>319.95177100000001</v>
      </c>
      <c r="H24">
        <v>0.99739999999999995</v>
      </c>
      <c r="I24">
        <v>1627</v>
      </c>
    </row>
    <row r="25" spans="1:9" hidden="1" x14ac:dyDescent="0.3">
      <c r="A25">
        <v>2020</v>
      </c>
      <c r="B25">
        <v>1</v>
      </c>
      <c r="C25" s="1" t="s">
        <v>26</v>
      </c>
      <c r="D25" s="1" t="s">
        <v>16</v>
      </c>
      <c r="E25" s="1" t="s">
        <v>13</v>
      </c>
      <c r="F25">
        <v>1.6089</v>
      </c>
      <c r="G25">
        <v>234.200456</v>
      </c>
      <c r="H25">
        <v>0.72389999999999999</v>
      </c>
      <c r="I25">
        <v>514</v>
      </c>
    </row>
    <row r="26" spans="1:9" hidden="1" x14ac:dyDescent="0.3">
      <c r="A26">
        <v>2020</v>
      </c>
      <c r="B26">
        <v>1</v>
      </c>
      <c r="C26" s="1" t="s">
        <v>26</v>
      </c>
      <c r="D26" s="1" t="s">
        <v>19</v>
      </c>
      <c r="E26" s="1" t="s">
        <v>12</v>
      </c>
      <c r="F26">
        <v>1.2559</v>
      </c>
      <c r="G26">
        <v>207.23231899999999</v>
      </c>
      <c r="H26">
        <v>0.46479999999999999</v>
      </c>
      <c r="I26">
        <v>355</v>
      </c>
    </row>
    <row r="27" spans="1:9" hidden="1" x14ac:dyDescent="0.3">
      <c r="A27">
        <v>2020</v>
      </c>
      <c r="B27">
        <v>1</v>
      </c>
      <c r="C27" s="1" t="s">
        <v>26</v>
      </c>
      <c r="D27" s="1" t="s">
        <v>17</v>
      </c>
      <c r="E27" s="1" t="s">
        <v>18</v>
      </c>
      <c r="F27">
        <v>2.0960999999999999</v>
      </c>
      <c r="G27">
        <v>177.535357</v>
      </c>
      <c r="H27">
        <v>0.37730000000000002</v>
      </c>
      <c r="I27">
        <v>298</v>
      </c>
    </row>
    <row r="28" spans="1:9" hidden="1" x14ac:dyDescent="0.3">
      <c r="A28">
        <v>2020</v>
      </c>
      <c r="B28">
        <v>1</v>
      </c>
      <c r="C28" s="1" t="s">
        <v>26</v>
      </c>
      <c r="D28" s="1" t="s">
        <v>28</v>
      </c>
      <c r="E28" s="1" t="s">
        <v>12</v>
      </c>
      <c r="F28">
        <v>0.52439999999999998</v>
      </c>
      <c r="G28">
        <v>119.596253</v>
      </c>
      <c r="H28">
        <v>0.1835</v>
      </c>
      <c r="I28">
        <v>71</v>
      </c>
    </row>
    <row r="29" spans="1:9" hidden="1" x14ac:dyDescent="0.3">
      <c r="A29">
        <v>2020</v>
      </c>
      <c r="B29">
        <v>1</v>
      </c>
      <c r="C29" s="1" t="s">
        <v>26</v>
      </c>
      <c r="D29" s="1" t="s">
        <v>29</v>
      </c>
      <c r="E29" s="1" t="s">
        <v>18</v>
      </c>
      <c r="F29">
        <v>2.2000000000000001E-3</v>
      </c>
      <c r="G29">
        <v>0.93014200000000002</v>
      </c>
      <c r="H29">
        <v>4.0000000000000002E-4</v>
      </c>
      <c r="I29">
        <v>2</v>
      </c>
    </row>
    <row r="30" spans="1:9" hidden="1" x14ac:dyDescent="0.3">
      <c r="A30">
        <v>2020</v>
      </c>
      <c r="B30">
        <v>1</v>
      </c>
      <c r="C30" s="1" t="s">
        <v>26</v>
      </c>
      <c r="D30" s="1" t="s">
        <v>29</v>
      </c>
      <c r="E30" s="1" t="s">
        <v>13</v>
      </c>
      <c r="F30">
        <v>0.34160000000000001</v>
      </c>
      <c r="G30">
        <v>108.540446</v>
      </c>
      <c r="H30">
        <v>0.13669999999999999</v>
      </c>
      <c r="I30">
        <v>49</v>
      </c>
    </row>
    <row r="31" spans="1:9" hidden="1" x14ac:dyDescent="0.3">
      <c r="A31">
        <v>2020</v>
      </c>
      <c r="B31">
        <v>1</v>
      </c>
      <c r="C31" s="1" t="s">
        <v>26</v>
      </c>
      <c r="D31" s="1" t="s">
        <v>30</v>
      </c>
      <c r="E31" s="1" t="s">
        <v>22</v>
      </c>
      <c r="F31">
        <v>1.0783</v>
      </c>
      <c r="G31">
        <v>51.908766</v>
      </c>
      <c r="H31">
        <v>0.30199999999999999</v>
      </c>
      <c r="I31">
        <v>613</v>
      </c>
    </row>
    <row r="32" spans="1:9" hidden="1" x14ac:dyDescent="0.3">
      <c r="A32">
        <v>2020</v>
      </c>
      <c r="B32">
        <v>1</v>
      </c>
      <c r="C32" s="1" t="s">
        <v>26</v>
      </c>
      <c r="D32" s="1" t="s">
        <v>31</v>
      </c>
      <c r="E32" s="1" t="s">
        <v>13</v>
      </c>
      <c r="F32">
        <v>0.47989999999999999</v>
      </c>
      <c r="G32">
        <v>43.137400999999997</v>
      </c>
      <c r="H32">
        <v>0.24</v>
      </c>
      <c r="I32">
        <v>0</v>
      </c>
    </row>
    <row r="33" spans="1:9" x14ac:dyDescent="0.3">
      <c r="A33">
        <v>2020</v>
      </c>
      <c r="B33">
        <v>1</v>
      </c>
      <c r="C33" s="1" t="s">
        <v>32</v>
      </c>
      <c r="D33" s="1" t="s">
        <v>10</v>
      </c>
      <c r="E33" s="1" t="s">
        <v>11</v>
      </c>
      <c r="F33">
        <v>173.1694</v>
      </c>
      <c r="G33">
        <v>8930.8731939999998</v>
      </c>
      <c r="H33">
        <v>36.365499999999997</v>
      </c>
      <c r="I33">
        <v>10568</v>
      </c>
    </row>
    <row r="34" spans="1:9" x14ac:dyDescent="0.3">
      <c r="A34">
        <v>2020</v>
      </c>
      <c r="B34">
        <v>1</v>
      </c>
      <c r="C34" s="1" t="s">
        <v>32</v>
      </c>
      <c r="D34" s="1" t="s">
        <v>10</v>
      </c>
      <c r="E34" s="1" t="s">
        <v>12</v>
      </c>
      <c r="F34">
        <v>109.4041</v>
      </c>
      <c r="G34">
        <v>9457.3964120000001</v>
      </c>
      <c r="H34">
        <v>38.291400000000003</v>
      </c>
      <c r="I34">
        <v>8553</v>
      </c>
    </row>
    <row r="35" spans="1:9" x14ac:dyDescent="0.3">
      <c r="A35">
        <v>2020</v>
      </c>
      <c r="B35">
        <v>1</v>
      </c>
      <c r="C35" s="1" t="s">
        <v>32</v>
      </c>
      <c r="D35" s="1" t="s">
        <v>10</v>
      </c>
      <c r="E35" s="1" t="s">
        <v>13</v>
      </c>
      <c r="F35">
        <v>41.831800000000001</v>
      </c>
      <c r="G35">
        <v>4901.0809179999997</v>
      </c>
      <c r="H35">
        <v>20.916</v>
      </c>
      <c r="I35">
        <v>2638</v>
      </c>
    </row>
    <row r="36" spans="1:9" x14ac:dyDescent="0.3">
      <c r="A36">
        <v>2020</v>
      </c>
      <c r="B36">
        <v>1</v>
      </c>
      <c r="C36" s="1" t="s">
        <v>32</v>
      </c>
      <c r="D36" s="1" t="s">
        <v>10</v>
      </c>
      <c r="E36" s="1" t="s">
        <v>14</v>
      </c>
      <c r="F36">
        <v>8.0699999999999994E-2</v>
      </c>
      <c r="G36">
        <v>15.311662</v>
      </c>
      <c r="H36">
        <v>6.0499999999999998E-2</v>
      </c>
      <c r="I36">
        <v>53</v>
      </c>
    </row>
    <row r="37" spans="1:9" hidden="1" x14ac:dyDescent="0.3">
      <c r="A37">
        <v>2020</v>
      </c>
      <c r="B37">
        <v>1</v>
      </c>
      <c r="C37" s="1" t="s">
        <v>32</v>
      </c>
      <c r="D37" s="1" t="s">
        <v>15</v>
      </c>
      <c r="E37" s="1" t="s">
        <v>13</v>
      </c>
      <c r="F37">
        <v>66.142200000000003</v>
      </c>
      <c r="G37">
        <v>9564.4037960000005</v>
      </c>
      <c r="H37">
        <v>26.456900000000001</v>
      </c>
      <c r="I37">
        <v>5157</v>
      </c>
    </row>
    <row r="38" spans="1:9" hidden="1" x14ac:dyDescent="0.3">
      <c r="A38">
        <v>2020</v>
      </c>
      <c r="B38">
        <v>1</v>
      </c>
      <c r="C38" s="1" t="s">
        <v>32</v>
      </c>
      <c r="D38" s="1" t="s">
        <v>20</v>
      </c>
      <c r="E38" s="1" t="s">
        <v>12</v>
      </c>
      <c r="F38">
        <v>55.337499999999999</v>
      </c>
      <c r="G38">
        <v>3197.0532509999998</v>
      </c>
      <c r="H38">
        <v>19.921500000000002</v>
      </c>
      <c r="I38">
        <v>6724</v>
      </c>
    </row>
    <row r="39" spans="1:9" hidden="1" x14ac:dyDescent="0.3">
      <c r="A39">
        <v>2020</v>
      </c>
      <c r="B39">
        <v>1</v>
      </c>
      <c r="C39" s="1" t="s">
        <v>32</v>
      </c>
      <c r="D39" s="1" t="s">
        <v>16</v>
      </c>
      <c r="E39" s="1" t="s">
        <v>11</v>
      </c>
      <c r="F39">
        <v>19.5669</v>
      </c>
      <c r="G39">
        <v>1090.341146</v>
      </c>
      <c r="H39">
        <v>4.5003000000000002</v>
      </c>
      <c r="I39">
        <v>3312</v>
      </c>
    </row>
    <row r="40" spans="1:9" hidden="1" x14ac:dyDescent="0.3">
      <c r="A40">
        <v>2020</v>
      </c>
      <c r="B40">
        <v>1</v>
      </c>
      <c r="C40" s="1" t="s">
        <v>32</v>
      </c>
      <c r="D40" s="1" t="s">
        <v>16</v>
      </c>
      <c r="E40" s="1" t="s">
        <v>13</v>
      </c>
      <c r="F40">
        <v>7.0743</v>
      </c>
      <c r="G40">
        <v>918.30978900000002</v>
      </c>
      <c r="H40">
        <v>3.1833999999999998</v>
      </c>
      <c r="I40">
        <v>1018</v>
      </c>
    </row>
    <row r="41" spans="1:9" hidden="1" x14ac:dyDescent="0.3">
      <c r="A41">
        <v>2020</v>
      </c>
      <c r="B41">
        <v>1</v>
      </c>
      <c r="C41" s="1" t="s">
        <v>32</v>
      </c>
      <c r="D41" s="1" t="s">
        <v>19</v>
      </c>
      <c r="E41" s="1" t="s">
        <v>12</v>
      </c>
      <c r="F41">
        <v>5.5746000000000002</v>
      </c>
      <c r="G41">
        <v>811.85141999999996</v>
      </c>
      <c r="H41">
        <v>2.0626000000000002</v>
      </c>
      <c r="I41">
        <v>709</v>
      </c>
    </row>
    <row r="42" spans="1:9" hidden="1" x14ac:dyDescent="0.3">
      <c r="A42">
        <v>2020</v>
      </c>
      <c r="B42">
        <v>1</v>
      </c>
      <c r="C42" s="1" t="s">
        <v>32</v>
      </c>
      <c r="D42" s="1" t="s">
        <v>29</v>
      </c>
      <c r="E42" s="1" t="s">
        <v>18</v>
      </c>
      <c r="F42">
        <v>8.8000000000000005E-3</v>
      </c>
      <c r="G42">
        <v>3.021369</v>
      </c>
      <c r="H42">
        <v>1.6999999999999999E-3</v>
      </c>
      <c r="I42">
        <v>10</v>
      </c>
    </row>
    <row r="43" spans="1:9" hidden="1" x14ac:dyDescent="0.3">
      <c r="A43">
        <v>2020</v>
      </c>
      <c r="B43">
        <v>1</v>
      </c>
      <c r="C43" s="1" t="s">
        <v>32</v>
      </c>
      <c r="D43" s="1" t="s">
        <v>29</v>
      </c>
      <c r="E43" s="1" t="s">
        <v>13</v>
      </c>
      <c r="F43">
        <v>1.7346999999999999</v>
      </c>
      <c r="G43">
        <v>489.01997599999999</v>
      </c>
      <c r="H43">
        <v>0.69379999999999997</v>
      </c>
      <c r="I43">
        <v>223</v>
      </c>
    </row>
    <row r="44" spans="1:9" hidden="1" x14ac:dyDescent="0.3">
      <c r="A44">
        <v>2020</v>
      </c>
      <c r="B44">
        <v>1</v>
      </c>
      <c r="C44" s="1" t="s">
        <v>32</v>
      </c>
      <c r="D44" s="1" t="s">
        <v>33</v>
      </c>
      <c r="E44" s="1" t="s">
        <v>18</v>
      </c>
      <c r="F44">
        <v>1.3486</v>
      </c>
      <c r="G44">
        <v>387.53728100000001</v>
      </c>
      <c r="H44">
        <v>0.25629999999999997</v>
      </c>
      <c r="I44">
        <v>100</v>
      </c>
    </row>
    <row r="45" spans="1:9" hidden="1" x14ac:dyDescent="0.3">
      <c r="A45">
        <v>2020</v>
      </c>
      <c r="B45">
        <v>1</v>
      </c>
      <c r="C45" s="1" t="s">
        <v>32</v>
      </c>
      <c r="D45" s="1" t="s">
        <v>33</v>
      </c>
      <c r="E45" s="1" t="s">
        <v>12</v>
      </c>
      <c r="F45">
        <v>3.1399999999999997E-2</v>
      </c>
      <c r="G45">
        <v>10.497775000000001</v>
      </c>
      <c r="H45">
        <v>1.0999999999999999E-2</v>
      </c>
      <c r="I45">
        <v>7</v>
      </c>
    </row>
    <row r="46" spans="1:9" hidden="1" x14ac:dyDescent="0.3">
      <c r="A46">
        <v>2020</v>
      </c>
      <c r="B46">
        <v>1</v>
      </c>
      <c r="C46" s="1" t="s">
        <v>32</v>
      </c>
      <c r="D46" s="1" t="s">
        <v>33</v>
      </c>
      <c r="E46" s="1" t="s">
        <v>13</v>
      </c>
      <c r="F46">
        <v>7.3400000000000007E-2</v>
      </c>
      <c r="G46">
        <v>36.070234999999997</v>
      </c>
      <c r="H46">
        <v>3.6700000000000003E-2</v>
      </c>
      <c r="I46">
        <v>50</v>
      </c>
    </row>
    <row r="47" spans="1:9" hidden="1" x14ac:dyDescent="0.3">
      <c r="A47">
        <v>2020</v>
      </c>
      <c r="B47">
        <v>1</v>
      </c>
      <c r="C47" s="1" t="s">
        <v>32</v>
      </c>
      <c r="D47" s="1" t="s">
        <v>17</v>
      </c>
      <c r="E47" s="1" t="s">
        <v>18</v>
      </c>
      <c r="F47">
        <v>3.1911999999999998</v>
      </c>
      <c r="G47">
        <v>241.683626</v>
      </c>
      <c r="H47">
        <v>0.57440000000000002</v>
      </c>
      <c r="I47">
        <v>179</v>
      </c>
    </row>
    <row r="48" spans="1:9" hidden="1" x14ac:dyDescent="0.3">
      <c r="A48">
        <v>2020</v>
      </c>
      <c r="B48">
        <v>1</v>
      </c>
      <c r="C48" s="1" t="s">
        <v>32</v>
      </c>
      <c r="D48" s="1" t="s">
        <v>34</v>
      </c>
      <c r="E48" s="1" t="s">
        <v>12</v>
      </c>
      <c r="F48">
        <v>5.5399999999999998E-2</v>
      </c>
      <c r="G48">
        <v>25.307236</v>
      </c>
      <c r="H48">
        <v>1.9400000000000001E-2</v>
      </c>
      <c r="I48">
        <v>0</v>
      </c>
    </row>
    <row r="49" spans="1:9" hidden="1" x14ac:dyDescent="0.3">
      <c r="A49">
        <v>2020</v>
      </c>
      <c r="B49">
        <v>1</v>
      </c>
      <c r="C49" s="1" t="s">
        <v>32</v>
      </c>
      <c r="D49" s="1" t="s">
        <v>34</v>
      </c>
      <c r="E49" s="1" t="s">
        <v>13</v>
      </c>
      <c r="F49">
        <v>0.31940000000000002</v>
      </c>
      <c r="G49">
        <v>174.92429000000001</v>
      </c>
      <c r="H49">
        <v>0.1341</v>
      </c>
      <c r="I49">
        <v>0</v>
      </c>
    </row>
    <row r="50" spans="1:9" hidden="1" x14ac:dyDescent="0.3">
      <c r="A50">
        <v>2020</v>
      </c>
      <c r="B50">
        <v>1</v>
      </c>
      <c r="C50" s="1" t="s">
        <v>32</v>
      </c>
      <c r="D50" s="1" t="s">
        <v>35</v>
      </c>
      <c r="E50" s="1" t="s">
        <v>18</v>
      </c>
      <c r="F50">
        <v>0.34050000000000002</v>
      </c>
      <c r="G50">
        <v>46.280242000000001</v>
      </c>
      <c r="H50">
        <v>6.13E-2</v>
      </c>
      <c r="I50">
        <v>63</v>
      </c>
    </row>
    <row r="51" spans="1:9" hidden="1" x14ac:dyDescent="0.3">
      <c r="A51">
        <v>2020</v>
      </c>
      <c r="B51">
        <v>1</v>
      </c>
      <c r="C51" s="1" t="s">
        <v>32</v>
      </c>
      <c r="D51" s="1" t="s">
        <v>35</v>
      </c>
      <c r="E51" s="1" t="s">
        <v>12</v>
      </c>
      <c r="F51">
        <v>0.74890000000000001</v>
      </c>
      <c r="G51">
        <v>144.09554900000001</v>
      </c>
      <c r="H51">
        <v>0.26219999999999999</v>
      </c>
      <c r="I51">
        <v>67</v>
      </c>
    </row>
    <row r="52" spans="1:9" x14ac:dyDescent="0.3">
      <c r="A52">
        <v>2020</v>
      </c>
      <c r="B52">
        <v>2</v>
      </c>
      <c r="C52" s="1" t="s">
        <v>9</v>
      </c>
      <c r="D52" s="1" t="s">
        <v>10</v>
      </c>
      <c r="E52" s="1" t="s">
        <v>11</v>
      </c>
      <c r="F52">
        <v>15.4443</v>
      </c>
      <c r="G52">
        <v>902.02130599999998</v>
      </c>
      <c r="H52">
        <v>3.2433000000000001</v>
      </c>
      <c r="I52">
        <v>479</v>
      </c>
    </row>
    <row r="53" spans="1:9" x14ac:dyDescent="0.3">
      <c r="A53">
        <v>2020</v>
      </c>
      <c r="B53">
        <v>2</v>
      </c>
      <c r="C53" s="1" t="s">
        <v>9</v>
      </c>
      <c r="D53" s="1" t="s">
        <v>10</v>
      </c>
      <c r="E53" s="1" t="s">
        <v>12</v>
      </c>
      <c r="F53">
        <v>61.994500000000002</v>
      </c>
      <c r="G53">
        <v>5267.6876940000002</v>
      </c>
      <c r="H53">
        <v>21.6982</v>
      </c>
      <c r="I53">
        <v>771</v>
      </c>
    </row>
    <row r="54" spans="1:9" x14ac:dyDescent="0.3">
      <c r="A54">
        <v>2020</v>
      </c>
      <c r="B54">
        <v>2</v>
      </c>
      <c r="C54" s="1" t="s">
        <v>9</v>
      </c>
      <c r="D54" s="1" t="s">
        <v>10</v>
      </c>
      <c r="E54" s="1" t="s">
        <v>13</v>
      </c>
      <c r="F54">
        <v>52.065300000000001</v>
      </c>
      <c r="G54">
        <v>5737.7989699999998</v>
      </c>
      <c r="H54">
        <v>26.032800000000002</v>
      </c>
      <c r="I54">
        <v>648</v>
      </c>
    </row>
    <row r="55" spans="1:9" x14ac:dyDescent="0.3">
      <c r="A55">
        <v>2020</v>
      </c>
      <c r="B55">
        <v>2</v>
      </c>
      <c r="C55" s="1" t="s">
        <v>9</v>
      </c>
      <c r="D55" s="1" t="s">
        <v>10</v>
      </c>
      <c r="E55" s="1" t="s">
        <v>14</v>
      </c>
      <c r="F55">
        <v>0.32700000000000001</v>
      </c>
      <c r="G55">
        <v>61.337885999999997</v>
      </c>
      <c r="H55">
        <v>0.24529999999999999</v>
      </c>
      <c r="I55">
        <v>23</v>
      </c>
    </row>
    <row r="56" spans="1:9" hidden="1" x14ac:dyDescent="0.3">
      <c r="A56">
        <v>2020</v>
      </c>
      <c r="B56">
        <v>2</v>
      </c>
      <c r="C56" s="1" t="s">
        <v>9</v>
      </c>
      <c r="D56" s="1" t="s">
        <v>15</v>
      </c>
      <c r="E56" s="1" t="s">
        <v>13</v>
      </c>
      <c r="F56">
        <v>15.797800000000001</v>
      </c>
      <c r="G56">
        <v>3177.9073079999998</v>
      </c>
      <c r="H56">
        <v>6.319</v>
      </c>
      <c r="I56">
        <v>668</v>
      </c>
    </row>
    <row r="57" spans="1:9" hidden="1" x14ac:dyDescent="0.3">
      <c r="A57">
        <v>2020</v>
      </c>
      <c r="B57">
        <v>2</v>
      </c>
      <c r="C57" s="1" t="s">
        <v>9</v>
      </c>
      <c r="D57" s="1" t="s">
        <v>16</v>
      </c>
      <c r="E57" s="1" t="s">
        <v>11</v>
      </c>
      <c r="F57">
        <v>16.149899999999999</v>
      </c>
      <c r="G57">
        <v>874.32413499999996</v>
      </c>
      <c r="H57">
        <v>3.7145000000000001</v>
      </c>
      <c r="I57">
        <v>525</v>
      </c>
    </row>
    <row r="58" spans="1:9" hidden="1" x14ac:dyDescent="0.3">
      <c r="A58">
        <v>2020</v>
      </c>
      <c r="B58">
        <v>2</v>
      </c>
      <c r="C58" s="1" t="s">
        <v>9</v>
      </c>
      <c r="D58" s="1" t="s">
        <v>16</v>
      </c>
      <c r="E58" s="1" t="s">
        <v>13</v>
      </c>
      <c r="F58">
        <v>3.4373999999999998</v>
      </c>
      <c r="G58">
        <v>443.55682300000001</v>
      </c>
      <c r="H58">
        <v>1.5468</v>
      </c>
      <c r="I58">
        <v>319</v>
      </c>
    </row>
    <row r="59" spans="1:9" hidden="1" x14ac:dyDescent="0.3">
      <c r="A59">
        <v>2020</v>
      </c>
      <c r="B59">
        <v>2</v>
      </c>
      <c r="C59" s="1" t="s">
        <v>9</v>
      </c>
      <c r="D59" s="1" t="s">
        <v>17</v>
      </c>
      <c r="E59" s="1" t="s">
        <v>18</v>
      </c>
      <c r="F59">
        <v>3.1436000000000002</v>
      </c>
      <c r="G59">
        <v>306.87880100000001</v>
      </c>
      <c r="H59">
        <v>0.56589999999999996</v>
      </c>
      <c r="I59">
        <v>89</v>
      </c>
    </row>
    <row r="60" spans="1:9" hidden="1" x14ac:dyDescent="0.3">
      <c r="A60">
        <v>2020</v>
      </c>
      <c r="B60">
        <v>2</v>
      </c>
      <c r="C60" s="1" t="s">
        <v>9</v>
      </c>
      <c r="D60" s="1" t="s">
        <v>19</v>
      </c>
      <c r="E60" s="1" t="s">
        <v>12</v>
      </c>
      <c r="F60">
        <v>1.8528</v>
      </c>
      <c r="G60">
        <v>281.485434</v>
      </c>
      <c r="H60">
        <v>0.6855</v>
      </c>
      <c r="I60">
        <v>93</v>
      </c>
    </row>
    <row r="61" spans="1:9" hidden="1" x14ac:dyDescent="0.3">
      <c r="A61">
        <v>2020</v>
      </c>
      <c r="B61">
        <v>2</v>
      </c>
      <c r="C61" s="1" t="s">
        <v>9</v>
      </c>
      <c r="D61" s="1" t="s">
        <v>20</v>
      </c>
      <c r="E61" s="1" t="s">
        <v>12</v>
      </c>
      <c r="F61">
        <v>2.4809999999999999</v>
      </c>
      <c r="G61">
        <v>184.941745</v>
      </c>
      <c r="H61">
        <v>0.8931</v>
      </c>
      <c r="I61">
        <v>168</v>
      </c>
    </row>
    <row r="62" spans="1:9" hidden="1" x14ac:dyDescent="0.3">
      <c r="A62">
        <v>2020</v>
      </c>
      <c r="B62">
        <v>2</v>
      </c>
      <c r="C62" s="1" t="s">
        <v>9</v>
      </c>
      <c r="D62" s="1" t="s">
        <v>21</v>
      </c>
      <c r="E62" s="1" t="s">
        <v>22</v>
      </c>
      <c r="F62">
        <v>6.1999999999999998E-3</v>
      </c>
      <c r="G62">
        <v>2.0046979999999999</v>
      </c>
      <c r="H62">
        <v>1.6999999999999999E-3</v>
      </c>
      <c r="I62">
        <v>4</v>
      </c>
    </row>
    <row r="63" spans="1:9" hidden="1" x14ac:dyDescent="0.3">
      <c r="A63">
        <v>2020</v>
      </c>
      <c r="B63">
        <v>2</v>
      </c>
      <c r="C63" s="1" t="s">
        <v>9</v>
      </c>
      <c r="D63" s="1" t="s">
        <v>21</v>
      </c>
      <c r="E63" s="1" t="s">
        <v>13</v>
      </c>
      <c r="F63">
        <v>0.87439999999999996</v>
      </c>
      <c r="G63">
        <v>106.29976499999999</v>
      </c>
      <c r="H63">
        <v>0.3498</v>
      </c>
      <c r="I63">
        <v>108</v>
      </c>
    </row>
    <row r="64" spans="1:9" hidden="1" x14ac:dyDescent="0.3">
      <c r="A64">
        <v>2020</v>
      </c>
      <c r="B64">
        <v>2</v>
      </c>
      <c r="C64" s="1" t="s">
        <v>9</v>
      </c>
      <c r="D64" s="1" t="s">
        <v>23</v>
      </c>
      <c r="E64" s="1" t="s">
        <v>13</v>
      </c>
      <c r="F64">
        <v>0.23449999999999999</v>
      </c>
      <c r="G64">
        <v>57.967151000000001</v>
      </c>
      <c r="H64">
        <v>9.3799999999999994E-2</v>
      </c>
      <c r="I64">
        <v>93</v>
      </c>
    </row>
    <row r="65" spans="1:9" hidden="1" x14ac:dyDescent="0.3">
      <c r="A65">
        <v>2020</v>
      </c>
      <c r="B65">
        <v>2</v>
      </c>
      <c r="C65" s="1" t="s">
        <v>9</v>
      </c>
      <c r="D65" s="1" t="s">
        <v>24</v>
      </c>
      <c r="E65" s="1" t="s">
        <v>18</v>
      </c>
      <c r="F65">
        <v>0.33189999999999997</v>
      </c>
      <c r="G65">
        <v>50.762267000000001</v>
      </c>
      <c r="H65">
        <v>6.3100000000000003E-2</v>
      </c>
      <c r="I65">
        <v>0</v>
      </c>
    </row>
    <row r="66" spans="1:9" hidden="1" x14ac:dyDescent="0.3">
      <c r="A66">
        <v>2020</v>
      </c>
      <c r="B66">
        <v>2</v>
      </c>
      <c r="C66" s="1" t="s">
        <v>9</v>
      </c>
      <c r="D66" s="1" t="s">
        <v>25</v>
      </c>
      <c r="E66" s="1" t="s">
        <v>13</v>
      </c>
      <c r="F66">
        <v>0.2888</v>
      </c>
      <c r="G66">
        <v>46.506610999999999</v>
      </c>
      <c r="H66">
        <v>0.11550000000000001</v>
      </c>
      <c r="I66">
        <v>70</v>
      </c>
    </row>
    <row r="67" spans="1:9" x14ac:dyDescent="0.3">
      <c r="A67">
        <v>2020</v>
      </c>
      <c r="B67">
        <v>2</v>
      </c>
      <c r="C67" s="1" t="s">
        <v>26</v>
      </c>
      <c r="D67" s="1" t="s">
        <v>10</v>
      </c>
      <c r="E67" s="1" t="s">
        <v>11</v>
      </c>
      <c r="F67">
        <v>67.519499999999994</v>
      </c>
      <c r="G67">
        <v>3973.2431459999998</v>
      </c>
      <c r="H67">
        <v>14.1791</v>
      </c>
      <c r="I67">
        <v>8031</v>
      </c>
    </row>
    <row r="68" spans="1:9" x14ac:dyDescent="0.3">
      <c r="A68">
        <v>2020</v>
      </c>
      <c r="B68">
        <v>2</v>
      </c>
      <c r="C68" s="1" t="s">
        <v>26</v>
      </c>
      <c r="D68" s="1" t="s">
        <v>10</v>
      </c>
      <c r="E68" s="1" t="s">
        <v>27</v>
      </c>
      <c r="F68">
        <v>3.2599999999999997E-2</v>
      </c>
      <c r="G68">
        <v>2.7249140000000001</v>
      </c>
      <c r="H68">
        <v>1.04E-2</v>
      </c>
      <c r="I68">
        <v>16</v>
      </c>
    </row>
    <row r="69" spans="1:9" x14ac:dyDescent="0.3">
      <c r="A69">
        <v>2020</v>
      </c>
      <c r="B69">
        <v>2</v>
      </c>
      <c r="C69" s="1" t="s">
        <v>26</v>
      </c>
      <c r="D69" s="1" t="s">
        <v>10</v>
      </c>
      <c r="E69" s="1" t="s">
        <v>12</v>
      </c>
      <c r="F69">
        <v>74.313699999999997</v>
      </c>
      <c r="G69">
        <v>6994.827867</v>
      </c>
      <c r="H69">
        <v>26.009699999999999</v>
      </c>
      <c r="I69">
        <v>9400</v>
      </c>
    </row>
    <row r="70" spans="1:9" x14ac:dyDescent="0.3">
      <c r="A70">
        <v>2020</v>
      </c>
      <c r="B70">
        <v>2</v>
      </c>
      <c r="C70" s="1" t="s">
        <v>26</v>
      </c>
      <c r="D70" s="1" t="s">
        <v>10</v>
      </c>
      <c r="E70" s="1" t="s">
        <v>13</v>
      </c>
      <c r="F70">
        <v>6.0307000000000004</v>
      </c>
      <c r="G70">
        <v>839.26486799999998</v>
      </c>
      <c r="H70">
        <v>3.0152999999999999</v>
      </c>
      <c r="I70">
        <v>1291</v>
      </c>
    </row>
    <row r="71" spans="1:9" x14ac:dyDescent="0.3">
      <c r="A71">
        <v>2020</v>
      </c>
      <c r="B71">
        <v>2</v>
      </c>
      <c r="C71" s="1" t="s">
        <v>26</v>
      </c>
      <c r="D71" s="1" t="s">
        <v>10</v>
      </c>
      <c r="E71" s="1" t="s">
        <v>14</v>
      </c>
      <c r="F71">
        <v>0.43280000000000002</v>
      </c>
      <c r="G71">
        <v>79.266847999999996</v>
      </c>
      <c r="H71">
        <v>0.3246</v>
      </c>
      <c r="I71">
        <v>279</v>
      </c>
    </row>
    <row r="72" spans="1:9" hidden="1" x14ac:dyDescent="0.3">
      <c r="A72">
        <v>2020</v>
      </c>
      <c r="B72">
        <v>2</v>
      </c>
      <c r="C72" s="1" t="s">
        <v>26</v>
      </c>
      <c r="D72" s="1" t="s">
        <v>20</v>
      </c>
      <c r="E72" s="1" t="s">
        <v>12</v>
      </c>
      <c r="F72">
        <v>39.954599999999999</v>
      </c>
      <c r="G72">
        <v>2210.363738</v>
      </c>
      <c r="H72">
        <v>14.383599999999999</v>
      </c>
      <c r="I72">
        <v>5524</v>
      </c>
    </row>
    <row r="73" spans="1:9" hidden="1" x14ac:dyDescent="0.3">
      <c r="A73">
        <v>2020</v>
      </c>
      <c r="B73">
        <v>2</v>
      </c>
      <c r="C73" s="1" t="s">
        <v>26</v>
      </c>
      <c r="D73" s="1" t="s">
        <v>15</v>
      </c>
      <c r="E73" s="1" t="s">
        <v>13</v>
      </c>
      <c r="F73">
        <v>11.616</v>
      </c>
      <c r="G73">
        <v>1969.5568780000001</v>
      </c>
      <c r="H73">
        <v>4.6464999999999996</v>
      </c>
      <c r="I73">
        <v>1919</v>
      </c>
    </row>
    <row r="74" spans="1:9" hidden="1" x14ac:dyDescent="0.3">
      <c r="A74">
        <v>2020</v>
      </c>
      <c r="B74">
        <v>2</v>
      </c>
      <c r="C74" s="1" t="s">
        <v>26</v>
      </c>
      <c r="D74" s="1" t="s">
        <v>16</v>
      </c>
      <c r="E74" s="1" t="s">
        <v>11</v>
      </c>
      <c r="F74">
        <v>2.6972</v>
      </c>
      <c r="G74">
        <v>195.33986200000001</v>
      </c>
      <c r="H74">
        <v>0.62039999999999995</v>
      </c>
      <c r="I74">
        <v>1549</v>
      </c>
    </row>
    <row r="75" spans="1:9" hidden="1" x14ac:dyDescent="0.3">
      <c r="A75">
        <v>2020</v>
      </c>
      <c r="B75">
        <v>2</v>
      </c>
      <c r="C75" s="1" t="s">
        <v>26</v>
      </c>
      <c r="D75" s="1" t="s">
        <v>16</v>
      </c>
      <c r="E75" s="1" t="s">
        <v>13</v>
      </c>
      <c r="F75">
        <v>1.1556999999999999</v>
      </c>
      <c r="G75">
        <v>203.56771599999999</v>
      </c>
      <c r="H75">
        <v>0.52010000000000001</v>
      </c>
      <c r="I75">
        <v>518</v>
      </c>
    </row>
    <row r="76" spans="1:9" hidden="1" x14ac:dyDescent="0.3">
      <c r="A76">
        <v>2020</v>
      </c>
      <c r="B76">
        <v>2</v>
      </c>
      <c r="C76" s="1" t="s">
        <v>26</v>
      </c>
      <c r="D76" s="1" t="s">
        <v>19</v>
      </c>
      <c r="E76" s="1" t="s">
        <v>12</v>
      </c>
      <c r="F76">
        <v>1.0449999999999999</v>
      </c>
      <c r="G76">
        <v>178.409536</v>
      </c>
      <c r="H76">
        <v>0.3866</v>
      </c>
      <c r="I76">
        <v>253</v>
      </c>
    </row>
    <row r="77" spans="1:9" hidden="1" x14ac:dyDescent="0.3">
      <c r="A77">
        <v>2020</v>
      </c>
      <c r="B77">
        <v>2</v>
      </c>
      <c r="C77" s="1" t="s">
        <v>26</v>
      </c>
      <c r="D77" s="1" t="s">
        <v>29</v>
      </c>
      <c r="E77" s="1" t="s">
        <v>18</v>
      </c>
      <c r="F77">
        <v>6.7000000000000004E-2</v>
      </c>
      <c r="G77">
        <v>22.854507999999999</v>
      </c>
      <c r="H77">
        <v>1.2699999999999999E-2</v>
      </c>
      <c r="I77">
        <v>51</v>
      </c>
    </row>
    <row r="78" spans="1:9" hidden="1" x14ac:dyDescent="0.3">
      <c r="A78">
        <v>2020</v>
      </c>
      <c r="B78">
        <v>2</v>
      </c>
      <c r="C78" s="1" t="s">
        <v>26</v>
      </c>
      <c r="D78" s="1" t="s">
        <v>29</v>
      </c>
      <c r="E78" s="1" t="s">
        <v>13</v>
      </c>
      <c r="F78">
        <v>0.41860000000000003</v>
      </c>
      <c r="G78">
        <v>131.38103000000001</v>
      </c>
      <c r="H78">
        <v>0.16739999999999999</v>
      </c>
      <c r="I78">
        <v>84</v>
      </c>
    </row>
    <row r="79" spans="1:9" hidden="1" x14ac:dyDescent="0.3">
      <c r="A79">
        <v>2020</v>
      </c>
      <c r="B79">
        <v>2</v>
      </c>
      <c r="C79" s="1" t="s">
        <v>26</v>
      </c>
      <c r="D79" s="1" t="s">
        <v>17</v>
      </c>
      <c r="E79" s="1" t="s">
        <v>18</v>
      </c>
      <c r="F79">
        <v>1.0259</v>
      </c>
      <c r="G79">
        <v>91.413190999999998</v>
      </c>
      <c r="H79">
        <v>0.1847</v>
      </c>
      <c r="I79">
        <v>233</v>
      </c>
    </row>
    <row r="80" spans="1:9" hidden="1" x14ac:dyDescent="0.3">
      <c r="A80">
        <v>2020</v>
      </c>
      <c r="B80">
        <v>2</v>
      </c>
      <c r="C80" s="1" t="s">
        <v>26</v>
      </c>
      <c r="D80" s="1" t="s">
        <v>21</v>
      </c>
      <c r="E80" s="1" t="s">
        <v>13</v>
      </c>
      <c r="F80">
        <v>0.3508</v>
      </c>
      <c r="G80">
        <v>40.453398</v>
      </c>
      <c r="H80">
        <v>0.14030000000000001</v>
      </c>
      <c r="I80">
        <v>282</v>
      </c>
    </row>
    <row r="81" spans="1:9" hidden="1" x14ac:dyDescent="0.3">
      <c r="A81">
        <v>2020</v>
      </c>
      <c r="B81">
        <v>2</v>
      </c>
      <c r="C81" s="1" t="s">
        <v>26</v>
      </c>
      <c r="D81" s="1" t="s">
        <v>35</v>
      </c>
      <c r="E81" s="1" t="s">
        <v>18</v>
      </c>
      <c r="F81">
        <v>2.2700000000000001E-2</v>
      </c>
      <c r="G81">
        <v>3.238388</v>
      </c>
      <c r="H81">
        <v>4.1000000000000003E-3</v>
      </c>
      <c r="I81">
        <v>0</v>
      </c>
    </row>
    <row r="82" spans="1:9" hidden="1" x14ac:dyDescent="0.3">
      <c r="A82">
        <v>2020</v>
      </c>
      <c r="B82">
        <v>2</v>
      </c>
      <c r="C82" s="1" t="s">
        <v>26</v>
      </c>
      <c r="D82" s="1" t="s">
        <v>35</v>
      </c>
      <c r="E82" s="1" t="s">
        <v>12</v>
      </c>
      <c r="F82">
        <v>0.18310000000000001</v>
      </c>
      <c r="G82">
        <v>36.294018000000001</v>
      </c>
      <c r="H82">
        <v>6.4100000000000004E-2</v>
      </c>
      <c r="I82">
        <v>0</v>
      </c>
    </row>
    <row r="83" spans="1:9" hidden="1" x14ac:dyDescent="0.3">
      <c r="A83">
        <v>2020</v>
      </c>
      <c r="B83">
        <v>2</v>
      </c>
      <c r="C83" s="1" t="s">
        <v>26</v>
      </c>
      <c r="D83" s="1" t="s">
        <v>36</v>
      </c>
      <c r="E83" s="1" t="s">
        <v>27</v>
      </c>
      <c r="F83">
        <v>0.1532</v>
      </c>
      <c r="G83">
        <v>27.976054999999999</v>
      </c>
      <c r="H83">
        <v>4.9099999999999998E-2</v>
      </c>
      <c r="I83">
        <v>0</v>
      </c>
    </row>
    <row r="84" spans="1:9" hidden="1" x14ac:dyDescent="0.3">
      <c r="A84">
        <v>2020</v>
      </c>
      <c r="B84">
        <v>2</v>
      </c>
      <c r="C84" s="1" t="s">
        <v>26</v>
      </c>
      <c r="D84" s="1" t="s">
        <v>36</v>
      </c>
      <c r="E84" s="1" t="s">
        <v>13</v>
      </c>
      <c r="F84">
        <v>2.9499999999999998E-2</v>
      </c>
      <c r="G84">
        <v>2.7168909999999999</v>
      </c>
      <c r="H84">
        <v>1.18E-2</v>
      </c>
      <c r="I84">
        <v>0</v>
      </c>
    </row>
    <row r="85" spans="1:9" x14ac:dyDescent="0.3">
      <c r="A85">
        <v>2020</v>
      </c>
      <c r="B85">
        <v>2</v>
      </c>
      <c r="C85" s="1" t="s">
        <v>32</v>
      </c>
      <c r="D85" s="1" t="s">
        <v>10</v>
      </c>
      <c r="E85" s="1" t="s">
        <v>11</v>
      </c>
      <c r="F85">
        <v>124.2706</v>
      </c>
      <c r="G85">
        <v>6261.8328600000004</v>
      </c>
      <c r="H85">
        <v>26.096900000000002</v>
      </c>
      <c r="I85">
        <v>9957</v>
      </c>
    </row>
    <row r="86" spans="1:9" x14ac:dyDescent="0.3">
      <c r="A86">
        <v>2020</v>
      </c>
      <c r="B86">
        <v>2</v>
      </c>
      <c r="C86" s="1" t="s">
        <v>32</v>
      </c>
      <c r="D86" s="1" t="s">
        <v>10</v>
      </c>
      <c r="E86" s="1" t="s">
        <v>12</v>
      </c>
      <c r="F86">
        <v>112.8185</v>
      </c>
      <c r="G86">
        <v>10193.829322</v>
      </c>
      <c r="H86">
        <v>39.486499999999999</v>
      </c>
      <c r="I86">
        <v>8768</v>
      </c>
    </row>
    <row r="87" spans="1:9" x14ac:dyDescent="0.3">
      <c r="A87">
        <v>2020</v>
      </c>
      <c r="B87">
        <v>2</v>
      </c>
      <c r="C87" s="1" t="s">
        <v>32</v>
      </c>
      <c r="D87" s="1" t="s">
        <v>10</v>
      </c>
      <c r="E87" s="1" t="s">
        <v>13</v>
      </c>
      <c r="F87">
        <v>25.190799999999999</v>
      </c>
      <c r="G87">
        <v>3303.8635730000001</v>
      </c>
      <c r="H87">
        <v>12.5954</v>
      </c>
      <c r="I87">
        <v>2630</v>
      </c>
    </row>
    <row r="88" spans="1:9" x14ac:dyDescent="0.3">
      <c r="A88">
        <v>2020</v>
      </c>
      <c r="B88">
        <v>2</v>
      </c>
      <c r="C88" s="1" t="s">
        <v>32</v>
      </c>
      <c r="D88" s="1" t="s">
        <v>10</v>
      </c>
      <c r="E88" s="1" t="s">
        <v>14</v>
      </c>
      <c r="F88">
        <v>8.43E-2</v>
      </c>
      <c r="G88">
        <v>16.051770999999999</v>
      </c>
      <c r="H88">
        <v>6.3299999999999995E-2</v>
      </c>
      <c r="I88">
        <v>53</v>
      </c>
    </row>
    <row r="89" spans="1:9" hidden="1" x14ac:dyDescent="0.3">
      <c r="A89">
        <v>2020</v>
      </c>
      <c r="B89">
        <v>2</v>
      </c>
      <c r="C89" s="1" t="s">
        <v>32</v>
      </c>
      <c r="D89" s="1" t="s">
        <v>15</v>
      </c>
      <c r="E89" s="1" t="s">
        <v>13</v>
      </c>
      <c r="F89">
        <v>30.866900000000001</v>
      </c>
      <c r="G89">
        <v>5580.4851070000004</v>
      </c>
      <c r="H89">
        <v>12.3467</v>
      </c>
      <c r="I89">
        <v>3891</v>
      </c>
    </row>
    <row r="90" spans="1:9" hidden="1" x14ac:dyDescent="0.3">
      <c r="A90">
        <v>2020</v>
      </c>
      <c r="B90">
        <v>2</v>
      </c>
      <c r="C90" s="1" t="s">
        <v>32</v>
      </c>
      <c r="D90" s="1" t="s">
        <v>20</v>
      </c>
      <c r="E90" s="1" t="s">
        <v>12</v>
      </c>
      <c r="F90">
        <v>43.391399999999997</v>
      </c>
      <c r="G90">
        <v>2388.3426169999998</v>
      </c>
      <c r="H90">
        <v>15.620900000000001</v>
      </c>
      <c r="I90">
        <v>6043</v>
      </c>
    </row>
    <row r="91" spans="1:9" hidden="1" x14ac:dyDescent="0.3">
      <c r="A91">
        <v>2020</v>
      </c>
      <c r="B91">
        <v>2</v>
      </c>
      <c r="C91" s="1" t="s">
        <v>32</v>
      </c>
      <c r="D91" s="1" t="s">
        <v>16</v>
      </c>
      <c r="E91" s="1" t="s">
        <v>11</v>
      </c>
      <c r="F91">
        <v>9.44</v>
      </c>
      <c r="G91">
        <v>564.161924</v>
      </c>
      <c r="H91">
        <v>2.1711999999999998</v>
      </c>
      <c r="I91">
        <v>2546</v>
      </c>
    </row>
    <row r="92" spans="1:9" hidden="1" x14ac:dyDescent="0.3">
      <c r="A92">
        <v>2020</v>
      </c>
      <c r="B92">
        <v>2</v>
      </c>
      <c r="C92" s="1" t="s">
        <v>32</v>
      </c>
      <c r="D92" s="1" t="s">
        <v>16</v>
      </c>
      <c r="E92" s="1" t="s">
        <v>13</v>
      </c>
      <c r="F92">
        <v>5.2153</v>
      </c>
      <c r="G92">
        <v>824.08276799999999</v>
      </c>
      <c r="H92">
        <v>2.3468</v>
      </c>
      <c r="I92">
        <v>1093</v>
      </c>
    </row>
    <row r="93" spans="1:9" hidden="1" x14ac:dyDescent="0.3">
      <c r="A93">
        <v>2020</v>
      </c>
      <c r="B93">
        <v>2</v>
      </c>
      <c r="C93" s="1" t="s">
        <v>32</v>
      </c>
      <c r="D93" s="1" t="s">
        <v>19</v>
      </c>
      <c r="E93" s="1" t="s">
        <v>12</v>
      </c>
      <c r="F93">
        <v>10.983700000000001</v>
      </c>
      <c r="G93">
        <v>1386.7354989999999</v>
      </c>
      <c r="H93">
        <v>4.0640000000000001</v>
      </c>
      <c r="I93">
        <v>919</v>
      </c>
    </row>
    <row r="94" spans="1:9" hidden="1" x14ac:dyDescent="0.3">
      <c r="A94">
        <v>2020</v>
      </c>
      <c r="B94">
        <v>2</v>
      </c>
      <c r="C94" s="1" t="s">
        <v>32</v>
      </c>
      <c r="D94" s="1" t="s">
        <v>29</v>
      </c>
      <c r="E94" s="1" t="s">
        <v>18</v>
      </c>
      <c r="F94">
        <v>1.7500000000000002E-2</v>
      </c>
      <c r="G94">
        <v>6.4333460000000002</v>
      </c>
      <c r="H94">
        <v>3.3E-3</v>
      </c>
      <c r="I94">
        <v>13</v>
      </c>
    </row>
    <row r="95" spans="1:9" hidden="1" x14ac:dyDescent="0.3">
      <c r="A95">
        <v>2020</v>
      </c>
      <c r="B95">
        <v>2</v>
      </c>
      <c r="C95" s="1" t="s">
        <v>32</v>
      </c>
      <c r="D95" s="1" t="s">
        <v>29</v>
      </c>
      <c r="E95" s="1" t="s">
        <v>13</v>
      </c>
      <c r="F95">
        <v>1.8029999999999999</v>
      </c>
      <c r="G95">
        <v>520.28328699999997</v>
      </c>
      <c r="H95">
        <v>0.72109999999999996</v>
      </c>
      <c r="I95">
        <v>238</v>
      </c>
    </row>
    <row r="96" spans="1:9" hidden="1" x14ac:dyDescent="0.3">
      <c r="A96">
        <v>2020</v>
      </c>
      <c r="B96">
        <v>2</v>
      </c>
      <c r="C96" s="1" t="s">
        <v>32</v>
      </c>
      <c r="D96" s="1" t="s">
        <v>33</v>
      </c>
      <c r="E96" s="1" t="s">
        <v>18</v>
      </c>
      <c r="F96">
        <v>1.7384999999999999</v>
      </c>
      <c r="G96">
        <v>457.74386800000002</v>
      </c>
      <c r="H96">
        <v>0.33029999999999998</v>
      </c>
      <c r="I96">
        <v>108</v>
      </c>
    </row>
    <row r="97" spans="1:9" hidden="1" x14ac:dyDescent="0.3">
      <c r="A97">
        <v>2020</v>
      </c>
      <c r="B97">
        <v>2</v>
      </c>
      <c r="C97" s="1" t="s">
        <v>32</v>
      </c>
      <c r="D97" s="1" t="s">
        <v>33</v>
      </c>
      <c r="E97" s="1" t="s">
        <v>12</v>
      </c>
      <c r="F97">
        <v>3.9699999999999999E-2</v>
      </c>
      <c r="G97">
        <v>13.110632000000001</v>
      </c>
      <c r="H97">
        <v>1.4E-2</v>
      </c>
      <c r="I97">
        <v>8</v>
      </c>
    </row>
    <row r="98" spans="1:9" hidden="1" x14ac:dyDescent="0.3">
      <c r="A98">
        <v>2020</v>
      </c>
      <c r="B98">
        <v>2</v>
      </c>
      <c r="C98" s="1" t="s">
        <v>32</v>
      </c>
      <c r="D98" s="1" t="s">
        <v>33</v>
      </c>
      <c r="E98" s="1" t="s">
        <v>13</v>
      </c>
      <c r="F98">
        <v>6.8500000000000005E-2</v>
      </c>
      <c r="G98">
        <v>33.706556999999997</v>
      </c>
      <c r="H98">
        <v>3.4200000000000001E-2</v>
      </c>
      <c r="I98">
        <v>40</v>
      </c>
    </row>
    <row r="99" spans="1:9" hidden="1" x14ac:dyDescent="0.3">
      <c r="A99">
        <v>2020</v>
      </c>
      <c r="B99">
        <v>2</v>
      </c>
      <c r="C99" s="1" t="s">
        <v>32</v>
      </c>
      <c r="D99" s="1" t="s">
        <v>37</v>
      </c>
      <c r="E99" s="1" t="s">
        <v>18</v>
      </c>
      <c r="F99">
        <v>1.6000000000000001E-3</v>
      </c>
      <c r="G99">
        <v>0.21092</v>
      </c>
      <c r="H99">
        <v>2.9999999999999997E-4</v>
      </c>
      <c r="I99">
        <v>4</v>
      </c>
    </row>
    <row r="100" spans="1:9" hidden="1" x14ac:dyDescent="0.3">
      <c r="A100">
        <v>2020</v>
      </c>
      <c r="B100">
        <v>2</v>
      </c>
      <c r="C100" s="1" t="s">
        <v>32</v>
      </c>
      <c r="D100" s="1" t="s">
        <v>37</v>
      </c>
      <c r="E100" s="1" t="s">
        <v>12</v>
      </c>
      <c r="F100">
        <v>2.2326000000000001</v>
      </c>
      <c r="G100">
        <v>287.86845399999999</v>
      </c>
      <c r="H100">
        <v>0.78149999999999997</v>
      </c>
      <c r="I100">
        <v>150</v>
      </c>
    </row>
    <row r="101" spans="1:9" hidden="1" x14ac:dyDescent="0.3">
      <c r="A101">
        <v>2020</v>
      </c>
      <c r="B101">
        <v>2</v>
      </c>
      <c r="C101" s="1" t="s">
        <v>32</v>
      </c>
      <c r="D101" s="1" t="s">
        <v>34</v>
      </c>
      <c r="E101" s="1" t="s">
        <v>12</v>
      </c>
      <c r="F101">
        <v>5.2600000000000001E-2</v>
      </c>
      <c r="G101">
        <v>24.106432999999999</v>
      </c>
      <c r="H101">
        <v>1.84E-2</v>
      </c>
      <c r="I101">
        <v>0</v>
      </c>
    </row>
    <row r="102" spans="1:9" hidden="1" x14ac:dyDescent="0.3">
      <c r="A102">
        <v>2020</v>
      </c>
      <c r="B102">
        <v>2</v>
      </c>
      <c r="C102" s="1" t="s">
        <v>32</v>
      </c>
      <c r="D102" s="1" t="s">
        <v>34</v>
      </c>
      <c r="E102" s="1" t="s">
        <v>13</v>
      </c>
      <c r="F102">
        <v>0.39760000000000001</v>
      </c>
      <c r="G102">
        <v>205.54900699999999</v>
      </c>
      <c r="H102">
        <v>0.16700000000000001</v>
      </c>
      <c r="I102">
        <v>0</v>
      </c>
    </row>
    <row r="103" spans="1:9" hidden="1" x14ac:dyDescent="0.3">
      <c r="A103">
        <v>2020</v>
      </c>
      <c r="B103">
        <v>2</v>
      </c>
      <c r="C103" s="1" t="s">
        <v>32</v>
      </c>
      <c r="D103" s="1" t="s">
        <v>38</v>
      </c>
      <c r="E103" s="1" t="s">
        <v>27</v>
      </c>
      <c r="F103">
        <v>0.1842</v>
      </c>
      <c r="G103">
        <v>34.832101999999999</v>
      </c>
      <c r="H103">
        <v>6.08E-2</v>
      </c>
      <c r="I103">
        <v>0</v>
      </c>
    </row>
    <row r="104" spans="1:9" hidden="1" x14ac:dyDescent="0.3">
      <c r="A104">
        <v>2020</v>
      </c>
      <c r="B104">
        <v>2</v>
      </c>
      <c r="C104" s="1" t="s">
        <v>32</v>
      </c>
      <c r="D104" s="1" t="s">
        <v>38</v>
      </c>
      <c r="E104" s="1" t="s">
        <v>13</v>
      </c>
      <c r="F104">
        <v>0.31929999999999997</v>
      </c>
      <c r="G104">
        <v>146.807534</v>
      </c>
      <c r="H104">
        <v>0.15970000000000001</v>
      </c>
      <c r="I104">
        <v>0</v>
      </c>
    </row>
    <row r="105" spans="1:9" x14ac:dyDescent="0.3">
      <c r="A105">
        <v>2020</v>
      </c>
      <c r="B105">
        <v>3</v>
      </c>
      <c r="C105" s="1" t="s">
        <v>9</v>
      </c>
      <c r="D105" s="1" t="s">
        <v>10</v>
      </c>
      <c r="E105" s="1" t="s">
        <v>11</v>
      </c>
      <c r="F105">
        <v>15.7516</v>
      </c>
      <c r="G105">
        <v>928.92665</v>
      </c>
      <c r="H105">
        <v>3.3079000000000001</v>
      </c>
      <c r="I105">
        <v>480</v>
      </c>
    </row>
    <row r="106" spans="1:9" x14ac:dyDescent="0.3">
      <c r="A106">
        <v>2020</v>
      </c>
      <c r="B106">
        <v>3</v>
      </c>
      <c r="C106" s="1" t="s">
        <v>9</v>
      </c>
      <c r="D106" s="1" t="s">
        <v>10</v>
      </c>
      <c r="E106" s="1" t="s">
        <v>12</v>
      </c>
      <c r="F106">
        <v>116.75060000000001</v>
      </c>
      <c r="G106">
        <v>9105.2074269999994</v>
      </c>
      <c r="H106">
        <v>40.8628</v>
      </c>
      <c r="I106">
        <v>776</v>
      </c>
    </row>
    <row r="107" spans="1:9" x14ac:dyDescent="0.3">
      <c r="A107">
        <v>2020</v>
      </c>
      <c r="B107">
        <v>3</v>
      </c>
      <c r="C107" s="1" t="s">
        <v>9</v>
      </c>
      <c r="D107" s="1" t="s">
        <v>10</v>
      </c>
      <c r="E107" s="1" t="s">
        <v>13</v>
      </c>
      <c r="F107">
        <v>44.650199999999998</v>
      </c>
      <c r="G107">
        <v>5049.8208759999998</v>
      </c>
      <c r="H107">
        <v>22.325099999999999</v>
      </c>
      <c r="I107">
        <v>664</v>
      </c>
    </row>
    <row r="108" spans="1:9" x14ac:dyDescent="0.3">
      <c r="A108">
        <v>2020</v>
      </c>
      <c r="B108">
        <v>3</v>
      </c>
      <c r="C108" s="1" t="s">
        <v>9</v>
      </c>
      <c r="D108" s="1" t="s">
        <v>10</v>
      </c>
      <c r="E108" s="1" t="s">
        <v>14</v>
      </c>
      <c r="F108">
        <v>0.30759999999999998</v>
      </c>
      <c r="G108">
        <v>58.307366999999999</v>
      </c>
      <c r="H108">
        <v>0.23069999999999999</v>
      </c>
      <c r="I108">
        <v>23</v>
      </c>
    </row>
    <row r="109" spans="1:9" hidden="1" x14ac:dyDescent="0.3">
      <c r="A109">
        <v>2020</v>
      </c>
      <c r="B109">
        <v>3</v>
      </c>
      <c r="C109" s="1" t="s">
        <v>9</v>
      </c>
      <c r="D109" s="1" t="s">
        <v>15</v>
      </c>
      <c r="E109" s="1" t="s">
        <v>13</v>
      </c>
      <c r="F109">
        <v>17.3306</v>
      </c>
      <c r="G109">
        <v>3529.6090760000002</v>
      </c>
      <c r="H109">
        <v>6.9321999999999999</v>
      </c>
      <c r="I109">
        <v>668</v>
      </c>
    </row>
    <row r="110" spans="1:9" hidden="1" x14ac:dyDescent="0.3">
      <c r="A110">
        <v>2020</v>
      </c>
      <c r="B110">
        <v>3</v>
      </c>
      <c r="C110" s="1" t="s">
        <v>9</v>
      </c>
      <c r="D110" s="1" t="s">
        <v>16</v>
      </c>
      <c r="E110" s="1" t="s">
        <v>11</v>
      </c>
      <c r="F110">
        <v>11.618499999999999</v>
      </c>
      <c r="G110">
        <v>677.017966</v>
      </c>
      <c r="H110">
        <v>2.6722999999999999</v>
      </c>
      <c r="I110">
        <v>503</v>
      </c>
    </row>
    <row r="111" spans="1:9" hidden="1" x14ac:dyDescent="0.3">
      <c r="A111">
        <v>2020</v>
      </c>
      <c r="B111">
        <v>3</v>
      </c>
      <c r="C111" s="1" t="s">
        <v>9</v>
      </c>
      <c r="D111" s="1" t="s">
        <v>16</v>
      </c>
      <c r="E111" s="1" t="s">
        <v>27</v>
      </c>
      <c r="F111">
        <v>5.9999999999999995E-4</v>
      </c>
      <c r="G111">
        <v>4.2303E-2</v>
      </c>
      <c r="H111">
        <v>2.0000000000000001E-4</v>
      </c>
      <c r="I111">
        <v>2</v>
      </c>
    </row>
    <row r="112" spans="1:9" hidden="1" x14ac:dyDescent="0.3">
      <c r="A112">
        <v>2020</v>
      </c>
      <c r="B112">
        <v>3</v>
      </c>
      <c r="C112" s="1" t="s">
        <v>9</v>
      </c>
      <c r="D112" s="1" t="s">
        <v>16</v>
      </c>
      <c r="E112" s="1" t="s">
        <v>13</v>
      </c>
      <c r="F112">
        <v>2.8369</v>
      </c>
      <c r="G112">
        <v>433.00613600000003</v>
      </c>
      <c r="H112">
        <v>1.2766</v>
      </c>
      <c r="I112">
        <v>301</v>
      </c>
    </row>
    <row r="113" spans="1:9" hidden="1" x14ac:dyDescent="0.3">
      <c r="A113">
        <v>2020</v>
      </c>
      <c r="B113">
        <v>3</v>
      </c>
      <c r="C113" s="1" t="s">
        <v>9</v>
      </c>
      <c r="D113" s="1" t="s">
        <v>16</v>
      </c>
      <c r="E113" s="1" t="s">
        <v>14</v>
      </c>
      <c r="F113">
        <v>5.9999999999999995E-4</v>
      </c>
      <c r="G113">
        <v>9.6673999999999996E-2</v>
      </c>
      <c r="H113">
        <v>2.9999999999999997E-4</v>
      </c>
      <c r="I113">
        <v>1</v>
      </c>
    </row>
    <row r="114" spans="1:9" hidden="1" x14ac:dyDescent="0.3">
      <c r="A114">
        <v>2020</v>
      </c>
      <c r="B114">
        <v>3</v>
      </c>
      <c r="C114" s="1" t="s">
        <v>9</v>
      </c>
      <c r="D114" s="1" t="s">
        <v>17</v>
      </c>
      <c r="E114" s="1" t="s">
        <v>18</v>
      </c>
      <c r="F114">
        <v>3.3967999999999998</v>
      </c>
      <c r="G114">
        <v>329.87308200000001</v>
      </c>
      <c r="H114">
        <v>0.61140000000000005</v>
      </c>
      <c r="I114">
        <v>93</v>
      </c>
    </row>
    <row r="115" spans="1:9" hidden="1" x14ac:dyDescent="0.3">
      <c r="A115">
        <v>2020</v>
      </c>
      <c r="B115">
        <v>3</v>
      </c>
      <c r="C115" s="1" t="s">
        <v>9</v>
      </c>
      <c r="D115" s="1" t="s">
        <v>19</v>
      </c>
      <c r="E115" s="1" t="s">
        <v>12</v>
      </c>
      <c r="F115">
        <v>2.1223000000000001</v>
      </c>
      <c r="G115">
        <v>317.591342</v>
      </c>
      <c r="H115">
        <v>0.7853</v>
      </c>
      <c r="I115">
        <v>95</v>
      </c>
    </row>
    <row r="116" spans="1:9" hidden="1" x14ac:dyDescent="0.3">
      <c r="A116">
        <v>2020</v>
      </c>
      <c r="B116">
        <v>3</v>
      </c>
      <c r="C116" s="1" t="s">
        <v>9</v>
      </c>
      <c r="D116" s="1" t="s">
        <v>20</v>
      </c>
      <c r="E116" s="1" t="s">
        <v>12</v>
      </c>
      <c r="F116">
        <v>2.6175999999999999</v>
      </c>
      <c r="G116">
        <v>197.90961999999999</v>
      </c>
      <c r="H116">
        <v>0.94230000000000003</v>
      </c>
      <c r="I116">
        <v>128</v>
      </c>
    </row>
    <row r="117" spans="1:9" hidden="1" x14ac:dyDescent="0.3">
      <c r="A117">
        <v>2020</v>
      </c>
      <c r="B117">
        <v>3</v>
      </c>
      <c r="C117" s="1" t="s">
        <v>9</v>
      </c>
      <c r="D117" s="1" t="s">
        <v>21</v>
      </c>
      <c r="E117" s="1" t="s">
        <v>22</v>
      </c>
      <c r="F117">
        <v>9.9000000000000008E-3</v>
      </c>
      <c r="G117">
        <v>3.2036440000000002</v>
      </c>
      <c r="H117">
        <v>2.7000000000000001E-3</v>
      </c>
      <c r="I117">
        <v>2</v>
      </c>
    </row>
    <row r="118" spans="1:9" hidden="1" x14ac:dyDescent="0.3">
      <c r="A118">
        <v>2020</v>
      </c>
      <c r="B118">
        <v>3</v>
      </c>
      <c r="C118" s="1" t="s">
        <v>9</v>
      </c>
      <c r="D118" s="1" t="s">
        <v>21</v>
      </c>
      <c r="E118" s="1" t="s">
        <v>13</v>
      </c>
      <c r="F118">
        <v>1.0074000000000001</v>
      </c>
      <c r="G118">
        <v>121.778651</v>
      </c>
      <c r="H118">
        <v>0.40289999999999998</v>
      </c>
      <c r="I118">
        <v>114</v>
      </c>
    </row>
    <row r="119" spans="1:9" hidden="1" x14ac:dyDescent="0.3">
      <c r="A119">
        <v>2020</v>
      </c>
      <c r="B119">
        <v>3</v>
      </c>
      <c r="C119" s="1" t="s">
        <v>9</v>
      </c>
      <c r="D119" s="1" t="s">
        <v>23</v>
      </c>
      <c r="E119" s="1" t="s">
        <v>13</v>
      </c>
      <c r="F119">
        <v>0.3357</v>
      </c>
      <c r="G119">
        <v>78.294403000000003</v>
      </c>
      <c r="H119">
        <v>0.1343</v>
      </c>
      <c r="I119">
        <v>96</v>
      </c>
    </row>
    <row r="120" spans="1:9" hidden="1" x14ac:dyDescent="0.3">
      <c r="A120">
        <v>2020</v>
      </c>
      <c r="B120">
        <v>3</v>
      </c>
      <c r="C120" s="1" t="s">
        <v>9</v>
      </c>
      <c r="D120" s="1" t="s">
        <v>24</v>
      </c>
      <c r="E120" s="1" t="s">
        <v>18</v>
      </c>
      <c r="F120">
        <v>0.3775</v>
      </c>
      <c r="G120">
        <v>58.161957999999998</v>
      </c>
      <c r="H120">
        <v>7.17E-2</v>
      </c>
      <c r="I120">
        <v>0</v>
      </c>
    </row>
    <row r="121" spans="1:9" hidden="1" x14ac:dyDescent="0.3">
      <c r="A121">
        <v>2020</v>
      </c>
      <c r="B121">
        <v>3</v>
      </c>
      <c r="C121" s="1" t="s">
        <v>9</v>
      </c>
      <c r="D121" s="1" t="s">
        <v>24</v>
      </c>
      <c r="E121" s="1" t="s">
        <v>12</v>
      </c>
      <c r="F121">
        <v>6.9999999999999999E-4</v>
      </c>
      <c r="G121">
        <v>9.4486000000000001E-2</v>
      </c>
      <c r="H121">
        <v>2.9999999999999997E-4</v>
      </c>
      <c r="I121">
        <v>0</v>
      </c>
    </row>
    <row r="122" spans="1:9" hidden="1" x14ac:dyDescent="0.3">
      <c r="A122">
        <v>2020</v>
      </c>
      <c r="B122">
        <v>3</v>
      </c>
      <c r="C122" s="1" t="s">
        <v>9</v>
      </c>
      <c r="D122" s="1" t="s">
        <v>25</v>
      </c>
      <c r="E122" s="1" t="s">
        <v>13</v>
      </c>
      <c r="F122">
        <v>0.28820000000000001</v>
      </c>
      <c r="G122">
        <v>45.010945</v>
      </c>
      <c r="H122">
        <v>0.1152</v>
      </c>
      <c r="I122">
        <v>0</v>
      </c>
    </row>
    <row r="123" spans="1:9" x14ac:dyDescent="0.3">
      <c r="A123">
        <v>2020</v>
      </c>
      <c r="B123">
        <v>3</v>
      </c>
      <c r="C123" s="1" t="s">
        <v>26</v>
      </c>
      <c r="D123" s="1" t="s">
        <v>10</v>
      </c>
      <c r="E123" s="1" t="s">
        <v>11</v>
      </c>
      <c r="F123">
        <v>59.918100000000003</v>
      </c>
      <c r="G123">
        <v>3925.894315</v>
      </c>
      <c r="H123">
        <v>12.582800000000001</v>
      </c>
      <c r="I123">
        <v>7797</v>
      </c>
    </row>
    <row r="124" spans="1:9" x14ac:dyDescent="0.3">
      <c r="A124">
        <v>2020</v>
      </c>
      <c r="B124">
        <v>3</v>
      </c>
      <c r="C124" s="1" t="s">
        <v>26</v>
      </c>
      <c r="D124" s="1" t="s">
        <v>10</v>
      </c>
      <c r="E124" s="1" t="s">
        <v>27</v>
      </c>
      <c r="F124">
        <v>2.5000000000000001E-3</v>
      </c>
      <c r="G124">
        <v>0.239033</v>
      </c>
      <c r="H124">
        <v>8.0000000000000004E-4</v>
      </c>
      <c r="I124">
        <v>3</v>
      </c>
    </row>
    <row r="125" spans="1:9" x14ac:dyDescent="0.3">
      <c r="A125">
        <v>2020</v>
      </c>
      <c r="B125">
        <v>3</v>
      </c>
      <c r="C125" s="1" t="s">
        <v>26</v>
      </c>
      <c r="D125" s="1" t="s">
        <v>10</v>
      </c>
      <c r="E125" s="1" t="s">
        <v>12</v>
      </c>
      <c r="F125">
        <v>69.861099999999993</v>
      </c>
      <c r="G125">
        <v>6958.6258809999999</v>
      </c>
      <c r="H125">
        <v>24.4513</v>
      </c>
      <c r="I125">
        <v>8564</v>
      </c>
    </row>
    <row r="126" spans="1:9" x14ac:dyDescent="0.3">
      <c r="A126">
        <v>2020</v>
      </c>
      <c r="B126">
        <v>3</v>
      </c>
      <c r="C126" s="1" t="s">
        <v>26</v>
      </c>
      <c r="D126" s="1" t="s">
        <v>10</v>
      </c>
      <c r="E126" s="1" t="s">
        <v>13</v>
      </c>
      <c r="F126">
        <v>8.2565000000000008</v>
      </c>
      <c r="G126">
        <v>1088.4688610000001</v>
      </c>
      <c r="H126">
        <v>4.1283000000000003</v>
      </c>
      <c r="I126">
        <v>1297</v>
      </c>
    </row>
    <row r="127" spans="1:9" x14ac:dyDescent="0.3">
      <c r="A127">
        <v>2020</v>
      </c>
      <c r="B127">
        <v>3</v>
      </c>
      <c r="C127" s="1" t="s">
        <v>26</v>
      </c>
      <c r="D127" s="1" t="s">
        <v>10</v>
      </c>
      <c r="E127" s="1" t="s">
        <v>14</v>
      </c>
      <c r="F127">
        <v>0.36559999999999998</v>
      </c>
      <c r="G127">
        <v>62.655918</v>
      </c>
      <c r="H127">
        <v>0.2742</v>
      </c>
      <c r="I127">
        <v>283</v>
      </c>
    </row>
    <row r="128" spans="1:9" hidden="1" x14ac:dyDescent="0.3">
      <c r="A128">
        <v>2020</v>
      </c>
      <c r="B128">
        <v>3</v>
      </c>
      <c r="C128" s="1" t="s">
        <v>26</v>
      </c>
      <c r="D128" s="1" t="s">
        <v>15</v>
      </c>
      <c r="E128" s="1" t="s">
        <v>13</v>
      </c>
      <c r="F128">
        <v>10.6065</v>
      </c>
      <c r="G128">
        <v>1949.093433</v>
      </c>
      <c r="H128">
        <v>4.2427000000000001</v>
      </c>
      <c r="I128">
        <v>1612</v>
      </c>
    </row>
    <row r="129" spans="1:9" hidden="1" x14ac:dyDescent="0.3">
      <c r="A129">
        <v>2020</v>
      </c>
      <c r="B129">
        <v>3</v>
      </c>
      <c r="C129" s="1" t="s">
        <v>26</v>
      </c>
      <c r="D129" s="1" t="s">
        <v>20</v>
      </c>
      <c r="E129" s="1" t="s">
        <v>12</v>
      </c>
      <c r="F129">
        <v>15.8856</v>
      </c>
      <c r="G129">
        <v>1072.2208250000001</v>
      </c>
      <c r="H129">
        <v>5.7187999999999999</v>
      </c>
      <c r="I129">
        <v>3521</v>
      </c>
    </row>
    <row r="130" spans="1:9" hidden="1" x14ac:dyDescent="0.3">
      <c r="A130">
        <v>2020</v>
      </c>
      <c r="B130">
        <v>3</v>
      </c>
      <c r="C130" s="1" t="s">
        <v>26</v>
      </c>
      <c r="D130" s="1" t="s">
        <v>16</v>
      </c>
      <c r="E130" s="1" t="s">
        <v>11</v>
      </c>
      <c r="F130">
        <v>4.2058</v>
      </c>
      <c r="G130">
        <v>285.33204799999999</v>
      </c>
      <c r="H130">
        <v>0.96730000000000005</v>
      </c>
      <c r="I130">
        <v>1440</v>
      </c>
    </row>
    <row r="131" spans="1:9" hidden="1" x14ac:dyDescent="0.3">
      <c r="A131">
        <v>2020</v>
      </c>
      <c r="B131">
        <v>3</v>
      </c>
      <c r="C131" s="1" t="s">
        <v>26</v>
      </c>
      <c r="D131" s="1" t="s">
        <v>16</v>
      </c>
      <c r="E131" s="1" t="s">
        <v>13</v>
      </c>
      <c r="F131">
        <v>1.0539000000000001</v>
      </c>
      <c r="G131">
        <v>177.54775599999999</v>
      </c>
      <c r="H131">
        <v>0.47439999999999999</v>
      </c>
      <c r="I131">
        <v>434</v>
      </c>
    </row>
    <row r="132" spans="1:9" hidden="1" x14ac:dyDescent="0.3">
      <c r="A132">
        <v>2020</v>
      </c>
      <c r="B132">
        <v>3</v>
      </c>
      <c r="C132" s="1" t="s">
        <v>26</v>
      </c>
      <c r="D132" s="1" t="s">
        <v>39</v>
      </c>
      <c r="E132" s="1" t="s">
        <v>13</v>
      </c>
      <c r="F132">
        <v>2.5053000000000001</v>
      </c>
      <c r="G132">
        <v>321.67500000000001</v>
      </c>
      <c r="H132">
        <v>1.2526999999999999</v>
      </c>
      <c r="I132">
        <v>976</v>
      </c>
    </row>
    <row r="133" spans="1:9" hidden="1" x14ac:dyDescent="0.3">
      <c r="A133">
        <v>2020</v>
      </c>
      <c r="B133">
        <v>3</v>
      </c>
      <c r="C133" s="1" t="s">
        <v>26</v>
      </c>
      <c r="D133" s="1" t="s">
        <v>19</v>
      </c>
      <c r="E133" s="1" t="s">
        <v>12</v>
      </c>
      <c r="F133">
        <v>0.74860000000000004</v>
      </c>
      <c r="G133">
        <v>124.803203</v>
      </c>
      <c r="H133">
        <v>0.27700000000000002</v>
      </c>
      <c r="I133">
        <v>253</v>
      </c>
    </row>
    <row r="134" spans="1:9" hidden="1" x14ac:dyDescent="0.3">
      <c r="A134">
        <v>2020</v>
      </c>
      <c r="B134">
        <v>3</v>
      </c>
      <c r="C134" s="1" t="s">
        <v>26</v>
      </c>
      <c r="D134" s="1" t="s">
        <v>28</v>
      </c>
      <c r="E134" s="1" t="s">
        <v>12</v>
      </c>
      <c r="F134">
        <v>0.51239999999999997</v>
      </c>
      <c r="G134">
        <v>123.330744</v>
      </c>
      <c r="H134">
        <v>0.1794</v>
      </c>
      <c r="I134">
        <v>72</v>
      </c>
    </row>
    <row r="135" spans="1:9" hidden="1" x14ac:dyDescent="0.3">
      <c r="A135">
        <v>2020</v>
      </c>
      <c r="B135">
        <v>3</v>
      </c>
      <c r="C135" s="1" t="s">
        <v>26</v>
      </c>
      <c r="D135" s="1" t="s">
        <v>17</v>
      </c>
      <c r="E135" s="1" t="s">
        <v>18</v>
      </c>
      <c r="F135">
        <v>1.1978</v>
      </c>
      <c r="G135">
        <v>108.865611</v>
      </c>
      <c r="H135">
        <v>0.21560000000000001</v>
      </c>
      <c r="I135">
        <v>239</v>
      </c>
    </row>
    <row r="136" spans="1:9" hidden="1" x14ac:dyDescent="0.3">
      <c r="A136">
        <v>2020</v>
      </c>
      <c r="B136">
        <v>3</v>
      </c>
      <c r="C136" s="1" t="s">
        <v>26</v>
      </c>
      <c r="D136" s="1" t="s">
        <v>29</v>
      </c>
      <c r="E136" s="1" t="s">
        <v>18</v>
      </c>
      <c r="F136">
        <v>5.7999999999999996E-3</v>
      </c>
      <c r="G136">
        <v>1.6053360000000001</v>
      </c>
      <c r="H136">
        <v>1.1000000000000001E-3</v>
      </c>
      <c r="I136">
        <v>0</v>
      </c>
    </row>
    <row r="137" spans="1:9" hidden="1" x14ac:dyDescent="0.3">
      <c r="A137">
        <v>2020</v>
      </c>
      <c r="B137">
        <v>3</v>
      </c>
      <c r="C137" s="1" t="s">
        <v>26</v>
      </c>
      <c r="D137" s="1" t="s">
        <v>29</v>
      </c>
      <c r="E137" s="1" t="s">
        <v>13</v>
      </c>
      <c r="F137">
        <v>0.30649999999999999</v>
      </c>
      <c r="G137">
        <v>93.23621</v>
      </c>
      <c r="H137">
        <v>0.1226</v>
      </c>
      <c r="I137">
        <v>0</v>
      </c>
    </row>
    <row r="138" spans="1:9" hidden="1" x14ac:dyDescent="0.3">
      <c r="A138">
        <v>2020</v>
      </c>
      <c r="B138">
        <v>3</v>
      </c>
      <c r="C138" s="1" t="s">
        <v>26</v>
      </c>
      <c r="D138" s="1" t="s">
        <v>21</v>
      </c>
      <c r="E138" s="1" t="s">
        <v>13</v>
      </c>
      <c r="F138">
        <v>0.42</v>
      </c>
      <c r="G138">
        <v>48.423850999999999</v>
      </c>
      <c r="H138">
        <v>0.16800000000000001</v>
      </c>
      <c r="I138">
        <v>292</v>
      </c>
    </row>
    <row r="139" spans="1:9" x14ac:dyDescent="0.3">
      <c r="A139">
        <v>2020</v>
      </c>
      <c r="B139">
        <v>3</v>
      </c>
      <c r="C139" s="1" t="s">
        <v>32</v>
      </c>
      <c r="D139" s="1" t="s">
        <v>10</v>
      </c>
      <c r="E139" s="1" t="s">
        <v>11</v>
      </c>
      <c r="F139">
        <v>80.834900000000005</v>
      </c>
      <c r="G139">
        <v>4860.2618430000002</v>
      </c>
      <c r="H139">
        <v>16.975300000000001</v>
      </c>
      <c r="I139">
        <v>10268</v>
      </c>
    </row>
    <row r="140" spans="1:9" x14ac:dyDescent="0.3">
      <c r="A140">
        <v>2020</v>
      </c>
      <c r="B140">
        <v>3</v>
      </c>
      <c r="C140" s="1" t="s">
        <v>32</v>
      </c>
      <c r="D140" s="1" t="s">
        <v>10</v>
      </c>
      <c r="E140" s="1" t="s">
        <v>12</v>
      </c>
      <c r="F140">
        <v>98.055300000000003</v>
      </c>
      <c r="G140">
        <v>9525.2732039999992</v>
      </c>
      <c r="H140">
        <v>34.319400000000002</v>
      </c>
      <c r="I140">
        <v>8169</v>
      </c>
    </row>
    <row r="141" spans="1:9" x14ac:dyDescent="0.3">
      <c r="A141">
        <v>2020</v>
      </c>
      <c r="B141">
        <v>3</v>
      </c>
      <c r="C141" s="1" t="s">
        <v>32</v>
      </c>
      <c r="D141" s="1" t="s">
        <v>10</v>
      </c>
      <c r="E141" s="1" t="s">
        <v>13</v>
      </c>
      <c r="F141">
        <v>41.277500000000003</v>
      </c>
      <c r="G141">
        <v>5053.812038</v>
      </c>
      <c r="H141">
        <v>20.6387</v>
      </c>
      <c r="I141">
        <v>2632</v>
      </c>
    </row>
    <row r="142" spans="1:9" x14ac:dyDescent="0.3">
      <c r="A142">
        <v>2020</v>
      </c>
      <c r="B142">
        <v>3</v>
      </c>
      <c r="C142" s="1" t="s">
        <v>32</v>
      </c>
      <c r="D142" s="1" t="s">
        <v>10</v>
      </c>
      <c r="E142" s="1" t="s">
        <v>14</v>
      </c>
      <c r="F142">
        <v>8.4400000000000003E-2</v>
      </c>
      <c r="G142">
        <v>13.352451</v>
      </c>
      <c r="H142">
        <v>6.3299999999999995E-2</v>
      </c>
      <c r="I142">
        <v>65</v>
      </c>
    </row>
    <row r="143" spans="1:9" hidden="1" x14ac:dyDescent="0.3">
      <c r="A143">
        <v>2020</v>
      </c>
      <c r="B143">
        <v>3</v>
      </c>
      <c r="C143" s="1" t="s">
        <v>32</v>
      </c>
      <c r="D143" s="1" t="s">
        <v>15</v>
      </c>
      <c r="E143" s="1" t="s">
        <v>13</v>
      </c>
      <c r="F143">
        <v>22.785900000000002</v>
      </c>
      <c r="G143">
        <v>4874.6838100000004</v>
      </c>
      <c r="H143">
        <v>9.1143999999999998</v>
      </c>
      <c r="I143">
        <v>2764</v>
      </c>
    </row>
    <row r="144" spans="1:9" hidden="1" x14ac:dyDescent="0.3">
      <c r="A144">
        <v>2020</v>
      </c>
      <c r="B144">
        <v>3</v>
      </c>
      <c r="C144" s="1" t="s">
        <v>32</v>
      </c>
      <c r="D144" s="1" t="s">
        <v>16</v>
      </c>
      <c r="E144" s="1" t="s">
        <v>11</v>
      </c>
      <c r="F144">
        <v>8.6386000000000003</v>
      </c>
      <c r="G144">
        <v>518.47326399999997</v>
      </c>
      <c r="H144">
        <v>1.9869000000000001</v>
      </c>
      <c r="I144">
        <v>1801</v>
      </c>
    </row>
    <row r="145" spans="1:9" hidden="1" x14ac:dyDescent="0.3">
      <c r="A145">
        <v>2020</v>
      </c>
      <c r="B145">
        <v>3</v>
      </c>
      <c r="C145" s="1" t="s">
        <v>32</v>
      </c>
      <c r="D145" s="1" t="s">
        <v>16</v>
      </c>
      <c r="E145" s="1" t="s">
        <v>13</v>
      </c>
      <c r="F145">
        <v>4.9756999999999998</v>
      </c>
      <c r="G145">
        <v>855.17175999999995</v>
      </c>
      <c r="H145">
        <v>2.2391000000000001</v>
      </c>
      <c r="I145">
        <v>1471</v>
      </c>
    </row>
    <row r="146" spans="1:9" hidden="1" x14ac:dyDescent="0.3">
      <c r="A146">
        <v>2020</v>
      </c>
      <c r="B146">
        <v>3</v>
      </c>
      <c r="C146" s="1" t="s">
        <v>32</v>
      </c>
      <c r="D146" s="1" t="s">
        <v>20</v>
      </c>
      <c r="E146" s="1" t="s">
        <v>12</v>
      </c>
      <c r="F146">
        <v>20.995999999999999</v>
      </c>
      <c r="G146">
        <v>1306.620265</v>
      </c>
      <c r="H146">
        <v>7.5586000000000002</v>
      </c>
      <c r="I146">
        <v>3778</v>
      </c>
    </row>
    <row r="147" spans="1:9" hidden="1" x14ac:dyDescent="0.3">
      <c r="A147">
        <v>2020</v>
      </c>
      <c r="B147">
        <v>3</v>
      </c>
      <c r="C147" s="1" t="s">
        <v>32</v>
      </c>
      <c r="D147" s="1" t="s">
        <v>19</v>
      </c>
      <c r="E147" s="1" t="s">
        <v>12</v>
      </c>
      <c r="F147">
        <v>8.5074000000000005</v>
      </c>
      <c r="G147">
        <v>1124.5899529999999</v>
      </c>
      <c r="H147">
        <v>3.1476999999999999</v>
      </c>
      <c r="I147">
        <v>869</v>
      </c>
    </row>
    <row r="148" spans="1:9" hidden="1" x14ac:dyDescent="0.3">
      <c r="A148">
        <v>2020</v>
      </c>
      <c r="B148">
        <v>3</v>
      </c>
      <c r="C148" s="1" t="s">
        <v>32</v>
      </c>
      <c r="D148" s="1" t="s">
        <v>39</v>
      </c>
      <c r="E148" s="1" t="s">
        <v>13</v>
      </c>
      <c r="F148">
        <v>6.3936999999999999</v>
      </c>
      <c r="G148">
        <v>811.186105</v>
      </c>
      <c r="H148">
        <v>3.1968999999999999</v>
      </c>
      <c r="I148">
        <v>2485</v>
      </c>
    </row>
    <row r="149" spans="1:9" hidden="1" x14ac:dyDescent="0.3">
      <c r="A149">
        <v>2020</v>
      </c>
      <c r="B149">
        <v>3</v>
      </c>
      <c r="C149" s="1" t="s">
        <v>32</v>
      </c>
      <c r="D149" s="1" t="s">
        <v>33</v>
      </c>
      <c r="E149" s="1" t="s">
        <v>18</v>
      </c>
      <c r="F149">
        <v>2.5575999999999999</v>
      </c>
      <c r="G149">
        <v>700.96811600000001</v>
      </c>
      <c r="H149">
        <v>0.4859</v>
      </c>
      <c r="I149">
        <v>111</v>
      </c>
    </row>
    <row r="150" spans="1:9" hidden="1" x14ac:dyDescent="0.3">
      <c r="A150">
        <v>2020</v>
      </c>
      <c r="B150">
        <v>3</v>
      </c>
      <c r="C150" s="1" t="s">
        <v>32</v>
      </c>
      <c r="D150" s="1" t="s">
        <v>33</v>
      </c>
      <c r="E150" s="1" t="s">
        <v>12</v>
      </c>
      <c r="F150">
        <v>4.1200000000000001E-2</v>
      </c>
      <c r="G150">
        <v>13.251863999999999</v>
      </c>
      <c r="H150">
        <v>1.4500000000000001E-2</v>
      </c>
      <c r="I150">
        <v>6</v>
      </c>
    </row>
    <row r="151" spans="1:9" hidden="1" x14ac:dyDescent="0.3">
      <c r="A151">
        <v>2020</v>
      </c>
      <c r="B151">
        <v>3</v>
      </c>
      <c r="C151" s="1" t="s">
        <v>32</v>
      </c>
      <c r="D151" s="1" t="s">
        <v>33</v>
      </c>
      <c r="E151" s="1" t="s">
        <v>13</v>
      </c>
      <c r="F151">
        <v>8.1799999999999998E-2</v>
      </c>
      <c r="G151">
        <v>39.988526</v>
      </c>
      <c r="H151">
        <v>4.0800000000000003E-2</v>
      </c>
      <c r="I151">
        <v>47</v>
      </c>
    </row>
    <row r="152" spans="1:9" hidden="1" x14ac:dyDescent="0.3">
      <c r="A152">
        <v>2020</v>
      </c>
      <c r="B152">
        <v>3</v>
      </c>
      <c r="C152" s="1" t="s">
        <v>32</v>
      </c>
      <c r="D152" s="1" t="s">
        <v>29</v>
      </c>
      <c r="E152" s="1" t="s">
        <v>18</v>
      </c>
      <c r="F152">
        <v>3.2199999999999999E-2</v>
      </c>
      <c r="G152">
        <v>7.8845869999999998</v>
      </c>
      <c r="H152">
        <v>6.1000000000000004E-3</v>
      </c>
      <c r="I152">
        <v>21</v>
      </c>
    </row>
    <row r="153" spans="1:9" hidden="1" x14ac:dyDescent="0.3">
      <c r="A153">
        <v>2020</v>
      </c>
      <c r="B153">
        <v>3</v>
      </c>
      <c r="C153" s="1" t="s">
        <v>32</v>
      </c>
      <c r="D153" s="1" t="s">
        <v>29</v>
      </c>
      <c r="E153" s="1" t="s">
        <v>13</v>
      </c>
      <c r="F153">
        <v>2.1444999999999999</v>
      </c>
      <c r="G153">
        <v>603.62510699999996</v>
      </c>
      <c r="H153">
        <v>0.85770000000000002</v>
      </c>
      <c r="I153">
        <v>257</v>
      </c>
    </row>
    <row r="154" spans="1:9" hidden="1" x14ac:dyDescent="0.3">
      <c r="A154">
        <v>2020</v>
      </c>
      <c r="B154">
        <v>3</v>
      </c>
      <c r="C154" s="1" t="s">
        <v>32</v>
      </c>
      <c r="D154" s="1" t="s">
        <v>34</v>
      </c>
      <c r="E154" s="1" t="s">
        <v>12</v>
      </c>
      <c r="F154">
        <v>5.7700000000000001E-2</v>
      </c>
      <c r="G154">
        <v>25.981501999999999</v>
      </c>
      <c r="H154">
        <v>2.0199999999999999E-2</v>
      </c>
      <c r="I154">
        <v>0</v>
      </c>
    </row>
    <row r="155" spans="1:9" hidden="1" x14ac:dyDescent="0.3">
      <c r="A155">
        <v>2020</v>
      </c>
      <c r="B155">
        <v>3</v>
      </c>
      <c r="C155" s="1" t="s">
        <v>32</v>
      </c>
      <c r="D155" s="1" t="s">
        <v>34</v>
      </c>
      <c r="E155" s="1" t="s">
        <v>13</v>
      </c>
      <c r="F155">
        <v>0.54579999999999995</v>
      </c>
      <c r="G155">
        <v>290.24293999999998</v>
      </c>
      <c r="H155">
        <v>0.22919999999999999</v>
      </c>
      <c r="I155">
        <v>0</v>
      </c>
    </row>
    <row r="156" spans="1:9" hidden="1" x14ac:dyDescent="0.3">
      <c r="A156">
        <v>2020</v>
      </c>
      <c r="B156">
        <v>3</v>
      </c>
      <c r="C156" s="1" t="s">
        <v>32</v>
      </c>
      <c r="D156" s="1" t="s">
        <v>37</v>
      </c>
      <c r="E156" s="1" t="s">
        <v>18</v>
      </c>
      <c r="F156">
        <v>4.0000000000000002E-4</v>
      </c>
      <c r="G156">
        <v>4.9662999999999999E-2</v>
      </c>
      <c r="H156">
        <v>1E-4</v>
      </c>
      <c r="I156">
        <v>1</v>
      </c>
    </row>
    <row r="157" spans="1:9" hidden="1" x14ac:dyDescent="0.3">
      <c r="A157">
        <v>2020</v>
      </c>
      <c r="B157">
        <v>3</v>
      </c>
      <c r="C157" s="1" t="s">
        <v>32</v>
      </c>
      <c r="D157" s="1" t="s">
        <v>37</v>
      </c>
      <c r="E157" s="1" t="s">
        <v>12</v>
      </c>
      <c r="F157">
        <v>1.3841000000000001</v>
      </c>
      <c r="G157">
        <v>238.90414200000001</v>
      </c>
      <c r="H157">
        <v>0.4844</v>
      </c>
      <c r="I157">
        <v>158</v>
      </c>
    </row>
    <row r="158" spans="1:9" x14ac:dyDescent="0.3">
      <c r="A158">
        <v>2020</v>
      </c>
      <c r="B158">
        <v>4</v>
      </c>
      <c r="C158" s="1" t="s">
        <v>9</v>
      </c>
      <c r="D158" s="1" t="s">
        <v>10</v>
      </c>
      <c r="E158" s="1" t="s">
        <v>11</v>
      </c>
      <c r="F158">
        <v>13.180899999999999</v>
      </c>
      <c r="G158">
        <v>819.69867699999998</v>
      </c>
      <c r="H158">
        <v>2.7679999999999998</v>
      </c>
      <c r="I158">
        <v>478</v>
      </c>
    </row>
    <row r="159" spans="1:9" x14ac:dyDescent="0.3">
      <c r="A159">
        <v>2020</v>
      </c>
      <c r="B159">
        <v>4</v>
      </c>
      <c r="C159" s="1" t="s">
        <v>9</v>
      </c>
      <c r="D159" s="1" t="s">
        <v>10</v>
      </c>
      <c r="E159" s="1" t="s">
        <v>12</v>
      </c>
      <c r="F159">
        <v>54.853700000000003</v>
      </c>
      <c r="G159">
        <v>4806.2020419999999</v>
      </c>
      <c r="H159">
        <v>19.198899999999998</v>
      </c>
      <c r="I159">
        <v>786</v>
      </c>
    </row>
    <row r="160" spans="1:9" x14ac:dyDescent="0.3">
      <c r="A160">
        <v>2020</v>
      </c>
      <c r="B160">
        <v>4</v>
      </c>
      <c r="C160" s="1" t="s">
        <v>9</v>
      </c>
      <c r="D160" s="1" t="s">
        <v>10</v>
      </c>
      <c r="E160" s="1" t="s">
        <v>13</v>
      </c>
      <c r="F160">
        <v>48.549799999999998</v>
      </c>
      <c r="G160">
        <v>5104.9096810000001</v>
      </c>
      <c r="H160">
        <v>24.274799999999999</v>
      </c>
      <c r="I160">
        <v>663</v>
      </c>
    </row>
    <row r="161" spans="1:9" x14ac:dyDescent="0.3">
      <c r="A161">
        <v>2020</v>
      </c>
      <c r="B161">
        <v>4</v>
      </c>
      <c r="C161" s="1" t="s">
        <v>9</v>
      </c>
      <c r="D161" s="1" t="s">
        <v>10</v>
      </c>
      <c r="E161" s="1" t="s">
        <v>14</v>
      </c>
      <c r="F161">
        <v>1.0820000000000001</v>
      </c>
      <c r="G161">
        <v>129.17522600000001</v>
      </c>
      <c r="H161">
        <v>0.8115</v>
      </c>
      <c r="I161">
        <v>23</v>
      </c>
    </row>
    <row r="162" spans="1:9" hidden="1" x14ac:dyDescent="0.3">
      <c r="A162">
        <v>2020</v>
      </c>
      <c r="B162">
        <v>4</v>
      </c>
      <c r="C162" s="1" t="s">
        <v>9</v>
      </c>
      <c r="D162" s="1" t="s">
        <v>15</v>
      </c>
      <c r="E162" s="1" t="s">
        <v>13</v>
      </c>
      <c r="F162">
        <v>14.688700000000001</v>
      </c>
      <c r="G162">
        <v>3008.3285460000002</v>
      </c>
      <c r="H162">
        <v>5.8754999999999997</v>
      </c>
      <c r="I162">
        <v>671</v>
      </c>
    </row>
    <row r="163" spans="1:9" hidden="1" x14ac:dyDescent="0.3">
      <c r="A163">
        <v>2020</v>
      </c>
      <c r="B163">
        <v>4</v>
      </c>
      <c r="C163" s="1" t="s">
        <v>9</v>
      </c>
      <c r="D163" s="1" t="s">
        <v>16</v>
      </c>
      <c r="E163" s="1" t="s">
        <v>11</v>
      </c>
      <c r="F163">
        <v>10.8278</v>
      </c>
      <c r="G163">
        <v>634.09897699999999</v>
      </c>
      <c r="H163">
        <v>2.4904000000000002</v>
      </c>
      <c r="I163">
        <v>482</v>
      </c>
    </row>
    <row r="164" spans="1:9" hidden="1" x14ac:dyDescent="0.3">
      <c r="A164">
        <v>2020</v>
      </c>
      <c r="B164">
        <v>4</v>
      </c>
      <c r="C164" s="1" t="s">
        <v>9</v>
      </c>
      <c r="D164" s="1" t="s">
        <v>16</v>
      </c>
      <c r="E164" s="1" t="s">
        <v>27</v>
      </c>
      <c r="F164">
        <v>1E-4</v>
      </c>
      <c r="G164">
        <v>7.0280000000000004E-3</v>
      </c>
      <c r="H164" t="s">
        <v>40</v>
      </c>
      <c r="I164">
        <v>0</v>
      </c>
    </row>
    <row r="165" spans="1:9" hidden="1" x14ac:dyDescent="0.3">
      <c r="A165">
        <v>2020</v>
      </c>
      <c r="B165">
        <v>4</v>
      </c>
      <c r="C165" s="1" t="s">
        <v>9</v>
      </c>
      <c r="D165" s="1" t="s">
        <v>16</v>
      </c>
      <c r="E165" s="1" t="s">
        <v>13</v>
      </c>
      <c r="F165">
        <v>2.0152000000000001</v>
      </c>
      <c r="G165">
        <v>337.34259300000002</v>
      </c>
      <c r="H165">
        <v>0.90690000000000004</v>
      </c>
      <c r="I165">
        <v>302</v>
      </c>
    </row>
    <row r="166" spans="1:9" hidden="1" x14ac:dyDescent="0.3">
      <c r="A166">
        <v>2020</v>
      </c>
      <c r="B166">
        <v>4</v>
      </c>
      <c r="C166" s="1" t="s">
        <v>9</v>
      </c>
      <c r="D166" s="1" t="s">
        <v>16</v>
      </c>
      <c r="E166" s="1" t="s">
        <v>14</v>
      </c>
      <c r="F166">
        <v>1E-4</v>
      </c>
      <c r="G166">
        <v>1.6112000000000001E-2</v>
      </c>
      <c r="H166">
        <v>1E-4</v>
      </c>
      <c r="I166">
        <v>2</v>
      </c>
    </row>
    <row r="167" spans="1:9" hidden="1" x14ac:dyDescent="0.3">
      <c r="A167">
        <v>2020</v>
      </c>
      <c r="B167">
        <v>4</v>
      </c>
      <c r="C167" s="1" t="s">
        <v>9</v>
      </c>
      <c r="D167" s="1" t="s">
        <v>17</v>
      </c>
      <c r="E167" s="1" t="s">
        <v>18</v>
      </c>
      <c r="F167">
        <v>2.9287999999999998</v>
      </c>
      <c r="G167">
        <v>285.83133199999997</v>
      </c>
      <c r="H167">
        <v>0.5272</v>
      </c>
      <c r="I167">
        <v>94</v>
      </c>
    </row>
    <row r="168" spans="1:9" hidden="1" x14ac:dyDescent="0.3">
      <c r="A168">
        <v>2020</v>
      </c>
      <c r="B168">
        <v>4</v>
      </c>
      <c r="C168" s="1" t="s">
        <v>9</v>
      </c>
      <c r="D168" s="1" t="s">
        <v>19</v>
      </c>
      <c r="E168" s="1" t="s">
        <v>12</v>
      </c>
      <c r="F168">
        <v>1.8156000000000001</v>
      </c>
      <c r="G168">
        <v>283.72120799999999</v>
      </c>
      <c r="H168">
        <v>0.67169999999999996</v>
      </c>
      <c r="I168">
        <v>115</v>
      </c>
    </row>
    <row r="169" spans="1:9" hidden="1" x14ac:dyDescent="0.3">
      <c r="A169">
        <v>2020</v>
      </c>
      <c r="B169">
        <v>4</v>
      </c>
      <c r="C169" s="1" t="s">
        <v>9</v>
      </c>
      <c r="D169" s="1" t="s">
        <v>20</v>
      </c>
      <c r="E169" s="1" t="s">
        <v>12</v>
      </c>
      <c r="F169">
        <v>2.3170999999999999</v>
      </c>
      <c r="G169">
        <v>172.71895000000001</v>
      </c>
      <c r="H169">
        <v>0.83409999999999995</v>
      </c>
      <c r="I169">
        <v>119</v>
      </c>
    </row>
    <row r="170" spans="1:9" hidden="1" x14ac:dyDescent="0.3">
      <c r="A170">
        <v>2020</v>
      </c>
      <c r="B170">
        <v>4</v>
      </c>
      <c r="C170" s="1" t="s">
        <v>9</v>
      </c>
      <c r="D170" s="1" t="s">
        <v>21</v>
      </c>
      <c r="E170" s="1" t="s">
        <v>22</v>
      </c>
      <c r="F170">
        <v>1.11E-2</v>
      </c>
      <c r="G170">
        <v>3.6488230000000001</v>
      </c>
      <c r="H170">
        <v>3.0999999999999999E-3</v>
      </c>
      <c r="I170">
        <v>4</v>
      </c>
    </row>
    <row r="171" spans="1:9" hidden="1" x14ac:dyDescent="0.3">
      <c r="A171">
        <v>2020</v>
      </c>
      <c r="B171">
        <v>4</v>
      </c>
      <c r="C171" s="1" t="s">
        <v>9</v>
      </c>
      <c r="D171" s="1" t="s">
        <v>21</v>
      </c>
      <c r="E171" s="1" t="s">
        <v>13</v>
      </c>
      <c r="F171">
        <v>0.85609999999999997</v>
      </c>
      <c r="G171">
        <v>102.900452</v>
      </c>
      <c r="H171">
        <v>0.34239999999999998</v>
      </c>
      <c r="I171">
        <v>113</v>
      </c>
    </row>
    <row r="172" spans="1:9" hidden="1" x14ac:dyDescent="0.3">
      <c r="A172">
        <v>2020</v>
      </c>
      <c r="B172">
        <v>4</v>
      </c>
      <c r="C172" s="1" t="s">
        <v>9</v>
      </c>
      <c r="D172" s="1" t="s">
        <v>23</v>
      </c>
      <c r="E172" s="1" t="s">
        <v>13</v>
      </c>
      <c r="F172">
        <v>0.30159999999999998</v>
      </c>
      <c r="G172">
        <v>68.126831999999993</v>
      </c>
      <c r="H172">
        <v>0.1206</v>
      </c>
      <c r="I172">
        <v>105</v>
      </c>
    </row>
    <row r="173" spans="1:9" hidden="1" x14ac:dyDescent="0.3">
      <c r="A173">
        <v>2020</v>
      </c>
      <c r="B173">
        <v>4</v>
      </c>
      <c r="C173" s="1" t="s">
        <v>9</v>
      </c>
      <c r="D173" s="1" t="s">
        <v>24</v>
      </c>
      <c r="E173" s="1" t="s">
        <v>18</v>
      </c>
      <c r="F173">
        <v>0.2712</v>
      </c>
      <c r="G173">
        <v>41.763936999999999</v>
      </c>
      <c r="H173">
        <v>5.1499999999999997E-2</v>
      </c>
      <c r="I173">
        <v>0</v>
      </c>
    </row>
    <row r="174" spans="1:9" hidden="1" x14ac:dyDescent="0.3">
      <c r="A174">
        <v>2020</v>
      </c>
      <c r="B174">
        <v>4</v>
      </c>
      <c r="C174" s="1" t="s">
        <v>9</v>
      </c>
      <c r="D174" s="1" t="s">
        <v>25</v>
      </c>
      <c r="E174" s="1" t="s">
        <v>13</v>
      </c>
      <c r="F174">
        <v>0.22370000000000001</v>
      </c>
      <c r="G174">
        <v>30.341988000000001</v>
      </c>
      <c r="H174">
        <v>8.9499999999999996E-2</v>
      </c>
      <c r="I174">
        <v>0</v>
      </c>
    </row>
    <row r="175" spans="1:9" x14ac:dyDescent="0.3">
      <c r="A175">
        <v>2020</v>
      </c>
      <c r="B175">
        <v>4</v>
      </c>
      <c r="C175" s="1" t="s">
        <v>26</v>
      </c>
      <c r="D175" s="1" t="s">
        <v>10</v>
      </c>
      <c r="E175" s="1" t="s">
        <v>11</v>
      </c>
      <c r="F175">
        <v>65.924999999999997</v>
      </c>
      <c r="G175">
        <v>4037.9033639999998</v>
      </c>
      <c r="H175">
        <v>13.844200000000001</v>
      </c>
      <c r="I175">
        <v>8093</v>
      </c>
    </row>
    <row r="176" spans="1:9" x14ac:dyDescent="0.3">
      <c r="A176">
        <v>2020</v>
      </c>
      <c r="B176">
        <v>4</v>
      </c>
      <c r="C176" s="1" t="s">
        <v>26</v>
      </c>
      <c r="D176" s="1" t="s">
        <v>10</v>
      </c>
      <c r="E176" s="1" t="s">
        <v>27</v>
      </c>
      <c r="F176">
        <v>1.5E-3</v>
      </c>
      <c r="G176">
        <v>0.17146700000000001</v>
      </c>
      <c r="H176">
        <v>5.0000000000000001E-4</v>
      </c>
      <c r="I176">
        <v>2</v>
      </c>
    </row>
    <row r="177" spans="1:9" x14ac:dyDescent="0.3">
      <c r="A177">
        <v>2020</v>
      </c>
      <c r="B177">
        <v>4</v>
      </c>
      <c r="C177" s="1" t="s">
        <v>26</v>
      </c>
      <c r="D177" s="1" t="s">
        <v>10</v>
      </c>
      <c r="E177" s="1" t="s">
        <v>12</v>
      </c>
      <c r="F177">
        <v>62.98</v>
      </c>
      <c r="G177">
        <v>6338.200409</v>
      </c>
      <c r="H177">
        <v>22.042999999999999</v>
      </c>
      <c r="I177">
        <v>8792</v>
      </c>
    </row>
    <row r="178" spans="1:9" x14ac:dyDescent="0.3">
      <c r="A178">
        <v>2020</v>
      </c>
      <c r="B178">
        <v>4</v>
      </c>
      <c r="C178" s="1" t="s">
        <v>26</v>
      </c>
      <c r="D178" s="1" t="s">
        <v>10</v>
      </c>
      <c r="E178" s="1" t="s">
        <v>13</v>
      </c>
      <c r="F178">
        <v>6.1917999999999997</v>
      </c>
      <c r="G178">
        <v>880.14063499999997</v>
      </c>
      <c r="H178">
        <v>3.0958999999999999</v>
      </c>
      <c r="I178">
        <v>1462</v>
      </c>
    </row>
    <row r="179" spans="1:9" x14ac:dyDescent="0.3">
      <c r="A179">
        <v>2020</v>
      </c>
      <c r="B179">
        <v>4</v>
      </c>
      <c r="C179" s="1" t="s">
        <v>26</v>
      </c>
      <c r="D179" s="1" t="s">
        <v>10</v>
      </c>
      <c r="E179" s="1" t="s">
        <v>14</v>
      </c>
      <c r="F179">
        <v>0.50439999999999996</v>
      </c>
      <c r="G179">
        <v>80.219931000000003</v>
      </c>
      <c r="H179">
        <v>0.37830000000000003</v>
      </c>
      <c r="I179">
        <v>323</v>
      </c>
    </row>
    <row r="180" spans="1:9" hidden="1" x14ac:dyDescent="0.3">
      <c r="A180">
        <v>2020</v>
      </c>
      <c r="B180">
        <v>4</v>
      </c>
      <c r="C180" s="1" t="s">
        <v>26</v>
      </c>
      <c r="D180" s="1" t="s">
        <v>15</v>
      </c>
      <c r="E180" s="1" t="s">
        <v>13</v>
      </c>
      <c r="F180">
        <v>8.3434000000000008</v>
      </c>
      <c r="G180">
        <v>1553.383466</v>
      </c>
      <c r="H180">
        <v>3.3374000000000001</v>
      </c>
      <c r="I180">
        <v>1496</v>
      </c>
    </row>
    <row r="181" spans="1:9" hidden="1" x14ac:dyDescent="0.3">
      <c r="A181">
        <v>2020</v>
      </c>
      <c r="B181">
        <v>4</v>
      </c>
      <c r="C181" s="1" t="s">
        <v>26</v>
      </c>
      <c r="D181" s="1" t="s">
        <v>20</v>
      </c>
      <c r="E181" s="1" t="s">
        <v>12</v>
      </c>
      <c r="F181">
        <v>17.1067</v>
      </c>
      <c r="G181">
        <v>1076.4419350000001</v>
      </c>
      <c r="H181">
        <v>6.1584000000000003</v>
      </c>
      <c r="I181">
        <v>2626</v>
      </c>
    </row>
    <row r="182" spans="1:9" hidden="1" x14ac:dyDescent="0.3">
      <c r="A182">
        <v>2020</v>
      </c>
      <c r="B182">
        <v>4</v>
      </c>
      <c r="C182" s="1" t="s">
        <v>26</v>
      </c>
      <c r="D182" s="1" t="s">
        <v>16</v>
      </c>
      <c r="E182" s="1" t="s">
        <v>11</v>
      </c>
      <c r="F182">
        <v>3.1583999999999999</v>
      </c>
      <c r="G182">
        <v>225.61309</v>
      </c>
      <c r="H182">
        <v>0.72640000000000005</v>
      </c>
      <c r="I182">
        <v>1774</v>
      </c>
    </row>
    <row r="183" spans="1:9" hidden="1" x14ac:dyDescent="0.3">
      <c r="A183">
        <v>2020</v>
      </c>
      <c r="B183">
        <v>4</v>
      </c>
      <c r="C183" s="1" t="s">
        <v>26</v>
      </c>
      <c r="D183" s="1" t="s">
        <v>16</v>
      </c>
      <c r="E183" s="1" t="s">
        <v>13</v>
      </c>
      <c r="F183">
        <v>1.2491000000000001</v>
      </c>
      <c r="G183">
        <v>242.389454</v>
      </c>
      <c r="H183">
        <v>0.56210000000000004</v>
      </c>
      <c r="I183">
        <v>580</v>
      </c>
    </row>
    <row r="184" spans="1:9" hidden="1" x14ac:dyDescent="0.3">
      <c r="A184">
        <v>2020</v>
      </c>
      <c r="B184">
        <v>4</v>
      </c>
      <c r="C184" s="1" t="s">
        <v>26</v>
      </c>
      <c r="D184" s="1" t="s">
        <v>39</v>
      </c>
      <c r="E184" s="1" t="s">
        <v>13</v>
      </c>
      <c r="F184">
        <v>2.3393999999999999</v>
      </c>
      <c r="G184">
        <v>258.553945</v>
      </c>
      <c r="H184">
        <v>1.1697</v>
      </c>
      <c r="I184">
        <v>996</v>
      </c>
    </row>
    <row r="185" spans="1:9" hidden="1" x14ac:dyDescent="0.3">
      <c r="A185">
        <v>2020</v>
      </c>
      <c r="B185">
        <v>4</v>
      </c>
      <c r="C185" s="1" t="s">
        <v>26</v>
      </c>
      <c r="D185" s="1" t="s">
        <v>19</v>
      </c>
      <c r="E185" s="1" t="s">
        <v>12</v>
      </c>
      <c r="F185">
        <v>1.1032999999999999</v>
      </c>
      <c r="G185">
        <v>186.01915199999999</v>
      </c>
      <c r="H185">
        <v>0.40820000000000001</v>
      </c>
      <c r="I185">
        <v>406</v>
      </c>
    </row>
    <row r="186" spans="1:9" hidden="1" x14ac:dyDescent="0.3">
      <c r="A186">
        <v>2020</v>
      </c>
      <c r="B186">
        <v>4</v>
      </c>
      <c r="C186" s="1" t="s">
        <v>26</v>
      </c>
      <c r="D186" s="1" t="s">
        <v>17</v>
      </c>
      <c r="E186" s="1" t="s">
        <v>18</v>
      </c>
      <c r="F186">
        <v>1.1104000000000001</v>
      </c>
      <c r="G186">
        <v>98.750619999999998</v>
      </c>
      <c r="H186">
        <v>0.19989999999999999</v>
      </c>
      <c r="I186">
        <v>243</v>
      </c>
    </row>
    <row r="187" spans="1:9" hidden="1" x14ac:dyDescent="0.3">
      <c r="A187">
        <v>2020</v>
      </c>
      <c r="B187">
        <v>4</v>
      </c>
      <c r="C187" s="1" t="s">
        <v>26</v>
      </c>
      <c r="D187" s="1" t="s">
        <v>41</v>
      </c>
      <c r="E187" s="1" t="s">
        <v>13</v>
      </c>
      <c r="F187">
        <v>0.33460000000000001</v>
      </c>
      <c r="G187">
        <v>58.388658999999997</v>
      </c>
      <c r="H187">
        <v>0.1673</v>
      </c>
      <c r="I187">
        <v>0</v>
      </c>
    </row>
    <row r="188" spans="1:9" hidden="1" x14ac:dyDescent="0.3">
      <c r="A188">
        <v>2020</v>
      </c>
      <c r="B188">
        <v>4</v>
      </c>
      <c r="C188" s="1" t="s">
        <v>26</v>
      </c>
      <c r="D188" s="1" t="s">
        <v>23</v>
      </c>
      <c r="E188" s="1" t="s">
        <v>13</v>
      </c>
      <c r="F188">
        <v>0.21260000000000001</v>
      </c>
      <c r="G188">
        <v>55.786411000000001</v>
      </c>
      <c r="H188">
        <v>8.5099999999999995E-2</v>
      </c>
      <c r="I188">
        <v>104</v>
      </c>
    </row>
    <row r="189" spans="1:9" hidden="1" x14ac:dyDescent="0.3">
      <c r="A189">
        <v>2020</v>
      </c>
      <c r="B189">
        <v>4</v>
      </c>
      <c r="C189" s="1" t="s">
        <v>26</v>
      </c>
      <c r="D189" s="1" t="s">
        <v>21</v>
      </c>
      <c r="E189" s="1" t="s">
        <v>22</v>
      </c>
      <c r="F189">
        <v>6.9999999999999999E-4</v>
      </c>
      <c r="G189">
        <v>0.25945600000000002</v>
      </c>
      <c r="H189">
        <v>2.0000000000000001E-4</v>
      </c>
      <c r="I189">
        <v>2</v>
      </c>
    </row>
    <row r="190" spans="1:9" hidden="1" x14ac:dyDescent="0.3">
      <c r="A190">
        <v>2020</v>
      </c>
      <c r="B190">
        <v>4</v>
      </c>
      <c r="C190" s="1" t="s">
        <v>26</v>
      </c>
      <c r="D190" s="1" t="s">
        <v>21</v>
      </c>
      <c r="E190" s="1" t="s">
        <v>13</v>
      </c>
      <c r="F190">
        <v>0.46750000000000003</v>
      </c>
      <c r="G190">
        <v>50.164253000000002</v>
      </c>
      <c r="H190">
        <v>0.187</v>
      </c>
      <c r="I190">
        <v>307</v>
      </c>
    </row>
    <row r="191" spans="1:9" x14ac:dyDescent="0.3">
      <c r="A191">
        <v>2020</v>
      </c>
      <c r="B191">
        <v>4</v>
      </c>
      <c r="C191" s="1" t="s">
        <v>32</v>
      </c>
      <c r="D191" s="1" t="s">
        <v>10</v>
      </c>
      <c r="E191" s="1" t="s">
        <v>11</v>
      </c>
      <c r="F191">
        <v>156.61250000000001</v>
      </c>
      <c r="G191">
        <v>8413.2672139999995</v>
      </c>
      <c r="H191">
        <v>32.8887</v>
      </c>
      <c r="I191">
        <v>11160</v>
      </c>
    </row>
    <row r="192" spans="1:9" x14ac:dyDescent="0.3">
      <c r="A192">
        <v>2020</v>
      </c>
      <c r="B192">
        <v>4</v>
      </c>
      <c r="C192" s="1" t="s">
        <v>32</v>
      </c>
      <c r="D192" s="1" t="s">
        <v>10</v>
      </c>
      <c r="E192" s="1" t="s">
        <v>12</v>
      </c>
      <c r="F192">
        <v>95.596599999999995</v>
      </c>
      <c r="G192">
        <v>8971.8432489999996</v>
      </c>
      <c r="H192">
        <v>33.4589</v>
      </c>
      <c r="I192">
        <v>8304</v>
      </c>
    </row>
    <row r="193" spans="1:9" x14ac:dyDescent="0.3">
      <c r="A193">
        <v>2020</v>
      </c>
      <c r="B193">
        <v>4</v>
      </c>
      <c r="C193" s="1" t="s">
        <v>32</v>
      </c>
      <c r="D193" s="1" t="s">
        <v>10</v>
      </c>
      <c r="E193" s="1" t="s">
        <v>13</v>
      </c>
      <c r="F193">
        <v>20.340399999999999</v>
      </c>
      <c r="G193">
        <v>2762.4430390000002</v>
      </c>
      <c r="H193">
        <v>10.170199999999999</v>
      </c>
      <c r="I193">
        <v>2421</v>
      </c>
    </row>
    <row r="194" spans="1:9" x14ac:dyDescent="0.3">
      <c r="A194">
        <v>2020</v>
      </c>
      <c r="B194">
        <v>4</v>
      </c>
      <c r="C194" s="1" t="s">
        <v>32</v>
      </c>
      <c r="D194" s="1" t="s">
        <v>10</v>
      </c>
      <c r="E194" s="1" t="s">
        <v>14</v>
      </c>
      <c r="F194">
        <v>0.2203</v>
      </c>
      <c r="G194">
        <v>33.022278</v>
      </c>
      <c r="H194">
        <v>0.1653</v>
      </c>
      <c r="I194">
        <v>65</v>
      </c>
    </row>
    <row r="195" spans="1:9" hidden="1" x14ac:dyDescent="0.3">
      <c r="A195">
        <v>2020</v>
      </c>
      <c r="B195">
        <v>4</v>
      </c>
      <c r="C195" s="1" t="s">
        <v>32</v>
      </c>
      <c r="D195" s="1" t="s">
        <v>15</v>
      </c>
      <c r="E195" s="1" t="s">
        <v>13</v>
      </c>
      <c r="F195">
        <v>32.749200000000002</v>
      </c>
      <c r="G195">
        <v>5927.9103999999998</v>
      </c>
      <c r="H195">
        <v>13.0998</v>
      </c>
      <c r="I195">
        <v>2316</v>
      </c>
    </row>
    <row r="196" spans="1:9" hidden="1" x14ac:dyDescent="0.3">
      <c r="A196">
        <v>2020</v>
      </c>
      <c r="B196">
        <v>4</v>
      </c>
      <c r="C196" s="1" t="s">
        <v>32</v>
      </c>
      <c r="D196" s="1" t="s">
        <v>20</v>
      </c>
      <c r="E196" s="1" t="s">
        <v>12</v>
      </c>
      <c r="F196">
        <v>18.3218</v>
      </c>
      <c r="G196">
        <v>1168.5843609999999</v>
      </c>
      <c r="H196">
        <v>6.5957999999999997</v>
      </c>
      <c r="I196">
        <v>2651</v>
      </c>
    </row>
    <row r="197" spans="1:9" hidden="1" x14ac:dyDescent="0.3">
      <c r="A197">
        <v>2020</v>
      </c>
      <c r="B197">
        <v>4</v>
      </c>
      <c r="C197" s="1" t="s">
        <v>32</v>
      </c>
      <c r="D197" s="1" t="s">
        <v>16</v>
      </c>
      <c r="E197" s="1" t="s">
        <v>11</v>
      </c>
      <c r="F197">
        <v>4.8246000000000002</v>
      </c>
      <c r="G197">
        <v>343.43048499999998</v>
      </c>
      <c r="H197">
        <v>1.1095999999999999</v>
      </c>
      <c r="I197">
        <v>1399</v>
      </c>
    </row>
    <row r="198" spans="1:9" hidden="1" x14ac:dyDescent="0.3">
      <c r="A198">
        <v>2020</v>
      </c>
      <c r="B198">
        <v>4</v>
      </c>
      <c r="C198" s="1" t="s">
        <v>32</v>
      </c>
      <c r="D198" s="1" t="s">
        <v>16</v>
      </c>
      <c r="E198" s="1" t="s">
        <v>13</v>
      </c>
      <c r="F198">
        <v>3.4998</v>
      </c>
      <c r="G198">
        <v>654.63754700000004</v>
      </c>
      <c r="H198">
        <v>1.5748</v>
      </c>
      <c r="I198">
        <v>1473</v>
      </c>
    </row>
    <row r="199" spans="1:9" hidden="1" x14ac:dyDescent="0.3">
      <c r="A199">
        <v>2020</v>
      </c>
      <c r="B199">
        <v>4</v>
      </c>
      <c r="C199" s="1" t="s">
        <v>32</v>
      </c>
      <c r="D199" s="1" t="s">
        <v>19</v>
      </c>
      <c r="E199" s="1" t="s">
        <v>12</v>
      </c>
      <c r="F199">
        <v>4.6311</v>
      </c>
      <c r="G199">
        <v>722.76364899999999</v>
      </c>
      <c r="H199">
        <v>1.7135</v>
      </c>
      <c r="I199">
        <v>743</v>
      </c>
    </row>
    <row r="200" spans="1:9" hidden="1" x14ac:dyDescent="0.3">
      <c r="A200">
        <v>2020</v>
      </c>
      <c r="B200">
        <v>4</v>
      </c>
      <c r="C200" s="1" t="s">
        <v>32</v>
      </c>
      <c r="D200" s="1" t="s">
        <v>39</v>
      </c>
      <c r="E200" s="1" t="s">
        <v>13</v>
      </c>
      <c r="F200">
        <v>5.7053000000000003</v>
      </c>
      <c r="G200">
        <v>649.04098299999998</v>
      </c>
      <c r="H200">
        <v>2.8527</v>
      </c>
      <c r="I200">
        <v>2566</v>
      </c>
    </row>
    <row r="201" spans="1:9" hidden="1" x14ac:dyDescent="0.3">
      <c r="A201">
        <v>2020</v>
      </c>
      <c r="B201">
        <v>4</v>
      </c>
      <c r="C201" s="1" t="s">
        <v>32</v>
      </c>
      <c r="D201" s="1" t="s">
        <v>33</v>
      </c>
      <c r="E201" s="1" t="s">
        <v>18</v>
      </c>
      <c r="F201">
        <v>1.6919999999999999</v>
      </c>
      <c r="G201">
        <v>457.457559</v>
      </c>
      <c r="H201">
        <v>0.32150000000000001</v>
      </c>
      <c r="I201">
        <v>115</v>
      </c>
    </row>
    <row r="202" spans="1:9" hidden="1" x14ac:dyDescent="0.3">
      <c r="A202">
        <v>2020</v>
      </c>
      <c r="B202">
        <v>4</v>
      </c>
      <c r="C202" s="1" t="s">
        <v>32</v>
      </c>
      <c r="D202" s="1" t="s">
        <v>33</v>
      </c>
      <c r="E202" s="1" t="s">
        <v>12</v>
      </c>
      <c r="F202">
        <v>2.3199999999999998E-2</v>
      </c>
      <c r="G202">
        <v>7.4160680000000001</v>
      </c>
      <c r="H202">
        <v>8.2000000000000007E-3</v>
      </c>
      <c r="I202">
        <v>6</v>
      </c>
    </row>
    <row r="203" spans="1:9" hidden="1" x14ac:dyDescent="0.3">
      <c r="A203">
        <v>2020</v>
      </c>
      <c r="B203">
        <v>4</v>
      </c>
      <c r="C203" s="1" t="s">
        <v>32</v>
      </c>
      <c r="D203" s="1" t="s">
        <v>33</v>
      </c>
      <c r="E203" s="1" t="s">
        <v>13</v>
      </c>
      <c r="F203">
        <v>6.3899999999999998E-2</v>
      </c>
      <c r="G203">
        <v>31.154171000000002</v>
      </c>
      <c r="H203">
        <v>3.1899999999999998E-2</v>
      </c>
      <c r="I203">
        <v>54</v>
      </c>
    </row>
    <row r="204" spans="1:9" hidden="1" x14ac:dyDescent="0.3">
      <c r="A204">
        <v>2020</v>
      </c>
      <c r="B204">
        <v>4</v>
      </c>
      <c r="C204" s="1" t="s">
        <v>32</v>
      </c>
      <c r="D204" s="1" t="s">
        <v>29</v>
      </c>
      <c r="E204" s="1" t="s">
        <v>18</v>
      </c>
      <c r="F204">
        <v>8.77E-2</v>
      </c>
      <c r="G204">
        <v>10.945539999999999</v>
      </c>
      <c r="H204">
        <v>1.66E-2</v>
      </c>
      <c r="I204">
        <v>28</v>
      </c>
    </row>
    <row r="205" spans="1:9" hidden="1" x14ac:dyDescent="0.3">
      <c r="A205">
        <v>2020</v>
      </c>
      <c r="B205">
        <v>4</v>
      </c>
      <c r="C205" s="1" t="s">
        <v>32</v>
      </c>
      <c r="D205" s="1" t="s">
        <v>29</v>
      </c>
      <c r="E205" s="1" t="s">
        <v>12</v>
      </c>
      <c r="F205">
        <v>6.9999999999999999E-4</v>
      </c>
      <c r="G205">
        <v>0.250637</v>
      </c>
      <c r="H205">
        <v>2.0000000000000001E-4</v>
      </c>
      <c r="I205">
        <v>1</v>
      </c>
    </row>
    <row r="206" spans="1:9" hidden="1" x14ac:dyDescent="0.3">
      <c r="A206">
        <v>2020</v>
      </c>
      <c r="B206">
        <v>4</v>
      </c>
      <c r="C206" s="1" t="s">
        <v>32</v>
      </c>
      <c r="D206" s="1" t="s">
        <v>29</v>
      </c>
      <c r="E206" s="1" t="s">
        <v>13</v>
      </c>
      <c r="F206">
        <v>1.7914000000000001</v>
      </c>
      <c r="G206">
        <v>455.09659900000003</v>
      </c>
      <c r="H206">
        <v>0.71660000000000001</v>
      </c>
      <c r="I206">
        <v>262</v>
      </c>
    </row>
    <row r="207" spans="1:9" hidden="1" x14ac:dyDescent="0.3">
      <c r="A207">
        <v>2020</v>
      </c>
      <c r="B207">
        <v>4</v>
      </c>
      <c r="C207" s="1" t="s">
        <v>32</v>
      </c>
      <c r="D207" s="1" t="s">
        <v>34</v>
      </c>
      <c r="E207" s="1" t="s">
        <v>12</v>
      </c>
      <c r="F207">
        <v>5.9700000000000003E-2</v>
      </c>
      <c r="G207">
        <v>27.194769999999998</v>
      </c>
      <c r="H207">
        <v>2.0899999999999998E-2</v>
      </c>
      <c r="I207">
        <v>0</v>
      </c>
    </row>
    <row r="208" spans="1:9" hidden="1" x14ac:dyDescent="0.3">
      <c r="A208">
        <v>2020</v>
      </c>
      <c r="B208">
        <v>4</v>
      </c>
      <c r="C208" s="1" t="s">
        <v>32</v>
      </c>
      <c r="D208" s="1" t="s">
        <v>34</v>
      </c>
      <c r="E208" s="1" t="s">
        <v>13</v>
      </c>
      <c r="F208">
        <v>0.7026</v>
      </c>
      <c r="G208">
        <v>360.11203</v>
      </c>
      <c r="H208">
        <v>0.29509999999999997</v>
      </c>
      <c r="I208">
        <v>0</v>
      </c>
    </row>
    <row r="209" spans="1:9" hidden="1" x14ac:dyDescent="0.3">
      <c r="A209">
        <v>2020</v>
      </c>
      <c r="B209">
        <v>4</v>
      </c>
      <c r="C209" s="1" t="s">
        <v>32</v>
      </c>
      <c r="D209" s="1" t="s">
        <v>35</v>
      </c>
      <c r="E209" s="1" t="s">
        <v>18</v>
      </c>
      <c r="F209">
        <v>0.35120000000000001</v>
      </c>
      <c r="G209">
        <v>54.916409000000002</v>
      </c>
      <c r="H209">
        <v>6.3200000000000006E-2</v>
      </c>
      <c r="I209">
        <v>0</v>
      </c>
    </row>
    <row r="210" spans="1:9" hidden="1" x14ac:dyDescent="0.3">
      <c r="A210">
        <v>2020</v>
      </c>
      <c r="B210">
        <v>4</v>
      </c>
      <c r="C210" s="1" t="s">
        <v>32</v>
      </c>
      <c r="D210" s="1" t="s">
        <v>35</v>
      </c>
      <c r="E210" s="1" t="s">
        <v>12</v>
      </c>
      <c r="F210">
        <v>0.62539999999999996</v>
      </c>
      <c r="G210">
        <v>129.90525500000001</v>
      </c>
      <c r="H210">
        <v>0.21879999999999999</v>
      </c>
      <c r="I210">
        <v>0</v>
      </c>
    </row>
    <row r="211" spans="1:9" x14ac:dyDescent="0.3">
      <c r="A211">
        <v>2020</v>
      </c>
      <c r="B211">
        <v>5</v>
      </c>
      <c r="C211" s="1" t="s">
        <v>9</v>
      </c>
      <c r="D211" s="1" t="s">
        <v>10</v>
      </c>
      <c r="E211" s="1" t="s">
        <v>11</v>
      </c>
      <c r="F211">
        <v>22.357600000000001</v>
      </c>
      <c r="G211">
        <v>1261.464109</v>
      </c>
      <c r="H211">
        <v>4.6951000000000001</v>
      </c>
      <c r="I211">
        <v>572</v>
      </c>
    </row>
    <row r="212" spans="1:9" x14ac:dyDescent="0.3">
      <c r="A212">
        <v>2020</v>
      </c>
      <c r="B212">
        <v>5</v>
      </c>
      <c r="C212" s="1" t="s">
        <v>9</v>
      </c>
      <c r="D212" s="1" t="s">
        <v>10</v>
      </c>
      <c r="E212" s="1" t="s">
        <v>12</v>
      </c>
      <c r="F212">
        <v>57.154000000000003</v>
      </c>
      <c r="G212">
        <v>5056.0814950000004</v>
      </c>
      <c r="H212">
        <v>20.003900000000002</v>
      </c>
      <c r="I212">
        <v>778</v>
      </c>
    </row>
    <row r="213" spans="1:9" x14ac:dyDescent="0.3">
      <c r="A213">
        <v>2020</v>
      </c>
      <c r="B213">
        <v>5</v>
      </c>
      <c r="C213" s="1" t="s">
        <v>9</v>
      </c>
      <c r="D213" s="1" t="s">
        <v>10</v>
      </c>
      <c r="E213" s="1" t="s">
        <v>13</v>
      </c>
      <c r="F213">
        <v>29.5413</v>
      </c>
      <c r="G213">
        <v>3514.2886619999999</v>
      </c>
      <c r="H213">
        <v>14.7706</v>
      </c>
      <c r="I213">
        <v>640</v>
      </c>
    </row>
    <row r="214" spans="1:9" x14ac:dyDescent="0.3">
      <c r="A214">
        <v>2020</v>
      </c>
      <c r="B214">
        <v>5</v>
      </c>
      <c r="C214" s="1" t="s">
        <v>9</v>
      </c>
      <c r="D214" s="1" t="s">
        <v>10</v>
      </c>
      <c r="E214" s="1" t="s">
        <v>14</v>
      </c>
      <c r="F214">
        <v>0.35449999999999998</v>
      </c>
      <c r="G214">
        <v>67.328507000000002</v>
      </c>
      <c r="H214">
        <v>0.26579999999999998</v>
      </c>
      <c r="I214">
        <v>22</v>
      </c>
    </row>
    <row r="215" spans="1:9" hidden="1" x14ac:dyDescent="0.3">
      <c r="A215">
        <v>2020</v>
      </c>
      <c r="B215">
        <v>5</v>
      </c>
      <c r="C215" s="1" t="s">
        <v>9</v>
      </c>
      <c r="D215" s="1" t="s">
        <v>15</v>
      </c>
      <c r="E215" s="1" t="s">
        <v>13</v>
      </c>
      <c r="F215">
        <v>17.095099999999999</v>
      </c>
      <c r="G215">
        <v>3209.643513</v>
      </c>
      <c r="H215">
        <v>6.8380999999999998</v>
      </c>
      <c r="I215">
        <v>633</v>
      </c>
    </row>
    <row r="216" spans="1:9" hidden="1" x14ac:dyDescent="0.3">
      <c r="A216">
        <v>2020</v>
      </c>
      <c r="B216">
        <v>5</v>
      </c>
      <c r="C216" s="1" t="s">
        <v>9</v>
      </c>
      <c r="D216" s="1" t="s">
        <v>16</v>
      </c>
      <c r="E216" s="1" t="s">
        <v>11</v>
      </c>
      <c r="F216">
        <v>12.0351</v>
      </c>
      <c r="G216">
        <v>665.216812</v>
      </c>
      <c r="H216">
        <v>2.7681</v>
      </c>
      <c r="I216">
        <v>478</v>
      </c>
    </row>
    <row r="217" spans="1:9" hidden="1" x14ac:dyDescent="0.3">
      <c r="A217">
        <v>2020</v>
      </c>
      <c r="B217">
        <v>5</v>
      </c>
      <c r="C217" s="1" t="s">
        <v>9</v>
      </c>
      <c r="D217" s="1" t="s">
        <v>16</v>
      </c>
      <c r="E217" s="1" t="s">
        <v>13</v>
      </c>
      <c r="F217">
        <v>1.8037000000000001</v>
      </c>
      <c r="G217">
        <v>280.36658499999999</v>
      </c>
      <c r="H217">
        <v>0.81169999999999998</v>
      </c>
      <c r="I217">
        <v>285</v>
      </c>
    </row>
    <row r="218" spans="1:9" hidden="1" x14ac:dyDescent="0.3">
      <c r="A218">
        <v>2020</v>
      </c>
      <c r="B218">
        <v>5</v>
      </c>
      <c r="C218" s="1" t="s">
        <v>9</v>
      </c>
      <c r="D218" s="1" t="s">
        <v>19</v>
      </c>
      <c r="E218" s="1" t="s">
        <v>12</v>
      </c>
      <c r="F218">
        <v>2.1726000000000001</v>
      </c>
      <c r="G218">
        <v>330.982913</v>
      </c>
      <c r="H218">
        <v>0.80379999999999996</v>
      </c>
      <c r="I218">
        <v>138</v>
      </c>
    </row>
    <row r="219" spans="1:9" hidden="1" x14ac:dyDescent="0.3">
      <c r="A219">
        <v>2020</v>
      </c>
      <c r="B219">
        <v>5</v>
      </c>
      <c r="C219" s="1" t="s">
        <v>9</v>
      </c>
      <c r="D219" s="1" t="s">
        <v>17</v>
      </c>
      <c r="E219" s="1" t="s">
        <v>18</v>
      </c>
      <c r="F219">
        <v>3.2212999999999998</v>
      </c>
      <c r="G219">
        <v>305.89853199999999</v>
      </c>
      <c r="H219">
        <v>0.57979999999999998</v>
      </c>
      <c r="I219">
        <v>95</v>
      </c>
    </row>
    <row r="220" spans="1:9" hidden="1" x14ac:dyDescent="0.3">
      <c r="A220">
        <v>2020</v>
      </c>
      <c r="B220">
        <v>5</v>
      </c>
      <c r="C220" s="1" t="s">
        <v>9</v>
      </c>
      <c r="D220" s="1" t="s">
        <v>20</v>
      </c>
      <c r="E220" s="1" t="s">
        <v>12</v>
      </c>
      <c r="F220">
        <v>1.8592</v>
      </c>
      <c r="G220">
        <v>140.87174899999999</v>
      </c>
      <c r="H220">
        <v>0.66920000000000002</v>
      </c>
      <c r="I220">
        <v>105</v>
      </c>
    </row>
    <row r="221" spans="1:9" hidden="1" x14ac:dyDescent="0.3">
      <c r="A221">
        <v>2020</v>
      </c>
      <c r="B221">
        <v>5</v>
      </c>
      <c r="C221" s="1" t="s">
        <v>9</v>
      </c>
      <c r="D221" s="1" t="s">
        <v>23</v>
      </c>
      <c r="E221" s="1" t="s">
        <v>13</v>
      </c>
      <c r="F221">
        <v>0.65090000000000003</v>
      </c>
      <c r="G221">
        <v>126.123622</v>
      </c>
      <c r="H221">
        <v>0.26040000000000002</v>
      </c>
      <c r="I221">
        <v>138</v>
      </c>
    </row>
    <row r="222" spans="1:9" hidden="1" x14ac:dyDescent="0.3">
      <c r="A222">
        <v>2020</v>
      </c>
      <c r="B222">
        <v>5</v>
      </c>
      <c r="C222" s="1" t="s">
        <v>9</v>
      </c>
      <c r="D222" s="1" t="s">
        <v>21</v>
      </c>
      <c r="E222" s="1" t="s">
        <v>22</v>
      </c>
      <c r="F222">
        <v>8.0999999999999996E-3</v>
      </c>
      <c r="G222">
        <v>2.6134539999999999</v>
      </c>
      <c r="H222">
        <v>2.3E-3</v>
      </c>
      <c r="I222">
        <v>3</v>
      </c>
    </row>
    <row r="223" spans="1:9" hidden="1" x14ac:dyDescent="0.3">
      <c r="A223">
        <v>2020</v>
      </c>
      <c r="B223">
        <v>5</v>
      </c>
      <c r="C223" s="1" t="s">
        <v>9</v>
      </c>
      <c r="D223" s="1" t="s">
        <v>21</v>
      </c>
      <c r="E223" s="1" t="s">
        <v>13</v>
      </c>
      <c r="F223">
        <v>0.76259999999999994</v>
      </c>
      <c r="G223">
        <v>92.107812999999993</v>
      </c>
      <c r="H223">
        <v>0.30499999999999999</v>
      </c>
      <c r="I223">
        <v>115</v>
      </c>
    </row>
    <row r="224" spans="1:9" hidden="1" x14ac:dyDescent="0.3">
      <c r="A224">
        <v>2020</v>
      </c>
      <c r="B224">
        <v>5</v>
      </c>
      <c r="C224" s="1" t="s">
        <v>9</v>
      </c>
      <c r="D224" s="1" t="s">
        <v>24</v>
      </c>
      <c r="E224" s="1" t="s">
        <v>18</v>
      </c>
      <c r="F224">
        <v>0.23960000000000001</v>
      </c>
      <c r="G224">
        <v>37.023186000000003</v>
      </c>
      <c r="H224">
        <v>4.5499999999999999E-2</v>
      </c>
      <c r="I224">
        <v>0</v>
      </c>
    </row>
    <row r="225" spans="1:9" hidden="1" x14ac:dyDescent="0.3">
      <c r="A225">
        <v>2020</v>
      </c>
      <c r="B225">
        <v>5</v>
      </c>
      <c r="C225" s="1" t="s">
        <v>9</v>
      </c>
      <c r="D225" s="1" t="s">
        <v>24</v>
      </c>
      <c r="E225" s="1" t="s">
        <v>12</v>
      </c>
      <c r="F225">
        <v>1.1000000000000001E-3</v>
      </c>
      <c r="G225">
        <v>0.119351</v>
      </c>
      <c r="H225">
        <v>4.0000000000000002E-4</v>
      </c>
      <c r="I225">
        <v>0</v>
      </c>
    </row>
    <row r="226" spans="1:9" hidden="1" x14ac:dyDescent="0.3">
      <c r="A226">
        <v>2020</v>
      </c>
      <c r="B226">
        <v>5</v>
      </c>
      <c r="C226" s="1" t="s">
        <v>9</v>
      </c>
      <c r="D226" s="1" t="s">
        <v>42</v>
      </c>
      <c r="E226" s="1" t="s">
        <v>13</v>
      </c>
      <c r="F226">
        <v>0.1731</v>
      </c>
      <c r="G226">
        <v>35.477459000000003</v>
      </c>
      <c r="H226">
        <v>6.93E-2</v>
      </c>
      <c r="I226">
        <v>46</v>
      </c>
    </row>
    <row r="227" spans="1:9" x14ac:dyDescent="0.3">
      <c r="A227">
        <v>2020</v>
      </c>
      <c r="B227">
        <v>5</v>
      </c>
      <c r="C227" s="1" t="s">
        <v>26</v>
      </c>
      <c r="D227" s="1" t="s">
        <v>10</v>
      </c>
      <c r="E227" s="1" t="s">
        <v>11</v>
      </c>
      <c r="F227">
        <v>62.294499999999999</v>
      </c>
      <c r="G227">
        <v>3886.4907410000001</v>
      </c>
      <c r="H227">
        <v>13.081899999999999</v>
      </c>
      <c r="I227">
        <v>7742</v>
      </c>
    </row>
    <row r="228" spans="1:9" x14ac:dyDescent="0.3">
      <c r="A228">
        <v>2020</v>
      </c>
      <c r="B228">
        <v>5</v>
      </c>
      <c r="C228" s="1" t="s">
        <v>26</v>
      </c>
      <c r="D228" s="1" t="s">
        <v>10</v>
      </c>
      <c r="E228" s="1" t="s">
        <v>27</v>
      </c>
      <c r="F228">
        <v>6.9999999999999999E-4</v>
      </c>
      <c r="G228">
        <v>7.6649999999999996E-2</v>
      </c>
      <c r="H228">
        <v>2.0000000000000001E-4</v>
      </c>
      <c r="I228">
        <v>1</v>
      </c>
    </row>
    <row r="229" spans="1:9" x14ac:dyDescent="0.3">
      <c r="A229">
        <v>2020</v>
      </c>
      <c r="B229">
        <v>5</v>
      </c>
      <c r="C229" s="1" t="s">
        <v>26</v>
      </c>
      <c r="D229" s="1" t="s">
        <v>10</v>
      </c>
      <c r="E229" s="1" t="s">
        <v>12</v>
      </c>
      <c r="F229">
        <v>65.035300000000007</v>
      </c>
      <c r="G229">
        <v>6461.6048849999997</v>
      </c>
      <c r="H229">
        <v>22.7624</v>
      </c>
      <c r="I229">
        <v>8213</v>
      </c>
    </row>
    <row r="230" spans="1:9" x14ac:dyDescent="0.3">
      <c r="A230">
        <v>2020</v>
      </c>
      <c r="B230">
        <v>5</v>
      </c>
      <c r="C230" s="1" t="s">
        <v>26</v>
      </c>
      <c r="D230" s="1" t="s">
        <v>10</v>
      </c>
      <c r="E230" s="1" t="s">
        <v>13</v>
      </c>
      <c r="F230">
        <v>7.0789999999999997</v>
      </c>
      <c r="G230">
        <v>978.03047000000004</v>
      </c>
      <c r="H230">
        <v>3.5394000000000001</v>
      </c>
      <c r="I230">
        <v>1256</v>
      </c>
    </row>
    <row r="231" spans="1:9" x14ac:dyDescent="0.3">
      <c r="A231">
        <v>2020</v>
      </c>
      <c r="B231">
        <v>5</v>
      </c>
      <c r="C231" s="1" t="s">
        <v>26</v>
      </c>
      <c r="D231" s="1" t="s">
        <v>10</v>
      </c>
      <c r="E231" s="1" t="s">
        <v>14</v>
      </c>
      <c r="F231">
        <v>0.41880000000000001</v>
      </c>
      <c r="G231">
        <v>71.137856999999997</v>
      </c>
      <c r="H231">
        <v>0.31409999999999999</v>
      </c>
      <c r="I231">
        <v>337</v>
      </c>
    </row>
    <row r="232" spans="1:9" hidden="1" x14ac:dyDescent="0.3">
      <c r="A232">
        <v>2020</v>
      </c>
      <c r="B232">
        <v>5</v>
      </c>
      <c r="C232" s="1" t="s">
        <v>26</v>
      </c>
      <c r="D232" s="1" t="s">
        <v>15</v>
      </c>
      <c r="E232" s="1" t="s">
        <v>13</v>
      </c>
      <c r="F232">
        <v>9.4710999999999999</v>
      </c>
      <c r="G232">
        <v>1704.141979</v>
      </c>
      <c r="H232">
        <v>3.7885</v>
      </c>
      <c r="I232">
        <v>1342</v>
      </c>
    </row>
    <row r="233" spans="1:9" hidden="1" x14ac:dyDescent="0.3">
      <c r="A233">
        <v>2020</v>
      </c>
      <c r="B233">
        <v>5</v>
      </c>
      <c r="C233" s="1" t="s">
        <v>26</v>
      </c>
      <c r="D233" s="1" t="s">
        <v>20</v>
      </c>
      <c r="E233" s="1" t="s">
        <v>12</v>
      </c>
      <c r="F233">
        <v>14.6881</v>
      </c>
      <c r="G233">
        <v>881.70830999999998</v>
      </c>
      <c r="H233">
        <v>5.2877999999999998</v>
      </c>
      <c r="I233">
        <v>2350</v>
      </c>
    </row>
    <row r="234" spans="1:9" hidden="1" x14ac:dyDescent="0.3">
      <c r="A234">
        <v>2020</v>
      </c>
      <c r="B234">
        <v>5</v>
      </c>
      <c r="C234" s="1" t="s">
        <v>26</v>
      </c>
      <c r="D234" s="1" t="s">
        <v>16</v>
      </c>
      <c r="E234" s="1" t="s">
        <v>11</v>
      </c>
      <c r="F234">
        <v>3.7982</v>
      </c>
      <c r="G234">
        <v>283.98974800000002</v>
      </c>
      <c r="H234">
        <v>0.87360000000000004</v>
      </c>
      <c r="I234">
        <v>1569</v>
      </c>
    </row>
    <row r="235" spans="1:9" hidden="1" x14ac:dyDescent="0.3">
      <c r="A235">
        <v>2020</v>
      </c>
      <c r="B235">
        <v>5</v>
      </c>
      <c r="C235" s="1" t="s">
        <v>26</v>
      </c>
      <c r="D235" s="1" t="s">
        <v>16</v>
      </c>
      <c r="E235" s="1" t="s">
        <v>13</v>
      </c>
      <c r="F235">
        <v>0.60529999999999995</v>
      </c>
      <c r="G235">
        <v>112.811286</v>
      </c>
      <c r="H235">
        <v>0.27239999999999998</v>
      </c>
      <c r="I235">
        <v>330</v>
      </c>
    </row>
    <row r="236" spans="1:9" hidden="1" x14ac:dyDescent="0.3">
      <c r="A236">
        <v>2020</v>
      </c>
      <c r="B236">
        <v>5</v>
      </c>
      <c r="C236" s="1" t="s">
        <v>26</v>
      </c>
      <c r="D236" s="1" t="s">
        <v>19</v>
      </c>
      <c r="E236" s="1" t="s">
        <v>12</v>
      </c>
      <c r="F236">
        <v>1.528</v>
      </c>
      <c r="G236">
        <v>224.94618399999999</v>
      </c>
      <c r="H236">
        <v>0.56540000000000001</v>
      </c>
      <c r="I236">
        <v>327</v>
      </c>
    </row>
    <row r="237" spans="1:9" hidden="1" x14ac:dyDescent="0.3">
      <c r="A237">
        <v>2020</v>
      </c>
      <c r="B237">
        <v>5</v>
      </c>
      <c r="C237" s="1" t="s">
        <v>26</v>
      </c>
      <c r="D237" s="1" t="s">
        <v>39</v>
      </c>
      <c r="E237" s="1" t="s">
        <v>13</v>
      </c>
      <c r="F237">
        <v>1.2909999999999999</v>
      </c>
      <c r="G237">
        <v>137.34274099999999</v>
      </c>
      <c r="H237">
        <v>0.64559999999999995</v>
      </c>
      <c r="I237">
        <v>780</v>
      </c>
    </row>
    <row r="238" spans="1:9" hidden="1" x14ac:dyDescent="0.3">
      <c r="A238">
        <v>2020</v>
      </c>
      <c r="B238">
        <v>5</v>
      </c>
      <c r="C238" s="1" t="s">
        <v>26</v>
      </c>
      <c r="D238" s="1" t="s">
        <v>17</v>
      </c>
      <c r="E238" s="1" t="s">
        <v>18</v>
      </c>
      <c r="F238">
        <v>1.3652</v>
      </c>
      <c r="G238">
        <v>128.12374399999999</v>
      </c>
      <c r="H238">
        <v>0.2457</v>
      </c>
      <c r="I238">
        <v>245</v>
      </c>
    </row>
    <row r="239" spans="1:9" hidden="1" x14ac:dyDescent="0.3">
      <c r="A239">
        <v>2020</v>
      </c>
      <c r="B239">
        <v>5</v>
      </c>
      <c r="C239" s="1" t="s">
        <v>26</v>
      </c>
      <c r="D239" s="1" t="s">
        <v>21</v>
      </c>
      <c r="E239" s="1" t="s">
        <v>22</v>
      </c>
      <c r="F239">
        <v>1.2999999999999999E-3</v>
      </c>
      <c r="G239">
        <v>0.42992900000000001</v>
      </c>
      <c r="H239">
        <v>2.9999999999999997E-4</v>
      </c>
      <c r="I239">
        <v>2</v>
      </c>
    </row>
    <row r="240" spans="1:9" hidden="1" x14ac:dyDescent="0.3">
      <c r="A240">
        <v>2020</v>
      </c>
      <c r="B240">
        <v>5</v>
      </c>
      <c r="C240" s="1" t="s">
        <v>26</v>
      </c>
      <c r="D240" s="1" t="s">
        <v>21</v>
      </c>
      <c r="E240" s="1" t="s">
        <v>13</v>
      </c>
      <c r="F240">
        <v>0.55410000000000004</v>
      </c>
      <c r="G240">
        <v>65.790073000000007</v>
      </c>
      <c r="H240">
        <v>0.22170000000000001</v>
      </c>
      <c r="I240">
        <v>334</v>
      </c>
    </row>
    <row r="241" spans="1:9" hidden="1" x14ac:dyDescent="0.3">
      <c r="A241">
        <v>2020</v>
      </c>
      <c r="B241">
        <v>5</v>
      </c>
      <c r="C241" s="1" t="s">
        <v>26</v>
      </c>
      <c r="D241" s="1" t="s">
        <v>43</v>
      </c>
      <c r="E241" s="1" t="s">
        <v>12</v>
      </c>
      <c r="F241">
        <v>0.70879999999999999</v>
      </c>
      <c r="G241">
        <v>42.527850000000001</v>
      </c>
      <c r="H241">
        <v>0.24809999999999999</v>
      </c>
      <c r="I241">
        <v>188</v>
      </c>
    </row>
    <row r="242" spans="1:9" hidden="1" x14ac:dyDescent="0.3">
      <c r="A242">
        <v>2020</v>
      </c>
      <c r="B242">
        <v>5</v>
      </c>
      <c r="C242" s="1" t="s">
        <v>26</v>
      </c>
      <c r="D242" s="1" t="s">
        <v>23</v>
      </c>
      <c r="E242" s="1" t="s">
        <v>13</v>
      </c>
      <c r="F242">
        <v>0.14530000000000001</v>
      </c>
      <c r="G242">
        <v>41.459525999999997</v>
      </c>
      <c r="H242">
        <v>5.8099999999999999E-2</v>
      </c>
      <c r="I242">
        <v>0</v>
      </c>
    </row>
    <row r="243" spans="1:9" x14ac:dyDescent="0.3">
      <c r="A243">
        <v>2020</v>
      </c>
      <c r="B243">
        <v>5</v>
      </c>
      <c r="C243" s="1" t="s">
        <v>32</v>
      </c>
      <c r="D243" s="1" t="s">
        <v>10</v>
      </c>
      <c r="E243" s="1" t="s">
        <v>11</v>
      </c>
      <c r="F243">
        <v>126.6888</v>
      </c>
      <c r="G243">
        <v>6964.6412339999997</v>
      </c>
      <c r="H243">
        <v>26.604600000000001</v>
      </c>
      <c r="I243">
        <v>11236</v>
      </c>
    </row>
    <row r="244" spans="1:9" x14ac:dyDescent="0.3">
      <c r="A244">
        <v>2020</v>
      </c>
      <c r="B244">
        <v>5</v>
      </c>
      <c r="C244" s="1" t="s">
        <v>32</v>
      </c>
      <c r="D244" s="1" t="s">
        <v>10</v>
      </c>
      <c r="E244" s="1" t="s">
        <v>12</v>
      </c>
      <c r="F244">
        <v>87.388900000000007</v>
      </c>
      <c r="G244">
        <v>7894.581306</v>
      </c>
      <c r="H244">
        <v>30.586099999999998</v>
      </c>
      <c r="I244">
        <v>7935</v>
      </c>
    </row>
    <row r="245" spans="1:9" x14ac:dyDescent="0.3">
      <c r="A245">
        <v>2020</v>
      </c>
      <c r="B245">
        <v>5</v>
      </c>
      <c r="C245" s="1" t="s">
        <v>32</v>
      </c>
      <c r="D245" s="1" t="s">
        <v>10</v>
      </c>
      <c r="E245" s="1" t="s">
        <v>13</v>
      </c>
      <c r="F245">
        <v>17.531400000000001</v>
      </c>
      <c r="G245">
        <v>2313.4474599999999</v>
      </c>
      <c r="H245">
        <v>8.7657000000000007</v>
      </c>
      <c r="I245">
        <v>2129</v>
      </c>
    </row>
    <row r="246" spans="1:9" x14ac:dyDescent="0.3">
      <c r="A246">
        <v>2020</v>
      </c>
      <c r="B246">
        <v>5</v>
      </c>
      <c r="C246" s="1" t="s">
        <v>32</v>
      </c>
      <c r="D246" s="1" t="s">
        <v>10</v>
      </c>
      <c r="E246" s="1" t="s">
        <v>14</v>
      </c>
      <c r="F246">
        <v>7.5399999999999995E-2</v>
      </c>
      <c r="G246">
        <v>10.340630000000001</v>
      </c>
      <c r="H246">
        <v>5.6599999999999998E-2</v>
      </c>
      <c r="I246">
        <v>34</v>
      </c>
    </row>
    <row r="247" spans="1:9" hidden="1" x14ac:dyDescent="0.3">
      <c r="A247">
        <v>2020</v>
      </c>
      <c r="B247">
        <v>5</v>
      </c>
      <c r="C247" s="1" t="s">
        <v>32</v>
      </c>
      <c r="D247" s="1" t="s">
        <v>15</v>
      </c>
      <c r="E247" s="1" t="s">
        <v>13</v>
      </c>
      <c r="F247">
        <v>23.846399999999999</v>
      </c>
      <c r="G247">
        <v>4815.3788020000002</v>
      </c>
      <c r="H247">
        <v>9.5385000000000009</v>
      </c>
      <c r="I247">
        <v>2262</v>
      </c>
    </row>
    <row r="248" spans="1:9" hidden="1" x14ac:dyDescent="0.3">
      <c r="A248">
        <v>2020</v>
      </c>
      <c r="B248">
        <v>5</v>
      </c>
      <c r="C248" s="1" t="s">
        <v>32</v>
      </c>
      <c r="D248" s="1" t="s">
        <v>16</v>
      </c>
      <c r="E248" s="1" t="s">
        <v>11</v>
      </c>
      <c r="F248">
        <v>8.3301999999999996</v>
      </c>
      <c r="G248">
        <v>493.35294499999998</v>
      </c>
      <c r="H248">
        <v>1.9158999999999999</v>
      </c>
      <c r="I248">
        <v>1621</v>
      </c>
    </row>
    <row r="249" spans="1:9" hidden="1" x14ac:dyDescent="0.3">
      <c r="A249">
        <v>2020</v>
      </c>
      <c r="B249">
        <v>5</v>
      </c>
      <c r="C249" s="1" t="s">
        <v>32</v>
      </c>
      <c r="D249" s="1" t="s">
        <v>16</v>
      </c>
      <c r="E249" s="1" t="s">
        <v>13</v>
      </c>
      <c r="F249">
        <v>3.6335999999999999</v>
      </c>
      <c r="G249">
        <v>655.26460299999997</v>
      </c>
      <c r="H249">
        <v>1.6351</v>
      </c>
      <c r="I249">
        <v>1225</v>
      </c>
    </row>
    <row r="250" spans="1:9" hidden="1" x14ac:dyDescent="0.3">
      <c r="A250">
        <v>2020</v>
      </c>
      <c r="B250">
        <v>5</v>
      </c>
      <c r="C250" s="1" t="s">
        <v>32</v>
      </c>
      <c r="D250" s="1" t="s">
        <v>20</v>
      </c>
      <c r="E250" s="1" t="s">
        <v>12</v>
      </c>
      <c r="F250">
        <v>16.150099999999998</v>
      </c>
      <c r="G250">
        <v>985.10154799999998</v>
      </c>
      <c r="H250">
        <v>5.8140000000000001</v>
      </c>
      <c r="I250">
        <v>2207</v>
      </c>
    </row>
    <row r="251" spans="1:9" hidden="1" x14ac:dyDescent="0.3">
      <c r="A251">
        <v>2020</v>
      </c>
      <c r="B251">
        <v>5</v>
      </c>
      <c r="C251" s="1" t="s">
        <v>32</v>
      </c>
      <c r="D251" s="1" t="s">
        <v>19</v>
      </c>
      <c r="E251" s="1" t="s">
        <v>12</v>
      </c>
      <c r="F251">
        <v>6.3243</v>
      </c>
      <c r="G251">
        <v>868.844336</v>
      </c>
      <c r="H251">
        <v>2.34</v>
      </c>
      <c r="I251">
        <v>827</v>
      </c>
    </row>
    <row r="252" spans="1:9" hidden="1" x14ac:dyDescent="0.3">
      <c r="A252">
        <v>2020</v>
      </c>
      <c r="B252">
        <v>5</v>
      </c>
      <c r="C252" s="1" t="s">
        <v>32</v>
      </c>
      <c r="D252" s="1" t="s">
        <v>33</v>
      </c>
      <c r="E252" s="1" t="s">
        <v>18</v>
      </c>
      <c r="F252">
        <v>1.4770000000000001</v>
      </c>
      <c r="G252">
        <v>390.84283699999997</v>
      </c>
      <c r="H252">
        <v>0.28050000000000003</v>
      </c>
      <c r="I252">
        <v>106</v>
      </c>
    </row>
    <row r="253" spans="1:9" hidden="1" x14ac:dyDescent="0.3">
      <c r="A253">
        <v>2020</v>
      </c>
      <c r="B253">
        <v>5</v>
      </c>
      <c r="C253" s="1" t="s">
        <v>32</v>
      </c>
      <c r="D253" s="1" t="s">
        <v>33</v>
      </c>
      <c r="E253" s="1" t="s">
        <v>12</v>
      </c>
      <c r="F253">
        <v>2.6700000000000002E-2</v>
      </c>
      <c r="G253">
        <v>8.9621270000000006</v>
      </c>
      <c r="H253">
        <v>9.2999999999999992E-3</v>
      </c>
      <c r="I253">
        <v>5</v>
      </c>
    </row>
    <row r="254" spans="1:9" hidden="1" x14ac:dyDescent="0.3">
      <c r="A254">
        <v>2020</v>
      </c>
      <c r="B254">
        <v>5</v>
      </c>
      <c r="C254" s="1" t="s">
        <v>32</v>
      </c>
      <c r="D254" s="1" t="s">
        <v>33</v>
      </c>
      <c r="E254" s="1" t="s">
        <v>13</v>
      </c>
      <c r="F254">
        <v>7.9000000000000001E-2</v>
      </c>
      <c r="G254">
        <v>38.584693999999999</v>
      </c>
      <c r="H254">
        <v>3.95E-2</v>
      </c>
      <c r="I254">
        <v>48</v>
      </c>
    </row>
    <row r="255" spans="1:9" hidden="1" x14ac:dyDescent="0.3">
      <c r="A255">
        <v>2020</v>
      </c>
      <c r="B255">
        <v>5</v>
      </c>
      <c r="C255" s="1" t="s">
        <v>32</v>
      </c>
      <c r="D255" s="1" t="s">
        <v>29</v>
      </c>
      <c r="E255" s="1" t="s">
        <v>18</v>
      </c>
      <c r="F255">
        <v>3.5700000000000003E-2</v>
      </c>
      <c r="G255">
        <v>5.7183679999999999</v>
      </c>
      <c r="H255">
        <v>6.7999999999999996E-3</v>
      </c>
      <c r="I255">
        <v>14</v>
      </c>
    </row>
    <row r="256" spans="1:9" hidden="1" x14ac:dyDescent="0.3">
      <c r="A256">
        <v>2020</v>
      </c>
      <c r="B256">
        <v>5</v>
      </c>
      <c r="C256" s="1" t="s">
        <v>32</v>
      </c>
      <c r="D256" s="1" t="s">
        <v>29</v>
      </c>
      <c r="E256" s="1" t="s">
        <v>13</v>
      </c>
      <c r="F256">
        <v>1.3731</v>
      </c>
      <c r="G256">
        <v>365.60741100000001</v>
      </c>
      <c r="H256">
        <v>0.54910000000000003</v>
      </c>
      <c r="I256">
        <v>202</v>
      </c>
    </row>
    <row r="257" spans="1:9" hidden="1" x14ac:dyDescent="0.3">
      <c r="A257">
        <v>2020</v>
      </c>
      <c r="B257">
        <v>5</v>
      </c>
      <c r="C257" s="1" t="s">
        <v>32</v>
      </c>
      <c r="D257" s="1" t="s">
        <v>39</v>
      </c>
      <c r="E257" s="1" t="s">
        <v>13</v>
      </c>
      <c r="F257">
        <v>3.2629000000000001</v>
      </c>
      <c r="G257">
        <v>358.536068</v>
      </c>
      <c r="H257">
        <v>1.6315</v>
      </c>
      <c r="I257">
        <v>1966</v>
      </c>
    </row>
    <row r="258" spans="1:9" hidden="1" x14ac:dyDescent="0.3">
      <c r="A258">
        <v>2020</v>
      </c>
      <c r="B258">
        <v>5</v>
      </c>
      <c r="C258" s="1" t="s">
        <v>32</v>
      </c>
      <c r="D258" s="1" t="s">
        <v>38</v>
      </c>
      <c r="E258" s="1" t="s">
        <v>27</v>
      </c>
      <c r="F258">
        <v>0.24979999999999999</v>
      </c>
      <c r="G258">
        <v>46.870564999999999</v>
      </c>
      <c r="H258">
        <v>8.2500000000000004E-2</v>
      </c>
      <c r="I258">
        <v>0</v>
      </c>
    </row>
    <row r="259" spans="1:9" hidden="1" x14ac:dyDescent="0.3">
      <c r="A259">
        <v>2020</v>
      </c>
      <c r="B259">
        <v>5</v>
      </c>
      <c r="C259" s="1" t="s">
        <v>32</v>
      </c>
      <c r="D259" s="1" t="s">
        <v>38</v>
      </c>
      <c r="E259" s="1" t="s">
        <v>13</v>
      </c>
      <c r="F259">
        <v>0.48520000000000002</v>
      </c>
      <c r="G259">
        <v>215.20880700000001</v>
      </c>
      <c r="H259">
        <v>0.24260000000000001</v>
      </c>
      <c r="I259">
        <v>0</v>
      </c>
    </row>
    <row r="260" spans="1:9" hidden="1" x14ac:dyDescent="0.3">
      <c r="A260">
        <v>2020</v>
      </c>
      <c r="B260">
        <v>5</v>
      </c>
      <c r="C260" s="1" t="s">
        <v>32</v>
      </c>
      <c r="D260" s="1" t="s">
        <v>34</v>
      </c>
      <c r="E260" s="1" t="s">
        <v>12</v>
      </c>
      <c r="F260">
        <v>6.54E-2</v>
      </c>
      <c r="G260">
        <v>29.755378</v>
      </c>
      <c r="H260">
        <v>2.29E-2</v>
      </c>
      <c r="I260">
        <v>0</v>
      </c>
    </row>
    <row r="261" spans="1:9" hidden="1" x14ac:dyDescent="0.3">
      <c r="A261">
        <v>2020</v>
      </c>
      <c r="B261">
        <v>5</v>
      </c>
      <c r="C261" s="1" t="s">
        <v>32</v>
      </c>
      <c r="D261" s="1" t="s">
        <v>34</v>
      </c>
      <c r="E261" s="1" t="s">
        <v>13</v>
      </c>
      <c r="F261">
        <v>0.313</v>
      </c>
      <c r="G261">
        <v>173.02641199999999</v>
      </c>
      <c r="H261">
        <v>0.13139999999999999</v>
      </c>
      <c r="I261">
        <v>0</v>
      </c>
    </row>
    <row r="262" spans="1:9" x14ac:dyDescent="0.3">
      <c r="A262">
        <v>2020</v>
      </c>
      <c r="B262">
        <v>6</v>
      </c>
      <c r="C262" s="1" t="s">
        <v>9</v>
      </c>
      <c r="D262" s="1" t="s">
        <v>10</v>
      </c>
      <c r="E262" s="1" t="s">
        <v>11</v>
      </c>
      <c r="F262">
        <v>17.445499999999999</v>
      </c>
      <c r="G262">
        <v>1029.598821</v>
      </c>
      <c r="H262">
        <v>3.6635</v>
      </c>
      <c r="I262">
        <v>598</v>
      </c>
    </row>
    <row r="263" spans="1:9" x14ac:dyDescent="0.3">
      <c r="A263">
        <v>2020</v>
      </c>
      <c r="B263">
        <v>6</v>
      </c>
      <c r="C263" s="1" t="s">
        <v>9</v>
      </c>
      <c r="D263" s="1" t="s">
        <v>10</v>
      </c>
      <c r="E263" s="1" t="s">
        <v>12</v>
      </c>
      <c r="F263">
        <v>45.063200000000002</v>
      </c>
      <c r="G263">
        <v>4036.5836749999999</v>
      </c>
      <c r="H263">
        <v>15.7722</v>
      </c>
      <c r="I263">
        <v>719</v>
      </c>
    </row>
    <row r="264" spans="1:9" x14ac:dyDescent="0.3">
      <c r="A264">
        <v>2020</v>
      </c>
      <c r="B264">
        <v>6</v>
      </c>
      <c r="C264" s="1" t="s">
        <v>9</v>
      </c>
      <c r="D264" s="1" t="s">
        <v>10</v>
      </c>
      <c r="E264" s="1" t="s">
        <v>13</v>
      </c>
      <c r="F264">
        <v>50.0413</v>
      </c>
      <c r="G264">
        <v>5268.2994339999996</v>
      </c>
      <c r="H264">
        <v>25.020600000000002</v>
      </c>
      <c r="I264">
        <v>620</v>
      </c>
    </row>
    <row r="265" spans="1:9" x14ac:dyDescent="0.3">
      <c r="A265">
        <v>2020</v>
      </c>
      <c r="B265">
        <v>6</v>
      </c>
      <c r="C265" s="1" t="s">
        <v>9</v>
      </c>
      <c r="D265" s="1" t="s">
        <v>10</v>
      </c>
      <c r="E265" s="1" t="s">
        <v>14</v>
      </c>
      <c r="F265">
        <v>2.0630000000000002</v>
      </c>
      <c r="G265">
        <v>213.29415299999999</v>
      </c>
      <c r="H265">
        <v>1.5472999999999999</v>
      </c>
      <c r="I265">
        <v>22</v>
      </c>
    </row>
    <row r="266" spans="1:9" hidden="1" x14ac:dyDescent="0.3">
      <c r="A266">
        <v>2020</v>
      </c>
      <c r="B266">
        <v>6</v>
      </c>
      <c r="C266" s="1" t="s">
        <v>9</v>
      </c>
      <c r="D266" s="1" t="s">
        <v>15</v>
      </c>
      <c r="E266" s="1" t="s">
        <v>13</v>
      </c>
      <c r="F266">
        <v>13.2913</v>
      </c>
      <c r="G266">
        <v>2643.4169510000002</v>
      </c>
      <c r="H266">
        <v>5.3166000000000002</v>
      </c>
      <c r="I266">
        <v>580</v>
      </c>
    </row>
    <row r="267" spans="1:9" hidden="1" x14ac:dyDescent="0.3">
      <c r="A267">
        <v>2020</v>
      </c>
      <c r="B267">
        <v>6</v>
      </c>
      <c r="C267" s="1" t="s">
        <v>9</v>
      </c>
      <c r="D267" s="1" t="s">
        <v>16</v>
      </c>
      <c r="E267" s="1" t="s">
        <v>11</v>
      </c>
      <c r="F267">
        <v>10.7218</v>
      </c>
      <c r="G267">
        <v>622.22899800000005</v>
      </c>
      <c r="H267">
        <v>2.4661</v>
      </c>
      <c r="I267">
        <v>490</v>
      </c>
    </row>
    <row r="268" spans="1:9" hidden="1" x14ac:dyDescent="0.3">
      <c r="A268">
        <v>2020</v>
      </c>
      <c r="B268">
        <v>6</v>
      </c>
      <c r="C268" s="1" t="s">
        <v>9</v>
      </c>
      <c r="D268" s="1" t="s">
        <v>16</v>
      </c>
      <c r="E268" s="1" t="s">
        <v>13</v>
      </c>
      <c r="F268">
        <v>1.0215000000000001</v>
      </c>
      <c r="G268">
        <v>160.39298400000001</v>
      </c>
      <c r="H268">
        <v>0.4597</v>
      </c>
      <c r="I268">
        <v>222</v>
      </c>
    </row>
    <row r="269" spans="1:9" hidden="1" x14ac:dyDescent="0.3">
      <c r="A269">
        <v>2020</v>
      </c>
      <c r="B269">
        <v>6</v>
      </c>
      <c r="C269" s="1" t="s">
        <v>9</v>
      </c>
      <c r="D269" s="1" t="s">
        <v>19</v>
      </c>
      <c r="E269" s="1" t="s">
        <v>12</v>
      </c>
      <c r="F269">
        <v>2.7663000000000002</v>
      </c>
      <c r="G269">
        <v>391.48222600000003</v>
      </c>
      <c r="H269">
        <v>1.0235000000000001</v>
      </c>
      <c r="I269">
        <v>150</v>
      </c>
    </row>
    <row r="270" spans="1:9" hidden="1" x14ac:dyDescent="0.3">
      <c r="A270">
        <v>2020</v>
      </c>
      <c r="B270">
        <v>6</v>
      </c>
      <c r="C270" s="1" t="s">
        <v>9</v>
      </c>
      <c r="D270" s="1" t="s">
        <v>17</v>
      </c>
      <c r="E270" s="1" t="s">
        <v>18</v>
      </c>
      <c r="F270">
        <v>3.9369999999999998</v>
      </c>
      <c r="G270">
        <v>360.47724399999998</v>
      </c>
      <c r="H270">
        <v>0.7087</v>
      </c>
      <c r="I270">
        <v>98</v>
      </c>
    </row>
    <row r="271" spans="1:9" hidden="1" x14ac:dyDescent="0.3">
      <c r="A271">
        <v>2020</v>
      </c>
      <c r="B271">
        <v>6</v>
      </c>
      <c r="C271" s="1" t="s">
        <v>9</v>
      </c>
      <c r="D271" s="1" t="s">
        <v>20</v>
      </c>
      <c r="E271" s="1" t="s">
        <v>12</v>
      </c>
      <c r="F271">
        <v>2.1413000000000002</v>
      </c>
      <c r="G271">
        <v>156.110209</v>
      </c>
      <c r="H271">
        <v>0.77090000000000003</v>
      </c>
      <c r="I271">
        <v>100</v>
      </c>
    </row>
    <row r="272" spans="1:9" hidden="1" x14ac:dyDescent="0.3">
      <c r="A272">
        <v>2020</v>
      </c>
      <c r="B272">
        <v>6</v>
      </c>
      <c r="C272" s="1" t="s">
        <v>9</v>
      </c>
      <c r="D272" s="1" t="s">
        <v>23</v>
      </c>
      <c r="E272" s="1" t="s">
        <v>13</v>
      </c>
      <c r="F272">
        <v>0.5585</v>
      </c>
      <c r="G272">
        <v>117.64838</v>
      </c>
      <c r="H272">
        <v>0.22339999999999999</v>
      </c>
      <c r="I272">
        <v>164</v>
      </c>
    </row>
    <row r="273" spans="1:9" hidden="1" x14ac:dyDescent="0.3">
      <c r="A273">
        <v>2020</v>
      </c>
      <c r="B273">
        <v>6</v>
      </c>
      <c r="C273" s="1" t="s">
        <v>9</v>
      </c>
      <c r="D273" s="1" t="s">
        <v>21</v>
      </c>
      <c r="E273" s="1" t="s">
        <v>22</v>
      </c>
      <c r="F273">
        <v>4.7999999999999996E-3</v>
      </c>
      <c r="G273">
        <v>1.560646</v>
      </c>
      <c r="H273">
        <v>1.4E-3</v>
      </c>
      <c r="I273">
        <v>4</v>
      </c>
    </row>
    <row r="274" spans="1:9" hidden="1" x14ac:dyDescent="0.3">
      <c r="A274">
        <v>2020</v>
      </c>
      <c r="B274">
        <v>6</v>
      </c>
      <c r="C274" s="1" t="s">
        <v>9</v>
      </c>
      <c r="D274" s="1" t="s">
        <v>21</v>
      </c>
      <c r="E274" s="1" t="s">
        <v>13</v>
      </c>
      <c r="F274">
        <v>0.76719999999999999</v>
      </c>
      <c r="G274">
        <v>92.905343000000002</v>
      </c>
      <c r="H274">
        <v>0.30690000000000001</v>
      </c>
      <c r="I274">
        <v>117</v>
      </c>
    </row>
    <row r="275" spans="1:9" hidden="1" x14ac:dyDescent="0.3">
      <c r="A275">
        <v>2020</v>
      </c>
      <c r="B275">
        <v>6</v>
      </c>
      <c r="C275" s="1" t="s">
        <v>9</v>
      </c>
      <c r="D275" s="1" t="s">
        <v>33</v>
      </c>
      <c r="E275" s="1" t="s">
        <v>18</v>
      </c>
      <c r="F275">
        <v>1.1305000000000001</v>
      </c>
      <c r="G275">
        <v>55.474507000000003</v>
      </c>
      <c r="H275">
        <v>0.21479999999999999</v>
      </c>
      <c r="I275">
        <v>82</v>
      </c>
    </row>
    <row r="276" spans="1:9" hidden="1" x14ac:dyDescent="0.3">
      <c r="A276">
        <v>2020</v>
      </c>
      <c r="B276">
        <v>6</v>
      </c>
      <c r="C276" s="1" t="s">
        <v>9</v>
      </c>
      <c r="D276" s="1" t="s">
        <v>33</v>
      </c>
      <c r="E276" s="1" t="s">
        <v>12</v>
      </c>
      <c r="F276">
        <v>1.2999999999999999E-3</v>
      </c>
      <c r="G276">
        <v>0.42528700000000003</v>
      </c>
      <c r="H276">
        <v>5.0000000000000001E-4</v>
      </c>
      <c r="I276">
        <v>1</v>
      </c>
    </row>
    <row r="277" spans="1:9" hidden="1" x14ac:dyDescent="0.3">
      <c r="A277">
        <v>2020</v>
      </c>
      <c r="B277">
        <v>6</v>
      </c>
      <c r="C277" s="1" t="s">
        <v>9</v>
      </c>
      <c r="D277" s="1" t="s">
        <v>42</v>
      </c>
      <c r="E277" s="1" t="s">
        <v>13</v>
      </c>
      <c r="F277">
        <v>0.21099999999999999</v>
      </c>
      <c r="G277">
        <v>44.131594</v>
      </c>
      <c r="H277">
        <v>8.43E-2</v>
      </c>
      <c r="I277">
        <v>0</v>
      </c>
    </row>
    <row r="278" spans="1:9" x14ac:dyDescent="0.3">
      <c r="A278">
        <v>2020</v>
      </c>
      <c r="B278">
        <v>6</v>
      </c>
      <c r="C278" s="1" t="s">
        <v>26</v>
      </c>
      <c r="D278" s="1" t="s">
        <v>10</v>
      </c>
      <c r="E278" s="1" t="s">
        <v>11</v>
      </c>
      <c r="F278">
        <v>45.3431</v>
      </c>
      <c r="G278">
        <v>3056.350782</v>
      </c>
      <c r="H278">
        <v>9.5220000000000002</v>
      </c>
      <c r="I278">
        <v>7767</v>
      </c>
    </row>
    <row r="279" spans="1:9" x14ac:dyDescent="0.3">
      <c r="A279">
        <v>2020</v>
      </c>
      <c r="B279">
        <v>6</v>
      </c>
      <c r="C279" s="1" t="s">
        <v>26</v>
      </c>
      <c r="D279" s="1" t="s">
        <v>10</v>
      </c>
      <c r="E279" s="1" t="s">
        <v>27</v>
      </c>
      <c r="F279">
        <v>1.2999999999999999E-3</v>
      </c>
      <c r="G279">
        <v>0.142293</v>
      </c>
      <c r="H279">
        <v>4.0000000000000002E-4</v>
      </c>
      <c r="I279">
        <v>2</v>
      </c>
    </row>
    <row r="280" spans="1:9" x14ac:dyDescent="0.3">
      <c r="A280">
        <v>2020</v>
      </c>
      <c r="B280">
        <v>6</v>
      </c>
      <c r="C280" s="1" t="s">
        <v>26</v>
      </c>
      <c r="D280" s="1" t="s">
        <v>10</v>
      </c>
      <c r="E280" s="1" t="s">
        <v>12</v>
      </c>
      <c r="F280">
        <v>76.652299999999997</v>
      </c>
      <c r="G280">
        <v>6777.6139649999996</v>
      </c>
      <c r="H280">
        <v>26.828199999999999</v>
      </c>
      <c r="I280">
        <v>8911</v>
      </c>
    </row>
    <row r="281" spans="1:9" x14ac:dyDescent="0.3">
      <c r="A281">
        <v>2020</v>
      </c>
      <c r="B281">
        <v>6</v>
      </c>
      <c r="C281" s="1" t="s">
        <v>26</v>
      </c>
      <c r="D281" s="1" t="s">
        <v>10</v>
      </c>
      <c r="E281" s="1" t="s">
        <v>13</v>
      </c>
      <c r="F281">
        <v>5.9657999999999998</v>
      </c>
      <c r="G281">
        <v>822.03046200000006</v>
      </c>
      <c r="H281">
        <v>2.9828999999999999</v>
      </c>
      <c r="I281">
        <v>1480</v>
      </c>
    </row>
    <row r="282" spans="1:9" x14ac:dyDescent="0.3">
      <c r="A282">
        <v>2020</v>
      </c>
      <c r="B282">
        <v>6</v>
      </c>
      <c r="C282" s="1" t="s">
        <v>26</v>
      </c>
      <c r="D282" s="1" t="s">
        <v>10</v>
      </c>
      <c r="E282" s="1" t="s">
        <v>14</v>
      </c>
      <c r="F282">
        <v>0.41570000000000001</v>
      </c>
      <c r="G282">
        <v>66.629109999999997</v>
      </c>
      <c r="H282">
        <v>0.31180000000000002</v>
      </c>
      <c r="I282">
        <v>308</v>
      </c>
    </row>
    <row r="283" spans="1:9" hidden="1" x14ac:dyDescent="0.3">
      <c r="A283">
        <v>2020</v>
      </c>
      <c r="B283">
        <v>6</v>
      </c>
      <c r="C283" s="1" t="s">
        <v>26</v>
      </c>
      <c r="D283" s="1" t="s">
        <v>15</v>
      </c>
      <c r="E283" s="1" t="s">
        <v>13</v>
      </c>
      <c r="F283">
        <v>5.8056000000000001</v>
      </c>
      <c r="G283">
        <v>1161.256081</v>
      </c>
      <c r="H283">
        <v>2.3222</v>
      </c>
      <c r="I283">
        <v>1295</v>
      </c>
    </row>
    <row r="284" spans="1:9" hidden="1" x14ac:dyDescent="0.3">
      <c r="A284">
        <v>2020</v>
      </c>
      <c r="B284">
        <v>6</v>
      </c>
      <c r="C284" s="1" t="s">
        <v>26</v>
      </c>
      <c r="D284" s="1" t="s">
        <v>20</v>
      </c>
      <c r="E284" s="1" t="s">
        <v>12</v>
      </c>
      <c r="F284">
        <v>18.790299999999998</v>
      </c>
      <c r="G284">
        <v>1016.720657</v>
      </c>
      <c r="H284">
        <v>6.7645</v>
      </c>
      <c r="I284">
        <v>2074</v>
      </c>
    </row>
    <row r="285" spans="1:9" hidden="1" x14ac:dyDescent="0.3">
      <c r="A285">
        <v>2020</v>
      </c>
      <c r="B285">
        <v>6</v>
      </c>
      <c r="C285" s="1" t="s">
        <v>26</v>
      </c>
      <c r="D285" s="1" t="s">
        <v>16</v>
      </c>
      <c r="E285" s="1" t="s">
        <v>11</v>
      </c>
      <c r="F285">
        <v>3.3243999999999998</v>
      </c>
      <c r="G285">
        <v>262.77419300000003</v>
      </c>
      <c r="H285">
        <v>0.76459999999999995</v>
      </c>
      <c r="I285">
        <v>1783</v>
      </c>
    </row>
    <row r="286" spans="1:9" hidden="1" x14ac:dyDescent="0.3">
      <c r="A286">
        <v>2020</v>
      </c>
      <c r="B286">
        <v>6</v>
      </c>
      <c r="C286" s="1" t="s">
        <v>26</v>
      </c>
      <c r="D286" s="1" t="s">
        <v>16</v>
      </c>
      <c r="E286" s="1" t="s">
        <v>13</v>
      </c>
      <c r="F286">
        <v>0.58250000000000002</v>
      </c>
      <c r="G286">
        <v>119.82169399999999</v>
      </c>
      <c r="H286">
        <v>0.2621</v>
      </c>
      <c r="I286">
        <v>235</v>
      </c>
    </row>
    <row r="287" spans="1:9" hidden="1" x14ac:dyDescent="0.3">
      <c r="A287">
        <v>2020</v>
      </c>
      <c r="B287">
        <v>6</v>
      </c>
      <c r="C287" s="1" t="s">
        <v>26</v>
      </c>
      <c r="D287" s="1" t="s">
        <v>19</v>
      </c>
      <c r="E287" s="1" t="s">
        <v>12</v>
      </c>
      <c r="F287">
        <v>1.3844000000000001</v>
      </c>
      <c r="G287">
        <v>236.517256</v>
      </c>
      <c r="H287">
        <v>0.51229999999999998</v>
      </c>
      <c r="I287">
        <v>320</v>
      </c>
    </row>
    <row r="288" spans="1:9" hidden="1" x14ac:dyDescent="0.3">
      <c r="A288">
        <v>2020</v>
      </c>
      <c r="B288">
        <v>6</v>
      </c>
      <c r="C288" s="1" t="s">
        <v>26</v>
      </c>
      <c r="D288" s="1" t="s">
        <v>17</v>
      </c>
      <c r="E288" s="1" t="s">
        <v>18</v>
      </c>
      <c r="F288">
        <v>1.34</v>
      </c>
      <c r="G288">
        <v>120.12206</v>
      </c>
      <c r="H288">
        <v>0.2412</v>
      </c>
      <c r="I288">
        <v>367</v>
      </c>
    </row>
    <row r="289" spans="1:9" hidden="1" x14ac:dyDescent="0.3">
      <c r="A289">
        <v>2020</v>
      </c>
      <c r="B289">
        <v>6</v>
      </c>
      <c r="C289" s="1" t="s">
        <v>26</v>
      </c>
      <c r="D289" s="1" t="s">
        <v>39</v>
      </c>
      <c r="E289" s="1" t="s">
        <v>13</v>
      </c>
      <c r="F289">
        <v>0.88939999999999997</v>
      </c>
      <c r="G289">
        <v>92.652782999999999</v>
      </c>
      <c r="H289">
        <v>0.4446</v>
      </c>
      <c r="I289">
        <v>608</v>
      </c>
    </row>
    <row r="290" spans="1:9" hidden="1" x14ac:dyDescent="0.3">
      <c r="A290">
        <v>2020</v>
      </c>
      <c r="B290">
        <v>6</v>
      </c>
      <c r="C290" s="1" t="s">
        <v>26</v>
      </c>
      <c r="D290" s="1" t="s">
        <v>21</v>
      </c>
      <c r="E290" s="1" t="s">
        <v>22</v>
      </c>
      <c r="F290">
        <v>2.7000000000000001E-3</v>
      </c>
      <c r="G290">
        <v>1.081717</v>
      </c>
      <c r="H290">
        <v>6.9999999999999999E-4</v>
      </c>
      <c r="I290">
        <v>2</v>
      </c>
    </row>
    <row r="291" spans="1:9" hidden="1" x14ac:dyDescent="0.3">
      <c r="A291">
        <v>2020</v>
      </c>
      <c r="B291">
        <v>6</v>
      </c>
      <c r="C291" s="1" t="s">
        <v>26</v>
      </c>
      <c r="D291" s="1" t="s">
        <v>21</v>
      </c>
      <c r="E291" s="1" t="s">
        <v>13</v>
      </c>
      <c r="F291">
        <v>0.51570000000000005</v>
      </c>
      <c r="G291">
        <v>56.308770000000003</v>
      </c>
      <c r="H291">
        <v>0.20630000000000001</v>
      </c>
      <c r="I291">
        <v>338</v>
      </c>
    </row>
    <row r="292" spans="1:9" hidden="1" x14ac:dyDescent="0.3">
      <c r="A292">
        <v>2020</v>
      </c>
      <c r="B292">
        <v>6</v>
      </c>
      <c r="C292" s="1" t="s">
        <v>26</v>
      </c>
      <c r="D292" s="1" t="s">
        <v>30</v>
      </c>
      <c r="E292" s="1" t="s">
        <v>22</v>
      </c>
      <c r="F292">
        <v>1.0837000000000001</v>
      </c>
      <c r="G292">
        <v>49.519426000000003</v>
      </c>
      <c r="H292">
        <v>0.3034</v>
      </c>
      <c r="I292">
        <v>701</v>
      </c>
    </row>
    <row r="293" spans="1:9" hidden="1" x14ac:dyDescent="0.3">
      <c r="A293">
        <v>2020</v>
      </c>
      <c r="B293">
        <v>6</v>
      </c>
      <c r="C293" s="1" t="s">
        <v>26</v>
      </c>
      <c r="D293" s="1" t="s">
        <v>31</v>
      </c>
      <c r="E293" s="1" t="s">
        <v>13</v>
      </c>
      <c r="F293">
        <v>0.53869999999999996</v>
      </c>
      <c r="G293">
        <v>47.024197000000001</v>
      </c>
      <c r="H293">
        <v>0.26929999999999998</v>
      </c>
      <c r="I293">
        <v>121</v>
      </c>
    </row>
    <row r="294" spans="1:9" x14ac:dyDescent="0.3">
      <c r="A294">
        <v>2020</v>
      </c>
      <c r="B294">
        <v>6</v>
      </c>
      <c r="C294" s="1" t="s">
        <v>32</v>
      </c>
      <c r="D294" s="1" t="s">
        <v>10</v>
      </c>
      <c r="E294" s="1" t="s">
        <v>11</v>
      </c>
      <c r="F294">
        <v>75.933400000000006</v>
      </c>
      <c r="G294">
        <v>4901.7206390000001</v>
      </c>
      <c r="H294">
        <v>15.946</v>
      </c>
      <c r="I294">
        <v>10036</v>
      </c>
    </row>
    <row r="295" spans="1:9" x14ac:dyDescent="0.3">
      <c r="A295">
        <v>2020</v>
      </c>
      <c r="B295">
        <v>6</v>
      </c>
      <c r="C295" s="1" t="s">
        <v>32</v>
      </c>
      <c r="D295" s="1" t="s">
        <v>10</v>
      </c>
      <c r="E295" s="1" t="s">
        <v>12</v>
      </c>
      <c r="F295">
        <v>96.819900000000004</v>
      </c>
      <c r="G295">
        <v>7862.0244970000003</v>
      </c>
      <c r="H295">
        <v>33.887</v>
      </c>
      <c r="I295">
        <v>8203</v>
      </c>
    </row>
    <row r="296" spans="1:9" x14ac:dyDescent="0.3">
      <c r="A296">
        <v>2020</v>
      </c>
      <c r="B296">
        <v>6</v>
      </c>
      <c r="C296" s="1" t="s">
        <v>32</v>
      </c>
      <c r="D296" s="1" t="s">
        <v>10</v>
      </c>
      <c r="E296" s="1" t="s">
        <v>13</v>
      </c>
      <c r="F296">
        <v>14.841699999999999</v>
      </c>
      <c r="G296">
        <v>1864.033093</v>
      </c>
      <c r="H296">
        <v>7.4207999999999998</v>
      </c>
      <c r="I296">
        <v>1810</v>
      </c>
    </row>
    <row r="297" spans="1:9" x14ac:dyDescent="0.3">
      <c r="A297">
        <v>2020</v>
      </c>
      <c r="B297">
        <v>6</v>
      </c>
      <c r="C297" s="1" t="s">
        <v>32</v>
      </c>
      <c r="D297" s="1" t="s">
        <v>10</v>
      </c>
      <c r="E297" s="1" t="s">
        <v>14</v>
      </c>
      <c r="F297">
        <v>0.1094</v>
      </c>
      <c r="G297">
        <v>15.912793000000001</v>
      </c>
      <c r="H297">
        <v>8.2000000000000003E-2</v>
      </c>
      <c r="I297">
        <v>71</v>
      </c>
    </row>
    <row r="298" spans="1:9" hidden="1" x14ac:dyDescent="0.3">
      <c r="A298">
        <v>2020</v>
      </c>
      <c r="B298">
        <v>6</v>
      </c>
      <c r="C298" s="1" t="s">
        <v>32</v>
      </c>
      <c r="D298" s="1" t="s">
        <v>15</v>
      </c>
      <c r="E298" s="1" t="s">
        <v>13</v>
      </c>
      <c r="F298">
        <v>20.441199999999998</v>
      </c>
      <c r="G298">
        <v>4241.4783729999999</v>
      </c>
      <c r="H298">
        <v>8.1765000000000008</v>
      </c>
      <c r="I298">
        <v>2246</v>
      </c>
    </row>
    <row r="299" spans="1:9" hidden="1" x14ac:dyDescent="0.3">
      <c r="A299">
        <v>2020</v>
      </c>
      <c r="B299">
        <v>6</v>
      </c>
      <c r="C299" s="1" t="s">
        <v>32</v>
      </c>
      <c r="D299" s="1" t="s">
        <v>20</v>
      </c>
      <c r="E299" s="1" t="s">
        <v>12</v>
      </c>
      <c r="F299">
        <v>31.279399999999999</v>
      </c>
      <c r="G299">
        <v>1824.2965959999999</v>
      </c>
      <c r="H299">
        <v>11.2606</v>
      </c>
      <c r="I299">
        <v>2090</v>
      </c>
    </row>
    <row r="300" spans="1:9" hidden="1" x14ac:dyDescent="0.3">
      <c r="A300">
        <v>2020</v>
      </c>
      <c r="B300">
        <v>6</v>
      </c>
      <c r="C300" s="1" t="s">
        <v>32</v>
      </c>
      <c r="D300" s="1" t="s">
        <v>19</v>
      </c>
      <c r="E300" s="1" t="s">
        <v>12</v>
      </c>
      <c r="F300">
        <v>8.0562000000000005</v>
      </c>
      <c r="G300">
        <v>1209.3945510000001</v>
      </c>
      <c r="H300">
        <v>2.9807999999999999</v>
      </c>
      <c r="I300">
        <v>630</v>
      </c>
    </row>
    <row r="301" spans="1:9" hidden="1" x14ac:dyDescent="0.3">
      <c r="A301">
        <v>2020</v>
      </c>
      <c r="B301">
        <v>6</v>
      </c>
      <c r="C301" s="1" t="s">
        <v>32</v>
      </c>
      <c r="D301" s="1" t="s">
        <v>16</v>
      </c>
      <c r="E301" s="1" t="s">
        <v>11</v>
      </c>
      <c r="F301">
        <v>4.3128000000000002</v>
      </c>
      <c r="G301">
        <v>302.101449</v>
      </c>
      <c r="H301">
        <v>0.9919</v>
      </c>
      <c r="I301">
        <v>1587</v>
      </c>
    </row>
    <row r="302" spans="1:9" hidden="1" x14ac:dyDescent="0.3">
      <c r="A302">
        <v>2020</v>
      </c>
      <c r="B302">
        <v>6</v>
      </c>
      <c r="C302" s="1" t="s">
        <v>32</v>
      </c>
      <c r="D302" s="1" t="s">
        <v>16</v>
      </c>
      <c r="E302" s="1" t="s">
        <v>13</v>
      </c>
      <c r="F302">
        <v>3.1105</v>
      </c>
      <c r="G302">
        <v>565.05665799999997</v>
      </c>
      <c r="H302">
        <v>1.3996999999999999</v>
      </c>
      <c r="I302">
        <v>1088</v>
      </c>
    </row>
    <row r="303" spans="1:9" hidden="1" x14ac:dyDescent="0.3">
      <c r="A303">
        <v>2020</v>
      </c>
      <c r="B303">
        <v>6</v>
      </c>
      <c r="C303" s="1" t="s">
        <v>32</v>
      </c>
      <c r="D303" s="1" t="s">
        <v>33</v>
      </c>
      <c r="E303" s="1" t="s">
        <v>18</v>
      </c>
      <c r="F303">
        <v>1.7588999999999999</v>
      </c>
      <c r="G303">
        <v>476.18338699999998</v>
      </c>
      <c r="H303">
        <v>0.3342</v>
      </c>
      <c r="I303">
        <v>97</v>
      </c>
    </row>
    <row r="304" spans="1:9" hidden="1" x14ac:dyDescent="0.3">
      <c r="A304">
        <v>2020</v>
      </c>
      <c r="B304">
        <v>6</v>
      </c>
      <c r="C304" s="1" t="s">
        <v>32</v>
      </c>
      <c r="D304" s="1" t="s">
        <v>33</v>
      </c>
      <c r="E304" s="1" t="s">
        <v>12</v>
      </c>
      <c r="F304">
        <v>2.4500000000000001E-2</v>
      </c>
      <c r="G304">
        <v>7.8485170000000002</v>
      </c>
      <c r="H304">
        <v>8.6999999999999994E-3</v>
      </c>
      <c r="I304">
        <v>6</v>
      </c>
    </row>
    <row r="305" spans="1:9" hidden="1" x14ac:dyDescent="0.3">
      <c r="A305">
        <v>2020</v>
      </c>
      <c r="B305">
        <v>6</v>
      </c>
      <c r="C305" s="1" t="s">
        <v>32</v>
      </c>
      <c r="D305" s="1" t="s">
        <v>33</v>
      </c>
      <c r="E305" s="1" t="s">
        <v>13</v>
      </c>
      <c r="F305">
        <v>5.5800000000000002E-2</v>
      </c>
      <c r="G305">
        <v>27.373598000000001</v>
      </c>
      <c r="H305">
        <v>2.7900000000000001E-2</v>
      </c>
      <c r="I305">
        <v>43</v>
      </c>
    </row>
    <row r="306" spans="1:9" hidden="1" x14ac:dyDescent="0.3">
      <c r="A306">
        <v>2020</v>
      </c>
      <c r="B306">
        <v>6</v>
      </c>
      <c r="C306" s="1" t="s">
        <v>32</v>
      </c>
      <c r="D306" s="1" t="s">
        <v>29</v>
      </c>
      <c r="E306" s="1" t="s">
        <v>18</v>
      </c>
      <c r="F306">
        <v>1.35E-2</v>
      </c>
      <c r="G306">
        <v>3.2805589999999998</v>
      </c>
      <c r="H306">
        <v>2.5999999999999999E-3</v>
      </c>
      <c r="I306">
        <v>7</v>
      </c>
    </row>
    <row r="307" spans="1:9" hidden="1" x14ac:dyDescent="0.3">
      <c r="A307">
        <v>2020</v>
      </c>
      <c r="B307">
        <v>6</v>
      </c>
      <c r="C307" s="1" t="s">
        <v>32</v>
      </c>
      <c r="D307" s="1" t="s">
        <v>29</v>
      </c>
      <c r="E307" s="1" t="s">
        <v>13</v>
      </c>
      <c r="F307">
        <v>1.3282</v>
      </c>
      <c r="G307">
        <v>371.495588</v>
      </c>
      <c r="H307">
        <v>0.53129999999999999</v>
      </c>
      <c r="I307">
        <v>220</v>
      </c>
    </row>
    <row r="308" spans="1:9" hidden="1" x14ac:dyDescent="0.3">
      <c r="A308">
        <v>2020</v>
      </c>
      <c r="B308">
        <v>6</v>
      </c>
      <c r="C308" s="1" t="s">
        <v>32</v>
      </c>
      <c r="D308" s="1" t="s">
        <v>39</v>
      </c>
      <c r="E308" s="1" t="s">
        <v>13</v>
      </c>
      <c r="F308">
        <v>2.1193</v>
      </c>
      <c r="G308">
        <v>223.75804600000001</v>
      </c>
      <c r="H308">
        <v>1.0596000000000001</v>
      </c>
      <c r="I308">
        <v>1456</v>
      </c>
    </row>
    <row r="309" spans="1:9" hidden="1" x14ac:dyDescent="0.3">
      <c r="A309">
        <v>2020</v>
      </c>
      <c r="B309">
        <v>6</v>
      </c>
      <c r="C309" s="1" t="s">
        <v>32</v>
      </c>
      <c r="D309" s="1" t="s">
        <v>35</v>
      </c>
      <c r="E309" s="1" t="s">
        <v>18</v>
      </c>
      <c r="F309">
        <v>0.39269999999999999</v>
      </c>
      <c r="G309">
        <v>60.613095000000001</v>
      </c>
      <c r="H309">
        <v>7.0699999999999999E-2</v>
      </c>
      <c r="I309">
        <v>0</v>
      </c>
    </row>
    <row r="310" spans="1:9" hidden="1" x14ac:dyDescent="0.3">
      <c r="A310">
        <v>2020</v>
      </c>
      <c r="B310">
        <v>6</v>
      </c>
      <c r="C310" s="1" t="s">
        <v>32</v>
      </c>
      <c r="D310" s="1" t="s">
        <v>35</v>
      </c>
      <c r="E310" s="1" t="s">
        <v>12</v>
      </c>
      <c r="F310">
        <v>0.55210000000000004</v>
      </c>
      <c r="G310">
        <v>120.995908</v>
      </c>
      <c r="H310">
        <v>0.1933</v>
      </c>
      <c r="I310">
        <v>0</v>
      </c>
    </row>
    <row r="311" spans="1:9" hidden="1" x14ac:dyDescent="0.3">
      <c r="A311">
        <v>2020</v>
      </c>
      <c r="B311">
        <v>6</v>
      </c>
      <c r="C311" s="1" t="s">
        <v>32</v>
      </c>
      <c r="D311" s="1" t="s">
        <v>38</v>
      </c>
      <c r="E311" s="1" t="s">
        <v>27</v>
      </c>
      <c r="F311">
        <v>0.12820000000000001</v>
      </c>
      <c r="G311">
        <v>24.489549</v>
      </c>
      <c r="H311">
        <v>4.2299999999999997E-2</v>
      </c>
      <c r="I311">
        <v>0</v>
      </c>
    </row>
    <row r="312" spans="1:9" hidden="1" x14ac:dyDescent="0.3">
      <c r="A312">
        <v>2020</v>
      </c>
      <c r="B312">
        <v>6</v>
      </c>
      <c r="C312" s="1" t="s">
        <v>32</v>
      </c>
      <c r="D312" s="1" t="s">
        <v>38</v>
      </c>
      <c r="E312" s="1" t="s">
        <v>13</v>
      </c>
      <c r="F312">
        <v>0.33360000000000001</v>
      </c>
      <c r="G312">
        <v>149.10901799999999</v>
      </c>
      <c r="H312">
        <v>0.16669999999999999</v>
      </c>
      <c r="I312">
        <v>0</v>
      </c>
    </row>
    <row r="313" spans="1:9" x14ac:dyDescent="0.3">
      <c r="A313">
        <v>2020</v>
      </c>
      <c r="B313">
        <v>7</v>
      </c>
      <c r="C313" s="1" t="s">
        <v>9</v>
      </c>
      <c r="D313" s="1" t="s">
        <v>10</v>
      </c>
      <c r="E313" s="1" t="s">
        <v>11</v>
      </c>
      <c r="F313">
        <v>15.116899999999999</v>
      </c>
      <c r="G313">
        <v>870.32508299999995</v>
      </c>
      <c r="H313">
        <v>3.1745999999999999</v>
      </c>
      <c r="I313">
        <v>608</v>
      </c>
    </row>
    <row r="314" spans="1:9" x14ac:dyDescent="0.3">
      <c r="A314">
        <v>2020</v>
      </c>
      <c r="B314">
        <v>7</v>
      </c>
      <c r="C314" s="1" t="s">
        <v>9</v>
      </c>
      <c r="D314" s="1" t="s">
        <v>10</v>
      </c>
      <c r="E314" s="1" t="s">
        <v>12</v>
      </c>
      <c r="F314">
        <v>87.891099999999994</v>
      </c>
      <c r="G314">
        <v>7403.3548629999996</v>
      </c>
      <c r="H314">
        <v>30.761800000000001</v>
      </c>
      <c r="I314">
        <v>714</v>
      </c>
    </row>
    <row r="315" spans="1:9" x14ac:dyDescent="0.3">
      <c r="A315">
        <v>2020</v>
      </c>
      <c r="B315">
        <v>7</v>
      </c>
      <c r="C315" s="1" t="s">
        <v>9</v>
      </c>
      <c r="D315" s="1" t="s">
        <v>10</v>
      </c>
      <c r="E315" s="1" t="s">
        <v>13</v>
      </c>
      <c r="F315">
        <v>21.0883</v>
      </c>
      <c r="G315">
        <v>2552.4830870000001</v>
      </c>
      <c r="H315">
        <v>10.5441</v>
      </c>
      <c r="I315">
        <v>578</v>
      </c>
    </row>
    <row r="316" spans="1:9" x14ac:dyDescent="0.3">
      <c r="A316">
        <v>2020</v>
      </c>
      <c r="B316">
        <v>7</v>
      </c>
      <c r="C316" s="1" t="s">
        <v>9</v>
      </c>
      <c r="D316" s="1" t="s">
        <v>10</v>
      </c>
      <c r="E316" s="1" t="s">
        <v>14</v>
      </c>
      <c r="F316">
        <v>3.56E-2</v>
      </c>
      <c r="G316">
        <v>6.2832290000000004</v>
      </c>
      <c r="H316">
        <v>2.6700000000000002E-2</v>
      </c>
      <c r="I316">
        <v>10</v>
      </c>
    </row>
    <row r="317" spans="1:9" hidden="1" x14ac:dyDescent="0.3">
      <c r="A317">
        <v>2020</v>
      </c>
      <c r="B317">
        <v>7</v>
      </c>
      <c r="C317" s="1" t="s">
        <v>9</v>
      </c>
      <c r="D317" s="1" t="s">
        <v>15</v>
      </c>
      <c r="E317" s="1" t="s">
        <v>13</v>
      </c>
      <c r="F317">
        <v>14.491899999999999</v>
      </c>
      <c r="G317">
        <v>2822.8310240000001</v>
      </c>
      <c r="H317">
        <v>5.7967000000000004</v>
      </c>
      <c r="I317">
        <v>575</v>
      </c>
    </row>
    <row r="318" spans="1:9" hidden="1" x14ac:dyDescent="0.3">
      <c r="A318">
        <v>2020</v>
      </c>
      <c r="B318">
        <v>7</v>
      </c>
      <c r="C318" s="1" t="s">
        <v>9</v>
      </c>
      <c r="D318" s="1" t="s">
        <v>16</v>
      </c>
      <c r="E318" s="1" t="s">
        <v>11</v>
      </c>
      <c r="F318">
        <v>7.9988000000000001</v>
      </c>
      <c r="G318">
        <v>472.15317099999999</v>
      </c>
      <c r="H318">
        <v>1.8396999999999999</v>
      </c>
      <c r="I318">
        <v>475</v>
      </c>
    </row>
    <row r="319" spans="1:9" hidden="1" x14ac:dyDescent="0.3">
      <c r="A319">
        <v>2020</v>
      </c>
      <c r="B319">
        <v>7</v>
      </c>
      <c r="C319" s="1" t="s">
        <v>9</v>
      </c>
      <c r="D319" s="1" t="s">
        <v>16</v>
      </c>
      <c r="E319" s="1" t="s">
        <v>13</v>
      </c>
      <c r="F319">
        <v>0.70979999999999999</v>
      </c>
      <c r="G319">
        <v>116.37331399999999</v>
      </c>
      <c r="H319">
        <v>0.31940000000000002</v>
      </c>
      <c r="I319">
        <v>166</v>
      </c>
    </row>
    <row r="320" spans="1:9" hidden="1" x14ac:dyDescent="0.3">
      <c r="A320">
        <v>2020</v>
      </c>
      <c r="B320">
        <v>7</v>
      </c>
      <c r="C320" s="1" t="s">
        <v>9</v>
      </c>
      <c r="D320" s="1" t="s">
        <v>19</v>
      </c>
      <c r="E320" s="1" t="s">
        <v>12</v>
      </c>
      <c r="F320">
        <v>2.7746</v>
      </c>
      <c r="G320">
        <v>382.44563799999997</v>
      </c>
      <c r="H320">
        <v>1.0266999999999999</v>
      </c>
      <c r="I320">
        <v>151</v>
      </c>
    </row>
    <row r="321" spans="1:9" hidden="1" x14ac:dyDescent="0.3">
      <c r="A321">
        <v>2020</v>
      </c>
      <c r="B321">
        <v>7</v>
      </c>
      <c r="C321" s="1" t="s">
        <v>9</v>
      </c>
      <c r="D321" s="1" t="s">
        <v>17</v>
      </c>
      <c r="E321" s="1" t="s">
        <v>18</v>
      </c>
      <c r="F321">
        <v>3.0070999999999999</v>
      </c>
      <c r="G321">
        <v>290.43078500000001</v>
      </c>
      <c r="H321">
        <v>0.5413</v>
      </c>
      <c r="I321">
        <v>97</v>
      </c>
    </row>
    <row r="322" spans="1:9" hidden="1" x14ac:dyDescent="0.3">
      <c r="A322">
        <v>2020</v>
      </c>
      <c r="B322">
        <v>7</v>
      </c>
      <c r="C322" s="1" t="s">
        <v>9</v>
      </c>
      <c r="D322" s="1" t="s">
        <v>20</v>
      </c>
      <c r="E322" s="1" t="s">
        <v>12</v>
      </c>
      <c r="F322">
        <v>3.0331999999999999</v>
      </c>
      <c r="G322">
        <v>201.709554</v>
      </c>
      <c r="H322">
        <v>1.0919000000000001</v>
      </c>
      <c r="I322">
        <v>172</v>
      </c>
    </row>
    <row r="323" spans="1:9" hidden="1" x14ac:dyDescent="0.3">
      <c r="A323">
        <v>2020</v>
      </c>
      <c r="B323">
        <v>7</v>
      </c>
      <c r="C323" s="1" t="s">
        <v>9</v>
      </c>
      <c r="D323" s="1" t="s">
        <v>23</v>
      </c>
      <c r="E323" s="1" t="s">
        <v>13</v>
      </c>
      <c r="F323">
        <v>0.55979999999999996</v>
      </c>
      <c r="G323">
        <v>112.794113</v>
      </c>
      <c r="H323">
        <v>0.22389999999999999</v>
      </c>
      <c r="I323">
        <v>183</v>
      </c>
    </row>
    <row r="324" spans="1:9" hidden="1" x14ac:dyDescent="0.3">
      <c r="A324">
        <v>2020</v>
      </c>
      <c r="B324">
        <v>7</v>
      </c>
      <c r="C324" s="1" t="s">
        <v>9</v>
      </c>
      <c r="D324" s="1" t="s">
        <v>21</v>
      </c>
      <c r="E324" s="1" t="s">
        <v>22</v>
      </c>
      <c r="F324">
        <v>6.1999999999999998E-3</v>
      </c>
      <c r="G324">
        <v>1.9862649999999999</v>
      </c>
      <c r="H324">
        <v>1.6999999999999999E-3</v>
      </c>
      <c r="I324">
        <v>3</v>
      </c>
    </row>
    <row r="325" spans="1:9" hidden="1" x14ac:dyDescent="0.3">
      <c r="A325">
        <v>2020</v>
      </c>
      <c r="B325">
        <v>7</v>
      </c>
      <c r="C325" s="1" t="s">
        <v>9</v>
      </c>
      <c r="D325" s="1" t="s">
        <v>21</v>
      </c>
      <c r="E325" s="1" t="s">
        <v>13</v>
      </c>
      <c r="F325">
        <v>0.78590000000000004</v>
      </c>
      <c r="G325">
        <v>93.897745999999998</v>
      </c>
      <c r="H325">
        <v>0.31440000000000001</v>
      </c>
      <c r="I325">
        <v>117</v>
      </c>
    </row>
    <row r="326" spans="1:9" hidden="1" x14ac:dyDescent="0.3">
      <c r="A326">
        <v>2020</v>
      </c>
      <c r="B326">
        <v>7</v>
      </c>
      <c r="C326" s="1" t="s">
        <v>9</v>
      </c>
      <c r="D326" s="1" t="s">
        <v>42</v>
      </c>
      <c r="E326" s="1" t="s">
        <v>13</v>
      </c>
      <c r="F326">
        <v>0.22650000000000001</v>
      </c>
      <c r="G326">
        <v>47.412948999999998</v>
      </c>
      <c r="H326">
        <v>9.06E-2</v>
      </c>
      <c r="I326">
        <v>57</v>
      </c>
    </row>
    <row r="327" spans="1:9" hidden="1" x14ac:dyDescent="0.3">
      <c r="A327">
        <v>2020</v>
      </c>
      <c r="B327">
        <v>7</v>
      </c>
      <c r="C327" s="1" t="s">
        <v>9</v>
      </c>
      <c r="D327" s="1" t="s">
        <v>24</v>
      </c>
      <c r="E327" s="1" t="s">
        <v>18</v>
      </c>
      <c r="F327">
        <v>0.2089</v>
      </c>
      <c r="G327">
        <v>35.509419000000001</v>
      </c>
      <c r="H327">
        <v>3.9699999999999999E-2</v>
      </c>
      <c r="I327">
        <v>0</v>
      </c>
    </row>
    <row r="328" spans="1:9" hidden="1" x14ac:dyDescent="0.3">
      <c r="A328">
        <v>2020</v>
      </c>
      <c r="B328">
        <v>7</v>
      </c>
      <c r="C328" s="1" t="s">
        <v>9</v>
      </c>
      <c r="D328" s="1" t="s">
        <v>24</v>
      </c>
      <c r="E328" s="1" t="s">
        <v>12</v>
      </c>
      <c r="F328">
        <v>1.1000000000000001E-3</v>
      </c>
      <c r="G328">
        <v>0.14985200000000001</v>
      </c>
      <c r="H328">
        <v>4.0000000000000002E-4</v>
      </c>
      <c r="I328">
        <v>0</v>
      </c>
    </row>
    <row r="329" spans="1:9" x14ac:dyDescent="0.3">
      <c r="A329">
        <v>2020</v>
      </c>
      <c r="B329">
        <v>7</v>
      </c>
      <c r="C329" s="1" t="s">
        <v>26</v>
      </c>
      <c r="D329" s="1" t="s">
        <v>10</v>
      </c>
      <c r="E329" s="1" t="s">
        <v>11</v>
      </c>
      <c r="F329">
        <v>50.706299999999999</v>
      </c>
      <c r="G329">
        <v>3398.4730479999998</v>
      </c>
      <c r="H329">
        <v>10.648300000000001</v>
      </c>
      <c r="I329">
        <v>8349</v>
      </c>
    </row>
    <row r="330" spans="1:9" x14ac:dyDescent="0.3">
      <c r="A330">
        <v>2020</v>
      </c>
      <c r="B330">
        <v>7</v>
      </c>
      <c r="C330" s="1" t="s">
        <v>26</v>
      </c>
      <c r="D330" s="1" t="s">
        <v>10</v>
      </c>
      <c r="E330" s="1" t="s">
        <v>27</v>
      </c>
      <c r="F330">
        <v>1E-4</v>
      </c>
      <c r="G330">
        <v>1.0940999999999999E-2</v>
      </c>
      <c r="H330" t="s">
        <v>40</v>
      </c>
      <c r="I330">
        <v>0</v>
      </c>
    </row>
    <row r="331" spans="1:9" x14ac:dyDescent="0.3">
      <c r="A331">
        <v>2020</v>
      </c>
      <c r="B331">
        <v>7</v>
      </c>
      <c r="C331" s="1" t="s">
        <v>26</v>
      </c>
      <c r="D331" s="1" t="s">
        <v>10</v>
      </c>
      <c r="E331" s="1" t="s">
        <v>12</v>
      </c>
      <c r="F331">
        <v>63.533499999999997</v>
      </c>
      <c r="G331">
        <v>5999.0034340000002</v>
      </c>
      <c r="H331">
        <v>22.236699999999999</v>
      </c>
      <c r="I331">
        <v>8630</v>
      </c>
    </row>
    <row r="332" spans="1:9" x14ac:dyDescent="0.3">
      <c r="A332">
        <v>2020</v>
      </c>
      <c r="B332">
        <v>7</v>
      </c>
      <c r="C332" s="1" t="s">
        <v>26</v>
      </c>
      <c r="D332" s="1" t="s">
        <v>10</v>
      </c>
      <c r="E332" s="1" t="s">
        <v>13</v>
      </c>
      <c r="F332">
        <v>6.4630000000000001</v>
      </c>
      <c r="G332">
        <v>909.79536099999996</v>
      </c>
      <c r="H332">
        <v>3.2315999999999998</v>
      </c>
      <c r="I332">
        <v>1457</v>
      </c>
    </row>
    <row r="333" spans="1:9" x14ac:dyDescent="0.3">
      <c r="A333">
        <v>2020</v>
      </c>
      <c r="B333">
        <v>7</v>
      </c>
      <c r="C333" s="1" t="s">
        <v>26</v>
      </c>
      <c r="D333" s="1" t="s">
        <v>10</v>
      </c>
      <c r="E333" s="1" t="s">
        <v>14</v>
      </c>
      <c r="F333">
        <v>0.46260000000000001</v>
      </c>
      <c r="G333">
        <v>79.825210999999996</v>
      </c>
      <c r="H333">
        <v>0.34699999999999998</v>
      </c>
      <c r="I333">
        <v>307</v>
      </c>
    </row>
    <row r="334" spans="1:9" hidden="1" x14ac:dyDescent="0.3">
      <c r="A334">
        <v>2020</v>
      </c>
      <c r="B334">
        <v>7</v>
      </c>
      <c r="C334" s="1" t="s">
        <v>26</v>
      </c>
      <c r="D334" s="1" t="s">
        <v>15</v>
      </c>
      <c r="E334" s="1" t="s">
        <v>13</v>
      </c>
      <c r="F334">
        <v>7.2123999999999997</v>
      </c>
      <c r="G334">
        <v>1518.623836</v>
      </c>
      <c r="H334">
        <v>2.8849</v>
      </c>
      <c r="I334">
        <v>1343</v>
      </c>
    </row>
    <row r="335" spans="1:9" hidden="1" x14ac:dyDescent="0.3">
      <c r="A335">
        <v>2020</v>
      </c>
      <c r="B335">
        <v>7</v>
      </c>
      <c r="C335" s="1" t="s">
        <v>26</v>
      </c>
      <c r="D335" s="1" t="s">
        <v>20</v>
      </c>
      <c r="E335" s="1" t="s">
        <v>12</v>
      </c>
      <c r="F335">
        <v>8.89</v>
      </c>
      <c r="G335">
        <v>612.199476</v>
      </c>
      <c r="H335">
        <v>3.2004000000000001</v>
      </c>
      <c r="I335">
        <v>1973</v>
      </c>
    </row>
    <row r="336" spans="1:9" hidden="1" x14ac:dyDescent="0.3">
      <c r="A336">
        <v>2020</v>
      </c>
      <c r="B336">
        <v>7</v>
      </c>
      <c r="C336" s="1" t="s">
        <v>26</v>
      </c>
      <c r="D336" s="1" t="s">
        <v>16</v>
      </c>
      <c r="E336" s="1" t="s">
        <v>11</v>
      </c>
      <c r="F336">
        <v>2.8536999999999999</v>
      </c>
      <c r="G336">
        <v>235.936746</v>
      </c>
      <c r="H336">
        <v>0.65639999999999998</v>
      </c>
      <c r="I336">
        <v>1216</v>
      </c>
    </row>
    <row r="337" spans="1:9" hidden="1" x14ac:dyDescent="0.3">
      <c r="A337">
        <v>2020</v>
      </c>
      <c r="B337">
        <v>7</v>
      </c>
      <c r="C337" s="1" t="s">
        <v>26</v>
      </c>
      <c r="D337" s="1" t="s">
        <v>16</v>
      </c>
      <c r="E337" s="1" t="s">
        <v>13</v>
      </c>
      <c r="F337">
        <v>1.1923999999999999</v>
      </c>
      <c r="G337">
        <v>193.56644</v>
      </c>
      <c r="H337">
        <v>0.53659999999999997</v>
      </c>
      <c r="I337">
        <v>292</v>
      </c>
    </row>
    <row r="338" spans="1:9" hidden="1" x14ac:dyDescent="0.3">
      <c r="A338">
        <v>2020</v>
      </c>
      <c r="B338">
        <v>7</v>
      </c>
      <c r="C338" s="1" t="s">
        <v>26</v>
      </c>
      <c r="D338" s="1" t="s">
        <v>19</v>
      </c>
      <c r="E338" s="1" t="s">
        <v>12</v>
      </c>
      <c r="F338">
        <v>0.79969999999999997</v>
      </c>
      <c r="G338">
        <v>132.96428599999999</v>
      </c>
      <c r="H338">
        <v>0.2959</v>
      </c>
      <c r="I338">
        <v>484</v>
      </c>
    </row>
    <row r="339" spans="1:9" hidden="1" x14ac:dyDescent="0.3">
      <c r="A339">
        <v>2020</v>
      </c>
      <c r="B339">
        <v>7</v>
      </c>
      <c r="C339" s="1" t="s">
        <v>26</v>
      </c>
      <c r="D339" s="1" t="s">
        <v>17</v>
      </c>
      <c r="E339" s="1" t="s">
        <v>18</v>
      </c>
      <c r="F339">
        <v>1.3448</v>
      </c>
      <c r="G339">
        <v>119.129525</v>
      </c>
      <c r="H339">
        <v>0.24199999999999999</v>
      </c>
      <c r="I339">
        <v>394</v>
      </c>
    </row>
    <row r="340" spans="1:9" hidden="1" x14ac:dyDescent="0.3">
      <c r="A340">
        <v>2020</v>
      </c>
      <c r="B340">
        <v>7</v>
      </c>
      <c r="C340" s="1" t="s">
        <v>26</v>
      </c>
      <c r="D340" s="1" t="s">
        <v>44</v>
      </c>
      <c r="E340" s="1" t="s">
        <v>12</v>
      </c>
      <c r="F340">
        <v>0.42970000000000003</v>
      </c>
      <c r="G340">
        <v>86.020452000000006</v>
      </c>
      <c r="H340">
        <v>0.15040000000000001</v>
      </c>
      <c r="I340">
        <v>0</v>
      </c>
    </row>
    <row r="341" spans="1:9" hidden="1" x14ac:dyDescent="0.3">
      <c r="A341">
        <v>2020</v>
      </c>
      <c r="B341">
        <v>7</v>
      </c>
      <c r="C341" s="1" t="s">
        <v>26</v>
      </c>
      <c r="D341" s="1" t="s">
        <v>21</v>
      </c>
      <c r="E341" s="1" t="s">
        <v>22</v>
      </c>
      <c r="F341">
        <v>5.3E-3</v>
      </c>
      <c r="G341">
        <v>1.9222790000000001</v>
      </c>
      <c r="H341">
        <v>1.5E-3</v>
      </c>
      <c r="I341">
        <v>2</v>
      </c>
    </row>
    <row r="342" spans="1:9" hidden="1" x14ac:dyDescent="0.3">
      <c r="A342">
        <v>2020</v>
      </c>
      <c r="B342">
        <v>7</v>
      </c>
      <c r="C342" s="1" t="s">
        <v>26</v>
      </c>
      <c r="D342" s="1" t="s">
        <v>21</v>
      </c>
      <c r="E342" s="1" t="s">
        <v>13</v>
      </c>
      <c r="F342">
        <v>0.64539999999999997</v>
      </c>
      <c r="G342">
        <v>70.732262000000006</v>
      </c>
      <c r="H342">
        <v>0.2581</v>
      </c>
      <c r="I342">
        <v>422</v>
      </c>
    </row>
    <row r="343" spans="1:9" hidden="1" x14ac:dyDescent="0.3">
      <c r="A343">
        <v>2020</v>
      </c>
      <c r="B343">
        <v>7</v>
      </c>
      <c r="C343" s="1" t="s">
        <v>26</v>
      </c>
      <c r="D343" s="1" t="s">
        <v>29</v>
      </c>
      <c r="E343" s="1" t="s">
        <v>18</v>
      </c>
      <c r="F343">
        <v>2.9899999999999999E-2</v>
      </c>
      <c r="G343">
        <v>10.112935</v>
      </c>
      <c r="H343">
        <v>5.7000000000000002E-3</v>
      </c>
      <c r="I343">
        <v>0</v>
      </c>
    </row>
    <row r="344" spans="1:9" hidden="1" x14ac:dyDescent="0.3">
      <c r="A344">
        <v>2020</v>
      </c>
      <c r="B344">
        <v>7</v>
      </c>
      <c r="C344" s="1" t="s">
        <v>26</v>
      </c>
      <c r="D344" s="1" t="s">
        <v>29</v>
      </c>
      <c r="E344" s="1" t="s">
        <v>13</v>
      </c>
      <c r="F344">
        <v>0.1454</v>
      </c>
      <c r="G344">
        <v>46.945756000000003</v>
      </c>
      <c r="H344">
        <v>5.8200000000000002E-2</v>
      </c>
      <c r="I344">
        <v>0</v>
      </c>
    </row>
    <row r="345" spans="1:9" hidden="1" x14ac:dyDescent="0.3">
      <c r="A345">
        <v>2020</v>
      </c>
      <c r="B345">
        <v>7</v>
      </c>
      <c r="C345" s="1" t="s">
        <v>26</v>
      </c>
      <c r="D345" s="1" t="s">
        <v>39</v>
      </c>
      <c r="E345" s="1" t="s">
        <v>13</v>
      </c>
      <c r="F345">
        <v>0.48580000000000001</v>
      </c>
      <c r="G345">
        <v>51.738093999999997</v>
      </c>
      <c r="H345">
        <v>0.2429</v>
      </c>
      <c r="I345">
        <v>400</v>
      </c>
    </row>
    <row r="346" spans="1:9" x14ac:dyDescent="0.3">
      <c r="A346">
        <v>2020</v>
      </c>
      <c r="B346">
        <v>7</v>
      </c>
      <c r="C346" s="1" t="s">
        <v>32</v>
      </c>
      <c r="D346" s="1" t="s">
        <v>10</v>
      </c>
      <c r="E346" s="1" t="s">
        <v>11</v>
      </c>
      <c r="F346">
        <v>86.102199999999996</v>
      </c>
      <c r="G346">
        <v>5422.0549819999997</v>
      </c>
      <c r="H346">
        <v>18.081499999999998</v>
      </c>
      <c r="I346">
        <v>11371</v>
      </c>
    </row>
    <row r="347" spans="1:9" x14ac:dyDescent="0.3">
      <c r="A347">
        <v>2020</v>
      </c>
      <c r="B347">
        <v>7</v>
      </c>
      <c r="C347" s="1" t="s">
        <v>32</v>
      </c>
      <c r="D347" s="1" t="s">
        <v>10</v>
      </c>
      <c r="E347" s="1" t="s">
        <v>12</v>
      </c>
      <c r="F347">
        <v>67.732699999999994</v>
      </c>
      <c r="G347">
        <v>5977.6977690000003</v>
      </c>
      <c r="H347">
        <v>23.706399999999999</v>
      </c>
      <c r="I347">
        <v>7935</v>
      </c>
    </row>
    <row r="348" spans="1:9" x14ac:dyDescent="0.3">
      <c r="A348">
        <v>2020</v>
      </c>
      <c r="B348">
        <v>7</v>
      </c>
      <c r="C348" s="1" t="s">
        <v>32</v>
      </c>
      <c r="D348" s="1" t="s">
        <v>10</v>
      </c>
      <c r="E348" s="1" t="s">
        <v>13</v>
      </c>
      <c r="F348">
        <v>11.1159</v>
      </c>
      <c r="G348">
        <v>1411.1791639999999</v>
      </c>
      <c r="H348">
        <v>5.5579999999999998</v>
      </c>
      <c r="I348">
        <v>1569</v>
      </c>
    </row>
    <row r="349" spans="1:9" x14ac:dyDescent="0.3">
      <c r="A349">
        <v>2020</v>
      </c>
      <c r="B349">
        <v>7</v>
      </c>
      <c r="C349" s="1" t="s">
        <v>32</v>
      </c>
      <c r="D349" s="1" t="s">
        <v>10</v>
      </c>
      <c r="E349" s="1" t="s">
        <v>14</v>
      </c>
      <c r="F349">
        <v>1.0494000000000001</v>
      </c>
      <c r="G349">
        <v>147.30012199999999</v>
      </c>
      <c r="H349">
        <v>0.78710000000000002</v>
      </c>
      <c r="I349">
        <v>117</v>
      </c>
    </row>
    <row r="350" spans="1:9" hidden="1" x14ac:dyDescent="0.3">
      <c r="A350">
        <v>2020</v>
      </c>
      <c r="B350">
        <v>7</v>
      </c>
      <c r="C350" s="1" t="s">
        <v>32</v>
      </c>
      <c r="D350" s="1" t="s">
        <v>15</v>
      </c>
      <c r="E350" s="1" t="s">
        <v>13</v>
      </c>
      <c r="F350">
        <v>36.377099999999999</v>
      </c>
      <c r="G350">
        <v>6144.1652510000004</v>
      </c>
      <c r="H350">
        <v>14.5509</v>
      </c>
      <c r="I350">
        <v>2354</v>
      </c>
    </row>
    <row r="351" spans="1:9" hidden="1" x14ac:dyDescent="0.3">
      <c r="A351">
        <v>2020</v>
      </c>
      <c r="B351">
        <v>7</v>
      </c>
      <c r="C351" s="1" t="s">
        <v>32</v>
      </c>
      <c r="D351" s="1" t="s">
        <v>20</v>
      </c>
      <c r="E351" s="1" t="s">
        <v>12</v>
      </c>
      <c r="F351">
        <v>21.8827</v>
      </c>
      <c r="G351">
        <v>1520.411846</v>
      </c>
      <c r="H351">
        <v>7.8777999999999997</v>
      </c>
      <c r="I351">
        <v>2063</v>
      </c>
    </row>
    <row r="352" spans="1:9" hidden="1" x14ac:dyDescent="0.3">
      <c r="A352">
        <v>2020</v>
      </c>
      <c r="B352">
        <v>7</v>
      </c>
      <c r="C352" s="1" t="s">
        <v>32</v>
      </c>
      <c r="D352" s="1" t="s">
        <v>16</v>
      </c>
      <c r="E352" s="1" t="s">
        <v>11</v>
      </c>
      <c r="F352">
        <v>8.3302999999999994</v>
      </c>
      <c r="G352">
        <v>521.91700200000002</v>
      </c>
      <c r="H352">
        <v>1.9159999999999999</v>
      </c>
      <c r="I352">
        <v>1689</v>
      </c>
    </row>
    <row r="353" spans="1:9" hidden="1" x14ac:dyDescent="0.3">
      <c r="A353">
        <v>2020</v>
      </c>
      <c r="B353">
        <v>7</v>
      </c>
      <c r="C353" s="1" t="s">
        <v>32</v>
      </c>
      <c r="D353" s="1" t="s">
        <v>16</v>
      </c>
      <c r="E353" s="1" t="s">
        <v>13</v>
      </c>
      <c r="F353">
        <v>2.7616999999999998</v>
      </c>
      <c r="G353">
        <v>499.18323700000002</v>
      </c>
      <c r="H353">
        <v>1.2427999999999999</v>
      </c>
      <c r="I353">
        <v>1130</v>
      </c>
    </row>
    <row r="354" spans="1:9" hidden="1" x14ac:dyDescent="0.3">
      <c r="A354">
        <v>2020</v>
      </c>
      <c r="B354">
        <v>7</v>
      </c>
      <c r="C354" s="1" t="s">
        <v>32</v>
      </c>
      <c r="D354" s="1" t="s">
        <v>19</v>
      </c>
      <c r="E354" s="1" t="s">
        <v>12</v>
      </c>
      <c r="F354">
        <v>2.5478999999999998</v>
      </c>
      <c r="G354">
        <v>411.200988</v>
      </c>
      <c r="H354">
        <v>0.94269999999999998</v>
      </c>
      <c r="I354">
        <v>718</v>
      </c>
    </row>
    <row r="355" spans="1:9" hidden="1" x14ac:dyDescent="0.3">
      <c r="A355">
        <v>2020</v>
      </c>
      <c r="B355">
        <v>7</v>
      </c>
      <c r="C355" s="1" t="s">
        <v>32</v>
      </c>
      <c r="D355" s="1" t="s">
        <v>29</v>
      </c>
      <c r="E355" s="1" t="s">
        <v>18</v>
      </c>
      <c r="F355">
        <v>0.02</v>
      </c>
      <c r="G355">
        <v>3.3484560000000001</v>
      </c>
      <c r="H355">
        <v>3.8E-3</v>
      </c>
      <c r="I355">
        <v>7</v>
      </c>
    </row>
    <row r="356" spans="1:9" hidden="1" x14ac:dyDescent="0.3">
      <c r="A356">
        <v>2020</v>
      </c>
      <c r="B356">
        <v>7</v>
      </c>
      <c r="C356" s="1" t="s">
        <v>32</v>
      </c>
      <c r="D356" s="1" t="s">
        <v>29</v>
      </c>
      <c r="E356" s="1" t="s">
        <v>12</v>
      </c>
      <c r="F356">
        <v>6.9999999999999999E-4</v>
      </c>
      <c r="G356">
        <v>0.24201700000000001</v>
      </c>
      <c r="H356">
        <v>2.0000000000000001E-4</v>
      </c>
      <c r="I356">
        <v>1</v>
      </c>
    </row>
    <row r="357" spans="1:9" hidden="1" x14ac:dyDescent="0.3">
      <c r="A357">
        <v>2020</v>
      </c>
      <c r="B357">
        <v>7</v>
      </c>
      <c r="C357" s="1" t="s">
        <v>32</v>
      </c>
      <c r="D357" s="1" t="s">
        <v>29</v>
      </c>
      <c r="E357" s="1" t="s">
        <v>13</v>
      </c>
      <c r="F357">
        <v>1.3619000000000001</v>
      </c>
      <c r="G357">
        <v>374.90537799999998</v>
      </c>
      <c r="H357">
        <v>0.54479999999999995</v>
      </c>
      <c r="I357">
        <v>235</v>
      </c>
    </row>
    <row r="358" spans="1:9" hidden="1" x14ac:dyDescent="0.3">
      <c r="A358">
        <v>2020</v>
      </c>
      <c r="B358">
        <v>7</v>
      </c>
      <c r="C358" s="1" t="s">
        <v>32</v>
      </c>
      <c r="D358" s="1" t="s">
        <v>33</v>
      </c>
      <c r="E358" s="1" t="s">
        <v>18</v>
      </c>
      <c r="F358">
        <v>1.0443</v>
      </c>
      <c r="G358">
        <v>298.57960200000002</v>
      </c>
      <c r="H358">
        <v>0.19839999999999999</v>
      </c>
      <c r="I358">
        <v>96</v>
      </c>
    </row>
    <row r="359" spans="1:9" hidden="1" x14ac:dyDescent="0.3">
      <c r="A359">
        <v>2020</v>
      </c>
      <c r="B359">
        <v>7</v>
      </c>
      <c r="C359" s="1" t="s">
        <v>32</v>
      </c>
      <c r="D359" s="1" t="s">
        <v>33</v>
      </c>
      <c r="E359" s="1" t="s">
        <v>12</v>
      </c>
      <c r="F359">
        <v>4.4999999999999998E-2</v>
      </c>
      <c r="G359">
        <v>9.6203470000000006</v>
      </c>
      <c r="H359">
        <v>1.5800000000000002E-2</v>
      </c>
      <c r="I359">
        <v>7</v>
      </c>
    </row>
    <row r="360" spans="1:9" hidden="1" x14ac:dyDescent="0.3">
      <c r="A360">
        <v>2020</v>
      </c>
      <c r="B360">
        <v>7</v>
      </c>
      <c r="C360" s="1" t="s">
        <v>32</v>
      </c>
      <c r="D360" s="1" t="s">
        <v>33</v>
      </c>
      <c r="E360" s="1" t="s">
        <v>13</v>
      </c>
      <c r="F360">
        <v>4.5199999999999997E-2</v>
      </c>
      <c r="G360">
        <v>22.065598000000001</v>
      </c>
      <c r="H360">
        <v>2.2599999999999999E-2</v>
      </c>
      <c r="I360">
        <v>46</v>
      </c>
    </row>
    <row r="361" spans="1:9" hidden="1" x14ac:dyDescent="0.3">
      <c r="A361">
        <v>2020</v>
      </c>
      <c r="B361">
        <v>7</v>
      </c>
      <c r="C361" s="1" t="s">
        <v>32</v>
      </c>
      <c r="D361" s="1" t="s">
        <v>35</v>
      </c>
      <c r="E361" s="1" t="s">
        <v>18</v>
      </c>
      <c r="F361">
        <v>0.29099999999999998</v>
      </c>
      <c r="G361">
        <v>49.084923000000003</v>
      </c>
      <c r="H361">
        <v>5.2400000000000002E-2</v>
      </c>
      <c r="I361">
        <v>0</v>
      </c>
    </row>
    <row r="362" spans="1:9" hidden="1" x14ac:dyDescent="0.3">
      <c r="A362">
        <v>2020</v>
      </c>
      <c r="B362">
        <v>7</v>
      </c>
      <c r="C362" s="1" t="s">
        <v>32</v>
      </c>
      <c r="D362" s="1" t="s">
        <v>35</v>
      </c>
      <c r="E362" s="1" t="s">
        <v>12</v>
      </c>
      <c r="F362">
        <v>0.65839999999999999</v>
      </c>
      <c r="G362">
        <v>140.649292</v>
      </c>
      <c r="H362">
        <v>0.23039999999999999</v>
      </c>
      <c r="I362">
        <v>0</v>
      </c>
    </row>
    <row r="363" spans="1:9" hidden="1" x14ac:dyDescent="0.3">
      <c r="A363">
        <v>2020</v>
      </c>
      <c r="B363">
        <v>7</v>
      </c>
      <c r="C363" s="1" t="s">
        <v>32</v>
      </c>
      <c r="D363" s="1" t="s">
        <v>34</v>
      </c>
      <c r="E363" s="1" t="s">
        <v>18</v>
      </c>
      <c r="F363">
        <v>8.9999999999999998E-4</v>
      </c>
      <c r="G363">
        <v>0.42455799999999999</v>
      </c>
      <c r="H363">
        <v>1E-4</v>
      </c>
      <c r="I363">
        <v>0</v>
      </c>
    </row>
    <row r="364" spans="1:9" hidden="1" x14ac:dyDescent="0.3">
      <c r="A364">
        <v>2020</v>
      </c>
      <c r="B364">
        <v>7</v>
      </c>
      <c r="C364" s="1" t="s">
        <v>32</v>
      </c>
      <c r="D364" s="1" t="s">
        <v>34</v>
      </c>
      <c r="E364" s="1" t="s">
        <v>12</v>
      </c>
      <c r="F364">
        <v>4.58E-2</v>
      </c>
      <c r="G364">
        <v>20.850142000000002</v>
      </c>
      <c r="H364">
        <v>1.6E-2</v>
      </c>
      <c r="I364">
        <v>0</v>
      </c>
    </row>
    <row r="365" spans="1:9" hidden="1" x14ac:dyDescent="0.3">
      <c r="A365">
        <v>2020</v>
      </c>
      <c r="B365">
        <v>7</v>
      </c>
      <c r="C365" s="1" t="s">
        <v>32</v>
      </c>
      <c r="D365" s="1" t="s">
        <v>34</v>
      </c>
      <c r="E365" s="1" t="s">
        <v>13</v>
      </c>
      <c r="F365">
        <v>0.26910000000000001</v>
      </c>
      <c r="G365">
        <v>140.824207</v>
      </c>
      <c r="H365">
        <v>0.11310000000000001</v>
      </c>
      <c r="I365">
        <v>0</v>
      </c>
    </row>
    <row r="366" spans="1:9" hidden="1" x14ac:dyDescent="0.3">
      <c r="A366">
        <v>2020</v>
      </c>
      <c r="B366">
        <v>7</v>
      </c>
      <c r="C366" s="1" t="s">
        <v>32</v>
      </c>
      <c r="D366" s="1" t="s">
        <v>17</v>
      </c>
      <c r="E366" s="1" t="s">
        <v>18</v>
      </c>
      <c r="F366">
        <v>1.5679000000000001</v>
      </c>
      <c r="G366">
        <v>154.4753</v>
      </c>
      <c r="H366">
        <v>0.28220000000000001</v>
      </c>
      <c r="I366">
        <v>201</v>
      </c>
    </row>
    <row r="367" spans="1:9" x14ac:dyDescent="0.3">
      <c r="A367">
        <v>2020</v>
      </c>
      <c r="B367">
        <v>8</v>
      </c>
      <c r="C367" s="1" t="s">
        <v>9</v>
      </c>
      <c r="D367" s="1" t="s">
        <v>10</v>
      </c>
      <c r="E367" s="1" t="s">
        <v>11</v>
      </c>
      <c r="F367">
        <v>14.498900000000001</v>
      </c>
      <c r="G367">
        <v>839.67503699999997</v>
      </c>
      <c r="H367">
        <v>3.0448</v>
      </c>
      <c r="I367">
        <v>529</v>
      </c>
    </row>
    <row r="368" spans="1:9" x14ac:dyDescent="0.3">
      <c r="A368">
        <v>2020</v>
      </c>
      <c r="B368">
        <v>8</v>
      </c>
      <c r="C368" s="1" t="s">
        <v>9</v>
      </c>
      <c r="D368" s="1" t="s">
        <v>10</v>
      </c>
      <c r="E368" s="1" t="s">
        <v>12</v>
      </c>
      <c r="F368">
        <v>52.6967</v>
      </c>
      <c r="G368">
        <v>4545.6473779999997</v>
      </c>
      <c r="H368">
        <v>18.4438</v>
      </c>
      <c r="I368">
        <v>697</v>
      </c>
    </row>
    <row r="369" spans="1:9" x14ac:dyDescent="0.3">
      <c r="A369">
        <v>2020</v>
      </c>
      <c r="B369">
        <v>8</v>
      </c>
      <c r="C369" s="1" t="s">
        <v>9</v>
      </c>
      <c r="D369" s="1" t="s">
        <v>10</v>
      </c>
      <c r="E369" s="1" t="s">
        <v>13</v>
      </c>
      <c r="F369">
        <v>27.0943</v>
      </c>
      <c r="G369">
        <v>2912.2369319999998</v>
      </c>
      <c r="H369">
        <v>13.5471</v>
      </c>
      <c r="I369">
        <v>506</v>
      </c>
    </row>
    <row r="370" spans="1:9" x14ac:dyDescent="0.3">
      <c r="A370">
        <v>2020</v>
      </c>
      <c r="B370">
        <v>8</v>
      </c>
      <c r="C370" s="1" t="s">
        <v>9</v>
      </c>
      <c r="D370" s="1" t="s">
        <v>10</v>
      </c>
      <c r="E370" s="1" t="s">
        <v>14</v>
      </c>
      <c r="F370">
        <v>1.0999999999999999E-2</v>
      </c>
      <c r="G370">
        <v>2.3439860000000001</v>
      </c>
      <c r="H370">
        <v>8.2000000000000007E-3</v>
      </c>
      <c r="I370">
        <v>5</v>
      </c>
    </row>
    <row r="371" spans="1:9" hidden="1" x14ac:dyDescent="0.3">
      <c r="A371">
        <v>2020</v>
      </c>
      <c r="B371">
        <v>8</v>
      </c>
      <c r="C371" s="1" t="s">
        <v>9</v>
      </c>
      <c r="D371" s="1" t="s">
        <v>15</v>
      </c>
      <c r="E371" s="1" t="s">
        <v>13</v>
      </c>
      <c r="F371">
        <v>15.988799999999999</v>
      </c>
      <c r="G371">
        <v>3144.0329969999998</v>
      </c>
      <c r="H371">
        <v>6.3956</v>
      </c>
      <c r="I371">
        <v>580</v>
      </c>
    </row>
    <row r="372" spans="1:9" hidden="1" x14ac:dyDescent="0.3">
      <c r="A372">
        <v>2020</v>
      </c>
      <c r="B372">
        <v>8</v>
      </c>
      <c r="C372" s="1" t="s">
        <v>9</v>
      </c>
      <c r="D372" s="1" t="s">
        <v>16</v>
      </c>
      <c r="E372" s="1" t="s">
        <v>11</v>
      </c>
      <c r="F372">
        <v>6.5110000000000001</v>
      </c>
      <c r="G372">
        <v>386.054146</v>
      </c>
      <c r="H372">
        <v>1.4975000000000001</v>
      </c>
      <c r="I372">
        <v>461</v>
      </c>
    </row>
    <row r="373" spans="1:9" hidden="1" x14ac:dyDescent="0.3">
      <c r="A373">
        <v>2020</v>
      </c>
      <c r="B373">
        <v>8</v>
      </c>
      <c r="C373" s="1" t="s">
        <v>9</v>
      </c>
      <c r="D373" s="1" t="s">
        <v>16</v>
      </c>
      <c r="E373" s="1" t="s">
        <v>13</v>
      </c>
      <c r="F373">
        <v>2.0055999999999998</v>
      </c>
      <c r="G373">
        <v>152.672372</v>
      </c>
      <c r="H373">
        <v>0.90249999999999997</v>
      </c>
      <c r="I373">
        <v>106</v>
      </c>
    </row>
    <row r="374" spans="1:9" hidden="1" x14ac:dyDescent="0.3">
      <c r="A374">
        <v>2020</v>
      </c>
      <c r="B374">
        <v>8</v>
      </c>
      <c r="C374" s="1" t="s">
        <v>9</v>
      </c>
      <c r="D374" s="1" t="s">
        <v>20</v>
      </c>
      <c r="E374" s="1" t="s">
        <v>12</v>
      </c>
      <c r="F374">
        <v>8.5170999999999992</v>
      </c>
      <c r="G374">
        <v>418.47555899999998</v>
      </c>
      <c r="H374">
        <v>3.0661999999999998</v>
      </c>
      <c r="I374">
        <v>172</v>
      </c>
    </row>
    <row r="375" spans="1:9" hidden="1" x14ac:dyDescent="0.3">
      <c r="A375">
        <v>2020</v>
      </c>
      <c r="B375">
        <v>8</v>
      </c>
      <c r="C375" s="1" t="s">
        <v>9</v>
      </c>
      <c r="D375" s="1" t="s">
        <v>19</v>
      </c>
      <c r="E375" s="1" t="s">
        <v>12</v>
      </c>
      <c r="F375">
        <v>2.5219999999999998</v>
      </c>
      <c r="G375">
        <v>373.79846400000002</v>
      </c>
      <c r="H375">
        <v>0.93310000000000004</v>
      </c>
      <c r="I375">
        <v>153</v>
      </c>
    </row>
    <row r="376" spans="1:9" hidden="1" x14ac:dyDescent="0.3">
      <c r="A376">
        <v>2020</v>
      </c>
      <c r="B376">
        <v>8</v>
      </c>
      <c r="C376" s="1" t="s">
        <v>9</v>
      </c>
      <c r="D376" s="1" t="s">
        <v>17</v>
      </c>
      <c r="E376" s="1" t="s">
        <v>18</v>
      </c>
      <c r="F376">
        <v>2.8443000000000001</v>
      </c>
      <c r="G376">
        <v>284.90218499999997</v>
      </c>
      <c r="H376">
        <v>0.51200000000000001</v>
      </c>
      <c r="I376">
        <v>97</v>
      </c>
    </row>
    <row r="377" spans="1:9" hidden="1" x14ac:dyDescent="0.3">
      <c r="A377">
        <v>2020</v>
      </c>
      <c r="B377">
        <v>8</v>
      </c>
      <c r="C377" s="1" t="s">
        <v>9</v>
      </c>
      <c r="D377" s="1" t="s">
        <v>23</v>
      </c>
      <c r="E377" s="1" t="s">
        <v>13</v>
      </c>
      <c r="F377">
        <v>0.69740000000000002</v>
      </c>
      <c r="G377">
        <v>127.709397</v>
      </c>
      <c r="H377">
        <v>0.27889999999999998</v>
      </c>
      <c r="I377">
        <v>187</v>
      </c>
    </row>
    <row r="378" spans="1:9" hidden="1" x14ac:dyDescent="0.3">
      <c r="A378">
        <v>2020</v>
      </c>
      <c r="B378">
        <v>8</v>
      </c>
      <c r="C378" s="1" t="s">
        <v>9</v>
      </c>
      <c r="D378" s="1" t="s">
        <v>21</v>
      </c>
      <c r="E378" s="1" t="s">
        <v>22</v>
      </c>
      <c r="F378">
        <v>7.6E-3</v>
      </c>
      <c r="G378">
        <v>2.4637349999999998</v>
      </c>
      <c r="H378">
        <v>2.2000000000000001E-3</v>
      </c>
      <c r="I378">
        <v>3</v>
      </c>
    </row>
    <row r="379" spans="1:9" hidden="1" x14ac:dyDescent="0.3">
      <c r="A379">
        <v>2020</v>
      </c>
      <c r="B379">
        <v>8</v>
      </c>
      <c r="C379" s="1" t="s">
        <v>9</v>
      </c>
      <c r="D379" s="1" t="s">
        <v>21</v>
      </c>
      <c r="E379" s="1" t="s">
        <v>13</v>
      </c>
      <c r="F379">
        <v>0.73160000000000003</v>
      </c>
      <c r="G379">
        <v>88.740459999999999</v>
      </c>
      <c r="H379">
        <v>0.29270000000000002</v>
      </c>
      <c r="I379">
        <v>116</v>
      </c>
    </row>
    <row r="380" spans="1:9" hidden="1" x14ac:dyDescent="0.3">
      <c r="A380">
        <v>2020</v>
      </c>
      <c r="B380">
        <v>8</v>
      </c>
      <c r="C380" s="1" t="s">
        <v>9</v>
      </c>
      <c r="D380" s="1" t="s">
        <v>42</v>
      </c>
      <c r="E380" s="1" t="s">
        <v>13</v>
      </c>
      <c r="F380">
        <v>0.25180000000000002</v>
      </c>
      <c r="G380">
        <v>52.956798999999997</v>
      </c>
      <c r="H380">
        <v>0.1007</v>
      </c>
      <c r="I380">
        <v>57</v>
      </c>
    </row>
    <row r="381" spans="1:9" hidden="1" x14ac:dyDescent="0.3">
      <c r="A381">
        <v>2020</v>
      </c>
      <c r="B381">
        <v>8</v>
      </c>
      <c r="C381" s="1" t="s">
        <v>9</v>
      </c>
      <c r="D381" s="1" t="s">
        <v>25</v>
      </c>
      <c r="E381" s="1" t="s">
        <v>18</v>
      </c>
      <c r="F381">
        <v>0.2349</v>
      </c>
      <c r="G381">
        <v>24.720427000000001</v>
      </c>
      <c r="H381">
        <v>4.2299999999999997E-2</v>
      </c>
      <c r="I381">
        <v>79</v>
      </c>
    </row>
    <row r="382" spans="1:9" hidden="1" x14ac:dyDescent="0.3">
      <c r="A382">
        <v>2020</v>
      </c>
      <c r="B382">
        <v>8</v>
      </c>
      <c r="C382" s="1" t="s">
        <v>9</v>
      </c>
      <c r="D382" s="1" t="s">
        <v>25</v>
      </c>
      <c r="E382" s="1" t="s">
        <v>13</v>
      </c>
      <c r="F382">
        <v>8.0199999999999994E-2</v>
      </c>
      <c r="G382">
        <v>9.5779779999999999</v>
      </c>
      <c r="H382">
        <v>3.2099999999999997E-2</v>
      </c>
      <c r="I382">
        <v>40</v>
      </c>
    </row>
    <row r="383" spans="1:9" x14ac:dyDescent="0.3">
      <c r="A383">
        <v>2020</v>
      </c>
      <c r="B383">
        <v>8</v>
      </c>
      <c r="C383" s="1" t="s">
        <v>26</v>
      </c>
      <c r="D383" s="1" t="s">
        <v>10</v>
      </c>
      <c r="E383" s="1" t="s">
        <v>11</v>
      </c>
      <c r="F383">
        <v>61.301000000000002</v>
      </c>
      <c r="G383">
        <v>3827.9284269999998</v>
      </c>
      <c r="H383">
        <v>12.8733</v>
      </c>
      <c r="I383">
        <v>8388</v>
      </c>
    </row>
    <row r="384" spans="1:9" x14ac:dyDescent="0.3">
      <c r="A384">
        <v>2020</v>
      </c>
      <c r="B384">
        <v>8</v>
      </c>
      <c r="C384" s="1" t="s">
        <v>26</v>
      </c>
      <c r="D384" s="1" t="s">
        <v>10</v>
      </c>
      <c r="E384" s="1" t="s">
        <v>27</v>
      </c>
      <c r="F384">
        <v>4.7000000000000002E-3</v>
      </c>
      <c r="G384">
        <v>0.54729000000000005</v>
      </c>
      <c r="H384">
        <v>1.5E-3</v>
      </c>
      <c r="I384">
        <v>2</v>
      </c>
    </row>
    <row r="385" spans="1:9" x14ac:dyDescent="0.3">
      <c r="A385">
        <v>2020</v>
      </c>
      <c r="B385">
        <v>8</v>
      </c>
      <c r="C385" s="1" t="s">
        <v>26</v>
      </c>
      <c r="D385" s="1" t="s">
        <v>10</v>
      </c>
      <c r="E385" s="1" t="s">
        <v>12</v>
      </c>
      <c r="F385">
        <v>70.338800000000006</v>
      </c>
      <c r="G385">
        <v>6359.1611489999996</v>
      </c>
      <c r="H385">
        <v>24.618600000000001</v>
      </c>
      <c r="I385">
        <v>9467</v>
      </c>
    </row>
    <row r="386" spans="1:9" x14ac:dyDescent="0.3">
      <c r="A386">
        <v>2020</v>
      </c>
      <c r="B386">
        <v>8</v>
      </c>
      <c r="C386" s="1" t="s">
        <v>26</v>
      </c>
      <c r="D386" s="1" t="s">
        <v>10</v>
      </c>
      <c r="E386" s="1" t="s">
        <v>13</v>
      </c>
      <c r="F386">
        <v>5.8792999999999997</v>
      </c>
      <c r="G386">
        <v>836.63046199999997</v>
      </c>
      <c r="H386">
        <v>2.9397000000000002</v>
      </c>
      <c r="I386">
        <v>1318</v>
      </c>
    </row>
    <row r="387" spans="1:9" x14ac:dyDescent="0.3">
      <c r="A387">
        <v>2020</v>
      </c>
      <c r="B387">
        <v>8</v>
      </c>
      <c r="C387" s="1" t="s">
        <v>26</v>
      </c>
      <c r="D387" s="1" t="s">
        <v>10</v>
      </c>
      <c r="E387" s="1" t="s">
        <v>14</v>
      </c>
      <c r="F387">
        <v>0.36559999999999998</v>
      </c>
      <c r="G387">
        <v>58.669398000000001</v>
      </c>
      <c r="H387">
        <v>0.2742</v>
      </c>
      <c r="I387">
        <v>307</v>
      </c>
    </row>
    <row r="388" spans="1:9" hidden="1" x14ac:dyDescent="0.3">
      <c r="A388">
        <v>2020</v>
      </c>
      <c r="B388">
        <v>8</v>
      </c>
      <c r="C388" s="1" t="s">
        <v>26</v>
      </c>
      <c r="D388" s="1" t="s">
        <v>15</v>
      </c>
      <c r="E388" s="1" t="s">
        <v>13</v>
      </c>
      <c r="F388">
        <v>8.3404000000000007</v>
      </c>
      <c r="G388">
        <v>1734.232667</v>
      </c>
      <c r="H388">
        <v>3.3361000000000001</v>
      </c>
      <c r="I388">
        <v>1323</v>
      </c>
    </row>
    <row r="389" spans="1:9" hidden="1" x14ac:dyDescent="0.3">
      <c r="A389">
        <v>2020</v>
      </c>
      <c r="B389">
        <v>8</v>
      </c>
      <c r="C389" s="1" t="s">
        <v>26</v>
      </c>
      <c r="D389" s="1" t="s">
        <v>20</v>
      </c>
      <c r="E389" s="1" t="s">
        <v>12</v>
      </c>
      <c r="F389">
        <v>14.2728</v>
      </c>
      <c r="G389">
        <v>797.20818899999995</v>
      </c>
      <c r="H389">
        <v>5.1383000000000001</v>
      </c>
      <c r="I389">
        <v>2058</v>
      </c>
    </row>
    <row r="390" spans="1:9" hidden="1" x14ac:dyDescent="0.3">
      <c r="A390">
        <v>2020</v>
      </c>
      <c r="B390">
        <v>8</v>
      </c>
      <c r="C390" s="1" t="s">
        <v>26</v>
      </c>
      <c r="D390" s="1" t="s">
        <v>16</v>
      </c>
      <c r="E390" s="1" t="s">
        <v>11</v>
      </c>
      <c r="F390">
        <v>3.2772999999999999</v>
      </c>
      <c r="G390">
        <v>258.94276300000001</v>
      </c>
      <c r="H390">
        <v>0.75380000000000003</v>
      </c>
      <c r="I390">
        <v>1415</v>
      </c>
    </row>
    <row r="391" spans="1:9" hidden="1" x14ac:dyDescent="0.3">
      <c r="A391">
        <v>2020</v>
      </c>
      <c r="B391">
        <v>8</v>
      </c>
      <c r="C391" s="1" t="s">
        <v>26</v>
      </c>
      <c r="D391" s="1" t="s">
        <v>16</v>
      </c>
      <c r="E391" s="1" t="s">
        <v>13</v>
      </c>
      <c r="F391">
        <v>1.2451000000000001</v>
      </c>
      <c r="G391">
        <v>129.59633500000001</v>
      </c>
      <c r="H391">
        <v>0.56040000000000001</v>
      </c>
      <c r="I391">
        <v>250</v>
      </c>
    </row>
    <row r="392" spans="1:9" hidden="1" x14ac:dyDescent="0.3">
      <c r="A392">
        <v>2020</v>
      </c>
      <c r="B392">
        <v>8</v>
      </c>
      <c r="C392" s="1" t="s">
        <v>26</v>
      </c>
      <c r="D392" s="1" t="s">
        <v>19</v>
      </c>
      <c r="E392" s="1" t="s">
        <v>12</v>
      </c>
      <c r="F392">
        <v>1.1263000000000001</v>
      </c>
      <c r="G392">
        <v>178.45250200000001</v>
      </c>
      <c r="H392">
        <v>0.41670000000000001</v>
      </c>
      <c r="I392">
        <v>409</v>
      </c>
    </row>
    <row r="393" spans="1:9" hidden="1" x14ac:dyDescent="0.3">
      <c r="A393">
        <v>2020</v>
      </c>
      <c r="B393">
        <v>8</v>
      </c>
      <c r="C393" s="1" t="s">
        <v>26</v>
      </c>
      <c r="D393" s="1" t="s">
        <v>28</v>
      </c>
      <c r="E393" s="1" t="s">
        <v>12</v>
      </c>
      <c r="F393">
        <v>0.51959999999999995</v>
      </c>
      <c r="G393">
        <v>112.748627</v>
      </c>
      <c r="H393">
        <v>0.18179999999999999</v>
      </c>
      <c r="I393">
        <v>0</v>
      </c>
    </row>
    <row r="394" spans="1:9" hidden="1" x14ac:dyDescent="0.3">
      <c r="A394">
        <v>2020</v>
      </c>
      <c r="B394">
        <v>8</v>
      </c>
      <c r="C394" s="1" t="s">
        <v>26</v>
      </c>
      <c r="D394" s="1" t="s">
        <v>17</v>
      </c>
      <c r="E394" s="1" t="s">
        <v>18</v>
      </c>
      <c r="F394">
        <v>1.1651</v>
      </c>
      <c r="G394">
        <v>103.196774</v>
      </c>
      <c r="H394">
        <v>0.2097</v>
      </c>
      <c r="I394">
        <v>256</v>
      </c>
    </row>
    <row r="395" spans="1:9" hidden="1" x14ac:dyDescent="0.3">
      <c r="A395">
        <v>2020</v>
      </c>
      <c r="B395">
        <v>8</v>
      </c>
      <c r="C395" s="1" t="s">
        <v>26</v>
      </c>
      <c r="D395" s="1" t="s">
        <v>21</v>
      </c>
      <c r="E395" s="1" t="s">
        <v>22</v>
      </c>
      <c r="F395">
        <v>9.1000000000000004E-3</v>
      </c>
      <c r="G395">
        <v>3.2979310000000002</v>
      </c>
      <c r="H395">
        <v>2.5000000000000001E-3</v>
      </c>
      <c r="I395">
        <v>4</v>
      </c>
    </row>
    <row r="396" spans="1:9" hidden="1" x14ac:dyDescent="0.3">
      <c r="A396">
        <v>2020</v>
      </c>
      <c r="B396">
        <v>8</v>
      </c>
      <c r="C396" s="1" t="s">
        <v>26</v>
      </c>
      <c r="D396" s="1" t="s">
        <v>21</v>
      </c>
      <c r="E396" s="1" t="s">
        <v>13</v>
      </c>
      <c r="F396">
        <v>0.70140000000000002</v>
      </c>
      <c r="G396">
        <v>85.608891</v>
      </c>
      <c r="H396">
        <v>0.28050000000000003</v>
      </c>
      <c r="I396">
        <v>397</v>
      </c>
    </row>
    <row r="397" spans="1:9" hidden="1" x14ac:dyDescent="0.3">
      <c r="A397">
        <v>2020</v>
      </c>
      <c r="B397">
        <v>8</v>
      </c>
      <c r="C397" s="1" t="s">
        <v>26</v>
      </c>
      <c r="D397" s="1" t="s">
        <v>45</v>
      </c>
      <c r="E397" s="1" t="s">
        <v>12</v>
      </c>
      <c r="F397">
        <v>1.589</v>
      </c>
      <c r="G397">
        <v>84.815140999999997</v>
      </c>
      <c r="H397">
        <v>0.55620000000000003</v>
      </c>
      <c r="I397">
        <v>243</v>
      </c>
    </row>
    <row r="398" spans="1:9" hidden="1" x14ac:dyDescent="0.3">
      <c r="A398">
        <v>2020</v>
      </c>
      <c r="B398">
        <v>8</v>
      </c>
      <c r="C398" s="1" t="s">
        <v>26</v>
      </c>
      <c r="D398" s="1" t="s">
        <v>29</v>
      </c>
      <c r="E398" s="1" t="s">
        <v>18</v>
      </c>
      <c r="F398">
        <v>6.6500000000000004E-2</v>
      </c>
      <c r="G398">
        <v>22.486045000000001</v>
      </c>
      <c r="H398">
        <v>1.26E-2</v>
      </c>
      <c r="I398">
        <v>0</v>
      </c>
    </row>
    <row r="399" spans="1:9" hidden="1" x14ac:dyDescent="0.3">
      <c r="A399">
        <v>2020</v>
      </c>
      <c r="B399">
        <v>8</v>
      </c>
      <c r="C399" s="1" t="s">
        <v>26</v>
      </c>
      <c r="D399" s="1" t="s">
        <v>29</v>
      </c>
      <c r="E399" s="1" t="s">
        <v>13</v>
      </c>
      <c r="F399">
        <v>0.15840000000000001</v>
      </c>
      <c r="G399">
        <v>50.113329999999998</v>
      </c>
      <c r="H399">
        <v>6.3500000000000001E-2</v>
      </c>
      <c r="I399">
        <v>0</v>
      </c>
    </row>
    <row r="400" spans="1:9" x14ac:dyDescent="0.3">
      <c r="A400">
        <v>2020</v>
      </c>
      <c r="B400">
        <v>8</v>
      </c>
      <c r="C400" s="1" t="s">
        <v>32</v>
      </c>
      <c r="D400" s="1" t="s">
        <v>10</v>
      </c>
      <c r="E400" s="1" t="s">
        <v>11</v>
      </c>
      <c r="F400">
        <v>119.2838</v>
      </c>
      <c r="G400">
        <v>6709.7453949999999</v>
      </c>
      <c r="H400">
        <v>25.049600000000002</v>
      </c>
      <c r="I400">
        <v>11510</v>
      </c>
    </row>
    <row r="401" spans="1:9" x14ac:dyDescent="0.3">
      <c r="A401">
        <v>2020</v>
      </c>
      <c r="B401">
        <v>8</v>
      </c>
      <c r="C401" s="1" t="s">
        <v>32</v>
      </c>
      <c r="D401" s="1" t="s">
        <v>10</v>
      </c>
      <c r="E401" s="1" t="s">
        <v>12</v>
      </c>
      <c r="F401">
        <v>88.321100000000001</v>
      </c>
      <c r="G401">
        <v>7205.2934690000002</v>
      </c>
      <c r="H401">
        <v>30.912400000000002</v>
      </c>
      <c r="I401">
        <v>7827</v>
      </c>
    </row>
    <row r="402" spans="1:9" x14ac:dyDescent="0.3">
      <c r="A402">
        <v>2020</v>
      </c>
      <c r="B402">
        <v>8</v>
      </c>
      <c r="C402" s="1" t="s">
        <v>32</v>
      </c>
      <c r="D402" s="1" t="s">
        <v>10</v>
      </c>
      <c r="E402" s="1" t="s">
        <v>13</v>
      </c>
      <c r="F402">
        <v>9.9844000000000008</v>
      </c>
      <c r="G402">
        <v>1220.2290290000001</v>
      </c>
      <c r="H402">
        <v>4.9923000000000002</v>
      </c>
      <c r="I402">
        <v>1230</v>
      </c>
    </row>
    <row r="403" spans="1:9" x14ac:dyDescent="0.3">
      <c r="A403">
        <v>2020</v>
      </c>
      <c r="B403">
        <v>8</v>
      </c>
      <c r="C403" s="1" t="s">
        <v>32</v>
      </c>
      <c r="D403" s="1" t="s">
        <v>10</v>
      </c>
      <c r="E403" s="1" t="s">
        <v>14</v>
      </c>
      <c r="F403">
        <v>0.43280000000000002</v>
      </c>
      <c r="G403">
        <v>66.266283999999999</v>
      </c>
      <c r="H403">
        <v>0.3246</v>
      </c>
      <c r="I403">
        <v>117</v>
      </c>
    </row>
    <row r="404" spans="1:9" hidden="1" x14ac:dyDescent="0.3">
      <c r="A404">
        <v>2020</v>
      </c>
      <c r="B404">
        <v>8</v>
      </c>
      <c r="C404" s="1" t="s">
        <v>32</v>
      </c>
      <c r="D404" s="1" t="s">
        <v>15</v>
      </c>
      <c r="E404" s="1" t="s">
        <v>13</v>
      </c>
      <c r="F404">
        <v>34.6937</v>
      </c>
      <c r="G404">
        <v>6101.6734059999999</v>
      </c>
      <c r="H404">
        <v>13.8775</v>
      </c>
      <c r="I404">
        <v>2016</v>
      </c>
    </row>
    <row r="405" spans="1:9" hidden="1" x14ac:dyDescent="0.3">
      <c r="A405">
        <v>2020</v>
      </c>
      <c r="B405">
        <v>8</v>
      </c>
      <c r="C405" s="1" t="s">
        <v>32</v>
      </c>
      <c r="D405" s="1" t="s">
        <v>20</v>
      </c>
      <c r="E405" s="1" t="s">
        <v>12</v>
      </c>
      <c r="F405">
        <v>31.6173</v>
      </c>
      <c r="G405">
        <v>1907.5230429999999</v>
      </c>
      <c r="H405">
        <v>11.382199999999999</v>
      </c>
      <c r="I405">
        <v>1997</v>
      </c>
    </row>
    <row r="406" spans="1:9" hidden="1" x14ac:dyDescent="0.3">
      <c r="A406">
        <v>2020</v>
      </c>
      <c r="B406">
        <v>8</v>
      </c>
      <c r="C406" s="1" t="s">
        <v>32</v>
      </c>
      <c r="D406" s="1" t="s">
        <v>16</v>
      </c>
      <c r="E406" s="1" t="s">
        <v>11</v>
      </c>
      <c r="F406">
        <v>5.6584000000000003</v>
      </c>
      <c r="G406">
        <v>363.135918</v>
      </c>
      <c r="H406">
        <v>1.3013999999999999</v>
      </c>
      <c r="I406">
        <v>1584</v>
      </c>
    </row>
    <row r="407" spans="1:9" hidden="1" x14ac:dyDescent="0.3">
      <c r="A407">
        <v>2020</v>
      </c>
      <c r="B407">
        <v>8</v>
      </c>
      <c r="C407" s="1" t="s">
        <v>32</v>
      </c>
      <c r="D407" s="1" t="s">
        <v>16</v>
      </c>
      <c r="E407" s="1" t="s">
        <v>13</v>
      </c>
      <c r="F407">
        <v>3.9685000000000001</v>
      </c>
      <c r="G407">
        <v>436.58911699999999</v>
      </c>
      <c r="H407">
        <v>1.7858000000000001</v>
      </c>
      <c r="I407">
        <v>872</v>
      </c>
    </row>
    <row r="408" spans="1:9" hidden="1" x14ac:dyDescent="0.3">
      <c r="A408">
        <v>2020</v>
      </c>
      <c r="B408">
        <v>8</v>
      </c>
      <c r="C408" s="1" t="s">
        <v>32</v>
      </c>
      <c r="D408" s="1" t="s">
        <v>19</v>
      </c>
      <c r="E408" s="1" t="s">
        <v>12</v>
      </c>
      <c r="F408">
        <v>2.5182000000000002</v>
      </c>
      <c r="G408">
        <v>415.78386399999999</v>
      </c>
      <c r="H408">
        <v>0.93169999999999997</v>
      </c>
      <c r="I408">
        <v>479</v>
      </c>
    </row>
    <row r="409" spans="1:9" hidden="1" x14ac:dyDescent="0.3">
      <c r="A409">
        <v>2020</v>
      </c>
      <c r="B409">
        <v>8</v>
      </c>
      <c r="C409" s="1" t="s">
        <v>32</v>
      </c>
      <c r="D409" s="1" t="s">
        <v>33</v>
      </c>
      <c r="E409" s="1" t="s">
        <v>18</v>
      </c>
      <c r="F409">
        <v>1.2499</v>
      </c>
      <c r="G409">
        <v>347.71969200000001</v>
      </c>
      <c r="H409">
        <v>0.2374</v>
      </c>
      <c r="I409">
        <v>91</v>
      </c>
    </row>
    <row r="410" spans="1:9" hidden="1" x14ac:dyDescent="0.3">
      <c r="A410">
        <v>2020</v>
      </c>
      <c r="B410">
        <v>8</v>
      </c>
      <c r="C410" s="1" t="s">
        <v>32</v>
      </c>
      <c r="D410" s="1" t="s">
        <v>33</v>
      </c>
      <c r="E410" s="1" t="s">
        <v>12</v>
      </c>
      <c r="F410">
        <v>3.0800000000000001E-2</v>
      </c>
      <c r="G410">
        <v>9.3602290000000004</v>
      </c>
      <c r="H410">
        <v>1.09E-2</v>
      </c>
      <c r="I410">
        <v>6</v>
      </c>
    </row>
    <row r="411" spans="1:9" hidden="1" x14ac:dyDescent="0.3">
      <c r="A411">
        <v>2020</v>
      </c>
      <c r="B411">
        <v>8</v>
      </c>
      <c r="C411" s="1" t="s">
        <v>32</v>
      </c>
      <c r="D411" s="1" t="s">
        <v>33</v>
      </c>
      <c r="E411" s="1" t="s">
        <v>13</v>
      </c>
      <c r="F411">
        <v>5.3999999999999999E-2</v>
      </c>
      <c r="G411">
        <v>26.511486000000001</v>
      </c>
      <c r="H411">
        <v>2.7E-2</v>
      </c>
      <c r="I411">
        <v>41</v>
      </c>
    </row>
    <row r="412" spans="1:9" hidden="1" x14ac:dyDescent="0.3">
      <c r="A412">
        <v>2020</v>
      </c>
      <c r="B412">
        <v>8</v>
      </c>
      <c r="C412" s="1" t="s">
        <v>32</v>
      </c>
      <c r="D412" s="1" t="s">
        <v>29</v>
      </c>
      <c r="E412" s="1" t="s">
        <v>18</v>
      </c>
      <c r="F412">
        <v>1.6400000000000001E-2</v>
      </c>
      <c r="G412">
        <v>2.9158759999999999</v>
      </c>
      <c r="H412">
        <v>3.0999999999999999E-3</v>
      </c>
      <c r="I412">
        <v>7</v>
      </c>
    </row>
    <row r="413" spans="1:9" hidden="1" x14ac:dyDescent="0.3">
      <c r="A413">
        <v>2020</v>
      </c>
      <c r="B413">
        <v>8</v>
      </c>
      <c r="C413" s="1" t="s">
        <v>32</v>
      </c>
      <c r="D413" s="1" t="s">
        <v>29</v>
      </c>
      <c r="E413" s="1" t="s">
        <v>12</v>
      </c>
      <c r="F413">
        <v>6.9999999999999999E-4</v>
      </c>
      <c r="G413">
        <v>0.183668</v>
      </c>
      <c r="H413">
        <v>2.0000000000000001E-4</v>
      </c>
      <c r="I413">
        <v>1</v>
      </c>
    </row>
    <row r="414" spans="1:9" hidden="1" x14ac:dyDescent="0.3">
      <c r="A414">
        <v>2020</v>
      </c>
      <c r="B414">
        <v>8</v>
      </c>
      <c r="C414" s="1" t="s">
        <v>32</v>
      </c>
      <c r="D414" s="1" t="s">
        <v>29</v>
      </c>
      <c r="E414" s="1" t="s">
        <v>13</v>
      </c>
      <c r="F414">
        <v>1.1977</v>
      </c>
      <c r="G414">
        <v>345.45659899999998</v>
      </c>
      <c r="H414">
        <v>0.47920000000000001</v>
      </c>
      <c r="I414">
        <v>201</v>
      </c>
    </row>
    <row r="415" spans="1:9" hidden="1" x14ac:dyDescent="0.3">
      <c r="A415">
        <v>2020</v>
      </c>
      <c r="B415">
        <v>8</v>
      </c>
      <c r="C415" s="1" t="s">
        <v>32</v>
      </c>
      <c r="D415" s="1" t="s">
        <v>34</v>
      </c>
      <c r="E415" s="1" t="s">
        <v>18</v>
      </c>
      <c r="F415">
        <v>5.0000000000000001E-4</v>
      </c>
      <c r="G415">
        <v>0.23585100000000001</v>
      </c>
      <c r="H415">
        <v>1E-4</v>
      </c>
      <c r="I415">
        <v>0</v>
      </c>
    </row>
    <row r="416" spans="1:9" hidden="1" x14ac:dyDescent="0.3">
      <c r="A416">
        <v>2020</v>
      </c>
      <c r="B416">
        <v>8</v>
      </c>
      <c r="C416" s="1" t="s">
        <v>32</v>
      </c>
      <c r="D416" s="1" t="s">
        <v>34</v>
      </c>
      <c r="E416" s="1" t="s">
        <v>12</v>
      </c>
      <c r="F416">
        <v>4.9099999999999998E-2</v>
      </c>
      <c r="G416">
        <v>21.178290000000001</v>
      </c>
      <c r="H416">
        <v>1.72E-2</v>
      </c>
      <c r="I416">
        <v>0</v>
      </c>
    </row>
    <row r="417" spans="1:9" hidden="1" x14ac:dyDescent="0.3">
      <c r="A417">
        <v>2020</v>
      </c>
      <c r="B417">
        <v>8</v>
      </c>
      <c r="C417" s="1" t="s">
        <v>32</v>
      </c>
      <c r="D417" s="1" t="s">
        <v>34</v>
      </c>
      <c r="E417" s="1" t="s">
        <v>13</v>
      </c>
      <c r="F417">
        <v>0.3095</v>
      </c>
      <c r="G417">
        <v>161.393145</v>
      </c>
      <c r="H417">
        <v>0.13</v>
      </c>
      <c r="I417">
        <v>0</v>
      </c>
    </row>
    <row r="418" spans="1:9" hidden="1" x14ac:dyDescent="0.3">
      <c r="A418">
        <v>2020</v>
      </c>
      <c r="B418">
        <v>8</v>
      </c>
      <c r="C418" s="1" t="s">
        <v>32</v>
      </c>
      <c r="D418" s="1" t="s">
        <v>35</v>
      </c>
      <c r="E418" s="1" t="s">
        <v>18</v>
      </c>
      <c r="F418">
        <v>0.24660000000000001</v>
      </c>
      <c r="G418">
        <v>41.636364</v>
      </c>
      <c r="H418">
        <v>4.4400000000000002E-2</v>
      </c>
      <c r="I418">
        <v>0</v>
      </c>
    </row>
    <row r="419" spans="1:9" hidden="1" x14ac:dyDescent="0.3">
      <c r="A419">
        <v>2020</v>
      </c>
      <c r="B419">
        <v>8</v>
      </c>
      <c r="C419" s="1" t="s">
        <v>32</v>
      </c>
      <c r="D419" s="1" t="s">
        <v>35</v>
      </c>
      <c r="E419" s="1" t="s">
        <v>12</v>
      </c>
      <c r="F419">
        <v>0.55979999999999996</v>
      </c>
      <c r="G419">
        <v>128.825793</v>
      </c>
      <c r="H419">
        <v>0.19589999999999999</v>
      </c>
      <c r="I419">
        <v>0</v>
      </c>
    </row>
    <row r="420" spans="1:9" hidden="1" x14ac:dyDescent="0.3">
      <c r="A420">
        <v>2020</v>
      </c>
      <c r="B420">
        <v>8</v>
      </c>
      <c r="C420" s="1" t="s">
        <v>32</v>
      </c>
      <c r="D420" s="1" t="s">
        <v>17</v>
      </c>
      <c r="E420" s="1" t="s">
        <v>18</v>
      </c>
      <c r="F420">
        <v>1.4419999999999999</v>
      </c>
      <c r="G420">
        <v>152.140199</v>
      </c>
      <c r="H420">
        <v>0.2596</v>
      </c>
      <c r="I420">
        <v>190</v>
      </c>
    </row>
    <row r="421" spans="1:9" x14ac:dyDescent="0.3">
      <c r="A421">
        <v>2020</v>
      </c>
      <c r="B421">
        <v>9</v>
      </c>
      <c r="C421" s="1" t="s">
        <v>9</v>
      </c>
      <c r="D421" s="1" t="s">
        <v>10</v>
      </c>
      <c r="E421" s="1" t="s">
        <v>11</v>
      </c>
      <c r="F421">
        <v>11.6793</v>
      </c>
      <c r="G421">
        <v>692.95661900000005</v>
      </c>
      <c r="H421">
        <v>2.4527000000000001</v>
      </c>
      <c r="I421">
        <v>532</v>
      </c>
    </row>
    <row r="422" spans="1:9" x14ac:dyDescent="0.3">
      <c r="A422">
        <v>2020</v>
      </c>
      <c r="B422">
        <v>9</v>
      </c>
      <c r="C422" s="1" t="s">
        <v>9</v>
      </c>
      <c r="D422" s="1" t="s">
        <v>10</v>
      </c>
      <c r="E422" s="1" t="s">
        <v>12</v>
      </c>
      <c r="F422">
        <v>83.769000000000005</v>
      </c>
      <c r="G422">
        <v>6512.4255009999997</v>
      </c>
      <c r="H422">
        <v>29.319199999999999</v>
      </c>
      <c r="I422">
        <v>710</v>
      </c>
    </row>
    <row r="423" spans="1:9" x14ac:dyDescent="0.3">
      <c r="A423">
        <v>2020</v>
      </c>
      <c r="B423">
        <v>9</v>
      </c>
      <c r="C423" s="1" t="s">
        <v>9</v>
      </c>
      <c r="D423" s="1" t="s">
        <v>10</v>
      </c>
      <c r="E423" s="1" t="s">
        <v>13</v>
      </c>
      <c r="F423">
        <v>17.698599999999999</v>
      </c>
      <c r="G423">
        <v>2124.5435969999999</v>
      </c>
      <c r="H423">
        <v>8.8491999999999997</v>
      </c>
      <c r="I423">
        <v>508</v>
      </c>
    </row>
    <row r="424" spans="1:9" x14ac:dyDescent="0.3">
      <c r="A424">
        <v>2020</v>
      </c>
      <c r="B424">
        <v>9</v>
      </c>
      <c r="C424" s="1" t="s">
        <v>9</v>
      </c>
      <c r="D424" s="1" t="s">
        <v>10</v>
      </c>
      <c r="E424" s="1" t="s">
        <v>14</v>
      </c>
      <c r="F424">
        <v>4.7000000000000002E-3</v>
      </c>
      <c r="G424">
        <v>1.028076</v>
      </c>
      <c r="H424">
        <v>3.5999999999999999E-3</v>
      </c>
      <c r="I424">
        <v>5</v>
      </c>
    </row>
    <row r="425" spans="1:9" hidden="1" x14ac:dyDescent="0.3">
      <c r="A425">
        <v>2020</v>
      </c>
      <c r="B425">
        <v>9</v>
      </c>
      <c r="C425" s="1" t="s">
        <v>9</v>
      </c>
      <c r="D425" s="1" t="s">
        <v>15</v>
      </c>
      <c r="E425" s="1" t="s">
        <v>13</v>
      </c>
      <c r="F425">
        <v>28.8596</v>
      </c>
      <c r="G425">
        <v>4467.3348070000002</v>
      </c>
      <c r="H425">
        <v>11.543900000000001</v>
      </c>
      <c r="I425">
        <v>646</v>
      </c>
    </row>
    <row r="426" spans="1:9" hidden="1" x14ac:dyDescent="0.3">
      <c r="A426">
        <v>2020</v>
      </c>
      <c r="B426">
        <v>9</v>
      </c>
      <c r="C426" s="1" t="s">
        <v>9</v>
      </c>
      <c r="D426" s="1" t="s">
        <v>16</v>
      </c>
      <c r="E426" s="1" t="s">
        <v>11</v>
      </c>
      <c r="F426">
        <v>6.6517999999999997</v>
      </c>
      <c r="G426">
        <v>372.04314399999998</v>
      </c>
      <c r="H426">
        <v>1.5299</v>
      </c>
      <c r="I426">
        <v>454</v>
      </c>
    </row>
    <row r="427" spans="1:9" hidden="1" x14ac:dyDescent="0.3">
      <c r="A427">
        <v>2020</v>
      </c>
      <c r="B427">
        <v>9</v>
      </c>
      <c r="C427" s="1" t="s">
        <v>9</v>
      </c>
      <c r="D427" s="1" t="s">
        <v>16</v>
      </c>
      <c r="E427" s="1" t="s">
        <v>13</v>
      </c>
      <c r="F427">
        <v>0.54859999999999998</v>
      </c>
      <c r="G427">
        <v>60.611303999999997</v>
      </c>
      <c r="H427">
        <v>0.24690000000000001</v>
      </c>
      <c r="I427">
        <v>91</v>
      </c>
    </row>
    <row r="428" spans="1:9" hidden="1" x14ac:dyDescent="0.3">
      <c r="A428">
        <v>2020</v>
      </c>
      <c r="B428">
        <v>9</v>
      </c>
      <c r="C428" s="1" t="s">
        <v>9</v>
      </c>
      <c r="D428" s="1" t="s">
        <v>19</v>
      </c>
      <c r="E428" s="1" t="s">
        <v>12</v>
      </c>
      <c r="F428">
        <v>2.4628999999999999</v>
      </c>
      <c r="G428">
        <v>369.87360899999999</v>
      </c>
      <c r="H428">
        <v>0.9113</v>
      </c>
      <c r="I428">
        <v>162</v>
      </c>
    </row>
    <row r="429" spans="1:9" hidden="1" x14ac:dyDescent="0.3">
      <c r="A429">
        <v>2020</v>
      </c>
      <c r="B429">
        <v>9</v>
      </c>
      <c r="C429" s="1" t="s">
        <v>9</v>
      </c>
      <c r="D429" s="1" t="s">
        <v>20</v>
      </c>
      <c r="E429" s="1" t="s">
        <v>12</v>
      </c>
      <c r="F429">
        <v>5.6566000000000001</v>
      </c>
      <c r="G429">
        <v>335.49988100000002</v>
      </c>
      <c r="H429">
        <v>2.0364</v>
      </c>
      <c r="I429">
        <v>174</v>
      </c>
    </row>
    <row r="430" spans="1:9" hidden="1" x14ac:dyDescent="0.3">
      <c r="A430">
        <v>2020</v>
      </c>
      <c r="B430">
        <v>9</v>
      </c>
      <c r="C430" s="1" t="s">
        <v>9</v>
      </c>
      <c r="D430" s="1" t="s">
        <v>17</v>
      </c>
      <c r="E430" s="1" t="s">
        <v>18</v>
      </c>
      <c r="F430">
        <v>2.7854999999999999</v>
      </c>
      <c r="G430">
        <v>291.05724500000002</v>
      </c>
      <c r="H430">
        <v>0.50149999999999995</v>
      </c>
      <c r="I430">
        <v>98</v>
      </c>
    </row>
    <row r="431" spans="1:9" hidden="1" x14ac:dyDescent="0.3">
      <c r="A431">
        <v>2020</v>
      </c>
      <c r="B431">
        <v>9</v>
      </c>
      <c r="C431" s="1" t="s">
        <v>9</v>
      </c>
      <c r="D431" s="1" t="s">
        <v>21</v>
      </c>
      <c r="E431" s="1" t="s">
        <v>22</v>
      </c>
      <c r="F431">
        <v>4.3E-3</v>
      </c>
      <c r="G431">
        <v>1.373928</v>
      </c>
      <c r="H431">
        <v>1.2999999999999999E-3</v>
      </c>
      <c r="I431">
        <v>3</v>
      </c>
    </row>
    <row r="432" spans="1:9" hidden="1" x14ac:dyDescent="0.3">
      <c r="A432">
        <v>2020</v>
      </c>
      <c r="B432">
        <v>9</v>
      </c>
      <c r="C432" s="1" t="s">
        <v>9</v>
      </c>
      <c r="D432" s="1" t="s">
        <v>21</v>
      </c>
      <c r="E432" s="1" t="s">
        <v>13</v>
      </c>
      <c r="F432">
        <v>0.76380000000000003</v>
      </c>
      <c r="G432">
        <v>92.426348000000004</v>
      </c>
      <c r="H432">
        <v>0.30549999999999999</v>
      </c>
      <c r="I432">
        <v>121</v>
      </c>
    </row>
    <row r="433" spans="1:9" hidden="1" x14ac:dyDescent="0.3">
      <c r="A433">
        <v>2020</v>
      </c>
      <c r="B433">
        <v>9</v>
      </c>
      <c r="C433" s="1" t="s">
        <v>9</v>
      </c>
      <c r="D433" s="1" t="s">
        <v>23</v>
      </c>
      <c r="E433" s="1" t="s">
        <v>13</v>
      </c>
      <c r="F433">
        <v>0.47449999999999998</v>
      </c>
      <c r="G433">
        <v>93.170169000000001</v>
      </c>
      <c r="H433">
        <v>0.1898</v>
      </c>
      <c r="I433">
        <v>181</v>
      </c>
    </row>
    <row r="434" spans="1:9" hidden="1" x14ac:dyDescent="0.3">
      <c r="A434">
        <v>2020</v>
      </c>
      <c r="B434">
        <v>9</v>
      </c>
      <c r="C434" s="1" t="s">
        <v>9</v>
      </c>
      <c r="D434" s="1" t="s">
        <v>42</v>
      </c>
      <c r="E434" s="1" t="s">
        <v>13</v>
      </c>
      <c r="F434">
        <v>0.24199999999999999</v>
      </c>
      <c r="G434">
        <v>51.531351000000001</v>
      </c>
      <c r="H434">
        <v>9.6699999999999994E-2</v>
      </c>
      <c r="I434">
        <v>47</v>
      </c>
    </row>
    <row r="435" spans="1:9" hidden="1" x14ac:dyDescent="0.3">
      <c r="A435">
        <v>2020</v>
      </c>
      <c r="B435">
        <v>9</v>
      </c>
      <c r="C435" s="1" t="s">
        <v>9</v>
      </c>
      <c r="D435" s="1" t="s">
        <v>24</v>
      </c>
      <c r="E435" s="1" t="s">
        <v>18</v>
      </c>
      <c r="F435">
        <v>0.21640000000000001</v>
      </c>
      <c r="G435">
        <v>35.386023000000002</v>
      </c>
      <c r="H435">
        <v>4.1099999999999998E-2</v>
      </c>
      <c r="I435">
        <v>0</v>
      </c>
    </row>
    <row r="436" spans="1:9" hidden="1" x14ac:dyDescent="0.3">
      <c r="A436">
        <v>2020</v>
      </c>
      <c r="B436">
        <v>9</v>
      </c>
      <c r="C436" s="1" t="s">
        <v>9</v>
      </c>
      <c r="D436" s="1" t="s">
        <v>24</v>
      </c>
      <c r="E436" s="1" t="s">
        <v>12</v>
      </c>
      <c r="F436">
        <v>1.2999999999999999E-3</v>
      </c>
      <c r="G436">
        <v>0.175645</v>
      </c>
      <c r="H436">
        <v>5.0000000000000001E-4</v>
      </c>
      <c r="I436">
        <v>0</v>
      </c>
    </row>
    <row r="437" spans="1:9" x14ac:dyDescent="0.3">
      <c r="A437">
        <v>2020</v>
      </c>
      <c r="B437">
        <v>9</v>
      </c>
      <c r="C437" s="1" t="s">
        <v>26</v>
      </c>
      <c r="D437" s="1" t="s">
        <v>10</v>
      </c>
      <c r="E437" s="1" t="s">
        <v>11</v>
      </c>
      <c r="F437">
        <v>53.578200000000002</v>
      </c>
      <c r="G437">
        <v>3386.3273669999999</v>
      </c>
      <c r="H437">
        <v>11.2514</v>
      </c>
      <c r="I437">
        <v>7789</v>
      </c>
    </row>
    <row r="438" spans="1:9" x14ac:dyDescent="0.3">
      <c r="A438">
        <v>2020</v>
      </c>
      <c r="B438">
        <v>9</v>
      </c>
      <c r="C438" s="1" t="s">
        <v>26</v>
      </c>
      <c r="D438" s="1" t="s">
        <v>10</v>
      </c>
      <c r="E438" s="1" t="s">
        <v>27</v>
      </c>
      <c r="F438">
        <v>8.6E-3</v>
      </c>
      <c r="G438">
        <v>0.98517600000000005</v>
      </c>
      <c r="H438">
        <v>2.7000000000000001E-3</v>
      </c>
      <c r="I438">
        <v>1</v>
      </c>
    </row>
    <row r="439" spans="1:9" x14ac:dyDescent="0.3">
      <c r="A439">
        <v>2020</v>
      </c>
      <c r="B439">
        <v>9</v>
      </c>
      <c r="C439" s="1" t="s">
        <v>26</v>
      </c>
      <c r="D439" s="1" t="s">
        <v>10</v>
      </c>
      <c r="E439" s="1" t="s">
        <v>12</v>
      </c>
      <c r="F439">
        <v>68.321799999999996</v>
      </c>
      <c r="G439">
        <v>6367.3161319999999</v>
      </c>
      <c r="H439">
        <v>23.912500000000001</v>
      </c>
      <c r="I439">
        <v>9323</v>
      </c>
    </row>
    <row r="440" spans="1:9" x14ac:dyDescent="0.3">
      <c r="A440">
        <v>2020</v>
      </c>
      <c r="B440">
        <v>9</v>
      </c>
      <c r="C440" s="1" t="s">
        <v>26</v>
      </c>
      <c r="D440" s="1" t="s">
        <v>10</v>
      </c>
      <c r="E440" s="1" t="s">
        <v>13</v>
      </c>
      <c r="F440">
        <v>5.7031999999999998</v>
      </c>
      <c r="G440">
        <v>825.61218299999996</v>
      </c>
      <c r="H440">
        <v>2.8515999999999999</v>
      </c>
      <c r="I440">
        <v>1288</v>
      </c>
    </row>
    <row r="441" spans="1:9" x14ac:dyDescent="0.3">
      <c r="A441">
        <v>2020</v>
      </c>
      <c r="B441">
        <v>9</v>
      </c>
      <c r="C441" s="1" t="s">
        <v>26</v>
      </c>
      <c r="D441" s="1" t="s">
        <v>10</v>
      </c>
      <c r="E441" s="1" t="s">
        <v>14</v>
      </c>
      <c r="F441">
        <v>0.39810000000000001</v>
      </c>
      <c r="G441">
        <v>68.190551999999997</v>
      </c>
      <c r="H441">
        <v>0.29859999999999998</v>
      </c>
      <c r="I441">
        <v>305</v>
      </c>
    </row>
    <row r="442" spans="1:9" hidden="1" x14ac:dyDescent="0.3">
      <c r="A442">
        <v>2020</v>
      </c>
      <c r="B442">
        <v>9</v>
      </c>
      <c r="C442" s="1" t="s">
        <v>26</v>
      </c>
      <c r="D442" s="1" t="s">
        <v>15</v>
      </c>
      <c r="E442" s="1" t="s">
        <v>13</v>
      </c>
      <c r="F442">
        <v>9.4641000000000002</v>
      </c>
      <c r="G442">
        <v>1951.666573</v>
      </c>
      <c r="H442">
        <v>3.7856999999999998</v>
      </c>
      <c r="I442">
        <v>1363</v>
      </c>
    </row>
    <row r="443" spans="1:9" hidden="1" x14ac:dyDescent="0.3">
      <c r="A443">
        <v>2020</v>
      </c>
      <c r="B443">
        <v>9</v>
      </c>
      <c r="C443" s="1" t="s">
        <v>26</v>
      </c>
      <c r="D443" s="1" t="s">
        <v>20</v>
      </c>
      <c r="E443" s="1" t="s">
        <v>12</v>
      </c>
      <c r="F443">
        <v>8.1877999999999993</v>
      </c>
      <c r="G443">
        <v>600.12229000000002</v>
      </c>
      <c r="H443">
        <v>2.9476</v>
      </c>
      <c r="I443">
        <v>1787</v>
      </c>
    </row>
    <row r="444" spans="1:9" hidden="1" x14ac:dyDescent="0.3">
      <c r="A444">
        <v>2020</v>
      </c>
      <c r="B444">
        <v>9</v>
      </c>
      <c r="C444" s="1" t="s">
        <v>26</v>
      </c>
      <c r="D444" s="1" t="s">
        <v>16</v>
      </c>
      <c r="E444" s="1" t="s">
        <v>11</v>
      </c>
      <c r="F444">
        <v>2.3517999999999999</v>
      </c>
      <c r="G444">
        <v>180.63085599999999</v>
      </c>
      <c r="H444">
        <v>0.54090000000000005</v>
      </c>
      <c r="I444">
        <v>1360</v>
      </c>
    </row>
    <row r="445" spans="1:9" hidden="1" x14ac:dyDescent="0.3">
      <c r="A445">
        <v>2020</v>
      </c>
      <c r="B445">
        <v>9</v>
      </c>
      <c r="C445" s="1" t="s">
        <v>26</v>
      </c>
      <c r="D445" s="1" t="s">
        <v>16</v>
      </c>
      <c r="E445" s="1" t="s">
        <v>13</v>
      </c>
      <c r="F445">
        <v>0.87</v>
      </c>
      <c r="G445">
        <v>156.61625699999999</v>
      </c>
      <c r="H445">
        <v>0.39150000000000001</v>
      </c>
      <c r="I445">
        <v>319</v>
      </c>
    </row>
    <row r="446" spans="1:9" hidden="1" x14ac:dyDescent="0.3">
      <c r="A446">
        <v>2020</v>
      </c>
      <c r="B446">
        <v>9</v>
      </c>
      <c r="C446" s="1" t="s">
        <v>26</v>
      </c>
      <c r="D446" s="1" t="s">
        <v>17</v>
      </c>
      <c r="E446" s="1" t="s">
        <v>18</v>
      </c>
      <c r="F446">
        <v>1.1543000000000001</v>
      </c>
      <c r="G446">
        <v>102.77844899999999</v>
      </c>
      <c r="H446">
        <v>0.20780000000000001</v>
      </c>
      <c r="I446">
        <v>259</v>
      </c>
    </row>
    <row r="447" spans="1:9" hidden="1" x14ac:dyDescent="0.3">
      <c r="A447">
        <v>2020</v>
      </c>
      <c r="B447">
        <v>9</v>
      </c>
      <c r="C447" s="1" t="s">
        <v>26</v>
      </c>
      <c r="D447" s="1" t="s">
        <v>19</v>
      </c>
      <c r="E447" s="1" t="s">
        <v>12</v>
      </c>
      <c r="F447">
        <v>0.62429999999999997</v>
      </c>
      <c r="G447">
        <v>99.389678000000004</v>
      </c>
      <c r="H447">
        <v>0.23100000000000001</v>
      </c>
      <c r="I447">
        <v>234</v>
      </c>
    </row>
    <row r="448" spans="1:9" hidden="1" x14ac:dyDescent="0.3">
      <c r="A448">
        <v>2020</v>
      </c>
      <c r="B448">
        <v>9</v>
      </c>
      <c r="C448" s="1" t="s">
        <v>26</v>
      </c>
      <c r="D448" s="1" t="s">
        <v>29</v>
      </c>
      <c r="E448" s="1" t="s">
        <v>18</v>
      </c>
      <c r="F448">
        <v>6.2199999999999998E-2</v>
      </c>
      <c r="G448">
        <v>20.959745999999999</v>
      </c>
      <c r="H448">
        <v>1.18E-2</v>
      </c>
      <c r="I448">
        <v>73</v>
      </c>
    </row>
    <row r="449" spans="1:9" hidden="1" x14ac:dyDescent="0.3">
      <c r="A449">
        <v>2020</v>
      </c>
      <c r="B449">
        <v>9</v>
      </c>
      <c r="C449" s="1" t="s">
        <v>26</v>
      </c>
      <c r="D449" s="1" t="s">
        <v>29</v>
      </c>
      <c r="E449" s="1" t="s">
        <v>13</v>
      </c>
      <c r="F449">
        <v>0.17460000000000001</v>
      </c>
      <c r="G449">
        <v>59.082552</v>
      </c>
      <c r="H449">
        <v>6.9800000000000001E-2</v>
      </c>
      <c r="I449">
        <v>74</v>
      </c>
    </row>
    <row r="450" spans="1:9" hidden="1" x14ac:dyDescent="0.3">
      <c r="A450">
        <v>2020</v>
      </c>
      <c r="B450">
        <v>9</v>
      </c>
      <c r="C450" s="1" t="s">
        <v>26</v>
      </c>
      <c r="D450" s="1" t="s">
        <v>28</v>
      </c>
      <c r="E450" s="1" t="s">
        <v>12</v>
      </c>
      <c r="F450">
        <v>0.28739999999999999</v>
      </c>
      <c r="G450">
        <v>65.509332999999998</v>
      </c>
      <c r="H450">
        <v>0.10050000000000001</v>
      </c>
      <c r="I450">
        <v>0</v>
      </c>
    </row>
    <row r="451" spans="1:9" hidden="1" x14ac:dyDescent="0.3">
      <c r="A451">
        <v>2020</v>
      </c>
      <c r="B451">
        <v>9</v>
      </c>
      <c r="C451" s="1" t="s">
        <v>26</v>
      </c>
      <c r="D451" s="1" t="s">
        <v>30</v>
      </c>
      <c r="E451" s="1" t="s">
        <v>22</v>
      </c>
      <c r="F451">
        <v>1.3202</v>
      </c>
      <c r="G451">
        <v>62.586761000000003</v>
      </c>
      <c r="H451">
        <v>0.36969999999999997</v>
      </c>
      <c r="I451">
        <v>830</v>
      </c>
    </row>
    <row r="452" spans="1:9" hidden="1" x14ac:dyDescent="0.3">
      <c r="A452">
        <v>2020</v>
      </c>
      <c r="B452">
        <v>9</v>
      </c>
      <c r="C452" s="1" t="s">
        <v>26</v>
      </c>
      <c r="D452" s="1" t="s">
        <v>21</v>
      </c>
      <c r="E452" s="1" t="s">
        <v>22</v>
      </c>
      <c r="F452">
        <v>2.2000000000000001E-3</v>
      </c>
      <c r="G452">
        <v>0.85402199999999995</v>
      </c>
      <c r="H452">
        <v>5.9999999999999995E-4</v>
      </c>
      <c r="I452">
        <v>2</v>
      </c>
    </row>
    <row r="453" spans="1:9" hidden="1" x14ac:dyDescent="0.3">
      <c r="A453">
        <v>2020</v>
      </c>
      <c r="B453">
        <v>9</v>
      </c>
      <c r="C453" s="1" t="s">
        <v>26</v>
      </c>
      <c r="D453" s="1" t="s">
        <v>21</v>
      </c>
      <c r="E453" s="1" t="s">
        <v>13</v>
      </c>
      <c r="F453">
        <v>0.47610000000000002</v>
      </c>
      <c r="G453">
        <v>55.913784999999997</v>
      </c>
      <c r="H453">
        <v>0.19040000000000001</v>
      </c>
      <c r="I453">
        <v>334</v>
      </c>
    </row>
    <row r="454" spans="1:9" x14ac:dyDescent="0.3">
      <c r="A454">
        <v>2020</v>
      </c>
      <c r="B454">
        <v>9</v>
      </c>
      <c r="C454" s="1" t="s">
        <v>32</v>
      </c>
      <c r="D454" s="1" t="s">
        <v>10</v>
      </c>
      <c r="E454" s="1" t="s">
        <v>11</v>
      </c>
      <c r="F454">
        <v>137.45570000000001</v>
      </c>
      <c r="G454">
        <v>7628.5187299999998</v>
      </c>
      <c r="H454">
        <v>28.8657</v>
      </c>
      <c r="I454">
        <v>11267</v>
      </c>
    </row>
    <row r="455" spans="1:9" x14ac:dyDescent="0.3">
      <c r="A455">
        <v>2020</v>
      </c>
      <c r="B455">
        <v>9</v>
      </c>
      <c r="C455" s="1" t="s">
        <v>32</v>
      </c>
      <c r="D455" s="1" t="s">
        <v>10</v>
      </c>
      <c r="E455" s="1" t="s">
        <v>12</v>
      </c>
      <c r="F455">
        <v>150.47659999999999</v>
      </c>
      <c r="G455">
        <v>11344.359734</v>
      </c>
      <c r="H455">
        <v>52.666800000000002</v>
      </c>
      <c r="I455">
        <v>11891</v>
      </c>
    </row>
    <row r="456" spans="1:9" x14ac:dyDescent="0.3">
      <c r="A456">
        <v>2020</v>
      </c>
      <c r="B456">
        <v>9</v>
      </c>
      <c r="C456" s="1" t="s">
        <v>32</v>
      </c>
      <c r="D456" s="1" t="s">
        <v>10</v>
      </c>
      <c r="E456" s="1" t="s">
        <v>13</v>
      </c>
      <c r="F456">
        <v>9.1911000000000005</v>
      </c>
      <c r="G456">
        <v>1138.4475239999999</v>
      </c>
      <c r="H456">
        <v>4.5955000000000004</v>
      </c>
      <c r="I456">
        <v>1076</v>
      </c>
    </row>
    <row r="457" spans="1:9" x14ac:dyDescent="0.3">
      <c r="A457">
        <v>2020</v>
      </c>
      <c r="B457">
        <v>9</v>
      </c>
      <c r="C457" s="1" t="s">
        <v>32</v>
      </c>
      <c r="D457" s="1" t="s">
        <v>10</v>
      </c>
      <c r="E457" s="1" t="s">
        <v>14</v>
      </c>
      <c r="F457">
        <v>0.19900000000000001</v>
      </c>
      <c r="G457">
        <v>33.195005000000002</v>
      </c>
      <c r="H457">
        <v>0.14929999999999999</v>
      </c>
      <c r="I457">
        <v>67</v>
      </c>
    </row>
    <row r="458" spans="1:9" hidden="1" x14ac:dyDescent="0.3">
      <c r="A458">
        <v>2020</v>
      </c>
      <c r="B458">
        <v>9</v>
      </c>
      <c r="C458" s="1" t="s">
        <v>32</v>
      </c>
      <c r="D458" s="1" t="s">
        <v>15</v>
      </c>
      <c r="E458" s="1" t="s">
        <v>13</v>
      </c>
      <c r="F458">
        <v>27.315999999999999</v>
      </c>
      <c r="G458">
        <v>5429.4975059999997</v>
      </c>
      <c r="H458">
        <v>10.926399999999999</v>
      </c>
      <c r="I458">
        <v>2225</v>
      </c>
    </row>
    <row r="459" spans="1:9" hidden="1" x14ac:dyDescent="0.3">
      <c r="A459">
        <v>2020</v>
      </c>
      <c r="B459">
        <v>9</v>
      </c>
      <c r="C459" s="1" t="s">
        <v>32</v>
      </c>
      <c r="D459" s="1" t="s">
        <v>20</v>
      </c>
      <c r="E459" s="1" t="s">
        <v>12</v>
      </c>
      <c r="F459">
        <v>26.433</v>
      </c>
      <c r="G459">
        <v>1826.3910060000001</v>
      </c>
      <c r="H459">
        <v>9.5158000000000005</v>
      </c>
      <c r="I459">
        <v>2081</v>
      </c>
    </row>
    <row r="460" spans="1:9" hidden="1" x14ac:dyDescent="0.3">
      <c r="A460">
        <v>2020</v>
      </c>
      <c r="B460">
        <v>9</v>
      </c>
      <c r="C460" s="1" t="s">
        <v>32</v>
      </c>
      <c r="D460" s="1" t="s">
        <v>16</v>
      </c>
      <c r="E460" s="1" t="s">
        <v>11</v>
      </c>
      <c r="F460">
        <v>5.6877000000000004</v>
      </c>
      <c r="G460">
        <v>372.51325400000002</v>
      </c>
      <c r="H460">
        <v>1.3082</v>
      </c>
      <c r="I460">
        <v>1505</v>
      </c>
    </row>
    <row r="461" spans="1:9" hidden="1" x14ac:dyDescent="0.3">
      <c r="A461">
        <v>2020</v>
      </c>
      <c r="B461">
        <v>9</v>
      </c>
      <c r="C461" s="1" t="s">
        <v>32</v>
      </c>
      <c r="D461" s="1" t="s">
        <v>16</v>
      </c>
      <c r="E461" s="1" t="s">
        <v>13</v>
      </c>
      <c r="F461">
        <v>1.8560000000000001</v>
      </c>
      <c r="G461">
        <v>283.97569099999998</v>
      </c>
      <c r="H461">
        <v>0.83520000000000005</v>
      </c>
      <c r="I461">
        <v>847</v>
      </c>
    </row>
    <row r="462" spans="1:9" hidden="1" x14ac:dyDescent="0.3">
      <c r="A462">
        <v>2020</v>
      </c>
      <c r="B462">
        <v>9</v>
      </c>
      <c r="C462" s="1" t="s">
        <v>32</v>
      </c>
      <c r="D462" s="1" t="s">
        <v>19</v>
      </c>
      <c r="E462" s="1" t="s">
        <v>12</v>
      </c>
      <c r="F462">
        <v>2.9929000000000001</v>
      </c>
      <c r="G462">
        <v>496.05571300000003</v>
      </c>
      <c r="H462">
        <v>1.1073999999999999</v>
      </c>
      <c r="I462">
        <v>574</v>
      </c>
    </row>
    <row r="463" spans="1:9" hidden="1" x14ac:dyDescent="0.3">
      <c r="A463">
        <v>2020</v>
      </c>
      <c r="B463">
        <v>9</v>
      </c>
      <c r="C463" s="1" t="s">
        <v>32</v>
      </c>
      <c r="D463" s="1" t="s">
        <v>33</v>
      </c>
      <c r="E463" s="1" t="s">
        <v>18</v>
      </c>
      <c r="F463">
        <v>1.0918000000000001</v>
      </c>
      <c r="G463">
        <v>304.05243899999999</v>
      </c>
      <c r="H463">
        <v>0.20730000000000001</v>
      </c>
      <c r="I463">
        <v>86</v>
      </c>
    </row>
    <row r="464" spans="1:9" hidden="1" x14ac:dyDescent="0.3">
      <c r="A464">
        <v>2020</v>
      </c>
      <c r="B464">
        <v>9</v>
      </c>
      <c r="C464" s="1" t="s">
        <v>32</v>
      </c>
      <c r="D464" s="1" t="s">
        <v>33</v>
      </c>
      <c r="E464" s="1" t="s">
        <v>12</v>
      </c>
      <c r="F464">
        <v>3.56E-2</v>
      </c>
      <c r="G464">
        <v>9.5244020000000003</v>
      </c>
      <c r="H464">
        <v>1.2500000000000001E-2</v>
      </c>
      <c r="I464">
        <v>8</v>
      </c>
    </row>
    <row r="465" spans="1:9" hidden="1" x14ac:dyDescent="0.3">
      <c r="A465">
        <v>2020</v>
      </c>
      <c r="B465">
        <v>9</v>
      </c>
      <c r="C465" s="1" t="s">
        <v>32</v>
      </c>
      <c r="D465" s="1" t="s">
        <v>33</v>
      </c>
      <c r="E465" s="1" t="s">
        <v>13</v>
      </c>
      <c r="F465">
        <v>6.6000000000000003E-2</v>
      </c>
      <c r="G465">
        <v>32.461528000000001</v>
      </c>
      <c r="H465">
        <v>3.3000000000000002E-2</v>
      </c>
      <c r="I465">
        <v>53</v>
      </c>
    </row>
    <row r="466" spans="1:9" hidden="1" x14ac:dyDescent="0.3">
      <c r="A466">
        <v>2020</v>
      </c>
      <c r="B466">
        <v>9</v>
      </c>
      <c r="C466" s="1" t="s">
        <v>32</v>
      </c>
      <c r="D466" s="1" t="s">
        <v>29</v>
      </c>
      <c r="E466" s="1" t="s">
        <v>18</v>
      </c>
      <c r="F466">
        <v>1.6299999999999999E-2</v>
      </c>
      <c r="G466">
        <v>2.0425580000000001</v>
      </c>
      <c r="H466">
        <v>3.0999999999999999E-3</v>
      </c>
      <c r="I466">
        <v>4</v>
      </c>
    </row>
    <row r="467" spans="1:9" hidden="1" x14ac:dyDescent="0.3">
      <c r="A467">
        <v>2020</v>
      </c>
      <c r="B467">
        <v>9</v>
      </c>
      <c r="C467" s="1" t="s">
        <v>32</v>
      </c>
      <c r="D467" s="1" t="s">
        <v>29</v>
      </c>
      <c r="E467" s="1" t="s">
        <v>12</v>
      </c>
      <c r="F467">
        <v>6.9999999999999999E-4</v>
      </c>
      <c r="G467">
        <v>0.25594099999999997</v>
      </c>
      <c r="H467">
        <v>2.0000000000000001E-4</v>
      </c>
      <c r="I467">
        <v>1</v>
      </c>
    </row>
    <row r="468" spans="1:9" hidden="1" x14ac:dyDescent="0.3">
      <c r="A468">
        <v>2020</v>
      </c>
      <c r="B468">
        <v>9</v>
      </c>
      <c r="C468" s="1" t="s">
        <v>32</v>
      </c>
      <c r="D468" s="1" t="s">
        <v>29</v>
      </c>
      <c r="E468" s="1" t="s">
        <v>13</v>
      </c>
      <c r="F468">
        <v>1.0472999999999999</v>
      </c>
      <c r="G468">
        <v>309.44093400000003</v>
      </c>
      <c r="H468">
        <v>0.41889999999999999</v>
      </c>
      <c r="I468">
        <v>170</v>
      </c>
    </row>
    <row r="469" spans="1:9" hidden="1" x14ac:dyDescent="0.3">
      <c r="A469">
        <v>2020</v>
      </c>
      <c r="B469">
        <v>9</v>
      </c>
      <c r="C469" s="1" t="s">
        <v>32</v>
      </c>
      <c r="D469" s="1" t="s">
        <v>35</v>
      </c>
      <c r="E469" s="1" t="s">
        <v>18</v>
      </c>
      <c r="F469">
        <v>0.34150000000000003</v>
      </c>
      <c r="G469">
        <v>57.675272</v>
      </c>
      <c r="H469">
        <v>6.1499999999999999E-2</v>
      </c>
      <c r="I469">
        <v>0</v>
      </c>
    </row>
    <row r="470" spans="1:9" hidden="1" x14ac:dyDescent="0.3">
      <c r="A470">
        <v>2020</v>
      </c>
      <c r="B470">
        <v>9</v>
      </c>
      <c r="C470" s="1" t="s">
        <v>32</v>
      </c>
      <c r="D470" s="1" t="s">
        <v>35</v>
      </c>
      <c r="E470" s="1" t="s">
        <v>12</v>
      </c>
      <c r="F470">
        <v>0.68510000000000004</v>
      </c>
      <c r="G470">
        <v>159.26425599999999</v>
      </c>
      <c r="H470">
        <v>0.23980000000000001</v>
      </c>
      <c r="I470">
        <v>0</v>
      </c>
    </row>
    <row r="471" spans="1:9" hidden="1" x14ac:dyDescent="0.3">
      <c r="A471">
        <v>2020</v>
      </c>
      <c r="B471">
        <v>9</v>
      </c>
      <c r="C471" s="1" t="s">
        <v>32</v>
      </c>
      <c r="D471" s="1" t="s">
        <v>34</v>
      </c>
      <c r="E471" s="1" t="s">
        <v>18</v>
      </c>
      <c r="F471">
        <v>6.9999999999999999E-4</v>
      </c>
      <c r="G471">
        <v>0.330204</v>
      </c>
      <c r="H471">
        <v>1E-4</v>
      </c>
      <c r="I471">
        <v>0</v>
      </c>
    </row>
    <row r="472" spans="1:9" hidden="1" x14ac:dyDescent="0.3">
      <c r="A472">
        <v>2020</v>
      </c>
      <c r="B472">
        <v>9</v>
      </c>
      <c r="C472" s="1" t="s">
        <v>32</v>
      </c>
      <c r="D472" s="1" t="s">
        <v>34</v>
      </c>
      <c r="E472" s="1" t="s">
        <v>12</v>
      </c>
      <c r="F472">
        <v>6.1899999999999997E-2</v>
      </c>
      <c r="G472">
        <v>28.234317000000001</v>
      </c>
      <c r="H472">
        <v>2.1600000000000001E-2</v>
      </c>
      <c r="I472">
        <v>0</v>
      </c>
    </row>
    <row r="473" spans="1:9" hidden="1" x14ac:dyDescent="0.3">
      <c r="A473">
        <v>2020</v>
      </c>
      <c r="B473">
        <v>9</v>
      </c>
      <c r="C473" s="1" t="s">
        <v>32</v>
      </c>
      <c r="D473" s="1" t="s">
        <v>34</v>
      </c>
      <c r="E473" s="1" t="s">
        <v>13</v>
      </c>
      <c r="F473">
        <v>0.28860000000000002</v>
      </c>
      <c r="G473">
        <v>156.94971000000001</v>
      </c>
      <c r="H473">
        <v>0.12130000000000001</v>
      </c>
      <c r="I473">
        <v>0</v>
      </c>
    </row>
    <row r="474" spans="1:9" hidden="1" x14ac:dyDescent="0.3">
      <c r="A474">
        <v>2020</v>
      </c>
      <c r="B474">
        <v>9</v>
      </c>
      <c r="C474" s="1" t="s">
        <v>32</v>
      </c>
      <c r="D474" s="1" t="s">
        <v>37</v>
      </c>
      <c r="E474" s="1" t="s">
        <v>18</v>
      </c>
      <c r="F474">
        <v>2.0000000000000001E-4</v>
      </c>
      <c r="G474">
        <v>2.4798000000000001E-2</v>
      </c>
      <c r="H474">
        <v>1E-4</v>
      </c>
      <c r="I474">
        <v>2</v>
      </c>
    </row>
    <row r="475" spans="1:9" hidden="1" x14ac:dyDescent="0.3">
      <c r="A475">
        <v>2020</v>
      </c>
      <c r="B475">
        <v>9</v>
      </c>
      <c r="C475" s="1" t="s">
        <v>32</v>
      </c>
      <c r="D475" s="1" t="s">
        <v>37</v>
      </c>
      <c r="E475" s="1" t="s">
        <v>12</v>
      </c>
      <c r="F475">
        <v>0.76290000000000002</v>
      </c>
      <c r="G475">
        <v>151.89261300000001</v>
      </c>
      <c r="H475">
        <v>0.26700000000000002</v>
      </c>
      <c r="I475">
        <v>114</v>
      </c>
    </row>
    <row r="476" spans="1:9" x14ac:dyDescent="0.3">
      <c r="A476">
        <v>2020</v>
      </c>
      <c r="B476">
        <v>10</v>
      </c>
      <c r="C476" s="1" t="s">
        <v>9</v>
      </c>
      <c r="D476" s="1" t="s">
        <v>10</v>
      </c>
      <c r="E476" s="1" t="s">
        <v>11</v>
      </c>
      <c r="F476">
        <v>11.8332</v>
      </c>
      <c r="G476">
        <v>714.14047900000003</v>
      </c>
      <c r="H476">
        <v>2.4849999999999999</v>
      </c>
      <c r="I476">
        <v>536</v>
      </c>
    </row>
    <row r="477" spans="1:9" x14ac:dyDescent="0.3">
      <c r="A477">
        <v>2020</v>
      </c>
      <c r="B477">
        <v>10</v>
      </c>
      <c r="C477" s="1" t="s">
        <v>9</v>
      </c>
      <c r="D477" s="1" t="s">
        <v>10</v>
      </c>
      <c r="E477" s="1" t="s">
        <v>12</v>
      </c>
      <c r="F477">
        <v>60.083199999999998</v>
      </c>
      <c r="G477">
        <v>5107.3935730000003</v>
      </c>
      <c r="H477">
        <v>21.0291</v>
      </c>
      <c r="I477">
        <v>776</v>
      </c>
    </row>
    <row r="478" spans="1:9" x14ac:dyDescent="0.3">
      <c r="A478">
        <v>2020</v>
      </c>
      <c r="B478">
        <v>10</v>
      </c>
      <c r="C478" s="1" t="s">
        <v>9</v>
      </c>
      <c r="D478" s="1" t="s">
        <v>10</v>
      </c>
      <c r="E478" s="1" t="s">
        <v>13</v>
      </c>
      <c r="F478">
        <v>49.139600000000002</v>
      </c>
      <c r="G478">
        <v>4853.0570250000001</v>
      </c>
      <c r="H478">
        <v>24.569900000000001</v>
      </c>
      <c r="I478">
        <v>513</v>
      </c>
    </row>
    <row r="479" spans="1:9" x14ac:dyDescent="0.3">
      <c r="A479">
        <v>2020</v>
      </c>
      <c r="B479">
        <v>10</v>
      </c>
      <c r="C479" s="1" t="s">
        <v>9</v>
      </c>
      <c r="D479" s="1" t="s">
        <v>10</v>
      </c>
      <c r="E479" s="1" t="s">
        <v>14</v>
      </c>
      <c r="F479">
        <v>4.5999999999999999E-3</v>
      </c>
      <c r="G479">
        <v>1.0102390000000001</v>
      </c>
      <c r="H479">
        <v>3.5000000000000001E-3</v>
      </c>
      <c r="I479">
        <v>4</v>
      </c>
    </row>
    <row r="480" spans="1:9" hidden="1" x14ac:dyDescent="0.3">
      <c r="A480">
        <v>2020</v>
      </c>
      <c r="B480">
        <v>10</v>
      </c>
      <c r="C480" s="1" t="s">
        <v>9</v>
      </c>
      <c r="D480" s="1" t="s">
        <v>15</v>
      </c>
      <c r="E480" s="1" t="s">
        <v>11</v>
      </c>
      <c r="F480">
        <v>1.4E-3</v>
      </c>
      <c r="G480">
        <v>0.155886</v>
      </c>
      <c r="H480">
        <v>2.9999999999999997E-4</v>
      </c>
      <c r="I480">
        <v>2</v>
      </c>
    </row>
    <row r="481" spans="1:9" hidden="1" x14ac:dyDescent="0.3">
      <c r="A481">
        <v>2020</v>
      </c>
      <c r="B481">
        <v>10</v>
      </c>
      <c r="C481" s="1" t="s">
        <v>9</v>
      </c>
      <c r="D481" s="1" t="s">
        <v>15</v>
      </c>
      <c r="E481" s="1" t="s">
        <v>13</v>
      </c>
      <c r="F481">
        <v>33.0503</v>
      </c>
      <c r="G481">
        <v>5290.4256359999899</v>
      </c>
      <c r="H481">
        <v>13.2201</v>
      </c>
      <c r="I481">
        <v>649</v>
      </c>
    </row>
    <row r="482" spans="1:9" hidden="1" x14ac:dyDescent="0.3">
      <c r="A482">
        <v>2020</v>
      </c>
      <c r="B482">
        <v>10</v>
      </c>
      <c r="C482" s="1" t="s">
        <v>9</v>
      </c>
      <c r="D482" s="1" t="s">
        <v>16</v>
      </c>
      <c r="E482" s="1" t="s">
        <v>11</v>
      </c>
      <c r="F482">
        <v>7.4771000000000001</v>
      </c>
      <c r="G482">
        <v>414.76454100000001</v>
      </c>
      <c r="H482">
        <v>1.7197</v>
      </c>
      <c r="I482">
        <v>469</v>
      </c>
    </row>
    <row r="483" spans="1:9" hidden="1" x14ac:dyDescent="0.3">
      <c r="A483">
        <v>2020</v>
      </c>
      <c r="B483">
        <v>10</v>
      </c>
      <c r="C483" s="1" t="s">
        <v>9</v>
      </c>
      <c r="D483" s="1" t="s">
        <v>16</v>
      </c>
      <c r="E483" s="1" t="s">
        <v>13</v>
      </c>
      <c r="F483">
        <v>0.99029999999999996</v>
      </c>
      <c r="G483">
        <v>126.79139000000001</v>
      </c>
      <c r="H483">
        <v>0.4456</v>
      </c>
      <c r="I483">
        <v>273</v>
      </c>
    </row>
    <row r="484" spans="1:9" hidden="1" x14ac:dyDescent="0.3">
      <c r="A484">
        <v>2020</v>
      </c>
      <c r="B484">
        <v>10</v>
      </c>
      <c r="C484" s="1" t="s">
        <v>9</v>
      </c>
      <c r="D484" s="1" t="s">
        <v>20</v>
      </c>
      <c r="E484" s="1" t="s">
        <v>12</v>
      </c>
      <c r="F484">
        <v>9.4437999999999995</v>
      </c>
      <c r="G484">
        <v>458.54192799999998</v>
      </c>
      <c r="H484">
        <v>3.3997000000000002</v>
      </c>
      <c r="I484">
        <v>171</v>
      </c>
    </row>
    <row r="485" spans="1:9" hidden="1" x14ac:dyDescent="0.3">
      <c r="A485">
        <v>2020</v>
      </c>
      <c r="B485">
        <v>10</v>
      </c>
      <c r="C485" s="1" t="s">
        <v>9</v>
      </c>
      <c r="D485" s="1" t="s">
        <v>19</v>
      </c>
      <c r="E485" s="1" t="s">
        <v>12</v>
      </c>
      <c r="F485">
        <v>2.7065000000000001</v>
      </c>
      <c r="G485">
        <v>367.06660799999997</v>
      </c>
      <c r="H485">
        <v>1.0014000000000001</v>
      </c>
      <c r="I485">
        <v>167</v>
      </c>
    </row>
    <row r="486" spans="1:9" hidden="1" x14ac:dyDescent="0.3">
      <c r="A486">
        <v>2020</v>
      </c>
      <c r="B486">
        <v>10</v>
      </c>
      <c r="C486" s="1" t="s">
        <v>9</v>
      </c>
      <c r="D486" s="1" t="s">
        <v>17</v>
      </c>
      <c r="E486" s="1" t="s">
        <v>18</v>
      </c>
      <c r="F486">
        <v>2.7048999999999999</v>
      </c>
      <c r="G486">
        <v>285.144203</v>
      </c>
      <c r="H486">
        <v>0.4869</v>
      </c>
      <c r="I486">
        <v>101</v>
      </c>
    </row>
    <row r="487" spans="1:9" hidden="1" x14ac:dyDescent="0.3">
      <c r="A487">
        <v>2020</v>
      </c>
      <c r="B487">
        <v>10</v>
      </c>
      <c r="C487" s="1" t="s">
        <v>9</v>
      </c>
      <c r="D487" s="1" t="s">
        <v>23</v>
      </c>
      <c r="E487" s="1" t="s">
        <v>13</v>
      </c>
      <c r="F487">
        <v>0.59019999999999995</v>
      </c>
      <c r="G487">
        <v>116.50214699999999</v>
      </c>
      <c r="H487">
        <v>0.2361</v>
      </c>
      <c r="I487">
        <v>209</v>
      </c>
    </row>
    <row r="488" spans="1:9" hidden="1" x14ac:dyDescent="0.3">
      <c r="A488">
        <v>2020</v>
      </c>
      <c r="B488">
        <v>10</v>
      </c>
      <c r="C488" s="1" t="s">
        <v>9</v>
      </c>
      <c r="D488" s="1" t="s">
        <v>21</v>
      </c>
      <c r="E488" s="1" t="s">
        <v>22</v>
      </c>
      <c r="F488">
        <v>8.5000000000000006E-3</v>
      </c>
      <c r="G488">
        <v>2.76735</v>
      </c>
      <c r="H488">
        <v>2.3999999999999998E-3</v>
      </c>
      <c r="I488">
        <v>2</v>
      </c>
    </row>
    <row r="489" spans="1:9" hidden="1" x14ac:dyDescent="0.3">
      <c r="A489">
        <v>2020</v>
      </c>
      <c r="B489">
        <v>10</v>
      </c>
      <c r="C489" s="1" t="s">
        <v>9</v>
      </c>
      <c r="D489" s="1" t="s">
        <v>21</v>
      </c>
      <c r="E489" s="1" t="s">
        <v>13</v>
      </c>
      <c r="F489">
        <v>0.86599999999999999</v>
      </c>
      <c r="G489">
        <v>105.254914</v>
      </c>
      <c r="H489">
        <v>0.34639999999999999</v>
      </c>
      <c r="I489">
        <v>118</v>
      </c>
    </row>
    <row r="490" spans="1:9" hidden="1" x14ac:dyDescent="0.3">
      <c r="A490">
        <v>2020</v>
      </c>
      <c r="B490">
        <v>10</v>
      </c>
      <c r="C490" s="1" t="s">
        <v>9</v>
      </c>
      <c r="D490" s="1" t="s">
        <v>42</v>
      </c>
      <c r="E490" s="1" t="s">
        <v>13</v>
      </c>
      <c r="F490">
        <v>0.3019</v>
      </c>
      <c r="G490">
        <v>52.337632999999997</v>
      </c>
      <c r="H490">
        <v>0.1207</v>
      </c>
      <c r="I490">
        <v>57</v>
      </c>
    </row>
    <row r="491" spans="1:9" hidden="1" x14ac:dyDescent="0.3">
      <c r="A491">
        <v>2020</v>
      </c>
      <c r="B491">
        <v>10</v>
      </c>
      <c r="C491" s="1" t="s">
        <v>9</v>
      </c>
      <c r="D491" s="1" t="s">
        <v>24</v>
      </c>
      <c r="E491" s="1" t="s">
        <v>18</v>
      </c>
      <c r="F491">
        <v>0.2288</v>
      </c>
      <c r="G491">
        <v>36.775134999999999</v>
      </c>
      <c r="H491">
        <v>4.3499999999999997E-2</v>
      </c>
      <c r="I491">
        <v>0</v>
      </c>
    </row>
    <row r="492" spans="1:9" hidden="1" x14ac:dyDescent="0.3">
      <c r="A492">
        <v>2020</v>
      </c>
      <c r="B492">
        <v>10</v>
      </c>
      <c r="C492" s="1" t="s">
        <v>9</v>
      </c>
      <c r="D492" s="1" t="s">
        <v>24</v>
      </c>
      <c r="E492" s="1" t="s">
        <v>12</v>
      </c>
      <c r="F492">
        <v>1.2999999999999999E-3</v>
      </c>
      <c r="G492">
        <v>0.18559100000000001</v>
      </c>
      <c r="H492">
        <v>5.0000000000000001E-4</v>
      </c>
      <c r="I492">
        <v>0</v>
      </c>
    </row>
    <row r="493" spans="1:9" x14ac:dyDescent="0.3">
      <c r="A493">
        <v>2020</v>
      </c>
      <c r="B493">
        <v>10</v>
      </c>
      <c r="C493" s="1" t="s">
        <v>26</v>
      </c>
      <c r="D493" s="1" t="s">
        <v>10</v>
      </c>
      <c r="E493" s="1" t="s">
        <v>11</v>
      </c>
      <c r="F493">
        <v>63.945999999999998</v>
      </c>
      <c r="G493">
        <v>3988.5210590000002</v>
      </c>
      <c r="H493">
        <v>13.428599999999999</v>
      </c>
      <c r="I493">
        <v>9001</v>
      </c>
    </row>
    <row r="494" spans="1:9" x14ac:dyDescent="0.3">
      <c r="A494">
        <v>2020</v>
      </c>
      <c r="B494">
        <v>10</v>
      </c>
      <c r="C494" s="1" t="s">
        <v>26</v>
      </c>
      <c r="D494" s="1" t="s">
        <v>10</v>
      </c>
      <c r="E494" s="1" t="s">
        <v>12</v>
      </c>
      <c r="F494">
        <v>68.544200000000004</v>
      </c>
      <c r="G494">
        <v>6497.5637919999999</v>
      </c>
      <c r="H494">
        <v>23.990400000000001</v>
      </c>
      <c r="I494">
        <v>9709</v>
      </c>
    </row>
    <row r="495" spans="1:9" x14ac:dyDescent="0.3">
      <c r="A495">
        <v>2020</v>
      </c>
      <c r="B495">
        <v>10</v>
      </c>
      <c r="C495" s="1" t="s">
        <v>26</v>
      </c>
      <c r="D495" s="1" t="s">
        <v>10</v>
      </c>
      <c r="E495" s="1" t="s">
        <v>13</v>
      </c>
      <c r="F495">
        <v>7.1943000000000001</v>
      </c>
      <c r="G495">
        <v>1051.5509030000001</v>
      </c>
      <c r="H495">
        <v>3.5971000000000002</v>
      </c>
      <c r="I495">
        <v>1303</v>
      </c>
    </row>
    <row r="496" spans="1:9" x14ac:dyDescent="0.3">
      <c r="A496">
        <v>2020</v>
      </c>
      <c r="B496">
        <v>10</v>
      </c>
      <c r="C496" s="1" t="s">
        <v>26</v>
      </c>
      <c r="D496" s="1" t="s">
        <v>10</v>
      </c>
      <c r="E496" s="1" t="s">
        <v>14</v>
      </c>
      <c r="F496">
        <v>0.37369999999999998</v>
      </c>
      <c r="G496">
        <v>60.482140000000001</v>
      </c>
      <c r="H496">
        <v>0.28029999999999999</v>
      </c>
      <c r="I496">
        <v>252</v>
      </c>
    </row>
    <row r="497" spans="1:9" hidden="1" x14ac:dyDescent="0.3">
      <c r="A497">
        <v>2020</v>
      </c>
      <c r="B497">
        <v>10</v>
      </c>
      <c r="C497" s="1" t="s">
        <v>26</v>
      </c>
      <c r="D497" s="1" t="s">
        <v>15</v>
      </c>
      <c r="E497" s="1" t="s">
        <v>13</v>
      </c>
      <c r="F497">
        <v>9.9452999999999996</v>
      </c>
      <c r="G497">
        <v>2087.8199810000001</v>
      </c>
      <c r="H497">
        <v>3.9780000000000002</v>
      </c>
      <c r="I497">
        <v>1419</v>
      </c>
    </row>
    <row r="498" spans="1:9" hidden="1" x14ac:dyDescent="0.3">
      <c r="A498">
        <v>2020</v>
      </c>
      <c r="B498">
        <v>10</v>
      </c>
      <c r="C498" s="1" t="s">
        <v>26</v>
      </c>
      <c r="D498" s="1" t="s">
        <v>20</v>
      </c>
      <c r="E498" s="1" t="s">
        <v>12</v>
      </c>
      <c r="F498">
        <v>18.396799999999999</v>
      </c>
      <c r="G498">
        <v>987.11645699999997</v>
      </c>
      <c r="H498">
        <v>6.6227999999999998</v>
      </c>
      <c r="I498">
        <v>1872</v>
      </c>
    </row>
    <row r="499" spans="1:9" hidden="1" x14ac:dyDescent="0.3">
      <c r="A499">
        <v>2020</v>
      </c>
      <c r="B499">
        <v>10</v>
      </c>
      <c r="C499" s="1" t="s">
        <v>26</v>
      </c>
      <c r="D499" s="1" t="s">
        <v>16</v>
      </c>
      <c r="E499" s="1" t="s">
        <v>11</v>
      </c>
      <c r="F499">
        <v>2.4861</v>
      </c>
      <c r="G499">
        <v>194.28221400000001</v>
      </c>
      <c r="H499">
        <v>0.57179999999999997</v>
      </c>
      <c r="I499">
        <v>1454</v>
      </c>
    </row>
    <row r="500" spans="1:9" hidden="1" x14ac:dyDescent="0.3">
      <c r="A500">
        <v>2020</v>
      </c>
      <c r="B500">
        <v>10</v>
      </c>
      <c r="C500" s="1" t="s">
        <v>26</v>
      </c>
      <c r="D500" s="1" t="s">
        <v>16</v>
      </c>
      <c r="E500" s="1" t="s">
        <v>13</v>
      </c>
      <c r="F500">
        <v>0.60580000000000001</v>
      </c>
      <c r="G500">
        <v>109.80841700000001</v>
      </c>
      <c r="H500">
        <v>0.27260000000000001</v>
      </c>
      <c r="I500">
        <v>275</v>
      </c>
    </row>
    <row r="501" spans="1:9" hidden="1" x14ac:dyDescent="0.3">
      <c r="A501">
        <v>2020</v>
      </c>
      <c r="B501">
        <v>10</v>
      </c>
      <c r="C501" s="1" t="s">
        <v>26</v>
      </c>
      <c r="D501" s="1" t="s">
        <v>45</v>
      </c>
      <c r="E501" s="1" t="s">
        <v>12</v>
      </c>
      <c r="F501">
        <v>2.9653999999999998</v>
      </c>
      <c r="G501">
        <v>165.08208300000001</v>
      </c>
      <c r="H501">
        <v>1.0379</v>
      </c>
      <c r="I501">
        <v>249</v>
      </c>
    </row>
    <row r="502" spans="1:9" hidden="1" x14ac:dyDescent="0.3">
      <c r="A502">
        <v>2020</v>
      </c>
      <c r="B502">
        <v>10</v>
      </c>
      <c r="C502" s="1" t="s">
        <v>26</v>
      </c>
      <c r="D502" s="1" t="s">
        <v>19</v>
      </c>
      <c r="E502" s="1" t="s">
        <v>12</v>
      </c>
      <c r="F502">
        <v>0.76800000000000002</v>
      </c>
      <c r="G502">
        <v>129.93482800000001</v>
      </c>
      <c r="H502">
        <v>0.28410000000000002</v>
      </c>
      <c r="I502">
        <v>201</v>
      </c>
    </row>
    <row r="503" spans="1:9" hidden="1" x14ac:dyDescent="0.3">
      <c r="A503">
        <v>2020</v>
      </c>
      <c r="B503">
        <v>10</v>
      </c>
      <c r="C503" s="1" t="s">
        <v>26</v>
      </c>
      <c r="D503" s="1" t="s">
        <v>17</v>
      </c>
      <c r="E503" s="1" t="s">
        <v>18</v>
      </c>
      <c r="F503">
        <v>1.1305000000000001</v>
      </c>
      <c r="G503">
        <v>100.54479600000001</v>
      </c>
      <c r="H503">
        <v>0.2034</v>
      </c>
      <c r="I503">
        <v>177</v>
      </c>
    </row>
    <row r="504" spans="1:9" hidden="1" x14ac:dyDescent="0.3">
      <c r="A504">
        <v>2020</v>
      </c>
      <c r="B504">
        <v>10</v>
      </c>
      <c r="C504" s="1" t="s">
        <v>26</v>
      </c>
      <c r="D504" s="1" t="s">
        <v>29</v>
      </c>
      <c r="E504" s="1" t="s">
        <v>18</v>
      </c>
      <c r="F504">
        <v>6.3399999999999998E-2</v>
      </c>
      <c r="G504">
        <v>21.322638999999999</v>
      </c>
      <c r="H504">
        <v>1.21E-2</v>
      </c>
      <c r="I504">
        <v>0</v>
      </c>
    </row>
    <row r="505" spans="1:9" hidden="1" x14ac:dyDescent="0.3">
      <c r="A505">
        <v>2020</v>
      </c>
      <c r="B505">
        <v>10</v>
      </c>
      <c r="C505" s="1" t="s">
        <v>26</v>
      </c>
      <c r="D505" s="1" t="s">
        <v>29</v>
      </c>
      <c r="E505" s="1" t="s">
        <v>13</v>
      </c>
      <c r="F505">
        <v>0.18809999999999999</v>
      </c>
      <c r="G505">
        <v>65.471207000000007</v>
      </c>
      <c r="H505">
        <v>7.5300000000000006E-2</v>
      </c>
      <c r="I505">
        <v>0</v>
      </c>
    </row>
    <row r="506" spans="1:9" hidden="1" x14ac:dyDescent="0.3">
      <c r="A506">
        <v>2020</v>
      </c>
      <c r="B506">
        <v>10</v>
      </c>
      <c r="C506" s="1" t="s">
        <v>26</v>
      </c>
      <c r="D506" s="1" t="s">
        <v>28</v>
      </c>
      <c r="E506" s="1" t="s">
        <v>12</v>
      </c>
      <c r="F506">
        <v>0.31890000000000002</v>
      </c>
      <c r="G506">
        <v>70.952596999999997</v>
      </c>
      <c r="H506">
        <v>0.11169999999999999</v>
      </c>
      <c r="I506">
        <v>0</v>
      </c>
    </row>
    <row r="507" spans="1:9" hidden="1" x14ac:dyDescent="0.3">
      <c r="A507">
        <v>2020</v>
      </c>
      <c r="B507">
        <v>10</v>
      </c>
      <c r="C507" s="1" t="s">
        <v>26</v>
      </c>
      <c r="D507" s="1" t="s">
        <v>21</v>
      </c>
      <c r="E507" s="1" t="s">
        <v>22</v>
      </c>
      <c r="F507">
        <v>1.6000000000000001E-3</v>
      </c>
      <c r="G507">
        <v>0.64330100000000001</v>
      </c>
      <c r="H507">
        <v>5.0000000000000001E-4</v>
      </c>
      <c r="I507">
        <v>2</v>
      </c>
    </row>
    <row r="508" spans="1:9" hidden="1" x14ac:dyDescent="0.3">
      <c r="A508">
        <v>2020</v>
      </c>
      <c r="B508">
        <v>10</v>
      </c>
      <c r="C508" s="1" t="s">
        <v>26</v>
      </c>
      <c r="D508" s="1" t="s">
        <v>21</v>
      </c>
      <c r="E508" s="1" t="s">
        <v>13</v>
      </c>
      <c r="F508">
        <v>0.51939999999999997</v>
      </c>
      <c r="G508">
        <v>68.158990000000003</v>
      </c>
      <c r="H508">
        <v>0.2077</v>
      </c>
      <c r="I508">
        <v>270</v>
      </c>
    </row>
    <row r="509" spans="1:9" x14ac:dyDescent="0.3">
      <c r="A509">
        <v>2020</v>
      </c>
      <c r="B509">
        <v>10</v>
      </c>
      <c r="C509" s="1" t="s">
        <v>32</v>
      </c>
      <c r="D509" s="1" t="s">
        <v>10</v>
      </c>
      <c r="E509" s="1" t="s">
        <v>11</v>
      </c>
      <c r="F509">
        <v>131.0205</v>
      </c>
      <c r="G509">
        <v>7190.9176500000003</v>
      </c>
      <c r="H509">
        <v>27.514399999999998</v>
      </c>
      <c r="I509">
        <v>11485</v>
      </c>
    </row>
    <row r="510" spans="1:9" x14ac:dyDescent="0.3">
      <c r="A510">
        <v>2020</v>
      </c>
      <c r="B510">
        <v>10</v>
      </c>
      <c r="C510" s="1" t="s">
        <v>32</v>
      </c>
      <c r="D510" s="1" t="s">
        <v>10</v>
      </c>
      <c r="E510" s="1" t="s">
        <v>12</v>
      </c>
      <c r="F510">
        <v>124.66849999999999</v>
      </c>
      <c r="G510">
        <v>10831.853884</v>
      </c>
      <c r="H510">
        <v>43.634</v>
      </c>
      <c r="I510">
        <v>14382</v>
      </c>
    </row>
    <row r="511" spans="1:9" x14ac:dyDescent="0.3">
      <c r="A511">
        <v>2020</v>
      </c>
      <c r="B511">
        <v>10</v>
      </c>
      <c r="C511" s="1" t="s">
        <v>32</v>
      </c>
      <c r="D511" s="1" t="s">
        <v>10</v>
      </c>
      <c r="E511" s="1" t="s">
        <v>13</v>
      </c>
      <c r="F511">
        <v>14.815099999999999</v>
      </c>
      <c r="G511">
        <v>1659.9578710000001</v>
      </c>
      <c r="H511">
        <v>7.4076000000000004</v>
      </c>
      <c r="I511">
        <v>1165</v>
      </c>
    </row>
    <row r="512" spans="1:9" x14ac:dyDescent="0.3">
      <c r="A512">
        <v>2020</v>
      </c>
      <c r="B512">
        <v>10</v>
      </c>
      <c r="C512" s="1" t="s">
        <v>32</v>
      </c>
      <c r="D512" s="1" t="s">
        <v>10</v>
      </c>
      <c r="E512" s="1" t="s">
        <v>14</v>
      </c>
      <c r="F512">
        <v>0.1368</v>
      </c>
      <c r="G512">
        <v>24.417541</v>
      </c>
      <c r="H512">
        <v>0.1026</v>
      </c>
      <c r="I512">
        <v>52</v>
      </c>
    </row>
    <row r="513" spans="1:9" hidden="1" x14ac:dyDescent="0.3">
      <c r="A513">
        <v>2020</v>
      </c>
      <c r="B513">
        <v>10</v>
      </c>
      <c r="C513" s="1" t="s">
        <v>32</v>
      </c>
      <c r="D513" s="1" t="s">
        <v>15</v>
      </c>
      <c r="E513" s="1" t="s">
        <v>13</v>
      </c>
      <c r="F513">
        <v>37.477699999999999</v>
      </c>
      <c r="G513">
        <v>6614.2090939999998</v>
      </c>
      <c r="H513">
        <v>14.991099999999999</v>
      </c>
      <c r="I513">
        <v>1918</v>
      </c>
    </row>
    <row r="514" spans="1:9" hidden="1" x14ac:dyDescent="0.3">
      <c r="A514">
        <v>2020</v>
      </c>
      <c r="B514">
        <v>10</v>
      </c>
      <c r="C514" s="1" t="s">
        <v>32</v>
      </c>
      <c r="D514" s="1" t="s">
        <v>20</v>
      </c>
      <c r="E514" s="1" t="s">
        <v>12</v>
      </c>
      <c r="F514">
        <v>28.3202</v>
      </c>
      <c r="G514">
        <v>1773.8757390000001</v>
      </c>
      <c r="H514">
        <v>10.1952</v>
      </c>
      <c r="I514">
        <v>2129</v>
      </c>
    </row>
    <row r="515" spans="1:9" hidden="1" x14ac:dyDescent="0.3">
      <c r="A515">
        <v>2020</v>
      </c>
      <c r="B515">
        <v>10</v>
      </c>
      <c r="C515" s="1" t="s">
        <v>32</v>
      </c>
      <c r="D515" s="1" t="s">
        <v>16</v>
      </c>
      <c r="E515" s="1" t="s">
        <v>11</v>
      </c>
      <c r="F515">
        <v>7.1821999999999999</v>
      </c>
      <c r="G515">
        <v>465.36933099999999</v>
      </c>
      <c r="H515">
        <v>1.6518999999999999</v>
      </c>
      <c r="I515">
        <v>1585</v>
      </c>
    </row>
    <row r="516" spans="1:9" hidden="1" x14ac:dyDescent="0.3">
      <c r="A516">
        <v>2020</v>
      </c>
      <c r="B516">
        <v>10</v>
      </c>
      <c r="C516" s="1" t="s">
        <v>32</v>
      </c>
      <c r="D516" s="1" t="s">
        <v>16</v>
      </c>
      <c r="E516" s="1" t="s">
        <v>13</v>
      </c>
      <c r="F516">
        <v>2.5769000000000002</v>
      </c>
      <c r="G516">
        <v>433.62191999999999</v>
      </c>
      <c r="H516">
        <v>1.1595</v>
      </c>
      <c r="I516">
        <v>1206</v>
      </c>
    </row>
    <row r="517" spans="1:9" hidden="1" x14ac:dyDescent="0.3">
      <c r="A517">
        <v>2020</v>
      </c>
      <c r="B517">
        <v>10</v>
      </c>
      <c r="C517" s="1" t="s">
        <v>32</v>
      </c>
      <c r="D517" s="1" t="s">
        <v>33</v>
      </c>
      <c r="E517" s="1" t="s">
        <v>18</v>
      </c>
      <c r="F517">
        <v>1.6569</v>
      </c>
      <c r="G517">
        <v>472.904088</v>
      </c>
      <c r="H517">
        <v>0.31480000000000002</v>
      </c>
      <c r="I517">
        <v>94</v>
      </c>
    </row>
    <row r="518" spans="1:9" hidden="1" x14ac:dyDescent="0.3">
      <c r="A518">
        <v>2020</v>
      </c>
      <c r="B518">
        <v>10</v>
      </c>
      <c r="C518" s="1" t="s">
        <v>32</v>
      </c>
      <c r="D518" s="1" t="s">
        <v>33</v>
      </c>
      <c r="E518" s="1" t="s">
        <v>12</v>
      </c>
      <c r="F518">
        <v>1.9300000000000001E-2</v>
      </c>
      <c r="G518">
        <v>5.6711580000000001</v>
      </c>
      <c r="H518">
        <v>6.7000000000000002E-3</v>
      </c>
      <c r="I518">
        <v>7</v>
      </c>
    </row>
    <row r="519" spans="1:9" hidden="1" x14ac:dyDescent="0.3">
      <c r="A519">
        <v>2020</v>
      </c>
      <c r="B519">
        <v>10</v>
      </c>
      <c r="C519" s="1" t="s">
        <v>32</v>
      </c>
      <c r="D519" s="1" t="s">
        <v>33</v>
      </c>
      <c r="E519" s="1" t="s">
        <v>13</v>
      </c>
      <c r="F519">
        <v>5.7099999999999998E-2</v>
      </c>
      <c r="G519">
        <v>27.713615000000001</v>
      </c>
      <c r="H519">
        <v>2.86E-2</v>
      </c>
      <c r="I519">
        <v>47</v>
      </c>
    </row>
    <row r="520" spans="1:9" hidden="1" x14ac:dyDescent="0.3">
      <c r="A520">
        <v>2020</v>
      </c>
      <c r="B520">
        <v>10</v>
      </c>
      <c r="C520" s="1" t="s">
        <v>32</v>
      </c>
      <c r="D520" s="1" t="s">
        <v>19</v>
      </c>
      <c r="E520" s="1" t="s">
        <v>12</v>
      </c>
      <c r="F520">
        <v>2.4586000000000001</v>
      </c>
      <c r="G520">
        <v>381.16135500000001</v>
      </c>
      <c r="H520">
        <v>0.90969999999999995</v>
      </c>
      <c r="I520">
        <v>584</v>
      </c>
    </row>
    <row r="521" spans="1:9" hidden="1" x14ac:dyDescent="0.3">
      <c r="A521">
        <v>2020</v>
      </c>
      <c r="B521">
        <v>10</v>
      </c>
      <c r="C521" s="1" t="s">
        <v>32</v>
      </c>
      <c r="D521" s="1" t="s">
        <v>29</v>
      </c>
      <c r="E521" s="1" t="s">
        <v>18</v>
      </c>
      <c r="F521">
        <v>2.7000000000000001E-3</v>
      </c>
      <c r="G521">
        <v>0.56320400000000004</v>
      </c>
      <c r="H521">
        <v>5.0000000000000001E-4</v>
      </c>
      <c r="I521">
        <v>4</v>
      </c>
    </row>
    <row r="522" spans="1:9" hidden="1" x14ac:dyDescent="0.3">
      <c r="A522">
        <v>2020</v>
      </c>
      <c r="B522">
        <v>10</v>
      </c>
      <c r="C522" s="1" t="s">
        <v>32</v>
      </c>
      <c r="D522" s="1" t="s">
        <v>29</v>
      </c>
      <c r="E522" s="1" t="s">
        <v>12</v>
      </c>
      <c r="F522">
        <v>3.3E-3</v>
      </c>
      <c r="G522">
        <v>1.2797069999999999</v>
      </c>
      <c r="H522">
        <v>1.1999999999999999E-3</v>
      </c>
      <c r="I522">
        <v>2</v>
      </c>
    </row>
    <row r="523" spans="1:9" hidden="1" x14ac:dyDescent="0.3">
      <c r="A523">
        <v>2020</v>
      </c>
      <c r="B523">
        <v>10</v>
      </c>
      <c r="C523" s="1" t="s">
        <v>32</v>
      </c>
      <c r="D523" s="1" t="s">
        <v>29</v>
      </c>
      <c r="E523" s="1" t="s">
        <v>13</v>
      </c>
      <c r="F523">
        <v>1.0028999999999999</v>
      </c>
      <c r="G523">
        <v>318.321438</v>
      </c>
      <c r="H523">
        <v>0.40129999999999999</v>
      </c>
      <c r="I523">
        <v>151</v>
      </c>
    </row>
    <row r="524" spans="1:9" hidden="1" x14ac:dyDescent="0.3">
      <c r="A524">
        <v>2020</v>
      </c>
      <c r="B524">
        <v>10</v>
      </c>
      <c r="C524" s="1" t="s">
        <v>32</v>
      </c>
      <c r="D524" s="1" t="s">
        <v>35</v>
      </c>
      <c r="E524" s="1" t="s">
        <v>18</v>
      </c>
      <c r="F524">
        <v>0.36109999999999998</v>
      </c>
      <c r="G524">
        <v>62.499037999999999</v>
      </c>
      <c r="H524">
        <v>6.5000000000000002E-2</v>
      </c>
      <c r="I524">
        <v>0</v>
      </c>
    </row>
    <row r="525" spans="1:9" hidden="1" x14ac:dyDescent="0.3">
      <c r="A525">
        <v>2020</v>
      </c>
      <c r="B525">
        <v>10</v>
      </c>
      <c r="C525" s="1" t="s">
        <v>32</v>
      </c>
      <c r="D525" s="1" t="s">
        <v>35</v>
      </c>
      <c r="E525" s="1" t="s">
        <v>12</v>
      </c>
      <c r="F525">
        <v>0.68810000000000004</v>
      </c>
      <c r="G525">
        <v>160.841014</v>
      </c>
      <c r="H525">
        <v>0.24079999999999999</v>
      </c>
      <c r="I525">
        <v>0</v>
      </c>
    </row>
    <row r="526" spans="1:9" hidden="1" x14ac:dyDescent="0.3">
      <c r="A526">
        <v>2020</v>
      </c>
      <c r="B526">
        <v>10</v>
      </c>
      <c r="C526" s="1" t="s">
        <v>32</v>
      </c>
      <c r="D526" s="1" t="s">
        <v>34</v>
      </c>
      <c r="E526" s="1" t="s">
        <v>12</v>
      </c>
      <c r="F526">
        <v>6.7400000000000002E-2</v>
      </c>
      <c r="G526">
        <v>31.004518000000001</v>
      </c>
      <c r="H526">
        <v>2.35E-2</v>
      </c>
      <c r="I526">
        <v>0</v>
      </c>
    </row>
    <row r="527" spans="1:9" hidden="1" x14ac:dyDescent="0.3">
      <c r="A527">
        <v>2020</v>
      </c>
      <c r="B527">
        <v>10</v>
      </c>
      <c r="C527" s="1" t="s">
        <v>32</v>
      </c>
      <c r="D527" s="1" t="s">
        <v>34</v>
      </c>
      <c r="E527" s="1" t="s">
        <v>13</v>
      </c>
      <c r="F527">
        <v>0.33910000000000001</v>
      </c>
      <c r="G527">
        <v>184.796269</v>
      </c>
      <c r="H527">
        <v>0.1424</v>
      </c>
      <c r="I527">
        <v>0</v>
      </c>
    </row>
    <row r="528" spans="1:9" hidden="1" x14ac:dyDescent="0.3">
      <c r="A528">
        <v>2020</v>
      </c>
      <c r="B528">
        <v>10</v>
      </c>
      <c r="C528" s="1" t="s">
        <v>32</v>
      </c>
      <c r="D528" s="1" t="s">
        <v>37</v>
      </c>
      <c r="E528" s="1" t="s">
        <v>12</v>
      </c>
      <c r="F528">
        <v>0.86809999999999998</v>
      </c>
      <c r="G528">
        <v>172.28099900000001</v>
      </c>
      <c r="H528">
        <v>0.3039</v>
      </c>
      <c r="I528">
        <v>121</v>
      </c>
    </row>
    <row r="529" spans="1:9" x14ac:dyDescent="0.3">
      <c r="A529">
        <v>2020</v>
      </c>
      <c r="B529">
        <v>10</v>
      </c>
      <c r="C529" s="1" t="s">
        <v>9</v>
      </c>
      <c r="D529" s="1" t="s">
        <v>10</v>
      </c>
      <c r="E529" s="1" t="s">
        <v>46</v>
      </c>
      <c r="F529">
        <v>0.77529999999999999</v>
      </c>
      <c r="G529">
        <v>41.856000000000002</v>
      </c>
      <c r="H529">
        <v>0.155</v>
      </c>
      <c r="I529">
        <v>13</v>
      </c>
    </row>
    <row r="530" spans="1:9" x14ac:dyDescent="0.3">
      <c r="A530">
        <v>2020</v>
      </c>
      <c r="B530">
        <v>10</v>
      </c>
      <c r="C530" s="1" t="s">
        <v>26</v>
      </c>
      <c r="D530" s="1" t="s">
        <v>10</v>
      </c>
      <c r="E530" s="1" t="s">
        <v>46</v>
      </c>
      <c r="F530">
        <v>1.2061999999999999</v>
      </c>
      <c r="G530">
        <v>76.909300000000002</v>
      </c>
      <c r="H530">
        <v>0.2412</v>
      </c>
      <c r="I530">
        <v>367</v>
      </c>
    </row>
    <row r="531" spans="1:9" x14ac:dyDescent="0.3">
      <c r="A531">
        <v>2020</v>
      </c>
      <c r="B531">
        <v>10</v>
      </c>
      <c r="C531" s="1" t="s">
        <v>32</v>
      </c>
      <c r="D531" s="1" t="s">
        <v>10</v>
      </c>
      <c r="E531" s="1" t="s">
        <v>46</v>
      </c>
      <c r="F531">
        <v>2.4603999999999999</v>
      </c>
      <c r="G531">
        <v>151.083</v>
      </c>
      <c r="H531">
        <v>0.49209999999999998</v>
      </c>
      <c r="I531">
        <v>271</v>
      </c>
    </row>
    <row r="532" spans="1:9" x14ac:dyDescent="0.3">
      <c r="A532">
        <v>2020</v>
      </c>
      <c r="B532">
        <v>11</v>
      </c>
      <c r="C532" s="1" t="s">
        <v>9</v>
      </c>
      <c r="D532" s="1" t="s">
        <v>10</v>
      </c>
      <c r="E532" s="1" t="s">
        <v>11</v>
      </c>
      <c r="F532">
        <v>11.162000000000001</v>
      </c>
      <c r="G532">
        <v>693.52320399999996</v>
      </c>
      <c r="H532">
        <v>2.3441000000000001</v>
      </c>
      <c r="I532">
        <v>539</v>
      </c>
    </row>
    <row r="533" spans="1:9" x14ac:dyDescent="0.3">
      <c r="A533">
        <v>2020</v>
      </c>
      <c r="B533">
        <v>11</v>
      </c>
      <c r="C533" s="1" t="s">
        <v>9</v>
      </c>
      <c r="D533" s="1" t="s">
        <v>10</v>
      </c>
      <c r="E533" s="1" t="s">
        <v>12</v>
      </c>
      <c r="F533">
        <v>101.5784</v>
      </c>
      <c r="G533">
        <v>8077.5133800000003</v>
      </c>
      <c r="H533">
        <v>35.552500000000002</v>
      </c>
      <c r="I533">
        <v>794</v>
      </c>
    </row>
    <row r="534" spans="1:9" x14ac:dyDescent="0.3">
      <c r="A534">
        <v>2020</v>
      </c>
      <c r="B534">
        <v>11</v>
      </c>
      <c r="C534" s="1" t="s">
        <v>9</v>
      </c>
      <c r="D534" s="1" t="s">
        <v>10</v>
      </c>
      <c r="E534" s="1" t="s">
        <v>13</v>
      </c>
      <c r="F534">
        <v>33.7729</v>
      </c>
      <c r="G534">
        <v>3444.5009960000002</v>
      </c>
      <c r="H534">
        <v>16.886399999999998</v>
      </c>
      <c r="I534">
        <v>551</v>
      </c>
    </row>
    <row r="535" spans="1:9" x14ac:dyDescent="0.3">
      <c r="A535">
        <v>2020</v>
      </c>
      <c r="B535">
        <v>11</v>
      </c>
      <c r="C535" s="1" t="s">
        <v>9</v>
      </c>
      <c r="D535" s="1" t="s">
        <v>10</v>
      </c>
      <c r="E535" s="1" t="s">
        <v>14</v>
      </c>
      <c r="F535">
        <v>1.2999999999999999E-3</v>
      </c>
      <c r="G535">
        <v>0.28458600000000001</v>
      </c>
      <c r="H535">
        <v>1E-3</v>
      </c>
      <c r="I535">
        <v>1</v>
      </c>
    </row>
    <row r="536" spans="1:9" hidden="1" x14ac:dyDescent="0.3">
      <c r="A536">
        <v>2020</v>
      </c>
      <c r="B536">
        <v>11</v>
      </c>
      <c r="C536" s="1" t="s">
        <v>9</v>
      </c>
      <c r="D536" s="1" t="s">
        <v>15</v>
      </c>
      <c r="E536" s="1" t="s">
        <v>11</v>
      </c>
      <c r="F536">
        <v>2.76E-2</v>
      </c>
      <c r="G536">
        <v>3.023822</v>
      </c>
      <c r="H536">
        <v>5.4999999999999997E-3</v>
      </c>
      <c r="I536">
        <v>4</v>
      </c>
    </row>
    <row r="537" spans="1:9" hidden="1" x14ac:dyDescent="0.3">
      <c r="A537">
        <v>2020</v>
      </c>
      <c r="B537">
        <v>11</v>
      </c>
      <c r="C537" s="1" t="s">
        <v>9</v>
      </c>
      <c r="D537" s="1" t="s">
        <v>15</v>
      </c>
      <c r="E537" s="1" t="s">
        <v>13</v>
      </c>
      <c r="F537">
        <v>26.734500000000001</v>
      </c>
      <c r="G537">
        <v>4384.7971470000002</v>
      </c>
      <c r="H537">
        <v>10.694000000000001</v>
      </c>
      <c r="I537">
        <v>645</v>
      </c>
    </row>
    <row r="538" spans="1:9" hidden="1" x14ac:dyDescent="0.3">
      <c r="A538">
        <v>2020</v>
      </c>
      <c r="B538">
        <v>11</v>
      </c>
      <c r="C538" s="1" t="s">
        <v>9</v>
      </c>
      <c r="D538" s="1" t="s">
        <v>16</v>
      </c>
      <c r="E538" s="1" t="s">
        <v>11</v>
      </c>
      <c r="F538">
        <v>4.8132000000000001</v>
      </c>
      <c r="G538">
        <v>319.93897399999997</v>
      </c>
      <c r="H538">
        <v>1.107</v>
      </c>
      <c r="I538">
        <v>476</v>
      </c>
    </row>
    <row r="539" spans="1:9" hidden="1" x14ac:dyDescent="0.3">
      <c r="A539">
        <v>2020</v>
      </c>
      <c r="B539">
        <v>11</v>
      </c>
      <c r="C539" s="1" t="s">
        <v>9</v>
      </c>
      <c r="D539" s="1" t="s">
        <v>16</v>
      </c>
      <c r="E539" s="1" t="s">
        <v>13</v>
      </c>
      <c r="F539">
        <v>1.1080000000000001</v>
      </c>
      <c r="G539">
        <v>174.65104299999999</v>
      </c>
      <c r="H539">
        <v>0.49869999999999998</v>
      </c>
      <c r="I539">
        <v>314</v>
      </c>
    </row>
    <row r="540" spans="1:9" hidden="1" x14ac:dyDescent="0.3">
      <c r="A540">
        <v>2020</v>
      </c>
      <c r="B540">
        <v>11</v>
      </c>
      <c r="C540" s="1" t="s">
        <v>9</v>
      </c>
      <c r="D540" s="1" t="s">
        <v>20</v>
      </c>
      <c r="E540" s="1" t="s">
        <v>12</v>
      </c>
      <c r="F540">
        <v>4.9584999999999999</v>
      </c>
      <c r="G540">
        <v>300.08249499999999</v>
      </c>
      <c r="H540">
        <v>1.7850999999999999</v>
      </c>
      <c r="I540">
        <v>175</v>
      </c>
    </row>
    <row r="541" spans="1:9" hidden="1" x14ac:dyDescent="0.3">
      <c r="A541">
        <v>2020</v>
      </c>
      <c r="B541">
        <v>11</v>
      </c>
      <c r="C541" s="1" t="s">
        <v>9</v>
      </c>
      <c r="D541" s="1" t="s">
        <v>17</v>
      </c>
      <c r="E541" s="1" t="s">
        <v>18</v>
      </c>
      <c r="F541">
        <v>2.7119</v>
      </c>
      <c r="G541">
        <v>283.88014399999997</v>
      </c>
      <c r="H541">
        <v>0.48809999999999998</v>
      </c>
      <c r="I541">
        <v>103</v>
      </c>
    </row>
    <row r="542" spans="1:9" hidden="1" x14ac:dyDescent="0.3">
      <c r="A542">
        <v>2020</v>
      </c>
      <c r="B542">
        <v>11</v>
      </c>
      <c r="C542" s="1" t="s">
        <v>9</v>
      </c>
      <c r="D542" s="1" t="s">
        <v>19</v>
      </c>
      <c r="E542" s="1" t="s">
        <v>12</v>
      </c>
      <c r="F542">
        <v>1.8088</v>
      </c>
      <c r="G542">
        <v>249.37645599999999</v>
      </c>
      <c r="H542">
        <v>0.6694</v>
      </c>
      <c r="I542">
        <v>160</v>
      </c>
    </row>
    <row r="543" spans="1:9" hidden="1" x14ac:dyDescent="0.3">
      <c r="A543">
        <v>2020</v>
      </c>
      <c r="B543">
        <v>11</v>
      </c>
      <c r="C543" s="1" t="s">
        <v>9</v>
      </c>
      <c r="D543" s="1" t="s">
        <v>21</v>
      </c>
      <c r="E543" s="1" t="s">
        <v>22</v>
      </c>
      <c r="F543">
        <v>9.2999999999999992E-3</v>
      </c>
      <c r="G543">
        <v>2.947238</v>
      </c>
      <c r="H543">
        <v>2.5999999999999999E-3</v>
      </c>
      <c r="I543">
        <v>3</v>
      </c>
    </row>
    <row r="544" spans="1:9" hidden="1" x14ac:dyDescent="0.3">
      <c r="A544">
        <v>2020</v>
      </c>
      <c r="B544">
        <v>11</v>
      </c>
      <c r="C544" s="1" t="s">
        <v>9</v>
      </c>
      <c r="D544" s="1" t="s">
        <v>21</v>
      </c>
      <c r="E544" s="1" t="s">
        <v>13</v>
      </c>
      <c r="F544">
        <v>0.91449999999999998</v>
      </c>
      <c r="G544">
        <v>111.77260200000001</v>
      </c>
      <c r="H544">
        <v>0.36580000000000001</v>
      </c>
      <c r="I544">
        <v>123</v>
      </c>
    </row>
    <row r="545" spans="1:9" hidden="1" x14ac:dyDescent="0.3">
      <c r="A545">
        <v>2020</v>
      </c>
      <c r="B545">
        <v>11</v>
      </c>
      <c r="C545" s="1" t="s">
        <v>9</v>
      </c>
      <c r="D545" s="1" t="s">
        <v>23</v>
      </c>
      <c r="E545" s="1" t="s">
        <v>13</v>
      </c>
      <c r="F545">
        <v>0.45989999999999998</v>
      </c>
      <c r="G545">
        <v>98.216325999999995</v>
      </c>
      <c r="H545">
        <v>0.18390000000000001</v>
      </c>
      <c r="I545">
        <v>194</v>
      </c>
    </row>
    <row r="546" spans="1:9" hidden="1" x14ac:dyDescent="0.3">
      <c r="A546">
        <v>2020</v>
      </c>
      <c r="B546">
        <v>11</v>
      </c>
      <c r="C546" s="1" t="s">
        <v>9</v>
      </c>
      <c r="D546" s="1" t="s">
        <v>42</v>
      </c>
      <c r="E546" s="1" t="s">
        <v>13</v>
      </c>
      <c r="F546">
        <v>0.30549999999999999</v>
      </c>
      <c r="G546">
        <v>50.607906999999997</v>
      </c>
      <c r="H546">
        <v>0.1222</v>
      </c>
      <c r="I546">
        <v>61</v>
      </c>
    </row>
    <row r="547" spans="1:9" hidden="1" x14ac:dyDescent="0.3">
      <c r="A547">
        <v>2020</v>
      </c>
      <c r="B547">
        <v>11</v>
      </c>
      <c r="C547" s="1" t="s">
        <v>9</v>
      </c>
      <c r="D547" s="1" t="s">
        <v>24</v>
      </c>
      <c r="E547" s="1" t="s">
        <v>18</v>
      </c>
      <c r="F547">
        <v>0.22969999999999999</v>
      </c>
      <c r="G547">
        <v>39.360475000000001</v>
      </c>
      <c r="H547">
        <v>4.36E-2</v>
      </c>
      <c r="I547">
        <v>0</v>
      </c>
    </row>
    <row r="548" spans="1:9" hidden="1" x14ac:dyDescent="0.3">
      <c r="A548">
        <v>2020</v>
      </c>
      <c r="B548">
        <v>11</v>
      </c>
      <c r="C548" s="1" t="s">
        <v>9</v>
      </c>
      <c r="D548" s="1" t="s">
        <v>24</v>
      </c>
      <c r="E548" s="1" t="s">
        <v>12</v>
      </c>
      <c r="F548">
        <v>2.3E-3</v>
      </c>
      <c r="G548">
        <v>0.327685</v>
      </c>
      <c r="H548">
        <v>8.9999999999999998E-4</v>
      </c>
      <c r="I548">
        <v>0</v>
      </c>
    </row>
    <row r="549" spans="1:9" x14ac:dyDescent="0.3">
      <c r="A549">
        <v>2020</v>
      </c>
      <c r="B549">
        <v>11</v>
      </c>
      <c r="C549" s="1" t="s">
        <v>26</v>
      </c>
      <c r="D549" s="1" t="s">
        <v>10</v>
      </c>
      <c r="E549" s="1" t="s">
        <v>11</v>
      </c>
      <c r="F549">
        <v>57.410200000000003</v>
      </c>
      <c r="G549">
        <v>3619.51712</v>
      </c>
      <c r="H549">
        <v>12.056100000000001</v>
      </c>
      <c r="I549">
        <v>8353</v>
      </c>
    </row>
    <row r="550" spans="1:9" x14ac:dyDescent="0.3">
      <c r="A550">
        <v>2020</v>
      </c>
      <c r="B550">
        <v>11</v>
      </c>
      <c r="C550" s="1" t="s">
        <v>26</v>
      </c>
      <c r="D550" s="1" t="s">
        <v>10</v>
      </c>
      <c r="E550" s="1" t="s">
        <v>12</v>
      </c>
      <c r="F550">
        <v>66.791200000000003</v>
      </c>
      <c r="G550">
        <v>6207.0104730000003</v>
      </c>
      <c r="H550">
        <v>23.376899999999999</v>
      </c>
      <c r="I550">
        <v>9988</v>
      </c>
    </row>
    <row r="551" spans="1:9" x14ac:dyDescent="0.3">
      <c r="A551">
        <v>2020</v>
      </c>
      <c r="B551">
        <v>11</v>
      </c>
      <c r="C551" s="1" t="s">
        <v>26</v>
      </c>
      <c r="D551" s="1" t="s">
        <v>10</v>
      </c>
      <c r="E551" s="1" t="s">
        <v>13</v>
      </c>
      <c r="F551">
        <v>4.9462000000000002</v>
      </c>
      <c r="G551">
        <v>718.49784799999998</v>
      </c>
      <c r="H551">
        <v>2.4733000000000001</v>
      </c>
      <c r="I551">
        <v>1295</v>
      </c>
    </row>
    <row r="552" spans="1:9" x14ac:dyDescent="0.3">
      <c r="A552">
        <v>2020</v>
      </c>
      <c r="B552">
        <v>11</v>
      </c>
      <c r="C552" s="1" t="s">
        <v>26</v>
      </c>
      <c r="D552" s="1" t="s">
        <v>10</v>
      </c>
      <c r="E552" s="1" t="s">
        <v>14</v>
      </c>
      <c r="F552">
        <v>0.3836</v>
      </c>
      <c r="G552">
        <v>63.470421999999999</v>
      </c>
      <c r="H552">
        <v>0.28770000000000001</v>
      </c>
      <c r="I552">
        <v>292</v>
      </c>
    </row>
    <row r="553" spans="1:9" hidden="1" x14ac:dyDescent="0.3">
      <c r="A553">
        <v>2020</v>
      </c>
      <c r="B553">
        <v>11</v>
      </c>
      <c r="C553" s="1" t="s">
        <v>26</v>
      </c>
      <c r="D553" s="1" t="s">
        <v>15</v>
      </c>
      <c r="E553" s="1" t="s">
        <v>11</v>
      </c>
      <c r="F553">
        <v>3.8E-3</v>
      </c>
      <c r="G553">
        <v>0.441797</v>
      </c>
      <c r="H553">
        <v>6.9999999999999999E-4</v>
      </c>
      <c r="I553">
        <v>1</v>
      </c>
    </row>
    <row r="554" spans="1:9" hidden="1" x14ac:dyDescent="0.3">
      <c r="A554">
        <v>2020</v>
      </c>
      <c r="B554">
        <v>11</v>
      </c>
      <c r="C554" s="1" t="s">
        <v>26</v>
      </c>
      <c r="D554" s="1" t="s">
        <v>15</v>
      </c>
      <c r="E554" s="1" t="s">
        <v>13</v>
      </c>
      <c r="F554">
        <v>9.3493999999999993</v>
      </c>
      <c r="G554">
        <v>1891.763815</v>
      </c>
      <c r="H554">
        <v>3.7399</v>
      </c>
      <c r="I554">
        <v>1070</v>
      </c>
    </row>
    <row r="555" spans="1:9" hidden="1" x14ac:dyDescent="0.3">
      <c r="A555">
        <v>2020</v>
      </c>
      <c r="B555">
        <v>11</v>
      </c>
      <c r="C555" s="1" t="s">
        <v>26</v>
      </c>
      <c r="D555" s="1" t="s">
        <v>20</v>
      </c>
      <c r="E555" s="1" t="s">
        <v>12</v>
      </c>
      <c r="F555">
        <v>8.8801000000000005</v>
      </c>
      <c r="G555">
        <v>646.05694500000004</v>
      </c>
      <c r="H555">
        <v>3.1968000000000001</v>
      </c>
      <c r="I555">
        <v>1860</v>
      </c>
    </row>
    <row r="556" spans="1:9" hidden="1" x14ac:dyDescent="0.3">
      <c r="A556">
        <v>2020</v>
      </c>
      <c r="B556">
        <v>11</v>
      </c>
      <c r="C556" s="1" t="s">
        <v>26</v>
      </c>
      <c r="D556" s="1" t="s">
        <v>16</v>
      </c>
      <c r="E556" s="1" t="s">
        <v>11</v>
      </c>
      <c r="F556">
        <v>2.4161000000000001</v>
      </c>
      <c r="G556">
        <v>198.72034400000001</v>
      </c>
      <c r="H556">
        <v>0.55569999999999997</v>
      </c>
      <c r="I556">
        <v>1520</v>
      </c>
    </row>
    <row r="557" spans="1:9" hidden="1" x14ac:dyDescent="0.3">
      <c r="A557">
        <v>2020</v>
      </c>
      <c r="B557">
        <v>11</v>
      </c>
      <c r="C557" s="1" t="s">
        <v>26</v>
      </c>
      <c r="D557" s="1" t="s">
        <v>16</v>
      </c>
      <c r="E557" s="1" t="s">
        <v>13</v>
      </c>
      <c r="F557">
        <v>0.64219999999999999</v>
      </c>
      <c r="G557">
        <v>111.463019</v>
      </c>
      <c r="H557">
        <v>0.28899999999999998</v>
      </c>
      <c r="I557">
        <v>362</v>
      </c>
    </row>
    <row r="558" spans="1:9" hidden="1" x14ac:dyDescent="0.3">
      <c r="A558">
        <v>2020</v>
      </c>
      <c r="B558">
        <v>11</v>
      </c>
      <c r="C558" s="1" t="s">
        <v>26</v>
      </c>
      <c r="D558" s="1" t="s">
        <v>17</v>
      </c>
      <c r="E558" s="1" t="s">
        <v>18</v>
      </c>
      <c r="F558">
        <v>2.8003999999999998</v>
      </c>
      <c r="G558">
        <v>304.455579</v>
      </c>
      <c r="H558">
        <v>0.50409999999999999</v>
      </c>
      <c r="I558">
        <v>257</v>
      </c>
    </row>
    <row r="559" spans="1:9" hidden="1" x14ac:dyDescent="0.3">
      <c r="A559">
        <v>2020</v>
      </c>
      <c r="B559">
        <v>11</v>
      </c>
      <c r="C559" s="1" t="s">
        <v>26</v>
      </c>
      <c r="D559" s="1" t="s">
        <v>29</v>
      </c>
      <c r="E559" s="1" t="s">
        <v>18</v>
      </c>
      <c r="F559">
        <v>9.2499999999999999E-2</v>
      </c>
      <c r="G559">
        <v>30.896571999999999</v>
      </c>
      <c r="H559">
        <v>1.7600000000000001E-2</v>
      </c>
      <c r="I559">
        <v>0</v>
      </c>
    </row>
    <row r="560" spans="1:9" hidden="1" x14ac:dyDescent="0.3">
      <c r="A560">
        <v>2020</v>
      </c>
      <c r="B560">
        <v>11</v>
      </c>
      <c r="C560" s="1" t="s">
        <v>26</v>
      </c>
      <c r="D560" s="1" t="s">
        <v>29</v>
      </c>
      <c r="E560" s="1" t="s">
        <v>13</v>
      </c>
      <c r="F560">
        <v>0.31979999999999997</v>
      </c>
      <c r="G560">
        <v>103.77124999999999</v>
      </c>
      <c r="H560">
        <v>0.128</v>
      </c>
      <c r="I560">
        <v>0</v>
      </c>
    </row>
    <row r="561" spans="1:9" hidden="1" x14ac:dyDescent="0.3">
      <c r="A561">
        <v>2020</v>
      </c>
      <c r="B561">
        <v>11</v>
      </c>
      <c r="C561" s="1" t="s">
        <v>26</v>
      </c>
      <c r="D561" s="1" t="s">
        <v>19</v>
      </c>
      <c r="E561" s="1" t="s">
        <v>12</v>
      </c>
      <c r="F561">
        <v>0.72909999999999997</v>
      </c>
      <c r="G561">
        <v>122.897301</v>
      </c>
      <c r="H561">
        <v>0.2697</v>
      </c>
      <c r="I561">
        <v>195</v>
      </c>
    </row>
    <row r="562" spans="1:9" hidden="1" x14ac:dyDescent="0.3">
      <c r="A562">
        <v>2020</v>
      </c>
      <c r="B562">
        <v>11</v>
      </c>
      <c r="C562" s="1" t="s">
        <v>26</v>
      </c>
      <c r="D562" s="1" t="s">
        <v>45</v>
      </c>
      <c r="E562" s="1" t="s">
        <v>12</v>
      </c>
      <c r="F562">
        <v>1.5108999999999999</v>
      </c>
      <c r="G562">
        <v>96.602635000000006</v>
      </c>
      <c r="H562">
        <v>0.52880000000000005</v>
      </c>
      <c r="I562">
        <v>245</v>
      </c>
    </row>
    <row r="563" spans="1:9" hidden="1" x14ac:dyDescent="0.3">
      <c r="A563">
        <v>2020</v>
      </c>
      <c r="B563">
        <v>11</v>
      </c>
      <c r="C563" s="1" t="s">
        <v>26</v>
      </c>
      <c r="D563" s="1" t="s">
        <v>21</v>
      </c>
      <c r="E563" s="1" t="s">
        <v>22</v>
      </c>
      <c r="F563">
        <v>4.1999999999999997E-3</v>
      </c>
      <c r="G563">
        <v>1.5446660000000001</v>
      </c>
      <c r="H563">
        <v>1.1999999999999999E-3</v>
      </c>
      <c r="I563">
        <v>4</v>
      </c>
    </row>
    <row r="564" spans="1:9" hidden="1" x14ac:dyDescent="0.3">
      <c r="A564">
        <v>2020</v>
      </c>
      <c r="B564">
        <v>11</v>
      </c>
      <c r="C564" s="1" t="s">
        <v>26</v>
      </c>
      <c r="D564" s="1" t="s">
        <v>21</v>
      </c>
      <c r="E564" s="1" t="s">
        <v>13</v>
      </c>
      <c r="F564">
        <v>0.49969999999999998</v>
      </c>
      <c r="G564">
        <v>65.708517000000001</v>
      </c>
      <c r="H564">
        <v>0.19989999999999999</v>
      </c>
      <c r="I564">
        <v>272</v>
      </c>
    </row>
    <row r="565" spans="1:9" hidden="1" x14ac:dyDescent="0.3">
      <c r="A565">
        <v>2020</v>
      </c>
      <c r="B565">
        <v>11</v>
      </c>
      <c r="C565" s="1" t="s">
        <v>26</v>
      </c>
      <c r="D565" s="1" t="s">
        <v>35</v>
      </c>
      <c r="E565" s="1" t="s">
        <v>18</v>
      </c>
      <c r="F565">
        <v>3.2500000000000001E-2</v>
      </c>
      <c r="G565">
        <v>5.8138490000000003</v>
      </c>
      <c r="H565">
        <v>5.7999999999999996E-3</v>
      </c>
      <c r="I565">
        <v>0</v>
      </c>
    </row>
    <row r="566" spans="1:9" hidden="1" x14ac:dyDescent="0.3">
      <c r="A566">
        <v>2020</v>
      </c>
      <c r="B566">
        <v>11</v>
      </c>
      <c r="C566" s="1" t="s">
        <v>26</v>
      </c>
      <c r="D566" s="1" t="s">
        <v>35</v>
      </c>
      <c r="E566" s="1" t="s">
        <v>12</v>
      </c>
      <c r="F566">
        <v>0.2228</v>
      </c>
      <c r="G566">
        <v>51.098505000000003</v>
      </c>
      <c r="H566">
        <v>7.8E-2</v>
      </c>
      <c r="I566">
        <v>0</v>
      </c>
    </row>
    <row r="567" spans="1:9" x14ac:dyDescent="0.3">
      <c r="A567">
        <v>2020</v>
      </c>
      <c r="B567">
        <v>11</v>
      </c>
      <c r="C567" s="1" t="s">
        <v>32</v>
      </c>
      <c r="D567" s="1" t="s">
        <v>10</v>
      </c>
      <c r="E567" s="1" t="s">
        <v>11</v>
      </c>
      <c r="F567">
        <v>79.371300000000005</v>
      </c>
      <c r="G567">
        <v>5005.1553190000004</v>
      </c>
      <c r="H567">
        <v>16.667999999999999</v>
      </c>
      <c r="I567">
        <v>10435</v>
      </c>
    </row>
    <row r="568" spans="1:9" x14ac:dyDescent="0.3">
      <c r="A568">
        <v>2020</v>
      </c>
      <c r="B568">
        <v>11</v>
      </c>
      <c r="C568" s="1" t="s">
        <v>32</v>
      </c>
      <c r="D568" s="1" t="s">
        <v>10</v>
      </c>
      <c r="E568" s="1" t="s">
        <v>12</v>
      </c>
      <c r="F568">
        <v>157.79230000000001</v>
      </c>
      <c r="G568">
        <v>13396.308067</v>
      </c>
      <c r="H568">
        <v>55.227200000000003</v>
      </c>
      <c r="I568">
        <v>15696</v>
      </c>
    </row>
    <row r="569" spans="1:9" x14ac:dyDescent="0.3">
      <c r="A569">
        <v>2020</v>
      </c>
      <c r="B569">
        <v>11</v>
      </c>
      <c r="C569" s="1" t="s">
        <v>32</v>
      </c>
      <c r="D569" s="1" t="s">
        <v>10</v>
      </c>
      <c r="E569" s="1" t="s">
        <v>13</v>
      </c>
      <c r="F569">
        <v>11.558</v>
      </c>
      <c r="G569">
        <v>1290.956385</v>
      </c>
      <c r="H569">
        <v>5.7789999999999999</v>
      </c>
      <c r="I569">
        <v>1071</v>
      </c>
    </row>
    <row r="570" spans="1:9" x14ac:dyDescent="0.3">
      <c r="A570">
        <v>2020</v>
      </c>
      <c r="B570">
        <v>11</v>
      </c>
      <c r="C570" s="1" t="s">
        <v>32</v>
      </c>
      <c r="D570" s="1" t="s">
        <v>10</v>
      </c>
      <c r="E570" s="1" t="s">
        <v>14</v>
      </c>
      <c r="F570">
        <v>8.6699999999999999E-2</v>
      </c>
      <c r="G570">
        <v>15.436583000000001</v>
      </c>
      <c r="H570">
        <v>6.5000000000000002E-2</v>
      </c>
      <c r="I570">
        <v>51</v>
      </c>
    </row>
    <row r="571" spans="1:9" hidden="1" x14ac:dyDescent="0.3">
      <c r="A571">
        <v>2020</v>
      </c>
      <c r="B571">
        <v>11</v>
      </c>
      <c r="C571" s="1" t="s">
        <v>32</v>
      </c>
      <c r="D571" s="1" t="s">
        <v>15</v>
      </c>
      <c r="E571" s="1" t="s">
        <v>11</v>
      </c>
      <c r="F571">
        <v>2.7000000000000001E-3</v>
      </c>
      <c r="G571">
        <v>0.327685</v>
      </c>
      <c r="H571">
        <v>5.0000000000000001E-4</v>
      </c>
      <c r="I571">
        <v>2</v>
      </c>
    </row>
    <row r="572" spans="1:9" hidden="1" x14ac:dyDescent="0.3">
      <c r="A572">
        <v>2020</v>
      </c>
      <c r="B572">
        <v>11</v>
      </c>
      <c r="C572" s="1" t="s">
        <v>32</v>
      </c>
      <c r="D572" s="1" t="s">
        <v>15</v>
      </c>
      <c r="E572" s="1" t="s">
        <v>13</v>
      </c>
      <c r="F572">
        <v>41.174700000000001</v>
      </c>
      <c r="G572">
        <v>7167.1561419999998</v>
      </c>
      <c r="H572">
        <v>16.47</v>
      </c>
      <c r="I572">
        <v>1973</v>
      </c>
    </row>
    <row r="573" spans="1:9" hidden="1" x14ac:dyDescent="0.3">
      <c r="A573">
        <v>2020</v>
      </c>
      <c r="B573">
        <v>11</v>
      </c>
      <c r="C573" s="1" t="s">
        <v>32</v>
      </c>
      <c r="D573" s="1" t="s">
        <v>20</v>
      </c>
      <c r="E573" s="1" t="s">
        <v>12</v>
      </c>
      <c r="F573">
        <v>18.704899999999999</v>
      </c>
      <c r="G573">
        <v>1373.5066429999999</v>
      </c>
      <c r="H573">
        <v>6.7337999999999996</v>
      </c>
      <c r="I573">
        <v>2071</v>
      </c>
    </row>
    <row r="574" spans="1:9" hidden="1" x14ac:dyDescent="0.3">
      <c r="A574">
        <v>2020</v>
      </c>
      <c r="B574">
        <v>11</v>
      </c>
      <c r="C574" s="1" t="s">
        <v>32</v>
      </c>
      <c r="D574" s="1" t="s">
        <v>16</v>
      </c>
      <c r="E574" s="1" t="s">
        <v>11</v>
      </c>
      <c r="F574">
        <v>5.5669000000000004</v>
      </c>
      <c r="G574">
        <v>347.846203</v>
      </c>
      <c r="H574">
        <v>1.2804</v>
      </c>
      <c r="I574">
        <v>1415</v>
      </c>
    </row>
    <row r="575" spans="1:9" hidden="1" x14ac:dyDescent="0.3">
      <c r="A575">
        <v>2020</v>
      </c>
      <c r="B575">
        <v>11</v>
      </c>
      <c r="C575" s="1" t="s">
        <v>32</v>
      </c>
      <c r="D575" s="1" t="s">
        <v>16</v>
      </c>
      <c r="E575" s="1" t="s">
        <v>13</v>
      </c>
      <c r="F575">
        <v>3.2635999999999998</v>
      </c>
      <c r="G575">
        <v>537.94231600000001</v>
      </c>
      <c r="H575">
        <v>1.4685999999999999</v>
      </c>
      <c r="I575">
        <v>1914</v>
      </c>
    </row>
    <row r="576" spans="1:9" hidden="1" x14ac:dyDescent="0.3">
      <c r="A576">
        <v>2020</v>
      </c>
      <c r="B576">
        <v>11</v>
      </c>
      <c r="C576" s="1" t="s">
        <v>32</v>
      </c>
      <c r="D576" s="1" t="s">
        <v>33</v>
      </c>
      <c r="E576" s="1" t="s">
        <v>18</v>
      </c>
      <c r="F576">
        <v>1.7462</v>
      </c>
      <c r="G576">
        <v>471.87442099999998</v>
      </c>
      <c r="H576">
        <v>0.33169999999999999</v>
      </c>
      <c r="I576">
        <v>99</v>
      </c>
    </row>
    <row r="577" spans="1:9" hidden="1" x14ac:dyDescent="0.3">
      <c r="A577">
        <v>2020</v>
      </c>
      <c r="B577">
        <v>11</v>
      </c>
      <c r="C577" s="1" t="s">
        <v>32</v>
      </c>
      <c r="D577" s="1" t="s">
        <v>33</v>
      </c>
      <c r="E577" s="1" t="s">
        <v>12</v>
      </c>
      <c r="F577">
        <v>3.3799999999999997E-2</v>
      </c>
      <c r="G577">
        <v>7.7383160000000002</v>
      </c>
      <c r="H577">
        <v>1.1900000000000001E-2</v>
      </c>
      <c r="I577">
        <v>8</v>
      </c>
    </row>
    <row r="578" spans="1:9" hidden="1" x14ac:dyDescent="0.3">
      <c r="A578">
        <v>2020</v>
      </c>
      <c r="B578">
        <v>11</v>
      </c>
      <c r="C578" s="1" t="s">
        <v>32</v>
      </c>
      <c r="D578" s="1" t="s">
        <v>33</v>
      </c>
      <c r="E578" s="1" t="s">
        <v>13</v>
      </c>
      <c r="F578">
        <v>7.1199999999999999E-2</v>
      </c>
      <c r="G578">
        <v>35.070207000000003</v>
      </c>
      <c r="H578">
        <v>3.56E-2</v>
      </c>
      <c r="I578">
        <v>50</v>
      </c>
    </row>
    <row r="579" spans="1:9" hidden="1" x14ac:dyDescent="0.3">
      <c r="A579">
        <v>2020</v>
      </c>
      <c r="B579">
        <v>11</v>
      </c>
      <c r="C579" s="1" t="s">
        <v>32</v>
      </c>
      <c r="D579" s="1" t="s">
        <v>19</v>
      </c>
      <c r="E579" s="1" t="s">
        <v>12</v>
      </c>
      <c r="F579">
        <v>3.1013000000000002</v>
      </c>
      <c r="G579">
        <v>405.38521600000001</v>
      </c>
      <c r="H579">
        <v>1.1475</v>
      </c>
      <c r="I579">
        <v>432</v>
      </c>
    </row>
    <row r="580" spans="1:9" hidden="1" x14ac:dyDescent="0.3">
      <c r="A580">
        <v>2020</v>
      </c>
      <c r="B580">
        <v>11</v>
      </c>
      <c r="C580" s="1" t="s">
        <v>32</v>
      </c>
      <c r="D580" s="1" t="s">
        <v>29</v>
      </c>
      <c r="E580" s="1" t="s">
        <v>18</v>
      </c>
      <c r="F580">
        <v>6.9999999999999999E-4</v>
      </c>
      <c r="G580">
        <v>0.24201700000000001</v>
      </c>
      <c r="H580">
        <v>1E-4</v>
      </c>
      <c r="I580">
        <v>2</v>
      </c>
    </row>
    <row r="581" spans="1:9" hidden="1" x14ac:dyDescent="0.3">
      <c r="A581">
        <v>2020</v>
      </c>
      <c r="B581">
        <v>11</v>
      </c>
      <c r="C581" s="1" t="s">
        <v>32</v>
      </c>
      <c r="D581" s="1" t="s">
        <v>29</v>
      </c>
      <c r="E581" s="1" t="s">
        <v>12</v>
      </c>
      <c r="F581">
        <v>1.8E-3</v>
      </c>
      <c r="G581">
        <v>0.694689</v>
      </c>
      <c r="H581">
        <v>5.9999999999999995E-4</v>
      </c>
      <c r="I581">
        <v>1</v>
      </c>
    </row>
    <row r="582" spans="1:9" hidden="1" x14ac:dyDescent="0.3">
      <c r="A582">
        <v>2020</v>
      </c>
      <c r="B582">
        <v>11</v>
      </c>
      <c r="C582" s="1" t="s">
        <v>32</v>
      </c>
      <c r="D582" s="1" t="s">
        <v>29</v>
      </c>
      <c r="E582" s="1" t="s">
        <v>13</v>
      </c>
      <c r="F582">
        <v>0.9728</v>
      </c>
      <c r="G582">
        <v>287.26506799999999</v>
      </c>
      <c r="H582">
        <v>0.38919999999999999</v>
      </c>
      <c r="I582">
        <v>150</v>
      </c>
    </row>
    <row r="583" spans="1:9" hidden="1" x14ac:dyDescent="0.3">
      <c r="A583">
        <v>2020</v>
      </c>
      <c r="B583">
        <v>11</v>
      </c>
      <c r="C583" s="1" t="s">
        <v>32</v>
      </c>
      <c r="D583" s="1" t="s">
        <v>35</v>
      </c>
      <c r="E583" s="1" t="s">
        <v>18</v>
      </c>
      <c r="F583">
        <v>0.38250000000000001</v>
      </c>
      <c r="G583">
        <v>68.448018000000005</v>
      </c>
      <c r="H583">
        <v>6.88E-2</v>
      </c>
      <c r="I583">
        <v>80</v>
      </c>
    </row>
    <row r="584" spans="1:9" hidden="1" x14ac:dyDescent="0.3">
      <c r="A584">
        <v>2020</v>
      </c>
      <c r="B584">
        <v>11</v>
      </c>
      <c r="C584" s="1" t="s">
        <v>32</v>
      </c>
      <c r="D584" s="1" t="s">
        <v>35</v>
      </c>
      <c r="E584" s="1" t="s">
        <v>12</v>
      </c>
      <c r="F584">
        <v>1.0277000000000001</v>
      </c>
      <c r="G584">
        <v>215.00571099999999</v>
      </c>
      <c r="H584">
        <v>0.35970000000000002</v>
      </c>
      <c r="I584">
        <v>86</v>
      </c>
    </row>
    <row r="585" spans="1:9" hidden="1" x14ac:dyDescent="0.3">
      <c r="A585">
        <v>2020</v>
      </c>
      <c r="B585">
        <v>11</v>
      </c>
      <c r="C585" s="1" t="s">
        <v>32</v>
      </c>
      <c r="D585" s="1" t="s">
        <v>34</v>
      </c>
      <c r="E585" s="1" t="s">
        <v>18</v>
      </c>
      <c r="F585">
        <v>2.5000000000000001E-3</v>
      </c>
      <c r="G585">
        <v>1.2264630000000001</v>
      </c>
      <c r="H585">
        <v>5.0000000000000001E-4</v>
      </c>
      <c r="I585">
        <v>0</v>
      </c>
    </row>
    <row r="586" spans="1:9" hidden="1" x14ac:dyDescent="0.3">
      <c r="A586">
        <v>2020</v>
      </c>
      <c r="B586">
        <v>11</v>
      </c>
      <c r="C586" s="1" t="s">
        <v>32</v>
      </c>
      <c r="D586" s="1" t="s">
        <v>34</v>
      </c>
      <c r="E586" s="1" t="s">
        <v>12</v>
      </c>
      <c r="F586">
        <v>7.1099999999999997E-2</v>
      </c>
      <c r="G586">
        <v>30.765021000000001</v>
      </c>
      <c r="H586">
        <v>2.4899999999999999E-2</v>
      </c>
      <c r="I586">
        <v>0</v>
      </c>
    </row>
    <row r="587" spans="1:9" hidden="1" x14ac:dyDescent="0.3">
      <c r="A587">
        <v>2020</v>
      </c>
      <c r="B587">
        <v>11</v>
      </c>
      <c r="C587" s="1" t="s">
        <v>32</v>
      </c>
      <c r="D587" s="1" t="s">
        <v>34</v>
      </c>
      <c r="E587" s="1" t="s">
        <v>13</v>
      </c>
      <c r="F587">
        <v>0.35859999999999997</v>
      </c>
      <c r="G587">
        <v>194.894285</v>
      </c>
      <c r="H587">
        <v>0.15060000000000001</v>
      </c>
      <c r="I587">
        <v>0</v>
      </c>
    </row>
    <row r="588" spans="1:9" hidden="1" x14ac:dyDescent="0.3">
      <c r="A588">
        <v>2020</v>
      </c>
      <c r="B588">
        <v>11</v>
      </c>
      <c r="C588" s="1" t="s">
        <v>32</v>
      </c>
      <c r="D588" s="1" t="s">
        <v>47</v>
      </c>
      <c r="E588" s="1" t="s">
        <v>11</v>
      </c>
      <c r="F588">
        <v>0.14299999999999999</v>
      </c>
      <c r="G588">
        <v>65.889532000000003</v>
      </c>
      <c r="H588">
        <v>2.86E-2</v>
      </c>
      <c r="I588">
        <v>0</v>
      </c>
    </row>
    <row r="589" spans="1:9" hidden="1" x14ac:dyDescent="0.3">
      <c r="A589">
        <v>2020</v>
      </c>
      <c r="B589">
        <v>11</v>
      </c>
      <c r="C589" s="1" t="s">
        <v>32</v>
      </c>
      <c r="D589" s="1" t="s">
        <v>47</v>
      </c>
      <c r="E589" s="1" t="s">
        <v>12</v>
      </c>
      <c r="F589">
        <v>0.31309999999999999</v>
      </c>
      <c r="G589">
        <v>155.94172499999999</v>
      </c>
      <c r="H589">
        <v>0.1096</v>
      </c>
      <c r="I589">
        <v>0</v>
      </c>
    </row>
    <row r="590" spans="1:9" x14ac:dyDescent="0.3">
      <c r="A590">
        <v>2020</v>
      </c>
      <c r="B590">
        <v>11</v>
      </c>
      <c r="C590" s="1" t="s">
        <v>9</v>
      </c>
      <c r="D590" s="1" t="s">
        <v>10</v>
      </c>
      <c r="E590" s="1" t="s">
        <v>46</v>
      </c>
      <c r="F590">
        <v>2.4714999999999998</v>
      </c>
      <c r="G590">
        <v>173.91480000000001</v>
      </c>
      <c r="H590">
        <v>0.49430000000000002</v>
      </c>
      <c r="I590">
        <v>170</v>
      </c>
    </row>
    <row r="591" spans="1:9" x14ac:dyDescent="0.3">
      <c r="A591">
        <v>2020</v>
      </c>
      <c r="B591">
        <v>11</v>
      </c>
      <c r="C591" s="1" t="s">
        <v>26</v>
      </c>
      <c r="D591" s="1" t="s">
        <v>10</v>
      </c>
      <c r="E591" s="1" t="s">
        <v>46</v>
      </c>
      <c r="F591">
        <v>17.7682</v>
      </c>
      <c r="G591">
        <v>1109.3931</v>
      </c>
      <c r="H591">
        <v>3.5537000000000001</v>
      </c>
      <c r="I591">
        <v>1713</v>
      </c>
    </row>
    <row r="592" spans="1:9" x14ac:dyDescent="0.3">
      <c r="A592">
        <v>2020</v>
      </c>
      <c r="B592">
        <v>11</v>
      </c>
      <c r="C592" s="1" t="s">
        <v>32</v>
      </c>
      <c r="D592" s="1" t="s">
        <v>10</v>
      </c>
      <c r="E592" s="1" t="s">
        <v>46</v>
      </c>
      <c r="F592">
        <v>18.8734</v>
      </c>
      <c r="G592">
        <v>1317.4916000000001</v>
      </c>
      <c r="H592">
        <v>3.7747000000000002</v>
      </c>
      <c r="I592">
        <v>1607</v>
      </c>
    </row>
    <row r="593" spans="1:9" x14ac:dyDescent="0.3">
      <c r="A593">
        <v>2020</v>
      </c>
      <c r="B593">
        <v>12</v>
      </c>
      <c r="C593" s="1" t="s">
        <v>9</v>
      </c>
      <c r="D593" s="1" t="s">
        <v>10</v>
      </c>
      <c r="E593" s="1" t="s">
        <v>11</v>
      </c>
      <c r="F593">
        <v>12.700200000000001</v>
      </c>
      <c r="G593">
        <v>789.22792300000003</v>
      </c>
      <c r="H593">
        <v>2.6669999999999998</v>
      </c>
      <c r="I593">
        <v>543</v>
      </c>
    </row>
    <row r="594" spans="1:9" x14ac:dyDescent="0.3">
      <c r="A594">
        <v>2020</v>
      </c>
      <c r="B594">
        <v>12</v>
      </c>
      <c r="C594" s="1" t="s">
        <v>9</v>
      </c>
      <c r="D594" s="1" t="s">
        <v>10</v>
      </c>
      <c r="E594" s="1" t="s">
        <v>12</v>
      </c>
      <c r="F594">
        <v>69.803600000000003</v>
      </c>
      <c r="G594">
        <v>5995.2528309999998</v>
      </c>
      <c r="H594">
        <v>24.4312</v>
      </c>
      <c r="I594">
        <v>795</v>
      </c>
    </row>
    <row r="595" spans="1:9" x14ac:dyDescent="0.3">
      <c r="A595">
        <v>2020</v>
      </c>
      <c r="B595">
        <v>12</v>
      </c>
      <c r="C595" s="1" t="s">
        <v>9</v>
      </c>
      <c r="D595" s="1" t="s">
        <v>10</v>
      </c>
      <c r="E595" s="1" t="s">
        <v>13</v>
      </c>
      <c r="F595">
        <v>40.608600000000003</v>
      </c>
      <c r="G595">
        <v>3857.8111789999998</v>
      </c>
      <c r="H595">
        <v>20.304400000000001</v>
      </c>
      <c r="I595">
        <v>568</v>
      </c>
    </row>
    <row r="596" spans="1:9" x14ac:dyDescent="0.3">
      <c r="A596">
        <v>2020</v>
      </c>
      <c r="B596">
        <v>12</v>
      </c>
      <c r="C596" s="1" t="s">
        <v>9</v>
      </c>
      <c r="D596" s="1" t="s">
        <v>10</v>
      </c>
      <c r="E596" s="1" t="s">
        <v>14</v>
      </c>
      <c r="F596">
        <v>2.8999999999999998E-3</v>
      </c>
      <c r="G596">
        <v>0.23366300000000001</v>
      </c>
      <c r="H596">
        <v>2.2000000000000001E-3</v>
      </c>
      <c r="I596">
        <v>2</v>
      </c>
    </row>
    <row r="597" spans="1:9" hidden="1" x14ac:dyDescent="0.3">
      <c r="A597">
        <v>2020</v>
      </c>
      <c r="B597">
        <v>12</v>
      </c>
      <c r="C597" s="1" t="s">
        <v>9</v>
      </c>
      <c r="D597" s="1" t="s">
        <v>15</v>
      </c>
      <c r="E597" s="1" t="s">
        <v>11</v>
      </c>
      <c r="F597">
        <v>3.9899999999999998E-2</v>
      </c>
      <c r="G597">
        <v>4.3746749999999999</v>
      </c>
      <c r="H597">
        <v>8.0000000000000002E-3</v>
      </c>
      <c r="I597">
        <v>5</v>
      </c>
    </row>
    <row r="598" spans="1:9" hidden="1" x14ac:dyDescent="0.3">
      <c r="A598">
        <v>2020</v>
      </c>
      <c r="B598">
        <v>12</v>
      </c>
      <c r="C598" s="1" t="s">
        <v>9</v>
      </c>
      <c r="D598" s="1" t="s">
        <v>15</v>
      </c>
      <c r="E598" s="1" t="s">
        <v>13</v>
      </c>
      <c r="F598">
        <v>40.667499999999997</v>
      </c>
      <c r="G598">
        <v>5995.0734069999999</v>
      </c>
      <c r="H598">
        <v>16.267099999999999</v>
      </c>
      <c r="I598">
        <v>658</v>
      </c>
    </row>
    <row r="599" spans="1:9" hidden="1" x14ac:dyDescent="0.3">
      <c r="A599">
        <v>2020</v>
      </c>
      <c r="B599">
        <v>12</v>
      </c>
      <c r="C599" s="1" t="s">
        <v>9</v>
      </c>
      <c r="D599" s="1" t="s">
        <v>16</v>
      </c>
      <c r="E599" s="1" t="s">
        <v>11</v>
      </c>
      <c r="F599">
        <v>9.7942999999999998</v>
      </c>
      <c r="G599">
        <v>542.25353700000005</v>
      </c>
      <c r="H599">
        <v>2.2526999999999999</v>
      </c>
      <c r="I599">
        <v>466</v>
      </c>
    </row>
    <row r="600" spans="1:9" hidden="1" x14ac:dyDescent="0.3">
      <c r="A600">
        <v>2020</v>
      </c>
      <c r="B600">
        <v>12</v>
      </c>
      <c r="C600" s="1" t="s">
        <v>9</v>
      </c>
      <c r="D600" s="1" t="s">
        <v>16</v>
      </c>
      <c r="E600" s="1" t="s">
        <v>13</v>
      </c>
      <c r="F600">
        <v>1.4948999999999999</v>
      </c>
      <c r="G600">
        <v>208.69973899999999</v>
      </c>
      <c r="H600">
        <v>0.67269999999999996</v>
      </c>
      <c r="I600">
        <v>341</v>
      </c>
    </row>
    <row r="601" spans="1:9" hidden="1" x14ac:dyDescent="0.3">
      <c r="A601">
        <v>2020</v>
      </c>
      <c r="B601">
        <v>12</v>
      </c>
      <c r="C601" s="1" t="s">
        <v>9</v>
      </c>
      <c r="D601" s="1" t="s">
        <v>16</v>
      </c>
      <c r="E601" s="1" t="s">
        <v>14</v>
      </c>
      <c r="F601">
        <v>6.9999999999999999E-4</v>
      </c>
      <c r="G601">
        <v>0.125915</v>
      </c>
      <c r="H601">
        <v>4.0000000000000002E-4</v>
      </c>
      <c r="I601">
        <v>1</v>
      </c>
    </row>
    <row r="602" spans="1:9" hidden="1" x14ac:dyDescent="0.3">
      <c r="A602">
        <v>2020</v>
      </c>
      <c r="B602">
        <v>12</v>
      </c>
      <c r="C602" s="1" t="s">
        <v>9</v>
      </c>
      <c r="D602" s="1" t="s">
        <v>17</v>
      </c>
      <c r="E602" s="1" t="s">
        <v>18</v>
      </c>
      <c r="F602">
        <v>2.8290999999999999</v>
      </c>
      <c r="G602">
        <v>306.53553399999998</v>
      </c>
      <c r="H602">
        <v>0.50919999999999999</v>
      </c>
      <c r="I602">
        <v>103</v>
      </c>
    </row>
    <row r="603" spans="1:9" hidden="1" x14ac:dyDescent="0.3">
      <c r="A603">
        <v>2020</v>
      </c>
      <c r="B603">
        <v>12</v>
      </c>
      <c r="C603" s="1" t="s">
        <v>9</v>
      </c>
      <c r="D603" s="1" t="s">
        <v>20</v>
      </c>
      <c r="E603" s="1" t="s">
        <v>12</v>
      </c>
      <c r="F603">
        <v>4.4035000000000002</v>
      </c>
      <c r="G603">
        <v>282.29456699999997</v>
      </c>
      <c r="H603">
        <v>1.5852999999999999</v>
      </c>
      <c r="I603">
        <v>225</v>
      </c>
    </row>
    <row r="604" spans="1:9" hidden="1" x14ac:dyDescent="0.3">
      <c r="A604">
        <v>2020</v>
      </c>
      <c r="B604">
        <v>12</v>
      </c>
      <c r="C604" s="1" t="s">
        <v>9</v>
      </c>
      <c r="D604" s="1" t="s">
        <v>19</v>
      </c>
      <c r="E604" s="1" t="s">
        <v>12</v>
      </c>
      <c r="F604">
        <v>1.1941999999999999</v>
      </c>
      <c r="G604">
        <v>162.46889400000001</v>
      </c>
      <c r="H604">
        <v>0.44190000000000002</v>
      </c>
      <c r="I604">
        <v>133</v>
      </c>
    </row>
    <row r="605" spans="1:9" hidden="1" x14ac:dyDescent="0.3">
      <c r="A605">
        <v>2020</v>
      </c>
      <c r="B605">
        <v>12</v>
      </c>
      <c r="C605" s="1" t="s">
        <v>9</v>
      </c>
      <c r="D605" s="1" t="s">
        <v>21</v>
      </c>
      <c r="E605" s="1" t="s">
        <v>22</v>
      </c>
      <c r="F605">
        <v>4.7999999999999996E-3</v>
      </c>
      <c r="G605">
        <v>1.5882289999999999</v>
      </c>
      <c r="H605">
        <v>1.4E-3</v>
      </c>
      <c r="I605">
        <v>3</v>
      </c>
    </row>
    <row r="606" spans="1:9" hidden="1" x14ac:dyDescent="0.3">
      <c r="A606">
        <v>2020</v>
      </c>
      <c r="B606">
        <v>12</v>
      </c>
      <c r="C606" s="1" t="s">
        <v>9</v>
      </c>
      <c r="D606" s="1" t="s">
        <v>21</v>
      </c>
      <c r="E606" s="1" t="s">
        <v>13</v>
      </c>
      <c r="F606">
        <v>0.94569999999999999</v>
      </c>
      <c r="G606">
        <v>117.209566</v>
      </c>
      <c r="H606">
        <v>0.37830000000000003</v>
      </c>
      <c r="I606">
        <v>119</v>
      </c>
    </row>
    <row r="607" spans="1:9" hidden="1" x14ac:dyDescent="0.3">
      <c r="A607">
        <v>2020</v>
      </c>
      <c r="B607">
        <v>12</v>
      </c>
      <c r="C607" s="1" t="s">
        <v>9</v>
      </c>
      <c r="D607" s="1" t="s">
        <v>23</v>
      </c>
      <c r="E607" s="1" t="s">
        <v>13</v>
      </c>
      <c r="F607">
        <v>0.40260000000000001</v>
      </c>
      <c r="G607">
        <v>87.407708</v>
      </c>
      <c r="H607">
        <v>0.16109999999999999</v>
      </c>
      <c r="I607">
        <v>202</v>
      </c>
    </row>
    <row r="608" spans="1:9" hidden="1" x14ac:dyDescent="0.3">
      <c r="A608">
        <v>2020</v>
      </c>
      <c r="B608">
        <v>12</v>
      </c>
      <c r="C608" s="1" t="s">
        <v>9</v>
      </c>
      <c r="D608" s="1" t="s">
        <v>24</v>
      </c>
      <c r="E608" s="1" t="s">
        <v>18</v>
      </c>
      <c r="F608">
        <v>0.29680000000000001</v>
      </c>
      <c r="G608">
        <v>50.525289000000001</v>
      </c>
      <c r="H608">
        <v>5.6399999999999999E-2</v>
      </c>
      <c r="I608">
        <v>0</v>
      </c>
    </row>
    <row r="609" spans="1:9" hidden="1" x14ac:dyDescent="0.3">
      <c r="A609">
        <v>2020</v>
      </c>
      <c r="B609">
        <v>12</v>
      </c>
      <c r="C609" s="1" t="s">
        <v>9</v>
      </c>
      <c r="D609" s="1" t="s">
        <v>24</v>
      </c>
      <c r="E609" s="1" t="s">
        <v>12</v>
      </c>
      <c r="F609">
        <v>5.0000000000000001E-3</v>
      </c>
      <c r="G609">
        <v>0.61836999999999998</v>
      </c>
      <c r="H609">
        <v>2E-3</v>
      </c>
      <c r="I609">
        <v>0</v>
      </c>
    </row>
    <row r="610" spans="1:9" hidden="1" x14ac:dyDescent="0.3">
      <c r="A610">
        <v>2020</v>
      </c>
      <c r="B610">
        <v>12</v>
      </c>
      <c r="C610" s="1" t="s">
        <v>9</v>
      </c>
      <c r="D610" s="1" t="s">
        <v>42</v>
      </c>
      <c r="E610" s="1" t="s">
        <v>13</v>
      </c>
      <c r="F610">
        <v>0.2248</v>
      </c>
      <c r="G610">
        <v>41.788139000000001</v>
      </c>
      <c r="H610">
        <v>8.9899999999999994E-2</v>
      </c>
      <c r="I610">
        <v>60</v>
      </c>
    </row>
    <row r="611" spans="1:9" x14ac:dyDescent="0.3">
      <c r="A611">
        <v>2020</v>
      </c>
      <c r="B611">
        <v>12</v>
      </c>
      <c r="C611" s="1" t="s">
        <v>26</v>
      </c>
      <c r="D611" s="1" t="s">
        <v>10</v>
      </c>
      <c r="E611" s="1" t="s">
        <v>11</v>
      </c>
      <c r="F611">
        <v>74.862899999999996</v>
      </c>
      <c r="G611">
        <v>4235.5771329999998</v>
      </c>
      <c r="H611">
        <v>15.7212</v>
      </c>
      <c r="I611">
        <v>8742</v>
      </c>
    </row>
    <row r="612" spans="1:9" x14ac:dyDescent="0.3">
      <c r="A612">
        <v>2020</v>
      </c>
      <c r="B612">
        <v>12</v>
      </c>
      <c r="C612" s="1" t="s">
        <v>26</v>
      </c>
      <c r="D612" s="1" t="s">
        <v>10</v>
      </c>
      <c r="E612" s="1" t="s">
        <v>12</v>
      </c>
      <c r="F612">
        <v>44.227600000000002</v>
      </c>
      <c r="G612">
        <v>4566.001749</v>
      </c>
      <c r="H612">
        <v>15.479699999999999</v>
      </c>
      <c r="I612">
        <v>8900</v>
      </c>
    </row>
    <row r="613" spans="1:9" x14ac:dyDescent="0.3">
      <c r="A613">
        <v>2020</v>
      </c>
      <c r="B613">
        <v>12</v>
      </c>
      <c r="C613" s="1" t="s">
        <v>26</v>
      </c>
      <c r="D613" s="1" t="s">
        <v>10</v>
      </c>
      <c r="E613" s="1" t="s">
        <v>13</v>
      </c>
      <c r="F613">
        <v>5.0658000000000003</v>
      </c>
      <c r="G613">
        <v>764.22907699999996</v>
      </c>
      <c r="H613">
        <v>2.5329999999999999</v>
      </c>
      <c r="I613">
        <v>869</v>
      </c>
    </row>
    <row r="614" spans="1:9" x14ac:dyDescent="0.3">
      <c r="A614">
        <v>2020</v>
      </c>
      <c r="B614">
        <v>12</v>
      </c>
      <c r="C614" s="1" t="s">
        <v>26</v>
      </c>
      <c r="D614" s="1" t="s">
        <v>10</v>
      </c>
      <c r="E614" s="1" t="s">
        <v>14</v>
      </c>
      <c r="F614">
        <v>0.27960000000000002</v>
      </c>
      <c r="G614">
        <v>45.269075000000001</v>
      </c>
      <c r="H614">
        <v>0.2097</v>
      </c>
      <c r="I614">
        <v>178</v>
      </c>
    </row>
    <row r="615" spans="1:9" hidden="1" x14ac:dyDescent="0.3">
      <c r="A615">
        <v>2020</v>
      </c>
      <c r="B615">
        <v>12</v>
      </c>
      <c r="C615" s="1" t="s">
        <v>26</v>
      </c>
      <c r="D615" s="1" t="s">
        <v>15</v>
      </c>
      <c r="E615" s="1" t="s">
        <v>11</v>
      </c>
      <c r="F615">
        <v>1.21E-2</v>
      </c>
      <c r="G615">
        <v>1.127402</v>
      </c>
      <c r="H615">
        <v>2.5000000000000001E-3</v>
      </c>
      <c r="I615">
        <v>2</v>
      </c>
    </row>
    <row r="616" spans="1:9" hidden="1" x14ac:dyDescent="0.3">
      <c r="A616">
        <v>2020</v>
      </c>
      <c r="B616">
        <v>12</v>
      </c>
      <c r="C616" s="1" t="s">
        <v>26</v>
      </c>
      <c r="D616" s="1" t="s">
        <v>15</v>
      </c>
      <c r="E616" s="1" t="s">
        <v>13</v>
      </c>
      <c r="F616">
        <v>6.5758000000000001</v>
      </c>
      <c r="G616">
        <v>1391.7110399999999</v>
      </c>
      <c r="H616">
        <v>2.6303000000000001</v>
      </c>
      <c r="I616">
        <v>939</v>
      </c>
    </row>
    <row r="617" spans="1:9" hidden="1" x14ac:dyDescent="0.3">
      <c r="A617">
        <v>2020</v>
      </c>
      <c r="B617">
        <v>12</v>
      </c>
      <c r="C617" s="1" t="s">
        <v>26</v>
      </c>
      <c r="D617" s="1" t="s">
        <v>20</v>
      </c>
      <c r="E617" s="1" t="s">
        <v>12</v>
      </c>
      <c r="F617">
        <v>7.5570000000000004</v>
      </c>
      <c r="G617">
        <v>574.50500699999998</v>
      </c>
      <c r="H617">
        <v>2.7206000000000001</v>
      </c>
      <c r="I617">
        <v>1595</v>
      </c>
    </row>
    <row r="618" spans="1:9" hidden="1" x14ac:dyDescent="0.3">
      <c r="A618">
        <v>2020</v>
      </c>
      <c r="B618">
        <v>12</v>
      </c>
      <c r="C618" s="1" t="s">
        <v>26</v>
      </c>
      <c r="D618" s="1" t="s">
        <v>16</v>
      </c>
      <c r="E618" s="1" t="s">
        <v>11</v>
      </c>
      <c r="F618">
        <v>3.0648</v>
      </c>
      <c r="G618">
        <v>238.161845</v>
      </c>
      <c r="H618">
        <v>0.70489999999999997</v>
      </c>
      <c r="I618">
        <v>1181</v>
      </c>
    </row>
    <row r="619" spans="1:9" hidden="1" x14ac:dyDescent="0.3">
      <c r="A619">
        <v>2020</v>
      </c>
      <c r="B619">
        <v>12</v>
      </c>
      <c r="C619" s="1" t="s">
        <v>26</v>
      </c>
      <c r="D619" s="1" t="s">
        <v>16</v>
      </c>
      <c r="E619" s="1" t="s">
        <v>13</v>
      </c>
      <c r="F619">
        <v>0.66700000000000004</v>
      </c>
      <c r="G619">
        <v>117.18423799999999</v>
      </c>
      <c r="H619">
        <v>0.30020000000000002</v>
      </c>
      <c r="I619">
        <v>439</v>
      </c>
    </row>
    <row r="620" spans="1:9" hidden="1" x14ac:dyDescent="0.3">
      <c r="A620">
        <v>2020</v>
      </c>
      <c r="B620">
        <v>12</v>
      </c>
      <c r="C620" s="1" t="s">
        <v>26</v>
      </c>
      <c r="D620" s="1" t="s">
        <v>19</v>
      </c>
      <c r="E620" s="1" t="s">
        <v>12</v>
      </c>
      <c r="F620">
        <v>1.0039</v>
      </c>
      <c r="G620">
        <v>159.75604799999999</v>
      </c>
      <c r="H620">
        <v>0.37140000000000001</v>
      </c>
      <c r="I620">
        <v>460</v>
      </c>
    </row>
    <row r="621" spans="1:9" hidden="1" x14ac:dyDescent="0.3">
      <c r="A621">
        <v>2020</v>
      </c>
      <c r="B621">
        <v>12</v>
      </c>
      <c r="C621" s="1" t="s">
        <v>26</v>
      </c>
      <c r="D621" s="1" t="s">
        <v>17</v>
      </c>
      <c r="E621" s="1" t="s">
        <v>18</v>
      </c>
      <c r="F621">
        <v>1.5923</v>
      </c>
      <c r="G621">
        <v>134.403459</v>
      </c>
      <c r="H621">
        <v>0.28660000000000002</v>
      </c>
      <c r="I621">
        <v>220</v>
      </c>
    </row>
    <row r="622" spans="1:9" hidden="1" x14ac:dyDescent="0.3">
      <c r="A622">
        <v>2020</v>
      </c>
      <c r="B622">
        <v>12</v>
      </c>
      <c r="C622" s="1" t="s">
        <v>26</v>
      </c>
      <c r="D622" s="1" t="s">
        <v>45</v>
      </c>
      <c r="E622" s="1" t="s">
        <v>12</v>
      </c>
      <c r="F622">
        <v>0.68120000000000003</v>
      </c>
      <c r="G622">
        <v>60.933020999999997</v>
      </c>
      <c r="H622">
        <v>0.2384</v>
      </c>
      <c r="I622">
        <v>223</v>
      </c>
    </row>
    <row r="623" spans="1:9" hidden="1" x14ac:dyDescent="0.3">
      <c r="A623">
        <v>2020</v>
      </c>
      <c r="B623">
        <v>12</v>
      </c>
      <c r="C623" s="1" t="s">
        <v>26</v>
      </c>
      <c r="D623" s="1" t="s">
        <v>35</v>
      </c>
      <c r="E623" s="1" t="s">
        <v>18</v>
      </c>
      <c r="F623">
        <v>3.7199999999999997E-2</v>
      </c>
      <c r="G623">
        <v>6.7132240000000003</v>
      </c>
      <c r="H623">
        <v>6.7000000000000002E-3</v>
      </c>
      <c r="I623">
        <v>0</v>
      </c>
    </row>
    <row r="624" spans="1:9" hidden="1" x14ac:dyDescent="0.3">
      <c r="A624">
        <v>2020</v>
      </c>
      <c r="B624">
        <v>12</v>
      </c>
      <c r="C624" s="1" t="s">
        <v>26</v>
      </c>
      <c r="D624" s="1" t="s">
        <v>35</v>
      </c>
      <c r="E624" s="1" t="s">
        <v>12</v>
      </c>
      <c r="F624">
        <v>0.1953</v>
      </c>
      <c r="G624">
        <v>45.258333</v>
      </c>
      <c r="H624">
        <v>6.8400000000000002E-2</v>
      </c>
      <c r="I624">
        <v>0</v>
      </c>
    </row>
    <row r="625" spans="1:9" hidden="1" x14ac:dyDescent="0.3">
      <c r="A625">
        <v>2020</v>
      </c>
      <c r="B625">
        <v>12</v>
      </c>
      <c r="C625" s="1" t="s">
        <v>26</v>
      </c>
      <c r="D625" s="1" t="s">
        <v>21</v>
      </c>
      <c r="E625" s="1" t="s">
        <v>22</v>
      </c>
      <c r="F625">
        <v>2.8999999999999998E-3</v>
      </c>
      <c r="G625">
        <v>1.1161300000000001</v>
      </c>
      <c r="H625">
        <v>8.0000000000000004E-4</v>
      </c>
      <c r="I625">
        <v>2</v>
      </c>
    </row>
    <row r="626" spans="1:9" hidden="1" x14ac:dyDescent="0.3">
      <c r="A626">
        <v>2020</v>
      </c>
      <c r="B626">
        <v>12</v>
      </c>
      <c r="C626" s="1" t="s">
        <v>26</v>
      </c>
      <c r="D626" s="1" t="s">
        <v>21</v>
      </c>
      <c r="E626" s="1" t="s">
        <v>13</v>
      </c>
      <c r="F626">
        <v>0.3372</v>
      </c>
      <c r="G626">
        <v>35.861902000000001</v>
      </c>
      <c r="H626">
        <v>0.13489999999999999</v>
      </c>
      <c r="I626">
        <v>212</v>
      </c>
    </row>
    <row r="627" spans="1:9" hidden="1" x14ac:dyDescent="0.3">
      <c r="A627">
        <v>2020</v>
      </c>
      <c r="B627">
        <v>12</v>
      </c>
      <c r="C627" s="1" t="s">
        <v>26</v>
      </c>
      <c r="D627" s="1" t="s">
        <v>48</v>
      </c>
      <c r="E627" s="1" t="s">
        <v>12</v>
      </c>
      <c r="F627">
        <v>0.51149999999999995</v>
      </c>
      <c r="G627">
        <v>35.519098999999997</v>
      </c>
      <c r="H627">
        <v>0.1867</v>
      </c>
      <c r="I627">
        <v>0</v>
      </c>
    </row>
    <row r="628" spans="1:9" x14ac:dyDescent="0.3">
      <c r="A628">
        <v>2020</v>
      </c>
      <c r="B628">
        <v>12</v>
      </c>
      <c r="C628" s="1" t="s">
        <v>32</v>
      </c>
      <c r="D628" s="1" t="s">
        <v>10</v>
      </c>
      <c r="E628" s="1" t="s">
        <v>11</v>
      </c>
      <c r="F628">
        <v>124.8704</v>
      </c>
      <c r="G628">
        <v>7039.5640400000002</v>
      </c>
      <c r="H628">
        <v>26.222799999999999</v>
      </c>
      <c r="I628">
        <v>11727</v>
      </c>
    </row>
    <row r="629" spans="1:9" x14ac:dyDescent="0.3">
      <c r="A629">
        <v>2020</v>
      </c>
      <c r="B629">
        <v>12</v>
      </c>
      <c r="C629" s="1" t="s">
        <v>32</v>
      </c>
      <c r="D629" s="1" t="s">
        <v>10</v>
      </c>
      <c r="E629" s="1" t="s">
        <v>12</v>
      </c>
      <c r="F629">
        <v>110.6414</v>
      </c>
      <c r="G629">
        <v>10476.185686000001</v>
      </c>
      <c r="H629">
        <v>38.724499999999999</v>
      </c>
      <c r="I629">
        <v>15236</v>
      </c>
    </row>
    <row r="630" spans="1:9" x14ac:dyDescent="0.3">
      <c r="A630">
        <v>2020</v>
      </c>
      <c r="B630">
        <v>12</v>
      </c>
      <c r="C630" s="1" t="s">
        <v>32</v>
      </c>
      <c r="D630" s="1" t="s">
        <v>10</v>
      </c>
      <c r="E630" s="1" t="s">
        <v>13</v>
      </c>
      <c r="F630">
        <v>9.7353000000000005</v>
      </c>
      <c r="G630">
        <v>1248.6311000000001</v>
      </c>
      <c r="H630">
        <v>4.8674999999999997</v>
      </c>
      <c r="I630">
        <v>1006</v>
      </c>
    </row>
    <row r="631" spans="1:9" x14ac:dyDescent="0.3">
      <c r="A631">
        <v>2020</v>
      </c>
      <c r="B631">
        <v>12</v>
      </c>
      <c r="C631" s="1" t="s">
        <v>32</v>
      </c>
      <c r="D631" s="1" t="s">
        <v>10</v>
      </c>
      <c r="E631" s="1" t="s">
        <v>14</v>
      </c>
      <c r="F631">
        <v>7.5499999999999998E-2</v>
      </c>
      <c r="G631">
        <v>12.065848000000001</v>
      </c>
      <c r="H631">
        <v>5.6599999999999998E-2</v>
      </c>
      <c r="I631">
        <v>45</v>
      </c>
    </row>
    <row r="632" spans="1:9" hidden="1" x14ac:dyDescent="0.3">
      <c r="A632">
        <v>2020</v>
      </c>
      <c r="B632">
        <v>12</v>
      </c>
      <c r="C632" s="1" t="s">
        <v>32</v>
      </c>
      <c r="D632" s="1" t="s">
        <v>15</v>
      </c>
      <c r="E632" s="1" t="s">
        <v>11</v>
      </c>
      <c r="F632">
        <v>4.0000000000000001E-3</v>
      </c>
      <c r="G632">
        <v>0.49345</v>
      </c>
      <c r="H632">
        <v>8.0000000000000004E-4</v>
      </c>
      <c r="I632">
        <v>2</v>
      </c>
    </row>
    <row r="633" spans="1:9" hidden="1" x14ac:dyDescent="0.3">
      <c r="A633">
        <v>2020</v>
      </c>
      <c r="B633">
        <v>12</v>
      </c>
      <c r="C633" s="1" t="s">
        <v>32</v>
      </c>
      <c r="D633" s="1" t="s">
        <v>15</v>
      </c>
      <c r="E633" s="1" t="s">
        <v>13</v>
      </c>
      <c r="F633">
        <v>24.9785</v>
      </c>
      <c r="G633">
        <v>4973.5722139999998</v>
      </c>
      <c r="H633">
        <v>9.9914000000000005</v>
      </c>
      <c r="I633">
        <v>1907</v>
      </c>
    </row>
    <row r="634" spans="1:9" hidden="1" x14ac:dyDescent="0.3">
      <c r="A634">
        <v>2020</v>
      </c>
      <c r="B634">
        <v>12</v>
      </c>
      <c r="C634" s="1" t="s">
        <v>32</v>
      </c>
      <c r="D634" s="1" t="s">
        <v>20</v>
      </c>
      <c r="E634" s="1" t="s">
        <v>12</v>
      </c>
      <c r="F634">
        <v>18.111799999999999</v>
      </c>
      <c r="G634">
        <v>1362.937588</v>
      </c>
      <c r="H634">
        <v>6.5202999999999998</v>
      </c>
      <c r="I634">
        <v>2078</v>
      </c>
    </row>
    <row r="635" spans="1:9" hidden="1" x14ac:dyDescent="0.3">
      <c r="A635">
        <v>2020</v>
      </c>
      <c r="B635">
        <v>12</v>
      </c>
      <c r="C635" s="1" t="s">
        <v>32</v>
      </c>
      <c r="D635" s="1" t="s">
        <v>16</v>
      </c>
      <c r="E635" s="1" t="s">
        <v>11</v>
      </c>
      <c r="F635">
        <v>5.1246999999999998</v>
      </c>
      <c r="G635">
        <v>297.62850800000001</v>
      </c>
      <c r="H635">
        <v>1.1787000000000001</v>
      </c>
      <c r="I635">
        <v>1031</v>
      </c>
    </row>
    <row r="636" spans="1:9" hidden="1" x14ac:dyDescent="0.3">
      <c r="A636">
        <v>2020</v>
      </c>
      <c r="B636">
        <v>12</v>
      </c>
      <c r="C636" s="1" t="s">
        <v>32</v>
      </c>
      <c r="D636" s="1" t="s">
        <v>16</v>
      </c>
      <c r="E636" s="1" t="s">
        <v>27</v>
      </c>
      <c r="F636">
        <v>7.7999999999999996E-3</v>
      </c>
      <c r="G636">
        <v>0.85269600000000001</v>
      </c>
      <c r="H636">
        <v>2.3E-3</v>
      </c>
      <c r="I636">
        <v>9</v>
      </c>
    </row>
    <row r="637" spans="1:9" hidden="1" x14ac:dyDescent="0.3">
      <c r="A637">
        <v>2020</v>
      </c>
      <c r="B637">
        <v>12</v>
      </c>
      <c r="C637" s="1" t="s">
        <v>32</v>
      </c>
      <c r="D637" s="1" t="s">
        <v>16</v>
      </c>
      <c r="E637" s="1" t="s">
        <v>13</v>
      </c>
      <c r="F637">
        <v>6.2070999999999996</v>
      </c>
      <c r="G637">
        <v>923.40991899999995</v>
      </c>
      <c r="H637">
        <v>2.7930999999999999</v>
      </c>
      <c r="I637">
        <v>2067</v>
      </c>
    </row>
    <row r="638" spans="1:9" hidden="1" x14ac:dyDescent="0.3">
      <c r="A638">
        <v>2020</v>
      </c>
      <c r="B638">
        <v>12</v>
      </c>
      <c r="C638" s="1" t="s">
        <v>32</v>
      </c>
      <c r="D638" s="1" t="s">
        <v>33</v>
      </c>
      <c r="E638" s="1" t="s">
        <v>18</v>
      </c>
      <c r="F638">
        <v>1.2878000000000001</v>
      </c>
      <c r="G638">
        <v>365.322427</v>
      </c>
      <c r="H638">
        <v>0.24479999999999999</v>
      </c>
      <c r="I638">
        <v>107</v>
      </c>
    </row>
    <row r="639" spans="1:9" hidden="1" x14ac:dyDescent="0.3">
      <c r="A639">
        <v>2020</v>
      </c>
      <c r="B639">
        <v>12</v>
      </c>
      <c r="C639" s="1" t="s">
        <v>32</v>
      </c>
      <c r="D639" s="1" t="s">
        <v>33</v>
      </c>
      <c r="E639" s="1" t="s">
        <v>12</v>
      </c>
      <c r="F639">
        <v>2.1499999999999998E-2</v>
      </c>
      <c r="G639">
        <v>5.8394430000000002</v>
      </c>
      <c r="H639">
        <v>7.4999999999999997E-3</v>
      </c>
      <c r="I639">
        <v>8</v>
      </c>
    </row>
    <row r="640" spans="1:9" hidden="1" x14ac:dyDescent="0.3">
      <c r="A640">
        <v>2020</v>
      </c>
      <c r="B640">
        <v>12</v>
      </c>
      <c r="C640" s="1" t="s">
        <v>32</v>
      </c>
      <c r="D640" s="1" t="s">
        <v>33</v>
      </c>
      <c r="E640" s="1" t="s">
        <v>13</v>
      </c>
      <c r="F640">
        <v>8.5599999999999996E-2</v>
      </c>
      <c r="G640">
        <v>42.079687</v>
      </c>
      <c r="H640">
        <v>4.2799999999999998E-2</v>
      </c>
      <c r="I640">
        <v>56</v>
      </c>
    </row>
    <row r="641" spans="1:9" hidden="1" x14ac:dyDescent="0.3">
      <c r="A641">
        <v>2020</v>
      </c>
      <c r="B641">
        <v>12</v>
      </c>
      <c r="C641" s="1" t="s">
        <v>32</v>
      </c>
      <c r="D641" s="1" t="s">
        <v>19</v>
      </c>
      <c r="E641" s="1" t="s">
        <v>12</v>
      </c>
      <c r="F641">
        <v>2.1985000000000001</v>
      </c>
      <c r="G641">
        <v>309.21940499999999</v>
      </c>
      <c r="H641">
        <v>0.81340000000000001</v>
      </c>
      <c r="I641">
        <v>511</v>
      </c>
    </row>
    <row r="642" spans="1:9" hidden="1" x14ac:dyDescent="0.3">
      <c r="A642">
        <v>2020</v>
      </c>
      <c r="B642">
        <v>12</v>
      </c>
      <c r="C642" s="1" t="s">
        <v>32</v>
      </c>
      <c r="D642" s="1" t="s">
        <v>34</v>
      </c>
      <c r="E642" s="1" t="s">
        <v>18</v>
      </c>
      <c r="F642">
        <v>2.0000000000000001E-4</v>
      </c>
      <c r="G642">
        <v>9.4353999999999993E-2</v>
      </c>
      <c r="H642">
        <v>1E-4</v>
      </c>
      <c r="I642">
        <v>0</v>
      </c>
    </row>
    <row r="643" spans="1:9" hidden="1" x14ac:dyDescent="0.3">
      <c r="A643">
        <v>2020</v>
      </c>
      <c r="B643">
        <v>12</v>
      </c>
      <c r="C643" s="1" t="s">
        <v>32</v>
      </c>
      <c r="D643" s="1" t="s">
        <v>34</v>
      </c>
      <c r="E643" s="1" t="s">
        <v>12</v>
      </c>
      <c r="F643">
        <v>8.4000000000000005E-2</v>
      </c>
      <c r="G643">
        <v>33.376418999999999</v>
      </c>
      <c r="H643">
        <v>2.9399999999999999E-2</v>
      </c>
      <c r="I643">
        <v>0</v>
      </c>
    </row>
    <row r="644" spans="1:9" hidden="1" x14ac:dyDescent="0.3">
      <c r="A644">
        <v>2020</v>
      </c>
      <c r="B644">
        <v>12</v>
      </c>
      <c r="C644" s="1" t="s">
        <v>32</v>
      </c>
      <c r="D644" s="1" t="s">
        <v>34</v>
      </c>
      <c r="E644" s="1" t="s">
        <v>13</v>
      </c>
      <c r="F644">
        <v>0.4299</v>
      </c>
      <c r="G644">
        <v>232.87771599999999</v>
      </c>
      <c r="H644">
        <v>0.18049999999999999</v>
      </c>
      <c r="I644">
        <v>0</v>
      </c>
    </row>
    <row r="645" spans="1:9" hidden="1" x14ac:dyDescent="0.3">
      <c r="A645">
        <v>2020</v>
      </c>
      <c r="B645">
        <v>12</v>
      </c>
      <c r="C645" s="1" t="s">
        <v>32</v>
      </c>
      <c r="D645" s="1" t="s">
        <v>35</v>
      </c>
      <c r="E645" s="1" t="s">
        <v>18</v>
      </c>
      <c r="F645">
        <v>0.35270000000000001</v>
      </c>
      <c r="G645">
        <v>63.560267000000003</v>
      </c>
      <c r="H645">
        <v>6.3500000000000001E-2</v>
      </c>
      <c r="I645">
        <v>81</v>
      </c>
    </row>
    <row r="646" spans="1:9" hidden="1" x14ac:dyDescent="0.3">
      <c r="A646">
        <v>2020</v>
      </c>
      <c r="B646">
        <v>12</v>
      </c>
      <c r="C646" s="1" t="s">
        <v>32</v>
      </c>
      <c r="D646" s="1" t="s">
        <v>35</v>
      </c>
      <c r="E646" s="1" t="s">
        <v>12</v>
      </c>
      <c r="F646">
        <v>0.76939999999999997</v>
      </c>
      <c r="G646">
        <v>174.461142</v>
      </c>
      <c r="H646">
        <v>0.26929999999999998</v>
      </c>
      <c r="I646">
        <v>87</v>
      </c>
    </row>
    <row r="647" spans="1:9" hidden="1" x14ac:dyDescent="0.3">
      <c r="A647">
        <v>2020</v>
      </c>
      <c r="B647">
        <v>12</v>
      </c>
      <c r="C647" s="1" t="s">
        <v>32</v>
      </c>
      <c r="D647" s="1" t="s">
        <v>29</v>
      </c>
      <c r="E647" s="1" t="s">
        <v>12</v>
      </c>
      <c r="F647">
        <v>2.0000000000000001E-4</v>
      </c>
      <c r="G647">
        <v>7.3136000000000007E-2</v>
      </c>
      <c r="H647">
        <v>1E-4</v>
      </c>
      <c r="I647">
        <v>1</v>
      </c>
    </row>
    <row r="648" spans="1:9" hidden="1" x14ac:dyDescent="0.3">
      <c r="A648">
        <v>2020</v>
      </c>
      <c r="B648">
        <v>12</v>
      </c>
      <c r="C648" s="1" t="s">
        <v>32</v>
      </c>
      <c r="D648" s="1" t="s">
        <v>29</v>
      </c>
      <c r="E648" s="1" t="s">
        <v>13</v>
      </c>
      <c r="F648">
        <v>0.62039999999999995</v>
      </c>
      <c r="G648">
        <v>191.647874</v>
      </c>
      <c r="H648">
        <v>0.24809999999999999</v>
      </c>
      <c r="I648">
        <v>124</v>
      </c>
    </row>
    <row r="649" spans="1:9" hidden="1" x14ac:dyDescent="0.3">
      <c r="A649">
        <v>2020</v>
      </c>
      <c r="B649">
        <v>12</v>
      </c>
      <c r="C649" s="1" t="s">
        <v>32</v>
      </c>
      <c r="D649" s="1" t="s">
        <v>47</v>
      </c>
      <c r="E649" s="1" t="s">
        <v>11</v>
      </c>
      <c r="F649">
        <v>7.6499999999999999E-2</v>
      </c>
      <c r="G649">
        <v>35.958112</v>
      </c>
      <c r="H649">
        <v>1.5299999999999999E-2</v>
      </c>
      <c r="I649">
        <v>0</v>
      </c>
    </row>
    <row r="650" spans="1:9" hidden="1" x14ac:dyDescent="0.3">
      <c r="A650">
        <v>2020</v>
      </c>
      <c r="B650">
        <v>12</v>
      </c>
      <c r="C650" s="1" t="s">
        <v>32</v>
      </c>
      <c r="D650" s="1" t="s">
        <v>47</v>
      </c>
      <c r="E650" s="1" t="s">
        <v>12</v>
      </c>
      <c r="F650">
        <v>0.28489999999999999</v>
      </c>
      <c r="G650">
        <v>140.160417</v>
      </c>
      <c r="H650">
        <v>9.9699999999999997E-2</v>
      </c>
      <c r="I650">
        <v>0</v>
      </c>
    </row>
    <row r="651" spans="1:9" x14ac:dyDescent="0.3">
      <c r="A651">
        <v>2020</v>
      </c>
      <c r="B651">
        <v>12</v>
      </c>
      <c r="C651" s="1" t="s">
        <v>9</v>
      </c>
      <c r="D651" s="1" t="s">
        <v>10</v>
      </c>
      <c r="E651" s="1" t="s">
        <v>46</v>
      </c>
      <c r="F651">
        <v>36.907899999999998</v>
      </c>
      <c r="G651">
        <v>2267.3182999999999</v>
      </c>
      <c r="H651">
        <v>7.3815999999999997</v>
      </c>
      <c r="I651">
        <v>468</v>
      </c>
    </row>
    <row r="652" spans="1:9" x14ac:dyDescent="0.3">
      <c r="A652">
        <v>2020</v>
      </c>
      <c r="B652">
        <v>12</v>
      </c>
      <c r="C652" s="1" t="s">
        <v>26</v>
      </c>
      <c r="D652" s="1" t="s">
        <v>10</v>
      </c>
      <c r="E652" s="1" t="s">
        <v>46</v>
      </c>
      <c r="F652">
        <v>20.2285</v>
      </c>
      <c r="G652">
        <v>1371.2550000000001</v>
      </c>
      <c r="H652">
        <v>4.0456000000000003</v>
      </c>
      <c r="I652">
        <v>1889</v>
      </c>
    </row>
    <row r="653" spans="1:9" x14ac:dyDescent="0.3">
      <c r="A653">
        <v>2020</v>
      </c>
      <c r="B653">
        <v>12</v>
      </c>
      <c r="C653" s="1" t="s">
        <v>32</v>
      </c>
      <c r="D653" s="1" t="s">
        <v>10</v>
      </c>
      <c r="E653" s="1" t="s">
        <v>46</v>
      </c>
      <c r="F653">
        <v>40.661700000000003</v>
      </c>
      <c r="G653">
        <v>2642.1648</v>
      </c>
      <c r="H653">
        <v>8.1324000000000005</v>
      </c>
      <c r="I653">
        <v>2079</v>
      </c>
    </row>
    <row r="654" spans="1:9" hidden="1" x14ac:dyDescent="0.3">
      <c r="A654">
        <v>2020</v>
      </c>
      <c r="C654" s="1"/>
      <c r="D654" s="1"/>
      <c r="E654" s="1" t="s">
        <v>13</v>
      </c>
      <c r="F654" t="s">
        <v>49</v>
      </c>
      <c r="G654" t="s">
        <v>49</v>
      </c>
      <c r="H654" t="s">
        <v>49</v>
      </c>
      <c r="I654">
        <v>100000</v>
      </c>
    </row>
    <row r="655" spans="1:9" hidden="1" x14ac:dyDescent="0.3">
      <c r="A655">
        <v>2020</v>
      </c>
      <c r="C655" s="1"/>
      <c r="D655" s="1"/>
      <c r="E655" s="1" t="s">
        <v>18</v>
      </c>
      <c r="F655" t="s">
        <v>49</v>
      </c>
      <c r="G655" t="s">
        <v>49</v>
      </c>
      <c r="H655" t="s">
        <v>49</v>
      </c>
      <c r="I655">
        <v>100000</v>
      </c>
    </row>
    <row r="656" spans="1:9" hidden="1" x14ac:dyDescent="0.3">
      <c r="A656">
        <v>2020</v>
      </c>
      <c r="C656" s="1"/>
      <c r="D656" s="1"/>
      <c r="E656" s="1" t="s">
        <v>12</v>
      </c>
      <c r="F656" t="s">
        <v>49</v>
      </c>
      <c r="G656" t="s">
        <v>49</v>
      </c>
      <c r="H656" t="s">
        <v>49</v>
      </c>
      <c r="I656">
        <v>100000</v>
      </c>
    </row>
    <row r="657" spans="1:9" hidden="1" x14ac:dyDescent="0.3">
      <c r="A657">
        <v>2020</v>
      </c>
      <c r="C657" s="1"/>
      <c r="D657" s="1"/>
      <c r="E657" s="1" t="s">
        <v>13</v>
      </c>
      <c r="F657" t="s">
        <v>49</v>
      </c>
      <c r="G657" t="s">
        <v>49</v>
      </c>
      <c r="H657" t="s">
        <v>49</v>
      </c>
      <c r="I657">
        <v>100000</v>
      </c>
    </row>
    <row r="658" spans="1:9" hidden="1" x14ac:dyDescent="0.3">
      <c r="A658">
        <v>2020</v>
      </c>
      <c r="C658" s="1"/>
      <c r="D658" s="1"/>
      <c r="E658" s="1" t="s">
        <v>11</v>
      </c>
      <c r="F658" t="s">
        <v>49</v>
      </c>
      <c r="G658" t="s">
        <v>49</v>
      </c>
      <c r="H658" t="s">
        <v>49</v>
      </c>
      <c r="I658">
        <v>100000</v>
      </c>
    </row>
    <row r="659" spans="1:9" hidden="1" x14ac:dyDescent="0.3">
      <c r="A659">
        <v>2020</v>
      </c>
      <c r="C659" s="1"/>
      <c r="D659" s="1"/>
      <c r="E659" s="1" t="s">
        <v>12</v>
      </c>
      <c r="F659" t="s">
        <v>49</v>
      </c>
      <c r="G659" t="s">
        <v>49</v>
      </c>
      <c r="H659" t="s">
        <v>49</v>
      </c>
      <c r="I659">
        <v>100000</v>
      </c>
    </row>
    <row r="660" spans="1:9" hidden="1" x14ac:dyDescent="0.3">
      <c r="A660">
        <v>2020</v>
      </c>
      <c r="C660" s="1"/>
      <c r="D660" s="1"/>
      <c r="E660" s="1" t="s">
        <v>13</v>
      </c>
      <c r="F660" t="s">
        <v>49</v>
      </c>
      <c r="G660" t="s">
        <v>49</v>
      </c>
      <c r="H660" t="s">
        <v>49</v>
      </c>
      <c r="I660">
        <v>100000</v>
      </c>
    </row>
    <row r="661" spans="1:9" hidden="1" x14ac:dyDescent="0.3">
      <c r="A661">
        <v>2020</v>
      </c>
      <c r="C661" s="1"/>
      <c r="D661" s="1"/>
      <c r="E661" s="1" t="s">
        <v>14</v>
      </c>
      <c r="F661" t="s">
        <v>49</v>
      </c>
      <c r="G661" t="s">
        <v>49</v>
      </c>
      <c r="H661" t="s">
        <v>49</v>
      </c>
      <c r="I661">
        <v>100000</v>
      </c>
    </row>
    <row r="662" spans="1:9" hidden="1" x14ac:dyDescent="0.3">
      <c r="A662">
        <v>2020</v>
      </c>
      <c r="C662" s="1"/>
      <c r="D662" s="1"/>
      <c r="E662" s="1" t="s">
        <v>11</v>
      </c>
      <c r="F662" t="s">
        <v>49</v>
      </c>
      <c r="G662" t="s">
        <v>49</v>
      </c>
      <c r="H662" t="s">
        <v>49</v>
      </c>
      <c r="I662">
        <v>100000</v>
      </c>
    </row>
    <row r="663" spans="1:9" hidden="1" x14ac:dyDescent="0.3">
      <c r="A663">
        <v>2020</v>
      </c>
      <c r="C663" s="1"/>
      <c r="D663" s="1"/>
      <c r="E663" s="1" t="s">
        <v>13</v>
      </c>
      <c r="F663" t="s">
        <v>49</v>
      </c>
      <c r="G663" t="s">
        <v>49</v>
      </c>
      <c r="H663" t="s">
        <v>49</v>
      </c>
      <c r="I663">
        <v>100000</v>
      </c>
    </row>
    <row r="664" spans="1:9" hidden="1" x14ac:dyDescent="0.3">
      <c r="A664">
        <v>2020</v>
      </c>
      <c r="C664" s="1"/>
      <c r="D664" s="1"/>
      <c r="E664" s="1" t="s">
        <v>18</v>
      </c>
      <c r="F664" t="s">
        <v>49</v>
      </c>
      <c r="G664" t="s">
        <v>49</v>
      </c>
      <c r="H664" t="s">
        <v>49</v>
      </c>
      <c r="I664">
        <v>100000</v>
      </c>
    </row>
    <row r="665" spans="1:9" hidden="1" x14ac:dyDescent="0.3">
      <c r="A665">
        <v>2020</v>
      </c>
      <c r="C665" s="1"/>
      <c r="D665" s="1"/>
      <c r="E665" s="1" t="s">
        <v>12</v>
      </c>
      <c r="F665" t="s">
        <v>49</v>
      </c>
      <c r="G665" t="s">
        <v>49</v>
      </c>
      <c r="H665" t="s">
        <v>49</v>
      </c>
      <c r="I665">
        <v>100000</v>
      </c>
    </row>
    <row r="666" spans="1:9" hidden="1" x14ac:dyDescent="0.3">
      <c r="A666">
        <v>2020</v>
      </c>
      <c r="C666" s="1"/>
      <c r="D666" s="1"/>
      <c r="E666" s="1" t="s">
        <v>12</v>
      </c>
      <c r="F666" t="s">
        <v>49</v>
      </c>
      <c r="G666" t="s">
        <v>49</v>
      </c>
      <c r="H666" t="s">
        <v>49</v>
      </c>
      <c r="I666">
        <v>100000</v>
      </c>
    </row>
    <row r="667" spans="1:9" hidden="1" x14ac:dyDescent="0.3">
      <c r="A667">
        <v>2020</v>
      </c>
      <c r="C667" s="1"/>
      <c r="D667" s="1"/>
      <c r="E667" s="1" t="s">
        <v>13</v>
      </c>
      <c r="F667" t="s">
        <v>49</v>
      </c>
      <c r="G667" t="s">
        <v>49</v>
      </c>
      <c r="H667" t="s">
        <v>49</v>
      </c>
      <c r="I667">
        <v>100000</v>
      </c>
    </row>
    <row r="668" spans="1:9" hidden="1" x14ac:dyDescent="0.3">
      <c r="A668">
        <v>2020</v>
      </c>
      <c r="C668" s="1"/>
      <c r="D668" s="1"/>
      <c r="E668" s="1" t="s">
        <v>11</v>
      </c>
      <c r="F668" t="s">
        <v>49</v>
      </c>
      <c r="G668" t="s">
        <v>49</v>
      </c>
      <c r="H668" t="s">
        <v>49</v>
      </c>
      <c r="I668">
        <v>100000</v>
      </c>
    </row>
    <row r="669" spans="1:9" hidden="1" x14ac:dyDescent="0.3">
      <c r="A669">
        <v>2020</v>
      </c>
      <c r="C669" s="1"/>
      <c r="D669" s="1"/>
      <c r="E669" s="1" t="s">
        <v>12</v>
      </c>
      <c r="F669" t="s">
        <v>49</v>
      </c>
      <c r="G669" t="s">
        <v>49</v>
      </c>
      <c r="H669" t="s">
        <v>49</v>
      </c>
      <c r="I669">
        <v>100000</v>
      </c>
    </row>
    <row r="670" spans="1:9" x14ac:dyDescent="0.3">
      <c r="A670">
        <v>2021</v>
      </c>
      <c r="B670">
        <v>1</v>
      </c>
      <c r="C670" s="1" t="s">
        <v>9</v>
      </c>
      <c r="D670" s="1" t="s">
        <v>10</v>
      </c>
      <c r="E670" s="1" t="s">
        <v>11</v>
      </c>
      <c r="F670">
        <v>12.7583</v>
      </c>
      <c r="G670">
        <v>817.78912800000001</v>
      </c>
      <c r="H670">
        <v>2.6791999999999998</v>
      </c>
      <c r="I670">
        <v>545</v>
      </c>
    </row>
    <row r="671" spans="1:9" x14ac:dyDescent="0.3">
      <c r="A671">
        <v>2021</v>
      </c>
      <c r="B671">
        <v>1</v>
      </c>
      <c r="C671" s="1" t="s">
        <v>9</v>
      </c>
      <c r="D671" s="1" t="s">
        <v>10</v>
      </c>
      <c r="E671" s="1" t="s">
        <v>12</v>
      </c>
      <c r="F671">
        <v>61.603400000000001</v>
      </c>
      <c r="G671">
        <v>5598.9758140000004</v>
      </c>
      <c r="H671">
        <v>21.561199999999999</v>
      </c>
      <c r="I671">
        <v>798</v>
      </c>
    </row>
    <row r="672" spans="1:9" x14ac:dyDescent="0.3">
      <c r="A672">
        <v>2021</v>
      </c>
      <c r="B672">
        <v>1</v>
      </c>
      <c r="C672" s="1" t="s">
        <v>9</v>
      </c>
      <c r="D672" s="1" t="s">
        <v>10</v>
      </c>
      <c r="E672" s="1" t="s">
        <v>13</v>
      </c>
      <c r="F672">
        <v>47.752400000000002</v>
      </c>
      <c r="G672">
        <v>4638.5372710000001</v>
      </c>
      <c r="H672">
        <v>23.876300000000001</v>
      </c>
      <c r="I672">
        <v>569</v>
      </c>
    </row>
    <row r="673" spans="1:9" x14ac:dyDescent="0.3">
      <c r="A673">
        <v>2021</v>
      </c>
      <c r="B673">
        <v>1</v>
      </c>
      <c r="C673" s="1" t="s">
        <v>9</v>
      </c>
      <c r="D673" s="1" t="s">
        <v>10</v>
      </c>
      <c r="E673" s="1" t="s">
        <v>14</v>
      </c>
      <c r="F673">
        <v>1.6999999999999999E-3</v>
      </c>
      <c r="G673">
        <v>0.123992</v>
      </c>
      <c r="H673">
        <v>1.2999999999999999E-3</v>
      </c>
      <c r="I673">
        <v>1</v>
      </c>
    </row>
    <row r="674" spans="1:9" hidden="1" x14ac:dyDescent="0.3">
      <c r="A674">
        <v>2021</v>
      </c>
      <c r="B674">
        <v>1</v>
      </c>
      <c r="C674" s="1" t="s">
        <v>9</v>
      </c>
      <c r="D674" s="1" t="s">
        <v>15</v>
      </c>
      <c r="E674" s="1" t="s">
        <v>11</v>
      </c>
      <c r="F674">
        <v>5.0900000000000001E-2</v>
      </c>
      <c r="G674">
        <v>5.6289210000000001</v>
      </c>
      <c r="H674">
        <v>1.01E-2</v>
      </c>
      <c r="I674">
        <v>6</v>
      </c>
    </row>
    <row r="675" spans="1:9" hidden="1" x14ac:dyDescent="0.3">
      <c r="A675">
        <v>2021</v>
      </c>
      <c r="B675">
        <v>1</v>
      </c>
      <c r="C675" s="1" t="s">
        <v>9</v>
      </c>
      <c r="D675" s="1" t="s">
        <v>15</v>
      </c>
      <c r="E675" s="1" t="s">
        <v>13</v>
      </c>
      <c r="F675">
        <v>32.549199999999999</v>
      </c>
      <c r="G675">
        <v>5589.6700229999997</v>
      </c>
      <c r="H675">
        <v>13.019600000000001</v>
      </c>
      <c r="I675">
        <v>658</v>
      </c>
    </row>
    <row r="676" spans="1:9" hidden="1" x14ac:dyDescent="0.3">
      <c r="A676">
        <v>2021</v>
      </c>
      <c r="B676">
        <v>1</v>
      </c>
      <c r="C676" s="1" t="s">
        <v>9</v>
      </c>
      <c r="D676" s="1" t="s">
        <v>16</v>
      </c>
      <c r="E676" s="1" t="s">
        <v>11</v>
      </c>
      <c r="F676">
        <v>3.3614999999999999</v>
      </c>
      <c r="G676">
        <v>224.65112199999999</v>
      </c>
      <c r="H676">
        <v>0.77310000000000001</v>
      </c>
      <c r="I676">
        <v>366</v>
      </c>
    </row>
    <row r="677" spans="1:9" hidden="1" x14ac:dyDescent="0.3">
      <c r="A677">
        <v>2021</v>
      </c>
      <c r="B677">
        <v>1</v>
      </c>
      <c r="C677" s="1" t="s">
        <v>9</v>
      </c>
      <c r="D677" s="1" t="s">
        <v>16</v>
      </c>
      <c r="E677" s="1" t="s">
        <v>13</v>
      </c>
      <c r="F677">
        <v>1.4148000000000001</v>
      </c>
      <c r="G677">
        <v>172.73904099999999</v>
      </c>
      <c r="H677">
        <v>0.63670000000000004</v>
      </c>
      <c r="I677">
        <v>281</v>
      </c>
    </row>
    <row r="678" spans="1:9" hidden="1" x14ac:dyDescent="0.3">
      <c r="A678">
        <v>2021</v>
      </c>
      <c r="B678">
        <v>1</v>
      </c>
      <c r="C678" s="1" t="s">
        <v>9</v>
      </c>
      <c r="D678" s="1" t="s">
        <v>20</v>
      </c>
      <c r="E678" s="1" t="s">
        <v>12</v>
      </c>
      <c r="F678">
        <v>4.3779000000000003</v>
      </c>
      <c r="G678">
        <v>295.58389399999999</v>
      </c>
      <c r="H678">
        <v>1.5761000000000001</v>
      </c>
      <c r="I678">
        <v>234</v>
      </c>
    </row>
    <row r="679" spans="1:9" hidden="1" x14ac:dyDescent="0.3">
      <c r="A679">
        <v>2021</v>
      </c>
      <c r="B679">
        <v>1</v>
      </c>
      <c r="C679" s="1" t="s">
        <v>9</v>
      </c>
      <c r="D679" s="1" t="s">
        <v>17</v>
      </c>
      <c r="E679" s="1" t="s">
        <v>18</v>
      </c>
      <c r="F679">
        <v>2.5630000000000002</v>
      </c>
      <c r="G679">
        <v>286.24733700000002</v>
      </c>
      <c r="H679">
        <v>0.46139999999999998</v>
      </c>
      <c r="I679">
        <v>102</v>
      </c>
    </row>
    <row r="680" spans="1:9" hidden="1" x14ac:dyDescent="0.3">
      <c r="A680">
        <v>2021</v>
      </c>
      <c r="B680">
        <v>1</v>
      </c>
      <c r="C680" s="1" t="s">
        <v>9</v>
      </c>
      <c r="D680" s="1" t="s">
        <v>19</v>
      </c>
      <c r="E680" s="1" t="s">
        <v>12</v>
      </c>
      <c r="F680">
        <v>0.93799999999999994</v>
      </c>
      <c r="G680">
        <v>144.05152200000001</v>
      </c>
      <c r="H680">
        <v>0.34699999999999998</v>
      </c>
      <c r="I680">
        <v>93</v>
      </c>
    </row>
    <row r="681" spans="1:9" hidden="1" x14ac:dyDescent="0.3">
      <c r="A681">
        <v>2021</v>
      </c>
      <c r="B681">
        <v>1</v>
      </c>
      <c r="C681" s="1" t="s">
        <v>9</v>
      </c>
      <c r="D681" s="1" t="s">
        <v>21</v>
      </c>
      <c r="E681" s="1" t="s">
        <v>22</v>
      </c>
      <c r="F681">
        <v>6.6E-3</v>
      </c>
      <c r="G681">
        <v>2.099316</v>
      </c>
      <c r="H681">
        <v>1.8E-3</v>
      </c>
      <c r="I681">
        <v>2</v>
      </c>
    </row>
    <row r="682" spans="1:9" hidden="1" x14ac:dyDescent="0.3">
      <c r="A682">
        <v>2021</v>
      </c>
      <c r="B682">
        <v>1</v>
      </c>
      <c r="C682" s="1" t="s">
        <v>9</v>
      </c>
      <c r="D682" s="1" t="s">
        <v>21</v>
      </c>
      <c r="E682" s="1" t="s">
        <v>13</v>
      </c>
      <c r="F682">
        <v>1.0008999999999999</v>
      </c>
      <c r="G682">
        <v>128.38419400000001</v>
      </c>
      <c r="H682">
        <v>0.40039999999999998</v>
      </c>
      <c r="I682">
        <v>122</v>
      </c>
    </row>
    <row r="683" spans="1:9" hidden="1" x14ac:dyDescent="0.3">
      <c r="A683">
        <v>2021</v>
      </c>
      <c r="B683">
        <v>1</v>
      </c>
      <c r="C683" s="1" t="s">
        <v>9</v>
      </c>
      <c r="D683" s="1" t="s">
        <v>23</v>
      </c>
      <c r="E683" s="1" t="s">
        <v>13</v>
      </c>
      <c r="F683">
        <v>0.34489999999999998</v>
      </c>
      <c r="G683">
        <v>72.269302999999994</v>
      </c>
      <c r="H683">
        <v>0.13789999999999999</v>
      </c>
      <c r="I683">
        <v>167</v>
      </c>
    </row>
    <row r="684" spans="1:9" hidden="1" x14ac:dyDescent="0.3">
      <c r="A684">
        <v>2021</v>
      </c>
      <c r="B684">
        <v>1</v>
      </c>
      <c r="C684" s="1" t="s">
        <v>9</v>
      </c>
      <c r="D684" s="1" t="s">
        <v>25</v>
      </c>
      <c r="E684" s="1" t="s">
        <v>18</v>
      </c>
      <c r="F684">
        <v>0.38590000000000002</v>
      </c>
      <c r="G684">
        <v>35.374751000000003</v>
      </c>
      <c r="H684">
        <v>6.9500000000000006E-2</v>
      </c>
      <c r="I684">
        <v>88</v>
      </c>
    </row>
    <row r="685" spans="1:9" hidden="1" x14ac:dyDescent="0.3">
      <c r="A685">
        <v>2021</v>
      </c>
      <c r="B685">
        <v>1</v>
      </c>
      <c r="C685" s="1" t="s">
        <v>9</v>
      </c>
      <c r="D685" s="1" t="s">
        <v>25</v>
      </c>
      <c r="E685" s="1" t="s">
        <v>13</v>
      </c>
      <c r="F685">
        <v>1.9699999999999999E-2</v>
      </c>
      <c r="G685">
        <v>3.0813090000000001</v>
      </c>
      <c r="H685">
        <v>7.9000000000000008E-3</v>
      </c>
      <c r="I685">
        <v>11</v>
      </c>
    </row>
    <row r="686" spans="1:9" hidden="1" x14ac:dyDescent="0.3">
      <c r="A686">
        <v>2021</v>
      </c>
      <c r="B686">
        <v>1</v>
      </c>
      <c r="C686" s="1" t="s">
        <v>9</v>
      </c>
      <c r="D686" s="1" t="s">
        <v>24</v>
      </c>
      <c r="E686" s="1" t="s">
        <v>18</v>
      </c>
      <c r="F686">
        <v>0.21110000000000001</v>
      </c>
      <c r="G686">
        <v>37.134447999999999</v>
      </c>
      <c r="H686">
        <v>4.0099999999999997E-2</v>
      </c>
      <c r="I686">
        <v>0</v>
      </c>
    </row>
    <row r="687" spans="1:9" hidden="1" x14ac:dyDescent="0.3">
      <c r="A687">
        <v>2021</v>
      </c>
      <c r="B687">
        <v>1</v>
      </c>
      <c r="C687" s="1" t="s">
        <v>9</v>
      </c>
      <c r="D687" s="1" t="s">
        <v>24</v>
      </c>
      <c r="E687" s="1" t="s">
        <v>12</v>
      </c>
      <c r="F687">
        <v>1.1000000000000001E-3</v>
      </c>
      <c r="G687">
        <v>0.15628300000000001</v>
      </c>
      <c r="H687">
        <v>4.0000000000000002E-4</v>
      </c>
      <c r="I687">
        <v>0</v>
      </c>
    </row>
    <row r="688" spans="1:9" x14ac:dyDescent="0.3">
      <c r="A688">
        <v>2021</v>
      </c>
      <c r="B688">
        <v>1</v>
      </c>
      <c r="C688" s="1" t="s">
        <v>26</v>
      </c>
      <c r="D688" s="1" t="s">
        <v>10</v>
      </c>
      <c r="E688" s="1" t="s">
        <v>11</v>
      </c>
      <c r="F688">
        <v>60.735599999999998</v>
      </c>
      <c r="G688">
        <v>3633.450875</v>
      </c>
      <c r="H688">
        <v>12.7544</v>
      </c>
      <c r="I688">
        <v>8174</v>
      </c>
    </row>
    <row r="689" spans="1:9" x14ac:dyDescent="0.3">
      <c r="A689">
        <v>2021</v>
      </c>
      <c r="B689">
        <v>1</v>
      </c>
      <c r="C689" s="1" t="s">
        <v>26</v>
      </c>
      <c r="D689" s="1" t="s">
        <v>10</v>
      </c>
      <c r="E689" s="1" t="s">
        <v>12</v>
      </c>
      <c r="F689">
        <v>53.450200000000002</v>
      </c>
      <c r="G689">
        <v>5188.0307679999996</v>
      </c>
      <c r="H689">
        <v>18.7075</v>
      </c>
      <c r="I689">
        <v>8539</v>
      </c>
    </row>
    <row r="690" spans="1:9" x14ac:dyDescent="0.3">
      <c r="A690">
        <v>2021</v>
      </c>
      <c r="B690">
        <v>1</v>
      </c>
      <c r="C690" s="1" t="s">
        <v>26</v>
      </c>
      <c r="D690" s="1" t="s">
        <v>10</v>
      </c>
      <c r="E690" s="1" t="s">
        <v>13</v>
      </c>
      <c r="F690">
        <v>4.7236000000000002</v>
      </c>
      <c r="G690">
        <v>698.28802399999995</v>
      </c>
      <c r="H690">
        <v>2.3618000000000001</v>
      </c>
      <c r="I690">
        <v>791</v>
      </c>
    </row>
    <row r="691" spans="1:9" x14ac:dyDescent="0.3">
      <c r="A691">
        <v>2021</v>
      </c>
      <c r="B691">
        <v>1</v>
      </c>
      <c r="C691" s="1" t="s">
        <v>26</v>
      </c>
      <c r="D691" s="1" t="s">
        <v>10</v>
      </c>
      <c r="E691" s="1" t="s">
        <v>14</v>
      </c>
      <c r="F691">
        <v>0.27610000000000001</v>
      </c>
      <c r="G691">
        <v>44.558407000000003</v>
      </c>
      <c r="H691">
        <v>0.20710000000000001</v>
      </c>
      <c r="I691">
        <v>174</v>
      </c>
    </row>
    <row r="692" spans="1:9" hidden="1" x14ac:dyDescent="0.3">
      <c r="A692">
        <v>2021</v>
      </c>
      <c r="B692">
        <v>1</v>
      </c>
      <c r="C692" s="1" t="s">
        <v>26</v>
      </c>
      <c r="D692" s="1" t="s">
        <v>15</v>
      </c>
      <c r="E692" s="1" t="s">
        <v>11</v>
      </c>
      <c r="F692">
        <v>1.09E-2</v>
      </c>
      <c r="G692">
        <v>0.976688</v>
      </c>
      <c r="H692">
        <v>2.2000000000000001E-3</v>
      </c>
      <c r="I692">
        <v>2</v>
      </c>
    </row>
    <row r="693" spans="1:9" hidden="1" x14ac:dyDescent="0.3">
      <c r="A693">
        <v>2021</v>
      </c>
      <c r="B693">
        <v>1</v>
      </c>
      <c r="C693" s="1" t="s">
        <v>26</v>
      </c>
      <c r="D693" s="1" t="s">
        <v>15</v>
      </c>
      <c r="E693" s="1" t="s">
        <v>13</v>
      </c>
      <c r="F693">
        <v>6.601</v>
      </c>
      <c r="G693">
        <v>1395.983538</v>
      </c>
      <c r="H693">
        <v>2.6402999999999999</v>
      </c>
      <c r="I693">
        <v>704</v>
      </c>
    </row>
    <row r="694" spans="1:9" hidden="1" x14ac:dyDescent="0.3">
      <c r="A694">
        <v>2021</v>
      </c>
      <c r="B694">
        <v>1</v>
      </c>
      <c r="C694" s="1" t="s">
        <v>26</v>
      </c>
      <c r="D694" s="1" t="s">
        <v>20</v>
      </c>
      <c r="E694" s="1" t="s">
        <v>12</v>
      </c>
      <c r="F694">
        <v>22.006499999999999</v>
      </c>
      <c r="G694">
        <v>1012.00119</v>
      </c>
      <c r="H694">
        <v>7.9222999999999999</v>
      </c>
      <c r="I694">
        <v>1738</v>
      </c>
    </row>
    <row r="695" spans="1:9" hidden="1" x14ac:dyDescent="0.3">
      <c r="A695">
        <v>2021</v>
      </c>
      <c r="B695">
        <v>1</v>
      </c>
      <c r="C695" s="1" t="s">
        <v>26</v>
      </c>
      <c r="D695" s="1" t="s">
        <v>16</v>
      </c>
      <c r="E695" s="1" t="s">
        <v>11</v>
      </c>
      <c r="F695">
        <v>3.3679999999999999</v>
      </c>
      <c r="G695">
        <v>248.80781500000001</v>
      </c>
      <c r="H695">
        <v>0.77470000000000006</v>
      </c>
      <c r="I695">
        <v>1602</v>
      </c>
    </row>
    <row r="696" spans="1:9" hidden="1" x14ac:dyDescent="0.3">
      <c r="A696">
        <v>2021</v>
      </c>
      <c r="B696">
        <v>1</v>
      </c>
      <c r="C696" s="1" t="s">
        <v>26</v>
      </c>
      <c r="D696" s="1" t="s">
        <v>16</v>
      </c>
      <c r="E696" s="1" t="s">
        <v>13</v>
      </c>
      <c r="F696">
        <v>0.64419999999999999</v>
      </c>
      <c r="G696">
        <v>121.949721</v>
      </c>
      <c r="H696">
        <v>0.28989999999999999</v>
      </c>
      <c r="I696">
        <v>498</v>
      </c>
    </row>
    <row r="697" spans="1:9" hidden="1" x14ac:dyDescent="0.3">
      <c r="A697">
        <v>2021</v>
      </c>
      <c r="B697">
        <v>1</v>
      </c>
      <c r="C697" s="1" t="s">
        <v>26</v>
      </c>
      <c r="D697" s="1" t="s">
        <v>17</v>
      </c>
      <c r="E697" s="1" t="s">
        <v>18</v>
      </c>
      <c r="F697">
        <v>1.5582</v>
      </c>
      <c r="G697">
        <v>144.102644</v>
      </c>
      <c r="H697">
        <v>0.28039999999999998</v>
      </c>
      <c r="I697">
        <v>254</v>
      </c>
    </row>
    <row r="698" spans="1:9" hidden="1" x14ac:dyDescent="0.3">
      <c r="A698">
        <v>2021</v>
      </c>
      <c r="B698">
        <v>1</v>
      </c>
      <c r="C698" s="1" t="s">
        <v>26</v>
      </c>
      <c r="D698" s="1" t="s">
        <v>19</v>
      </c>
      <c r="E698" s="1" t="s">
        <v>12</v>
      </c>
      <c r="F698">
        <v>0.90920000000000001</v>
      </c>
      <c r="G698">
        <v>139.27635799999999</v>
      </c>
      <c r="H698">
        <v>0.33639999999999998</v>
      </c>
      <c r="I698">
        <v>390</v>
      </c>
    </row>
    <row r="699" spans="1:9" hidden="1" x14ac:dyDescent="0.3">
      <c r="A699">
        <v>2021</v>
      </c>
      <c r="B699">
        <v>1</v>
      </c>
      <c r="C699" s="1" t="s">
        <v>26</v>
      </c>
      <c r="D699" s="1" t="s">
        <v>45</v>
      </c>
      <c r="E699" s="1" t="s">
        <v>12</v>
      </c>
      <c r="F699">
        <v>0.75460000000000005</v>
      </c>
      <c r="G699">
        <v>69.099011000000004</v>
      </c>
      <c r="H699">
        <v>0.2641</v>
      </c>
      <c r="I699">
        <v>222</v>
      </c>
    </row>
    <row r="700" spans="1:9" hidden="1" x14ac:dyDescent="0.3">
      <c r="A700">
        <v>2021</v>
      </c>
      <c r="B700">
        <v>1</v>
      </c>
      <c r="C700" s="1" t="s">
        <v>26</v>
      </c>
      <c r="D700" s="1" t="s">
        <v>28</v>
      </c>
      <c r="E700" s="1" t="s">
        <v>12</v>
      </c>
      <c r="F700">
        <v>0.31940000000000002</v>
      </c>
      <c r="G700">
        <v>68.459952999999999</v>
      </c>
      <c r="H700">
        <v>0.11169999999999999</v>
      </c>
      <c r="I700">
        <v>121</v>
      </c>
    </row>
    <row r="701" spans="1:9" hidden="1" x14ac:dyDescent="0.3">
      <c r="A701">
        <v>2021</v>
      </c>
      <c r="B701">
        <v>1</v>
      </c>
      <c r="C701" s="1" t="s">
        <v>26</v>
      </c>
      <c r="D701" s="1" t="s">
        <v>35</v>
      </c>
      <c r="E701" s="1" t="s">
        <v>18</v>
      </c>
      <c r="F701">
        <v>2.0299999999999999E-2</v>
      </c>
      <c r="G701">
        <v>3.688142</v>
      </c>
      <c r="H701">
        <v>3.5999999999999999E-3</v>
      </c>
      <c r="I701">
        <v>0</v>
      </c>
    </row>
    <row r="702" spans="1:9" hidden="1" x14ac:dyDescent="0.3">
      <c r="A702">
        <v>2021</v>
      </c>
      <c r="B702">
        <v>1</v>
      </c>
      <c r="C702" s="1" t="s">
        <v>26</v>
      </c>
      <c r="D702" s="1" t="s">
        <v>35</v>
      </c>
      <c r="E702" s="1" t="s">
        <v>12</v>
      </c>
      <c r="F702">
        <v>0.2341</v>
      </c>
      <c r="G702">
        <v>52.410370999999998</v>
      </c>
      <c r="H702">
        <v>8.2000000000000003E-2</v>
      </c>
      <c r="I702">
        <v>0</v>
      </c>
    </row>
    <row r="703" spans="1:9" hidden="1" x14ac:dyDescent="0.3">
      <c r="A703">
        <v>2021</v>
      </c>
      <c r="B703">
        <v>1</v>
      </c>
      <c r="C703" s="1" t="s">
        <v>26</v>
      </c>
      <c r="D703" s="1" t="s">
        <v>21</v>
      </c>
      <c r="E703" s="1" t="s">
        <v>22</v>
      </c>
      <c r="F703">
        <v>3.3E-3</v>
      </c>
      <c r="G703">
        <v>1.31717</v>
      </c>
      <c r="H703">
        <v>8.9999999999999998E-4</v>
      </c>
      <c r="I703">
        <v>2</v>
      </c>
    </row>
    <row r="704" spans="1:9" hidden="1" x14ac:dyDescent="0.3">
      <c r="A704">
        <v>2021</v>
      </c>
      <c r="B704">
        <v>1</v>
      </c>
      <c r="C704" s="1" t="s">
        <v>26</v>
      </c>
      <c r="D704" s="1" t="s">
        <v>21</v>
      </c>
      <c r="E704" s="1" t="s">
        <v>13</v>
      </c>
      <c r="F704">
        <v>0.40050000000000002</v>
      </c>
      <c r="G704">
        <v>44.008198999999998</v>
      </c>
      <c r="H704">
        <v>0.16020000000000001</v>
      </c>
      <c r="I704">
        <v>280</v>
      </c>
    </row>
    <row r="705" spans="1:9" x14ac:dyDescent="0.3">
      <c r="A705">
        <v>2021</v>
      </c>
      <c r="B705">
        <v>1</v>
      </c>
      <c r="C705" s="1" t="s">
        <v>32</v>
      </c>
      <c r="D705" s="1" t="s">
        <v>10</v>
      </c>
      <c r="E705" s="1" t="s">
        <v>11</v>
      </c>
      <c r="F705">
        <v>97.1922</v>
      </c>
      <c r="G705">
        <v>5815.6747169999999</v>
      </c>
      <c r="H705">
        <v>20.410399999999999</v>
      </c>
      <c r="I705">
        <v>11628</v>
      </c>
    </row>
    <row r="706" spans="1:9" x14ac:dyDescent="0.3">
      <c r="A706">
        <v>2021</v>
      </c>
      <c r="B706">
        <v>1</v>
      </c>
      <c r="C706" s="1" t="s">
        <v>32</v>
      </c>
      <c r="D706" s="1" t="s">
        <v>10</v>
      </c>
      <c r="E706" s="1" t="s">
        <v>12</v>
      </c>
      <c r="F706">
        <v>147.98070000000001</v>
      </c>
      <c r="G706">
        <v>13070.828159999999</v>
      </c>
      <c r="H706">
        <v>51.793100000000003</v>
      </c>
      <c r="I706">
        <v>15787</v>
      </c>
    </row>
    <row r="707" spans="1:9" x14ac:dyDescent="0.3">
      <c r="A707">
        <v>2021</v>
      </c>
      <c r="B707">
        <v>1</v>
      </c>
      <c r="C707" s="1" t="s">
        <v>32</v>
      </c>
      <c r="D707" s="1" t="s">
        <v>10</v>
      </c>
      <c r="E707" s="1" t="s">
        <v>13</v>
      </c>
      <c r="F707">
        <v>9.3524999999999991</v>
      </c>
      <c r="G707">
        <v>1152.899461</v>
      </c>
      <c r="H707">
        <v>4.6763000000000003</v>
      </c>
      <c r="I707">
        <v>796</v>
      </c>
    </row>
    <row r="708" spans="1:9" x14ac:dyDescent="0.3">
      <c r="A708">
        <v>2021</v>
      </c>
      <c r="B708">
        <v>1</v>
      </c>
      <c r="C708" s="1" t="s">
        <v>32</v>
      </c>
      <c r="D708" s="1" t="s">
        <v>10</v>
      </c>
      <c r="E708" s="1" t="s">
        <v>14</v>
      </c>
      <c r="F708">
        <v>6.4600000000000005E-2</v>
      </c>
      <c r="G708">
        <v>9.0905620000000003</v>
      </c>
      <c r="H708">
        <v>4.8500000000000001E-2</v>
      </c>
      <c r="I708">
        <v>34</v>
      </c>
    </row>
    <row r="709" spans="1:9" hidden="1" x14ac:dyDescent="0.3">
      <c r="A709">
        <v>2021</v>
      </c>
      <c r="B709">
        <v>1</v>
      </c>
      <c r="C709" s="1" t="s">
        <v>32</v>
      </c>
      <c r="D709" s="1" t="s">
        <v>15</v>
      </c>
      <c r="E709" s="1" t="s">
        <v>11</v>
      </c>
      <c r="F709">
        <v>5.1999999999999998E-3</v>
      </c>
      <c r="G709">
        <v>0.65536899999999998</v>
      </c>
      <c r="H709">
        <v>1.1000000000000001E-3</v>
      </c>
      <c r="I709">
        <v>2</v>
      </c>
    </row>
    <row r="710" spans="1:9" hidden="1" x14ac:dyDescent="0.3">
      <c r="A710">
        <v>2021</v>
      </c>
      <c r="B710">
        <v>1</v>
      </c>
      <c r="C710" s="1" t="s">
        <v>32</v>
      </c>
      <c r="D710" s="1" t="s">
        <v>15</v>
      </c>
      <c r="E710" s="1" t="s">
        <v>13</v>
      </c>
      <c r="F710">
        <v>49.695099999999996</v>
      </c>
      <c r="G710">
        <v>8107.0834329999998</v>
      </c>
      <c r="H710">
        <v>19.878</v>
      </c>
      <c r="I710">
        <v>1820</v>
      </c>
    </row>
    <row r="711" spans="1:9" hidden="1" x14ac:dyDescent="0.3">
      <c r="A711">
        <v>2021</v>
      </c>
      <c r="B711">
        <v>1</v>
      </c>
      <c r="C711" s="1" t="s">
        <v>32</v>
      </c>
      <c r="D711" s="1" t="s">
        <v>20</v>
      </c>
      <c r="E711" s="1" t="s">
        <v>12</v>
      </c>
      <c r="F711">
        <v>36.8688</v>
      </c>
      <c r="G711">
        <v>2073.7657469999999</v>
      </c>
      <c r="H711">
        <v>13.2728</v>
      </c>
      <c r="I711">
        <v>2184</v>
      </c>
    </row>
    <row r="712" spans="1:9" hidden="1" x14ac:dyDescent="0.3">
      <c r="A712">
        <v>2021</v>
      </c>
      <c r="B712">
        <v>1</v>
      </c>
      <c r="C712" s="1" t="s">
        <v>32</v>
      </c>
      <c r="D712" s="1" t="s">
        <v>16</v>
      </c>
      <c r="E712" s="1" t="s">
        <v>11</v>
      </c>
      <c r="F712">
        <v>2.7810999999999999</v>
      </c>
      <c r="G712">
        <v>190.90902500000001</v>
      </c>
      <c r="H712">
        <v>0.63970000000000005</v>
      </c>
      <c r="I712">
        <v>842</v>
      </c>
    </row>
    <row r="713" spans="1:9" hidden="1" x14ac:dyDescent="0.3">
      <c r="A713">
        <v>2021</v>
      </c>
      <c r="B713">
        <v>1</v>
      </c>
      <c r="C713" s="1" t="s">
        <v>32</v>
      </c>
      <c r="D713" s="1" t="s">
        <v>16</v>
      </c>
      <c r="E713" s="1" t="s">
        <v>13</v>
      </c>
      <c r="F713">
        <v>5.3559000000000001</v>
      </c>
      <c r="G713">
        <v>807.00975100000005</v>
      </c>
      <c r="H713">
        <v>2.4102000000000001</v>
      </c>
      <c r="I713">
        <v>1879</v>
      </c>
    </row>
    <row r="714" spans="1:9" hidden="1" x14ac:dyDescent="0.3">
      <c r="A714">
        <v>2021</v>
      </c>
      <c r="B714">
        <v>1</v>
      </c>
      <c r="C714" s="1" t="s">
        <v>32</v>
      </c>
      <c r="D714" s="1" t="s">
        <v>33</v>
      </c>
      <c r="E714" s="1" t="s">
        <v>18</v>
      </c>
      <c r="F714">
        <v>1.8007</v>
      </c>
      <c r="G714">
        <v>496.77016099999997</v>
      </c>
      <c r="H714">
        <v>0.34210000000000002</v>
      </c>
      <c r="I714">
        <v>96</v>
      </c>
    </row>
    <row r="715" spans="1:9" hidden="1" x14ac:dyDescent="0.3">
      <c r="A715">
        <v>2021</v>
      </c>
      <c r="B715">
        <v>1</v>
      </c>
      <c r="C715" s="1" t="s">
        <v>32</v>
      </c>
      <c r="D715" s="1" t="s">
        <v>33</v>
      </c>
      <c r="E715" s="1" t="s">
        <v>12</v>
      </c>
      <c r="F715">
        <v>3.4299999999999997E-2</v>
      </c>
      <c r="G715">
        <v>10.777786000000001</v>
      </c>
      <c r="H715">
        <v>1.21E-2</v>
      </c>
      <c r="I715">
        <v>8</v>
      </c>
    </row>
    <row r="716" spans="1:9" hidden="1" x14ac:dyDescent="0.3">
      <c r="A716">
        <v>2021</v>
      </c>
      <c r="B716">
        <v>1</v>
      </c>
      <c r="C716" s="1" t="s">
        <v>32</v>
      </c>
      <c r="D716" s="1" t="s">
        <v>33</v>
      </c>
      <c r="E716" s="1" t="s">
        <v>13</v>
      </c>
      <c r="F716">
        <v>7.1199999999999999E-2</v>
      </c>
      <c r="G716">
        <v>35.072660999999997</v>
      </c>
      <c r="H716">
        <v>3.56E-2</v>
      </c>
      <c r="I716">
        <v>48</v>
      </c>
    </row>
    <row r="717" spans="1:9" hidden="1" x14ac:dyDescent="0.3">
      <c r="A717">
        <v>2021</v>
      </c>
      <c r="B717">
        <v>1</v>
      </c>
      <c r="C717" s="1" t="s">
        <v>32</v>
      </c>
      <c r="D717" s="1" t="s">
        <v>19</v>
      </c>
      <c r="E717" s="1" t="s">
        <v>12</v>
      </c>
      <c r="F717">
        <v>2.1642000000000001</v>
      </c>
      <c r="G717">
        <v>341.34502600000002</v>
      </c>
      <c r="H717">
        <v>0.80079999999999996</v>
      </c>
      <c r="I717">
        <v>289</v>
      </c>
    </row>
    <row r="718" spans="1:9" hidden="1" x14ac:dyDescent="0.3">
      <c r="A718">
        <v>2021</v>
      </c>
      <c r="B718">
        <v>1</v>
      </c>
      <c r="C718" s="1" t="s">
        <v>32</v>
      </c>
      <c r="D718" s="1" t="s">
        <v>35</v>
      </c>
      <c r="E718" s="1" t="s">
        <v>18</v>
      </c>
      <c r="F718">
        <v>0.32469999999999999</v>
      </c>
      <c r="G718">
        <v>59.056691999999998</v>
      </c>
      <c r="H718">
        <v>5.8500000000000003E-2</v>
      </c>
      <c r="I718">
        <v>75</v>
      </c>
    </row>
    <row r="719" spans="1:9" hidden="1" x14ac:dyDescent="0.3">
      <c r="A719">
        <v>2021</v>
      </c>
      <c r="B719">
        <v>1</v>
      </c>
      <c r="C719" s="1" t="s">
        <v>32</v>
      </c>
      <c r="D719" s="1" t="s">
        <v>35</v>
      </c>
      <c r="E719" s="1" t="s">
        <v>12</v>
      </c>
      <c r="F719">
        <v>1.147</v>
      </c>
      <c r="G719">
        <v>246.98121499999999</v>
      </c>
      <c r="H719">
        <v>0.40150000000000002</v>
      </c>
      <c r="I719">
        <v>88</v>
      </c>
    </row>
    <row r="720" spans="1:9" hidden="1" x14ac:dyDescent="0.3">
      <c r="A720">
        <v>2021</v>
      </c>
      <c r="B720">
        <v>1</v>
      </c>
      <c r="C720" s="1" t="s">
        <v>32</v>
      </c>
      <c r="D720" s="1" t="s">
        <v>37</v>
      </c>
      <c r="E720" s="1" t="s">
        <v>12</v>
      </c>
      <c r="F720">
        <v>1.2875000000000001</v>
      </c>
      <c r="G720">
        <v>233.90612300000001</v>
      </c>
      <c r="H720">
        <v>0.45050000000000001</v>
      </c>
      <c r="I720">
        <v>114</v>
      </c>
    </row>
    <row r="721" spans="1:9" hidden="1" x14ac:dyDescent="0.3">
      <c r="A721">
        <v>2021</v>
      </c>
      <c r="B721">
        <v>1</v>
      </c>
      <c r="C721" s="1" t="s">
        <v>32</v>
      </c>
      <c r="D721" s="1" t="s">
        <v>29</v>
      </c>
      <c r="E721" s="1" t="s">
        <v>12</v>
      </c>
      <c r="F721">
        <v>1.2999999999999999E-3</v>
      </c>
      <c r="G721">
        <v>0.51188299999999998</v>
      </c>
      <c r="H721">
        <v>5.0000000000000001E-4</v>
      </c>
      <c r="I721">
        <v>1</v>
      </c>
    </row>
    <row r="722" spans="1:9" hidden="1" x14ac:dyDescent="0.3">
      <c r="A722">
        <v>2021</v>
      </c>
      <c r="B722">
        <v>1</v>
      </c>
      <c r="C722" s="1" t="s">
        <v>32</v>
      </c>
      <c r="D722" s="1" t="s">
        <v>29</v>
      </c>
      <c r="E722" s="1" t="s">
        <v>13</v>
      </c>
      <c r="F722">
        <v>0.65149999999999997</v>
      </c>
      <c r="G722">
        <v>221.027694</v>
      </c>
      <c r="H722">
        <v>0.26050000000000001</v>
      </c>
      <c r="I722">
        <v>96</v>
      </c>
    </row>
    <row r="723" spans="1:9" hidden="1" x14ac:dyDescent="0.3">
      <c r="A723">
        <v>2021</v>
      </c>
      <c r="B723">
        <v>1</v>
      </c>
      <c r="C723" s="1" t="s">
        <v>32</v>
      </c>
      <c r="D723" s="1" t="s">
        <v>34</v>
      </c>
      <c r="E723" s="1" t="s">
        <v>18</v>
      </c>
      <c r="F723">
        <v>6.9999999999999999E-4</v>
      </c>
      <c r="G723">
        <v>0.330204</v>
      </c>
      <c r="H723">
        <v>1E-4</v>
      </c>
      <c r="I723">
        <v>0</v>
      </c>
    </row>
    <row r="724" spans="1:9" hidden="1" x14ac:dyDescent="0.3">
      <c r="A724">
        <v>2021</v>
      </c>
      <c r="B724">
        <v>1</v>
      </c>
      <c r="C724" s="1" t="s">
        <v>32</v>
      </c>
      <c r="D724" s="1" t="s">
        <v>34</v>
      </c>
      <c r="E724" s="1" t="s">
        <v>12</v>
      </c>
      <c r="F724">
        <v>5.7700000000000001E-2</v>
      </c>
      <c r="G724">
        <v>27.053737000000002</v>
      </c>
      <c r="H724">
        <v>2.0199999999999999E-2</v>
      </c>
      <c r="I724">
        <v>0</v>
      </c>
    </row>
    <row r="725" spans="1:9" hidden="1" x14ac:dyDescent="0.3">
      <c r="A725">
        <v>2021</v>
      </c>
      <c r="B725">
        <v>1</v>
      </c>
      <c r="C725" s="1" t="s">
        <v>32</v>
      </c>
      <c r="D725" s="1" t="s">
        <v>34</v>
      </c>
      <c r="E725" s="1" t="s">
        <v>13</v>
      </c>
      <c r="F725">
        <v>0.29909999999999998</v>
      </c>
      <c r="G725">
        <v>167.43448900000001</v>
      </c>
      <c r="H725">
        <v>0.12559999999999999</v>
      </c>
      <c r="I725">
        <v>0</v>
      </c>
    </row>
    <row r="726" spans="1:9" x14ac:dyDescent="0.3">
      <c r="A726">
        <v>2021</v>
      </c>
      <c r="B726">
        <v>1</v>
      </c>
      <c r="C726" s="1" t="s">
        <v>9</v>
      </c>
      <c r="D726" s="1" t="s">
        <v>10</v>
      </c>
      <c r="E726" s="1" t="s">
        <v>46</v>
      </c>
      <c r="F726">
        <v>31.181999999999999</v>
      </c>
      <c r="G726">
        <v>2078.5832999999998</v>
      </c>
      <c r="H726">
        <v>6.2363</v>
      </c>
      <c r="I726">
        <v>511</v>
      </c>
    </row>
    <row r="727" spans="1:9" x14ac:dyDescent="0.3">
      <c r="A727">
        <v>2021</v>
      </c>
      <c r="B727">
        <v>1</v>
      </c>
      <c r="C727" s="1" t="s">
        <v>26</v>
      </c>
      <c r="D727" s="1" t="s">
        <v>10</v>
      </c>
      <c r="E727" s="1" t="s">
        <v>46</v>
      </c>
      <c r="F727">
        <v>18.018899999999999</v>
      </c>
      <c r="G727">
        <v>1233.5554</v>
      </c>
      <c r="H727">
        <v>3.6036999999999999</v>
      </c>
      <c r="I727">
        <v>1755</v>
      </c>
    </row>
    <row r="728" spans="1:9" x14ac:dyDescent="0.3">
      <c r="A728">
        <v>2021</v>
      </c>
      <c r="B728">
        <v>1</v>
      </c>
      <c r="C728" s="1" t="s">
        <v>32</v>
      </c>
      <c r="D728" s="1" t="s">
        <v>10</v>
      </c>
      <c r="E728" s="1" t="s">
        <v>46</v>
      </c>
      <c r="F728">
        <v>26.234000000000002</v>
      </c>
      <c r="G728">
        <v>1891.4637</v>
      </c>
      <c r="H728">
        <v>5.2468000000000004</v>
      </c>
      <c r="I728">
        <v>2038</v>
      </c>
    </row>
    <row r="729" spans="1:9" x14ac:dyDescent="0.3">
      <c r="A729">
        <v>2021</v>
      </c>
      <c r="B729">
        <v>2</v>
      </c>
      <c r="C729" s="1" t="s">
        <v>9</v>
      </c>
      <c r="D729" s="1" t="s">
        <v>10</v>
      </c>
      <c r="E729" s="1" t="s">
        <v>11</v>
      </c>
      <c r="F729">
        <v>11.0802</v>
      </c>
      <c r="G729">
        <v>740.73100199999999</v>
      </c>
      <c r="H729">
        <v>2.3268</v>
      </c>
      <c r="I729">
        <v>558</v>
      </c>
    </row>
    <row r="730" spans="1:9" x14ac:dyDescent="0.3">
      <c r="A730">
        <v>2021</v>
      </c>
      <c r="B730">
        <v>2</v>
      </c>
      <c r="C730" s="1" t="s">
        <v>9</v>
      </c>
      <c r="D730" s="1" t="s">
        <v>10</v>
      </c>
      <c r="E730" s="1" t="s">
        <v>12</v>
      </c>
      <c r="F730">
        <v>71.581800000000001</v>
      </c>
      <c r="G730">
        <v>6362.6738450000003</v>
      </c>
      <c r="H730">
        <v>25.0535</v>
      </c>
      <c r="I730">
        <v>810</v>
      </c>
    </row>
    <row r="731" spans="1:9" x14ac:dyDescent="0.3">
      <c r="A731">
        <v>2021</v>
      </c>
      <c r="B731">
        <v>2</v>
      </c>
      <c r="C731" s="1" t="s">
        <v>9</v>
      </c>
      <c r="D731" s="1" t="s">
        <v>10</v>
      </c>
      <c r="E731" s="1" t="s">
        <v>13</v>
      </c>
      <c r="F731">
        <v>30.163699999999999</v>
      </c>
      <c r="G731">
        <v>3418.376272</v>
      </c>
      <c r="H731">
        <v>15.082000000000001</v>
      </c>
      <c r="I731">
        <v>587</v>
      </c>
    </row>
    <row r="732" spans="1:9" hidden="1" x14ac:dyDescent="0.3">
      <c r="A732">
        <v>2021</v>
      </c>
      <c r="B732">
        <v>2</v>
      </c>
      <c r="C732" s="1" t="s">
        <v>9</v>
      </c>
      <c r="D732" s="1" t="s">
        <v>15</v>
      </c>
      <c r="E732" s="1" t="s">
        <v>11</v>
      </c>
      <c r="F732">
        <v>7.5300000000000006E-2</v>
      </c>
      <c r="G732">
        <v>8.4115210000000005</v>
      </c>
      <c r="H732">
        <v>1.5100000000000001E-2</v>
      </c>
      <c r="I732">
        <v>10</v>
      </c>
    </row>
    <row r="733" spans="1:9" hidden="1" x14ac:dyDescent="0.3">
      <c r="A733">
        <v>2021</v>
      </c>
      <c r="B733">
        <v>2</v>
      </c>
      <c r="C733" s="1" t="s">
        <v>9</v>
      </c>
      <c r="D733" s="1" t="s">
        <v>15</v>
      </c>
      <c r="E733" s="1" t="s">
        <v>13</v>
      </c>
      <c r="F733">
        <v>21.940899999999999</v>
      </c>
      <c r="G733">
        <v>4399.8657979999998</v>
      </c>
      <c r="H733">
        <v>8.7763000000000009</v>
      </c>
      <c r="I733">
        <v>668</v>
      </c>
    </row>
    <row r="734" spans="1:9" hidden="1" x14ac:dyDescent="0.3">
      <c r="A734">
        <v>2021</v>
      </c>
      <c r="B734">
        <v>2</v>
      </c>
      <c r="C734" s="1" t="s">
        <v>9</v>
      </c>
      <c r="D734" s="1" t="s">
        <v>20</v>
      </c>
      <c r="E734" s="1" t="s">
        <v>12</v>
      </c>
      <c r="F734">
        <v>4.7880000000000003</v>
      </c>
      <c r="G734">
        <v>323.52865200000002</v>
      </c>
      <c r="H734">
        <v>1.7237</v>
      </c>
      <c r="I734">
        <v>237</v>
      </c>
    </row>
    <row r="735" spans="1:9" hidden="1" x14ac:dyDescent="0.3">
      <c r="A735">
        <v>2021</v>
      </c>
      <c r="B735">
        <v>2</v>
      </c>
      <c r="C735" s="1" t="s">
        <v>9</v>
      </c>
      <c r="D735" s="1" t="s">
        <v>17</v>
      </c>
      <c r="E735" s="1" t="s">
        <v>18</v>
      </c>
      <c r="F735">
        <v>2.5794000000000001</v>
      </c>
      <c r="G735">
        <v>284.872613</v>
      </c>
      <c r="H735">
        <v>0.46429999999999999</v>
      </c>
      <c r="I735">
        <v>105</v>
      </c>
    </row>
    <row r="736" spans="1:9" hidden="1" x14ac:dyDescent="0.3">
      <c r="A736">
        <v>2021</v>
      </c>
      <c r="B736">
        <v>2</v>
      </c>
      <c r="C736" s="1" t="s">
        <v>9</v>
      </c>
      <c r="D736" s="1" t="s">
        <v>16</v>
      </c>
      <c r="E736" s="1" t="s">
        <v>11</v>
      </c>
      <c r="F736">
        <v>2.4279000000000002</v>
      </c>
      <c r="G736">
        <v>182.747544</v>
      </c>
      <c r="H736">
        <v>0.55840000000000001</v>
      </c>
      <c r="I736">
        <v>343</v>
      </c>
    </row>
    <row r="737" spans="1:9" hidden="1" x14ac:dyDescent="0.3">
      <c r="A737">
        <v>2021</v>
      </c>
      <c r="B737">
        <v>2</v>
      </c>
      <c r="C737" s="1" t="s">
        <v>9</v>
      </c>
      <c r="D737" s="1" t="s">
        <v>16</v>
      </c>
      <c r="E737" s="1" t="s">
        <v>13</v>
      </c>
      <c r="F737">
        <v>0.70809999999999995</v>
      </c>
      <c r="G737">
        <v>89.899091999999996</v>
      </c>
      <c r="H737">
        <v>0.31859999999999999</v>
      </c>
      <c r="I737">
        <v>208</v>
      </c>
    </row>
    <row r="738" spans="1:9" hidden="1" x14ac:dyDescent="0.3">
      <c r="A738">
        <v>2021</v>
      </c>
      <c r="B738">
        <v>2</v>
      </c>
      <c r="C738" s="1" t="s">
        <v>9</v>
      </c>
      <c r="D738" s="1" t="s">
        <v>19</v>
      </c>
      <c r="E738" s="1" t="s">
        <v>12</v>
      </c>
      <c r="F738">
        <v>0.99070000000000003</v>
      </c>
      <c r="G738">
        <v>147.66493800000001</v>
      </c>
      <c r="H738">
        <v>0.36659999999999998</v>
      </c>
      <c r="I738">
        <v>77</v>
      </c>
    </row>
    <row r="739" spans="1:9" hidden="1" x14ac:dyDescent="0.3">
      <c r="A739">
        <v>2021</v>
      </c>
      <c r="B739">
        <v>2</v>
      </c>
      <c r="C739" s="1" t="s">
        <v>9</v>
      </c>
      <c r="D739" s="1" t="s">
        <v>21</v>
      </c>
      <c r="E739" s="1" t="s">
        <v>22</v>
      </c>
      <c r="F739">
        <v>5.7999999999999996E-3</v>
      </c>
      <c r="G739">
        <v>1.908023</v>
      </c>
      <c r="H739">
        <v>1.6000000000000001E-3</v>
      </c>
      <c r="I739">
        <v>2</v>
      </c>
    </row>
    <row r="740" spans="1:9" hidden="1" x14ac:dyDescent="0.3">
      <c r="A740">
        <v>2021</v>
      </c>
      <c r="B740">
        <v>2</v>
      </c>
      <c r="C740" s="1" t="s">
        <v>9</v>
      </c>
      <c r="D740" s="1" t="s">
        <v>21</v>
      </c>
      <c r="E740" s="1" t="s">
        <v>13</v>
      </c>
      <c r="F740">
        <v>1.0523</v>
      </c>
      <c r="G740">
        <v>136.39728199999999</v>
      </c>
      <c r="H740">
        <v>0.4209</v>
      </c>
      <c r="I740">
        <v>124</v>
      </c>
    </row>
    <row r="741" spans="1:9" hidden="1" x14ac:dyDescent="0.3">
      <c r="A741">
        <v>2021</v>
      </c>
      <c r="B741">
        <v>2</v>
      </c>
      <c r="C741" s="1" t="s">
        <v>9</v>
      </c>
      <c r="D741" s="1" t="s">
        <v>23</v>
      </c>
      <c r="E741" s="1" t="s">
        <v>13</v>
      </c>
      <c r="F741">
        <v>0.37630000000000002</v>
      </c>
      <c r="G741">
        <v>59.318733999999999</v>
      </c>
      <c r="H741">
        <v>0.15049999999999999</v>
      </c>
      <c r="I741">
        <v>165</v>
      </c>
    </row>
    <row r="742" spans="1:9" hidden="1" x14ac:dyDescent="0.3">
      <c r="A742">
        <v>2021</v>
      </c>
      <c r="B742">
        <v>2</v>
      </c>
      <c r="C742" s="1" t="s">
        <v>9</v>
      </c>
      <c r="D742" s="1" t="s">
        <v>25</v>
      </c>
      <c r="E742" s="1" t="s">
        <v>18</v>
      </c>
      <c r="F742">
        <v>0.53129999999999999</v>
      </c>
      <c r="G742">
        <v>46.850673999999998</v>
      </c>
      <c r="H742">
        <v>9.5600000000000004E-2</v>
      </c>
      <c r="I742">
        <v>87</v>
      </c>
    </row>
    <row r="743" spans="1:9" hidden="1" x14ac:dyDescent="0.3">
      <c r="A743">
        <v>2021</v>
      </c>
      <c r="B743">
        <v>2</v>
      </c>
      <c r="C743" s="1" t="s">
        <v>9</v>
      </c>
      <c r="D743" s="1" t="s">
        <v>25</v>
      </c>
      <c r="E743" s="1" t="s">
        <v>13</v>
      </c>
      <c r="F743">
        <v>1.06E-2</v>
      </c>
      <c r="G743">
        <v>1.650026</v>
      </c>
      <c r="H743">
        <v>4.1999999999999997E-3</v>
      </c>
      <c r="I743">
        <v>8</v>
      </c>
    </row>
    <row r="744" spans="1:9" hidden="1" x14ac:dyDescent="0.3">
      <c r="A744">
        <v>2021</v>
      </c>
      <c r="B744">
        <v>2</v>
      </c>
      <c r="C744" s="1" t="s">
        <v>9</v>
      </c>
      <c r="D744" s="1" t="s">
        <v>42</v>
      </c>
      <c r="E744" s="1" t="s">
        <v>13</v>
      </c>
      <c r="F744">
        <v>0.2056</v>
      </c>
      <c r="G744">
        <v>41.075017000000003</v>
      </c>
      <c r="H744">
        <v>8.2299999999999998E-2</v>
      </c>
      <c r="I744">
        <v>62</v>
      </c>
    </row>
    <row r="745" spans="1:9" x14ac:dyDescent="0.3">
      <c r="A745">
        <v>2021</v>
      </c>
      <c r="B745">
        <v>2</v>
      </c>
      <c r="C745" s="1" t="s">
        <v>26</v>
      </c>
      <c r="D745" s="1" t="s">
        <v>10</v>
      </c>
      <c r="E745" s="1" t="s">
        <v>11</v>
      </c>
      <c r="F745">
        <v>54.909199999999998</v>
      </c>
      <c r="G745">
        <v>3357.6095470000005</v>
      </c>
      <c r="H745">
        <v>11.531000000000001</v>
      </c>
      <c r="I745">
        <v>8226</v>
      </c>
    </row>
    <row r="746" spans="1:9" x14ac:dyDescent="0.3">
      <c r="A746">
        <v>2021</v>
      </c>
      <c r="B746">
        <v>2</v>
      </c>
      <c r="C746" s="1" t="s">
        <v>26</v>
      </c>
      <c r="D746" s="1" t="s">
        <v>10</v>
      </c>
      <c r="E746" s="1" t="s">
        <v>12</v>
      </c>
      <c r="F746">
        <v>39.380899999999997</v>
      </c>
      <c r="G746">
        <v>4194.076763</v>
      </c>
      <c r="H746">
        <v>13.7834</v>
      </c>
      <c r="I746">
        <v>8143</v>
      </c>
    </row>
    <row r="747" spans="1:9" x14ac:dyDescent="0.3">
      <c r="A747">
        <v>2021</v>
      </c>
      <c r="B747">
        <v>2</v>
      </c>
      <c r="C747" s="1" t="s">
        <v>26</v>
      </c>
      <c r="D747" s="1" t="s">
        <v>10</v>
      </c>
      <c r="E747" s="1" t="s">
        <v>13</v>
      </c>
      <c r="F747">
        <v>4.9295</v>
      </c>
      <c r="G747">
        <v>735.41033800000002</v>
      </c>
      <c r="H747">
        <v>2.4647000000000001</v>
      </c>
      <c r="I747">
        <v>777</v>
      </c>
    </row>
    <row r="748" spans="1:9" x14ac:dyDescent="0.3">
      <c r="A748">
        <v>2021</v>
      </c>
      <c r="B748">
        <v>2</v>
      </c>
      <c r="C748" s="1" t="s">
        <v>26</v>
      </c>
      <c r="D748" s="1" t="s">
        <v>10</v>
      </c>
      <c r="E748" s="1" t="s">
        <v>14</v>
      </c>
      <c r="F748">
        <v>0.39589999999999997</v>
      </c>
      <c r="G748">
        <v>66.646879999999996</v>
      </c>
      <c r="H748">
        <v>0.2969</v>
      </c>
      <c r="I748">
        <v>273</v>
      </c>
    </row>
    <row r="749" spans="1:9" hidden="1" x14ac:dyDescent="0.3">
      <c r="A749">
        <v>2021</v>
      </c>
      <c r="B749">
        <v>2</v>
      </c>
      <c r="C749" s="1" t="s">
        <v>26</v>
      </c>
      <c r="D749" s="1" t="s">
        <v>15</v>
      </c>
      <c r="E749" s="1" t="s">
        <v>11</v>
      </c>
      <c r="F749">
        <v>4.4000000000000003E-3</v>
      </c>
      <c r="G749">
        <v>0.38570199999999999</v>
      </c>
      <c r="H749">
        <v>8.9999999999999998E-4</v>
      </c>
      <c r="I749">
        <v>2</v>
      </c>
    </row>
    <row r="750" spans="1:9" hidden="1" x14ac:dyDescent="0.3">
      <c r="A750">
        <v>2021</v>
      </c>
      <c r="B750">
        <v>2</v>
      </c>
      <c r="C750" s="1" t="s">
        <v>26</v>
      </c>
      <c r="D750" s="1" t="s">
        <v>15</v>
      </c>
      <c r="E750" s="1" t="s">
        <v>13</v>
      </c>
      <c r="F750">
        <v>7.3704999999999998</v>
      </c>
      <c r="G750">
        <v>1552.946177</v>
      </c>
      <c r="H750">
        <v>2.9481999999999999</v>
      </c>
      <c r="I750">
        <v>941</v>
      </c>
    </row>
    <row r="751" spans="1:9" hidden="1" x14ac:dyDescent="0.3">
      <c r="A751">
        <v>2021</v>
      </c>
      <c r="B751">
        <v>2</v>
      </c>
      <c r="C751" s="1" t="s">
        <v>26</v>
      </c>
      <c r="D751" s="1" t="s">
        <v>20</v>
      </c>
      <c r="E751" s="1" t="s">
        <v>12</v>
      </c>
      <c r="F751">
        <v>7.6459999999999999</v>
      </c>
      <c r="G751">
        <v>547.56286299999999</v>
      </c>
      <c r="H751">
        <v>2.7526000000000002</v>
      </c>
      <c r="I751">
        <v>1592</v>
      </c>
    </row>
    <row r="752" spans="1:9" hidden="1" x14ac:dyDescent="0.3">
      <c r="A752">
        <v>2021</v>
      </c>
      <c r="B752">
        <v>2</v>
      </c>
      <c r="C752" s="1" t="s">
        <v>26</v>
      </c>
      <c r="D752" s="1" t="s">
        <v>16</v>
      </c>
      <c r="E752" s="1" t="s">
        <v>11</v>
      </c>
      <c r="F752">
        <v>4.0811000000000002</v>
      </c>
      <c r="G752">
        <v>299.708529</v>
      </c>
      <c r="H752">
        <v>0.93869999999999998</v>
      </c>
      <c r="I752">
        <v>1955</v>
      </c>
    </row>
    <row r="753" spans="1:9" hidden="1" x14ac:dyDescent="0.3">
      <c r="A753">
        <v>2021</v>
      </c>
      <c r="B753">
        <v>2</v>
      </c>
      <c r="C753" s="1" t="s">
        <v>26</v>
      </c>
      <c r="D753" s="1" t="s">
        <v>16</v>
      </c>
      <c r="E753" s="1" t="s">
        <v>13</v>
      </c>
      <c r="F753">
        <v>0.5181</v>
      </c>
      <c r="G753">
        <v>82.924092000000002</v>
      </c>
      <c r="H753">
        <v>0.2331</v>
      </c>
      <c r="I753">
        <v>507</v>
      </c>
    </row>
    <row r="754" spans="1:9" hidden="1" x14ac:dyDescent="0.3">
      <c r="A754">
        <v>2021</v>
      </c>
      <c r="B754">
        <v>2</v>
      </c>
      <c r="C754" s="1" t="s">
        <v>26</v>
      </c>
      <c r="D754" s="1" t="s">
        <v>17</v>
      </c>
      <c r="E754" s="1" t="s">
        <v>18</v>
      </c>
      <c r="F754">
        <v>1.4093</v>
      </c>
      <c r="G754">
        <v>132.62327400000001</v>
      </c>
      <c r="H754">
        <v>0.25369999999999998</v>
      </c>
      <c r="I754">
        <v>222</v>
      </c>
    </row>
    <row r="755" spans="1:9" hidden="1" x14ac:dyDescent="0.3">
      <c r="A755">
        <v>2021</v>
      </c>
      <c r="B755">
        <v>2</v>
      </c>
      <c r="C755" s="1" t="s">
        <v>26</v>
      </c>
      <c r="D755" s="1" t="s">
        <v>19</v>
      </c>
      <c r="E755" s="1" t="s">
        <v>12</v>
      </c>
      <c r="F755">
        <v>0.5252</v>
      </c>
      <c r="G755">
        <v>82.262953999999993</v>
      </c>
      <c r="H755">
        <v>0.1943</v>
      </c>
      <c r="I755">
        <v>279</v>
      </c>
    </row>
    <row r="756" spans="1:9" hidden="1" x14ac:dyDescent="0.3">
      <c r="A756">
        <v>2021</v>
      </c>
      <c r="B756">
        <v>2</v>
      </c>
      <c r="C756" s="1" t="s">
        <v>26</v>
      </c>
      <c r="D756" s="1" t="s">
        <v>45</v>
      </c>
      <c r="E756" s="1" t="s">
        <v>12</v>
      </c>
      <c r="F756">
        <v>0.86280000000000001</v>
      </c>
      <c r="G756">
        <v>77.771446999999995</v>
      </c>
      <c r="H756">
        <v>0.30199999999999999</v>
      </c>
      <c r="I756">
        <v>213</v>
      </c>
    </row>
    <row r="757" spans="1:9" hidden="1" x14ac:dyDescent="0.3">
      <c r="A757">
        <v>2021</v>
      </c>
      <c r="B757">
        <v>2</v>
      </c>
      <c r="C757" s="1" t="s">
        <v>26</v>
      </c>
      <c r="D757" s="1" t="s">
        <v>35</v>
      </c>
      <c r="E757" s="1" t="s">
        <v>18</v>
      </c>
      <c r="F757">
        <v>2.35E-2</v>
      </c>
      <c r="G757">
        <v>4.2909309999999996</v>
      </c>
      <c r="H757">
        <v>4.1999999999999997E-3</v>
      </c>
      <c r="I757">
        <v>0</v>
      </c>
    </row>
    <row r="758" spans="1:9" hidden="1" x14ac:dyDescent="0.3">
      <c r="A758">
        <v>2021</v>
      </c>
      <c r="B758">
        <v>2</v>
      </c>
      <c r="C758" s="1" t="s">
        <v>26</v>
      </c>
      <c r="D758" s="1" t="s">
        <v>35</v>
      </c>
      <c r="E758" s="1" t="s">
        <v>12</v>
      </c>
      <c r="F758">
        <v>0.2102</v>
      </c>
      <c r="G758">
        <v>48.938783999999998</v>
      </c>
      <c r="H758">
        <v>7.3499999999999996E-2</v>
      </c>
      <c r="I758">
        <v>0</v>
      </c>
    </row>
    <row r="759" spans="1:9" hidden="1" x14ac:dyDescent="0.3">
      <c r="A759">
        <v>2021</v>
      </c>
      <c r="B759">
        <v>2</v>
      </c>
      <c r="C759" s="1" t="s">
        <v>26</v>
      </c>
      <c r="D759" s="1" t="s">
        <v>21</v>
      </c>
      <c r="E759" s="1" t="s">
        <v>22</v>
      </c>
      <c r="F759">
        <v>3.3E-3</v>
      </c>
      <c r="G759">
        <v>1.308484</v>
      </c>
      <c r="H759">
        <v>8.9999999999999998E-4</v>
      </c>
      <c r="I759">
        <v>2</v>
      </c>
    </row>
    <row r="760" spans="1:9" hidden="1" x14ac:dyDescent="0.3">
      <c r="A760">
        <v>2021</v>
      </c>
      <c r="B760">
        <v>2</v>
      </c>
      <c r="C760" s="1" t="s">
        <v>26</v>
      </c>
      <c r="D760" s="1" t="s">
        <v>21</v>
      </c>
      <c r="E760" s="1" t="s">
        <v>27</v>
      </c>
      <c r="F760">
        <v>1.5900000000000001E-2</v>
      </c>
      <c r="G760">
        <v>3.3178890000000001</v>
      </c>
      <c r="H760">
        <v>4.7999999999999996E-3</v>
      </c>
      <c r="I760">
        <v>2</v>
      </c>
    </row>
    <row r="761" spans="1:9" hidden="1" x14ac:dyDescent="0.3">
      <c r="A761">
        <v>2021</v>
      </c>
      <c r="B761">
        <v>2</v>
      </c>
      <c r="C761" s="1" t="s">
        <v>26</v>
      </c>
      <c r="D761" s="1" t="s">
        <v>21</v>
      </c>
      <c r="E761" s="1" t="s">
        <v>13</v>
      </c>
      <c r="F761">
        <v>0.34960000000000002</v>
      </c>
      <c r="G761">
        <v>38.380471</v>
      </c>
      <c r="H761">
        <v>0.13980000000000001</v>
      </c>
      <c r="I761">
        <v>206</v>
      </c>
    </row>
    <row r="762" spans="1:9" hidden="1" x14ac:dyDescent="0.3">
      <c r="A762">
        <v>2021</v>
      </c>
      <c r="B762">
        <v>2</v>
      </c>
      <c r="C762" s="1" t="s">
        <v>26</v>
      </c>
      <c r="D762" s="1" t="s">
        <v>29</v>
      </c>
      <c r="E762" s="1" t="s">
        <v>18</v>
      </c>
      <c r="F762">
        <v>2.9999999999999997E-4</v>
      </c>
      <c r="G762">
        <v>6.0470999999999997E-2</v>
      </c>
      <c r="H762">
        <v>1E-4</v>
      </c>
      <c r="I762">
        <v>0</v>
      </c>
    </row>
    <row r="763" spans="1:9" hidden="1" x14ac:dyDescent="0.3">
      <c r="A763">
        <v>2021</v>
      </c>
      <c r="B763">
        <v>2</v>
      </c>
      <c r="C763" s="1" t="s">
        <v>26</v>
      </c>
      <c r="D763" s="1" t="s">
        <v>29</v>
      </c>
      <c r="E763" s="1" t="s">
        <v>13</v>
      </c>
      <c r="F763">
        <v>9.5399999999999999E-2</v>
      </c>
      <c r="G763">
        <v>37.051830000000002</v>
      </c>
      <c r="H763">
        <v>3.8100000000000002E-2</v>
      </c>
      <c r="I763">
        <v>0</v>
      </c>
    </row>
    <row r="764" spans="1:9" x14ac:dyDescent="0.3">
      <c r="A764">
        <v>2021</v>
      </c>
      <c r="B764">
        <v>2</v>
      </c>
      <c r="C764" s="1" t="s">
        <v>32</v>
      </c>
      <c r="D764" s="1" t="s">
        <v>10</v>
      </c>
      <c r="E764" s="1" t="s">
        <v>11</v>
      </c>
      <c r="F764">
        <v>158.11969999999999</v>
      </c>
      <c r="G764">
        <v>8438.5270400000009</v>
      </c>
      <c r="H764">
        <v>33.205100000000002</v>
      </c>
      <c r="I764">
        <v>11647</v>
      </c>
    </row>
    <row r="765" spans="1:9" x14ac:dyDescent="0.3">
      <c r="A765">
        <v>2021</v>
      </c>
      <c r="B765">
        <v>2</v>
      </c>
      <c r="C765" s="1" t="s">
        <v>32</v>
      </c>
      <c r="D765" s="1" t="s">
        <v>10</v>
      </c>
      <c r="E765" s="1" t="s">
        <v>12</v>
      </c>
      <c r="F765">
        <v>110.5001</v>
      </c>
      <c r="G765">
        <v>10562.128693000001</v>
      </c>
      <c r="H765">
        <v>38.6751</v>
      </c>
      <c r="I765">
        <v>15152</v>
      </c>
    </row>
    <row r="766" spans="1:9" x14ac:dyDescent="0.3">
      <c r="A766">
        <v>2021</v>
      </c>
      <c r="B766">
        <v>2</v>
      </c>
      <c r="C766" s="1" t="s">
        <v>32</v>
      </c>
      <c r="D766" s="1" t="s">
        <v>10</v>
      </c>
      <c r="E766" s="1" t="s">
        <v>13</v>
      </c>
      <c r="F766">
        <v>6.4025999999999996</v>
      </c>
      <c r="G766">
        <v>912.74120700000003</v>
      </c>
      <c r="H766">
        <v>3.2012999999999998</v>
      </c>
      <c r="I766">
        <v>780</v>
      </c>
    </row>
    <row r="767" spans="1:9" x14ac:dyDescent="0.3">
      <c r="A767">
        <v>2021</v>
      </c>
      <c r="B767">
        <v>2</v>
      </c>
      <c r="C767" s="1" t="s">
        <v>32</v>
      </c>
      <c r="D767" s="1" t="s">
        <v>10</v>
      </c>
      <c r="E767" s="1" t="s">
        <v>14</v>
      </c>
      <c r="F767">
        <v>4.0800000000000003E-2</v>
      </c>
      <c r="G767">
        <v>5.5094370000000001</v>
      </c>
      <c r="H767">
        <v>3.0599999999999999E-2</v>
      </c>
      <c r="I767">
        <v>30</v>
      </c>
    </row>
    <row r="768" spans="1:9" hidden="1" x14ac:dyDescent="0.3">
      <c r="A768">
        <v>2021</v>
      </c>
      <c r="B768">
        <v>2</v>
      </c>
      <c r="C768" s="1" t="s">
        <v>32</v>
      </c>
      <c r="D768" s="1" t="s">
        <v>15</v>
      </c>
      <c r="E768" s="1" t="s">
        <v>11</v>
      </c>
      <c r="F768">
        <v>1.6500000000000001E-2</v>
      </c>
      <c r="G768">
        <v>2.359302</v>
      </c>
      <c r="H768">
        <v>3.3E-3</v>
      </c>
      <c r="I768">
        <v>12</v>
      </c>
    </row>
    <row r="769" spans="1:9" hidden="1" x14ac:dyDescent="0.3">
      <c r="A769">
        <v>2021</v>
      </c>
      <c r="B769">
        <v>2</v>
      </c>
      <c r="C769" s="1" t="s">
        <v>32</v>
      </c>
      <c r="D769" s="1" t="s">
        <v>15</v>
      </c>
      <c r="E769" s="1" t="s">
        <v>13</v>
      </c>
      <c r="F769">
        <v>20.250499999999999</v>
      </c>
      <c r="G769">
        <v>4419.9431420000001</v>
      </c>
      <c r="H769">
        <v>8.1001999999999992</v>
      </c>
      <c r="I769">
        <v>1675</v>
      </c>
    </row>
    <row r="770" spans="1:9" hidden="1" x14ac:dyDescent="0.3">
      <c r="A770">
        <v>2021</v>
      </c>
      <c r="B770">
        <v>2</v>
      </c>
      <c r="C770" s="1" t="s">
        <v>32</v>
      </c>
      <c r="D770" s="1" t="s">
        <v>20</v>
      </c>
      <c r="E770" s="1" t="s">
        <v>12</v>
      </c>
      <c r="F770">
        <v>19.6373</v>
      </c>
      <c r="G770">
        <v>1418.480059</v>
      </c>
      <c r="H770">
        <v>7.0694999999999997</v>
      </c>
      <c r="I770">
        <v>2062</v>
      </c>
    </row>
    <row r="771" spans="1:9" hidden="1" x14ac:dyDescent="0.3">
      <c r="A771">
        <v>2021</v>
      </c>
      <c r="B771">
        <v>2</v>
      </c>
      <c r="C771" s="1" t="s">
        <v>32</v>
      </c>
      <c r="D771" s="1" t="s">
        <v>16</v>
      </c>
      <c r="E771" s="1" t="s">
        <v>11</v>
      </c>
      <c r="F771">
        <v>2.9780000000000002</v>
      </c>
      <c r="G771">
        <v>170.088854</v>
      </c>
      <c r="H771">
        <v>0.68489999999999995</v>
      </c>
      <c r="I771">
        <v>800</v>
      </c>
    </row>
    <row r="772" spans="1:9" hidden="1" x14ac:dyDescent="0.3">
      <c r="A772">
        <v>2021</v>
      </c>
      <c r="B772">
        <v>2</v>
      </c>
      <c r="C772" s="1" t="s">
        <v>32</v>
      </c>
      <c r="D772" s="1" t="s">
        <v>16</v>
      </c>
      <c r="E772" s="1" t="s">
        <v>13</v>
      </c>
      <c r="F772">
        <v>3.2412000000000001</v>
      </c>
      <c r="G772">
        <v>503.77652399999999</v>
      </c>
      <c r="H772">
        <v>1.4584999999999999</v>
      </c>
      <c r="I772">
        <v>2043</v>
      </c>
    </row>
    <row r="773" spans="1:9" hidden="1" x14ac:dyDescent="0.3">
      <c r="A773">
        <v>2021</v>
      </c>
      <c r="B773">
        <v>2</v>
      </c>
      <c r="C773" s="1" t="s">
        <v>32</v>
      </c>
      <c r="D773" s="1" t="s">
        <v>33</v>
      </c>
      <c r="E773" s="1" t="s">
        <v>18</v>
      </c>
      <c r="F773">
        <v>1.5409999999999999</v>
      </c>
      <c r="G773">
        <v>407.29363699999999</v>
      </c>
      <c r="H773">
        <v>0.2928</v>
      </c>
      <c r="I773">
        <v>101</v>
      </c>
    </row>
    <row r="774" spans="1:9" hidden="1" x14ac:dyDescent="0.3">
      <c r="A774">
        <v>2021</v>
      </c>
      <c r="B774">
        <v>2</v>
      </c>
      <c r="C774" s="1" t="s">
        <v>32</v>
      </c>
      <c r="D774" s="1" t="s">
        <v>33</v>
      </c>
      <c r="E774" s="1" t="s">
        <v>12</v>
      </c>
      <c r="F774">
        <v>2.06E-2</v>
      </c>
      <c r="G774">
        <v>6.792724999999999</v>
      </c>
      <c r="H774">
        <v>7.3000000000000001E-3</v>
      </c>
      <c r="I774">
        <v>7</v>
      </c>
    </row>
    <row r="775" spans="1:9" hidden="1" x14ac:dyDescent="0.3">
      <c r="A775">
        <v>2021</v>
      </c>
      <c r="B775">
        <v>2</v>
      </c>
      <c r="C775" s="1" t="s">
        <v>32</v>
      </c>
      <c r="D775" s="1" t="s">
        <v>33</v>
      </c>
      <c r="E775" s="1" t="s">
        <v>13</v>
      </c>
      <c r="F775">
        <v>7.3800000000000004E-2</v>
      </c>
      <c r="G775">
        <v>36.475166000000002</v>
      </c>
      <c r="H775">
        <v>3.6900000000000002E-2</v>
      </c>
      <c r="I775">
        <v>54</v>
      </c>
    </row>
    <row r="776" spans="1:9" hidden="1" x14ac:dyDescent="0.3">
      <c r="A776">
        <v>2021</v>
      </c>
      <c r="B776">
        <v>2</v>
      </c>
      <c r="C776" s="1" t="s">
        <v>32</v>
      </c>
      <c r="D776" s="1" t="s">
        <v>34</v>
      </c>
      <c r="E776" s="1" t="s">
        <v>18</v>
      </c>
      <c r="F776">
        <v>1.2999999999999999E-3</v>
      </c>
      <c r="G776">
        <v>0.660408</v>
      </c>
      <c r="H776">
        <v>2.9999999999999997E-4</v>
      </c>
      <c r="I776">
        <v>0</v>
      </c>
    </row>
    <row r="777" spans="1:9" hidden="1" x14ac:dyDescent="0.3">
      <c r="A777">
        <v>2021</v>
      </c>
      <c r="B777">
        <v>2</v>
      </c>
      <c r="C777" s="1" t="s">
        <v>32</v>
      </c>
      <c r="D777" s="1" t="s">
        <v>34</v>
      </c>
      <c r="E777" s="1" t="s">
        <v>12</v>
      </c>
      <c r="F777">
        <v>5.5100000000000003E-2</v>
      </c>
      <c r="G777">
        <v>25.322154000000001</v>
      </c>
      <c r="H777">
        <v>1.9300000000000001E-2</v>
      </c>
      <c r="I777">
        <v>0</v>
      </c>
    </row>
    <row r="778" spans="1:9" hidden="1" x14ac:dyDescent="0.3">
      <c r="A778">
        <v>2021</v>
      </c>
      <c r="B778">
        <v>2</v>
      </c>
      <c r="C778" s="1" t="s">
        <v>32</v>
      </c>
      <c r="D778" s="1" t="s">
        <v>34</v>
      </c>
      <c r="E778" s="1" t="s">
        <v>13</v>
      </c>
      <c r="F778">
        <v>0.40989999999999999</v>
      </c>
      <c r="G778">
        <v>222.27564100000001</v>
      </c>
      <c r="H778">
        <v>0.1721</v>
      </c>
      <c r="I778">
        <v>0</v>
      </c>
    </row>
    <row r="779" spans="1:9" hidden="1" x14ac:dyDescent="0.3">
      <c r="A779">
        <v>2021</v>
      </c>
      <c r="B779">
        <v>2</v>
      </c>
      <c r="C779" s="1" t="s">
        <v>32</v>
      </c>
      <c r="D779" s="1" t="s">
        <v>35</v>
      </c>
      <c r="E779" s="1" t="s">
        <v>18</v>
      </c>
      <c r="F779">
        <v>0.2964</v>
      </c>
      <c r="G779">
        <v>53.936470999999997</v>
      </c>
      <c r="H779">
        <v>5.33E-2</v>
      </c>
      <c r="I779">
        <v>78</v>
      </c>
    </row>
    <row r="780" spans="1:9" hidden="1" x14ac:dyDescent="0.3">
      <c r="A780">
        <v>2021</v>
      </c>
      <c r="B780">
        <v>2</v>
      </c>
      <c r="C780" s="1" t="s">
        <v>32</v>
      </c>
      <c r="D780" s="1" t="s">
        <v>35</v>
      </c>
      <c r="E780" s="1" t="s">
        <v>12</v>
      </c>
      <c r="F780">
        <v>0.83420000000000005</v>
      </c>
      <c r="G780">
        <v>187.833551</v>
      </c>
      <c r="H780">
        <v>0.29199999999999998</v>
      </c>
      <c r="I780">
        <v>88</v>
      </c>
    </row>
    <row r="781" spans="1:9" hidden="1" x14ac:dyDescent="0.3">
      <c r="A781">
        <v>2021</v>
      </c>
      <c r="B781">
        <v>2</v>
      </c>
      <c r="C781" s="1" t="s">
        <v>32</v>
      </c>
      <c r="D781" s="1" t="s">
        <v>19</v>
      </c>
      <c r="E781" s="1" t="s">
        <v>12</v>
      </c>
      <c r="F781">
        <v>1.403</v>
      </c>
      <c r="G781">
        <v>229.58150900000001</v>
      </c>
      <c r="H781">
        <v>0.51900000000000002</v>
      </c>
      <c r="I781">
        <v>266</v>
      </c>
    </row>
    <row r="782" spans="1:9" hidden="1" x14ac:dyDescent="0.3">
      <c r="A782">
        <v>2021</v>
      </c>
      <c r="B782">
        <v>2</v>
      </c>
      <c r="C782" s="1" t="s">
        <v>32</v>
      </c>
      <c r="D782" s="1" t="s">
        <v>37</v>
      </c>
      <c r="E782" s="1" t="s">
        <v>12</v>
      </c>
      <c r="F782">
        <v>1.0794999999999999</v>
      </c>
      <c r="G782">
        <v>201.00233399999999</v>
      </c>
      <c r="H782">
        <v>0.37769999999999998</v>
      </c>
      <c r="I782">
        <v>117</v>
      </c>
    </row>
    <row r="783" spans="1:9" hidden="1" x14ac:dyDescent="0.3">
      <c r="A783">
        <v>2021</v>
      </c>
      <c r="B783">
        <v>2</v>
      </c>
      <c r="C783" s="1" t="s">
        <v>32</v>
      </c>
      <c r="D783" s="1" t="s">
        <v>29</v>
      </c>
      <c r="E783" s="1" t="s">
        <v>18</v>
      </c>
      <c r="F783">
        <v>1.2999999999999999E-3</v>
      </c>
      <c r="G783">
        <v>0.51300999999999997</v>
      </c>
      <c r="H783">
        <v>2.9999999999999997E-4</v>
      </c>
      <c r="I783">
        <v>2</v>
      </c>
    </row>
    <row r="784" spans="1:9" hidden="1" x14ac:dyDescent="0.3">
      <c r="A784">
        <v>2021</v>
      </c>
      <c r="B784">
        <v>2</v>
      </c>
      <c r="C784" s="1" t="s">
        <v>32</v>
      </c>
      <c r="D784" s="1" t="s">
        <v>29</v>
      </c>
      <c r="E784" s="1" t="s">
        <v>13</v>
      </c>
      <c r="F784">
        <v>0.5091</v>
      </c>
      <c r="G784">
        <v>184.811387</v>
      </c>
      <c r="H784">
        <v>0.2036</v>
      </c>
      <c r="I784">
        <v>87</v>
      </c>
    </row>
    <row r="785" spans="1:9" x14ac:dyDescent="0.3">
      <c r="A785">
        <v>2021</v>
      </c>
      <c r="B785">
        <v>2</v>
      </c>
      <c r="C785" s="1" t="s">
        <v>9</v>
      </c>
      <c r="D785" s="1" t="s">
        <v>10</v>
      </c>
      <c r="E785" s="1" t="s">
        <v>46</v>
      </c>
      <c r="F785">
        <v>27.5444</v>
      </c>
      <c r="G785">
        <v>1726.9780000000001</v>
      </c>
      <c r="H785">
        <v>5.5088999999999997</v>
      </c>
      <c r="I785">
        <v>549</v>
      </c>
    </row>
    <row r="786" spans="1:9" x14ac:dyDescent="0.3">
      <c r="A786">
        <v>2021</v>
      </c>
      <c r="B786">
        <v>2</v>
      </c>
      <c r="C786" s="1" t="s">
        <v>26</v>
      </c>
      <c r="D786" s="1" t="s">
        <v>10</v>
      </c>
      <c r="E786" s="1" t="s">
        <v>46</v>
      </c>
      <c r="F786">
        <v>15.2089</v>
      </c>
      <c r="G786">
        <v>999.12739999999997</v>
      </c>
      <c r="H786">
        <v>3.0419</v>
      </c>
      <c r="I786">
        <v>1941</v>
      </c>
    </row>
    <row r="787" spans="1:9" x14ac:dyDescent="0.3">
      <c r="A787">
        <v>2021</v>
      </c>
      <c r="B787">
        <v>2</v>
      </c>
      <c r="C787" s="1" t="s">
        <v>32</v>
      </c>
      <c r="D787" s="1" t="s">
        <v>10</v>
      </c>
      <c r="E787" s="1" t="s">
        <v>46</v>
      </c>
      <c r="F787">
        <v>23.490100000000002</v>
      </c>
      <c r="G787">
        <v>1653.5799</v>
      </c>
      <c r="H787">
        <v>4.6981000000000002</v>
      </c>
      <c r="I787">
        <v>1923</v>
      </c>
    </row>
    <row r="788" spans="1:9" x14ac:dyDescent="0.3">
      <c r="A788">
        <v>2021</v>
      </c>
      <c r="B788">
        <v>3</v>
      </c>
      <c r="C788" s="1" t="s">
        <v>9</v>
      </c>
      <c r="D788" s="1" t="s">
        <v>10</v>
      </c>
      <c r="E788" s="1" t="s">
        <v>11</v>
      </c>
      <c r="F788">
        <v>12.728400000000001</v>
      </c>
      <c r="G788">
        <v>883.86949000000004</v>
      </c>
      <c r="H788">
        <v>2.673</v>
      </c>
      <c r="I788">
        <v>565</v>
      </c>
    </row>
    <row r="789" spans="1:9" x14ac:dyDescent="0.3">
      <c r="A789">
        <v>2021</v>
      </c>
      <c r="B789">
        <v>3</v>
      </c>
      <c r="C789" s="1" t="s">
        <v>9</v>
      </c>
      <c r="D789" s="1" t="s">
        <v>10</v>
      </c>
      <c r="E789" s="1" t="s">
        <v>12</v>
      </c>
      <c r="F789">
        <v>71.555300000000003</v>
      </c>
      <c r="G789">
        <v>6611.2779010000004</v>
      </c>
      <c r="H789">
        <v>25.0443</v>
      </c>
      <c r="I789">
        <v>794</v>
      </c>
    </row>
    <row r="790" spans="1:9" x14ac:dyDescent="0.3">
      <c r="A790">
        <v>2021</v>
      </c>
      <c r="B790">
        <v>3</v>
      </c>
      <c r="C790" s="1" t="s">
        <v>9</v>
      </c>
      <c r="D790" s="1" t="s">
        <v>10</v>
      </c>
      <c r="E790" s="1" t="s">
        <v>13</v>
      </c>
      <c r="F790">
        <v>36.161000000000001</v>
      </c>
      <c r="G790">
        <v>4368.4028399999997</v>
      </c>
      <c r="H790">
        <v>18.080300000000001</v>
      </c>
      <c r="I790">
        <v>580</v>
      </c>
    </row>
    <row r="791" spans="1:9" hidden="1" x14ac:dyDescent="0.3">
      <c r="A791">
        <v>2021</v>
      </c>
      <c r="B791">
        <v>3</v>
      </c>
      <c r="C791" s="1" t="s">
        <v>9</v>
      </c>
      <c r="D791" s="1" t="s">
        <v>15</v>
      </c>
      <c r="E791" s="1" t="s">
        <v>11</v>
      </c>
      <c r="F791">
        <v>7.2800000000000004E-2</v>
      </c>
      <c r="G791">
        <v>8.9871909999999993</v>
      </c>
      <c r="H791">
        <v>1.46E-2</v>
      </c>
      <c r="I791">
        <v>11</v>
      </c>
    </row>
    <row r="792" spans="1:9" hidden="1" x14ac:dyDescent="0.3">
      <c r="A792">
        <v>2021</v>
      </c>
      <c r="B792">
        <v>3</v>
      </c>
      <c r="C792" s="1" t="s">
        <v>9</v>
      </c>
      <c r="D792" s="1" t="s">
        <v>15</v>
      </c>
      <c r="E792" s="1" t="s">
        <v>13</v>
      </c>
      <c r="F792">
        <v>25.665400000000002</v>
      </c>
      <c r="G792">
        <v>5080.9327439999997</v>
      </c>
      <c r="H792">
        <v>10.2662</v>
      </c>
      <c r="I792">
        <v>664</v>
      </c>
    </row>
    <row r="793" spans="1:9" hidden="1" x14ac:dyDescent="0.3">
      <c r="A793">
        <v>2021</v>
      </c>
      <c r="B793">
        <v>3</v>
      </c>
      <c r="C793" s="1" t="s">
        <v>9</v>
      </c>
      <c r="D793" s="1" t="s">
        <v>17</v>
      </c>
      <c r="E793" s="1" t="s">
        <v>18</v>
      </c>
      <c r="F793">
        <v>3.6164999999999998</v>
      </c>
      <c r="G793">
        <v>381.379502</v>
      </c>
      <c r="H793">
        <v>0.65100000000000002</v>
      </c>
      <c r="I793">
        <v>102</v>
      </c>
    </row>
    <row r="794" spans="1:9" hidden="1" x14ac:dyDescent="0.3">
      <c r="A794">
        <v>2021</v>
      </c>
      <c r="B794">
        <v>3</v>
      </c>
      <c r="C794" s="1" t="s">
        <v>9</v>
      </c>
      <c r="D794" s="1" t="s">
        <v>20</v>
      </c>
      <c r="E794" s="1" t="s">
        <v>12</v>
      </c>
      <c r="F794">
        <v>4.7588999999999997</v>
      </c>
      <c r="G794">
        <v>326.44578799999999</v>
      </c>
      <c r="H794">
        <v>1.7132000000000001</v>
      </c>
      <c r="I794">
        <v>236</v>
      </c>
    </row>
    <row r="795" spans="1:9" hidden="1" x14ac:dyDescent="0.3">
      <c r="A795">
        <v>2021</v>
      </c>
      <c r="B795">
        <v>3</v>
      </c>
      <c r="C795" s="1" t="s">
        <v>9</v>
      </c>
      <c r="D795" s="1" t="s">
        <v>16</v>
      </c>
      <c r="E795" s="1" t="s">
        <v>11</v>
      </c>
      <c r="F795">
        <v>2.5792999999999999</v>
      </c>
      <c r="G795">
        <v>194.22379799999999</v>
      </c>
      <c r="H795">
        <v>0.59319999999999995</v>
      </c>
      <c r="I795">
        <v>310</v>
      </c>
    </row>
    <row r="796" spans="1:9" hidden="1" x14ac:dyDescent="0.3">
      <c r="A796">
        <v>2021</v>
      </c>
      <c r="B796">
        <v>3</v>
      </c>
      <c r="C796" s="1" t="s">
        <v>9</v>
      </c>
      <c r="D796" s="1" t="s">
        <v>16</v>
      </c>
      <c r="E796" s="1" t="s">
        <v>13</v>
      </c>
      <c r="F796">
        <v>0.41339999999999999</v>
      </c>
      <c r="G796">
        <v>59.907001000000001</v>
      </c>
      <c r="H796">
        <v>0.186</v>
      </c>
      <c r="I796">
        <v>148</v>
      </c>
    </row>
    <row r="797" spans="1:9" hidden="1" x14ac:dyDescent="0.3">
      <c r="A797">
        <v>2021</v>
      </c>
      <c r="B797">
        <v>3</v>
      </c>
      <c r="C797" s="1" t="s">
        <v>9</v>
      </c>
      <c r="D797" s="1" t="s">
        <v>21</v>
      </c>
      <c r="E797" s="1" t="s">
        <v>22</v>
      </c>
      <c r="F797">
        <v>8.2000000000000007E-3</v>
      </c>
      <c r="G797">
        <v>2.719411</v>
      </c>
      <c r="H797">
        <v>2.3E-3</v>
      </c>
      <c r="I797">
        <v>3</v>
      </c>
    </row>
    <row r="798" spans="1:9" hidden="1" x14ac:dyDescent="0.3">
      <c r="A798">
        <v>2021</v>
      </c>
      <c r="B798">
        <v>3</v>
      </c>
      <c r="C798" s="1" t="s">
        <v>9</v>
      </c>
      <c r="D798" s="1" t="s">
        <v>21</v>
      </c>
      <c r="E798" s="1" t="s">
        <v>13</v>
      </c>
      <c r="F798">
        <v>1.0868</v>
      </c>
      <c r="G798">
        <v>140.99037000000001</v>
      </c>
      <c r="H798">
        <v>0.43469999999999998</v>
      </c>
      <c r="I798">
        <v>123</v>
      </c>
    </row>
    <row r="799" spans="1:9" hidden="1" x14ac:dyDescent="0.3">
      <c r="A799">
        <v>2021</v>
      </c>
      <c r="B799">
        <v>3</v>
      </c>
      <c r="C799" s="1" t="s">
        <v>9</v>
      </c>
      <c r="D799" s="1" t="s">
        <v>19</v>
      </c>
      <c r="E799" s="1" t="s">
        <v>12</v>
      </c>
      <c r="F799">
        <v>0.78520000000000001</v>
      </c>
      <c r="G799">
        <v>112.194176</v>
      </c>
      <c r="H799">
        <v>0.29049999999999998</v>
      </c>
      <c r="I799">
        <v>73</v>
      </c>
    </row>
    <row r="800" spans="1:9" hidden="1" x14ac:dyDescent="0.3">
      <c r="A800">
        <v>2021</v>
      </c>
      <c r="B800">
        <v>3</v>
      </c>
      <c r="C800" s="1" t="s">
        <v>9</v>
      </c>
      <c r="D800" s="1" t="s">
        <v>24</v>
      </c>
      <c r="E800" s="1" t="s">
        <v>18</v>
      </c>
      <c r="F800">
        <v>0.25950000000000001</v>
      </c>
      <c r="G800">
        <v>45.093429999999998</v>
      </c>
      <c r="H800">
        <v>4.9299999999999997E-2</v>
      </c>
      <c r="I800">
        <v>87</v>
      </c>
    </row>
    <row r="801" spans="1:9" hidden="1" x14ac:dyDescent="0.3">
      <c r="A801">
        <v>2021</v>
      </c>
      <c r="B801">
        <v>3</v>
      </c>
      <c r="C801" s="1" t="s">
        <v>9</v>
      </c>
      <c r="D801" s="1" t="s">
        <v>24</v>
      </c>
      <c r="E801" s="1" t="s">
        <v>12</v>
      </c>
      <c r="F801">
        <v>6.9999999999999999E-4</v>
      </c>
      <c r="G801">
        <v>6.9555000000000006E-2</v>
      </c>
      <c r="H801">
        <v>2.9999999999999997E-4</v>
      </c>
      <c r="I801">
        <v>2</v>
      </c>
    </row>
    <row r="802" spans="1:9" hidden="1" x14ac:dyDescent="0.3">
      <c r="A802">
        <v>2021</v>
      </c>
      <c r="B802">
        <v>3</v>
      </c>
      <c r="C802" s="1" t="s">
        <v>9</v>
      </c>
      <c r="D802" s="1" t="s">
        <v>42</v>
      </c>
      <c r="E802" s="1" t="s">
        <v>13</v>
      </c>
      <c r="F802">
        <v>0.2084</v>
      </c>
      <c r="G802">
        <v>42.177222999999998</v>
      </c>
      <c r="H802">
        <v>8.3299999999999999E-2</v>
      </c>
      <c r="I802">
        <v>56</v>
      </c>
    </row>
    <row r="803" spans="1:9" hidden="1" x14ac:dyDescent="0.3">
      <c r="A803">
        <v>2021</v>
      </c>
      <c r="B803">
        <v>3</v>
      </c>
      <c r="C803" s="1" t="s">
        <v>9</v>
      </c>
      <c r="D803" s="1" t="s">
        <v>25</v>
      </c>
      <c r="E803" s="1" t="s">
        <v>18</v>
      </c>
      <c r="F803">
        <v>0.3992</v>
      </c>
      <c r="G803">
        <v>38.224321000000003</v>
      </c>
      <c r="H803">
        <v>7.1900000000000006E-2</v>
      </c>
      <c r="I803">
        <v>91</v>
      </c>
    </row>
    <row r="804" spans="1:9" hidden="1" x14ac:dyDescent="0.3">
      <c r="A804">
        <v>2021</v>
      </c>
      <c r="B804">
        <v>3</v>
      </c>
      <c r="C804" s="1" t="s">
        <v>9</v>
      </c>
      <c r="D804" s="1" t="s">
        <v>25</v>
      </c>
      <c r="E804" s="1" t="s">
        <v>13</v>
      </c>
      <c r="F804">
        <v>1.0999999999999999E-2</v>
      </c>
      <c r="G804">
        <v>1.6126959999999999</v>
      </c>
      <c r="H804">
        <v>4.4000000000000003E-3</v>
      </c>
      <c r="I804">
        <v>6</v>
      </c>
    </row>
    <row r="805" spans="1:9" x14ac:dyDescent="0.3">
      <c r="A805">
        <v>2021</v>
      </c>
      <c r="B805">
        <v>3</v>
      </c>
      <c r="C805" s="1" t="s">
        <v>26</v>
      </c>
      <c r="D805" s="1" t="s">
        <v>10</v>
      </c>
      <c r="E805" s="1" t="s">
        <v>11</v>
      </c>
      <c r="F805">
        <v>58.9925</v>
      </c>
      <c r="G805">
        <v>3420.0098549999998</v>
      </c>
      <c r="H805">
        <v>12.388400000000001</v>
      </c>
      <c r="I805">
        <v>7304</v>
      </c>
    </row>
    <row r="806" spans="1:9" x14ac:dyDescent="0.3">
      <c r="A806">
        <v>2021</v>
      </c>
      <c r="B806">
        <v>3</v>
      </c>
      <c r="C806" s="1" t="s">
        <v>26</v>
      </c>
      <c r="D806" s="1" t="s">
        <v>10</v>
      </c>
      <c r="E806" s="1" t="s">
        <v>12</v>
      </c>
      <c r="F806">
        <v>55.116700000000002</v>
      </c>
      <c r="G806">
        <v>5533.0459680000004</v>
      </c>
      <c r="H806">
        <v>19.290900000000001</v>
      </c>
      <c r="I806">
        <v>8857</v>
      </c>
    </row>
    <row r="807" spans="1:9" x14ac:dyDescent="0.3">
      <c r="A807">
        <v>2021</v>
      </c>
      <c r="B807">
        <v>3</v>
      </c>
      <c r="C807" s="1" t="s">
        <v>26</v>
      </c>
      <c r="D807" s="1" t="s">
        <v>10</v>
      </c>
      <c r="E807" s="1" t="s">
        <v>13</v>
      </c>
      <c r="F807">
        <v>5.0972999999999997</v>
      </c>
      <c r="G807">
        <v>751.42935299999999</v>
      </c>
      <c r="H807">
        <v>2.5487000000000002</v>
      </c>
      <c r="I807">
        <v>568</v>
      </c>
    </row>
    <row r="808" spans="1:9" x14ac:dyDescent="0.3">
      <c r="A808">
        <v>2021</v>
      </c>
      <c r="B808">
        <v>3</v>
      </c>
      <c r="C808" s="1" t="s">
        <v>26</v>
      </c>
      <c r="D808" s="1" t="s">
        <v>10</v>
      </c>
      <c r="E808" s="1" t="s">
        <v>14</v>
      </c>
      <c r="F808">
        <v>0.3926</v>
      </c>
      <c r="G808">
        <v>67.253647000000001</v>
      </c>
      <c r="H808">
        <v>0.29449999999999998</v>
      </c>
      <c r="I808">
        <v>203</v>
      </c>
    </row>
    <row r="809" spans="1:9" hidden="1" x14ac:dyDescent="0.3">
      <c r="A809">
        <v>2021</v>
      </c>
      <c r="B809">
        <v>3</v>
      </c>
      <c r="C809" s="1" t="s">
        <v>26</v>
      </c>
      <c r="D809" s="1" t="s">
        <v>15</v>
      </c>
      <c r="E809" s="1" t="s">
        <v>11</v>
      </c>
      <c r="F809">
        <v>4.0000000000000001E-3</v>
      </c>
      <c r="G809">
        <v>0.58707399999999998</v>
      </c>
      <c r="H809">
        <v>8.0000000000000004E-4</v>
      </c>
      <c r="I809">
        <v>1</v>
      </c>
    </row>
    <row r="810" spans="1:9" hidden="1" x14ac:dyDescent="0.3">
      <c r="A810">
        <v>2021</v>
      </c>
      <c r="B810">
        <v>3</v>
      </c>
      <c r="C810" s="1" t="s">
        <v>26</v>
      </c>
      <c r="D810" s="1" t="s">
        <v>15</v>
      </c>
      <c r="E810" s="1" t="s">
        <v>13</v>
      </c>
      <c r="F810">
        <v>5.984</v>
      </c>
      <c r="G810">
        <v>1257.186042</v>
      </c>
      <c r="H810">
        <v>2.3936000000000002</v>
      </c>
      <c r="I810">
        <v>874</v>
      </c>
    </row>
    <row r="811" spans="1:9" hidden="1" x14ac:dyDescent="0.3">
      <c r="A811">
        <v>2021</v>
      </c>
      <c r="B811">
        <v>3</v>
      </c>
      <c r="C811" s="1" t="s">
        <v>26</v>
      </c>
      <c r="D811" s="1" t="s">
        <v>20</v>
      </c>
      <c r="E811" s="1" t="s">
        <v>12</v>
      </c>
      <c r="F811">
        <v>16.7714</v>
      </c>
      <c r="G811">
        <v>957.65010700000005</v>
      </c>
      <c r="H811">
        <v>6.0377000000000001</v>
      </c>
      <c r="I811">
        <v>1817</v>
      </c>
    </row>
    <row r="812" spans="1:9" hidden="1" x14ac:dyDescent="0.3">
      <c r="A812">
        <v>2021</v>
      </c>
      <c r="B812">
        <v>3</v>
      </c>
      <c r="C812" s="1" t="s">
        <v>26</v>
      </c>
      <c r="D812" s="1" t="s">
        <v>16</v>
      </c>
      <c r="E812" s="1" t="s">
        <v>11</v>
      </c>
      <c r="F812">
        <v>6.6417000000000002</v>
      </c>
      <c r="G812">
        <v>461.54479700000002</v>
      </c>
      <c r="H812">
        <v>1.5276000000000001</v>
      </c>
      <c r="I812">
        <v>2390</v>
      </c>
    </row>
    <row r="813" spans="1:9" hidden="1" x14ac:dyDescent="0.3">
      <c r="A813">
        <v>2021</v>
      </c>
      <c r="B813">
        <v>3</v>
      </c>
      <c r="C813" s="1" t="s">
        <v>26</v>
      </c>
      <c r="D813" s="1" t="s">
        <v>16</v>
      </c>
      <c r="E813" s="1" t="s">
        <v>13</v>
      </c>
      <c r="F813">
        <v>0.52949999999999997</v>
      </c>
      <c r="G813">
        <v>85.414349000000001</v>
      </c>
      <c r="H813">
        <v>0.23830000000000001</v>
      </c>
      <c r="I813">
        <v>446</v>
      </c>
    </row>
    <row r="814" spans="1:9" hidden="1" x14ac:dyDescent="0.3">
      <c r="A814">
        <v>2021</v>
      </c>
      <c r="B814">
        <v>3</v>
      </c>
      <c r="C814" s="1" t="s">
        <v>26</v>
      </c>
      <c r="D814" s="1" t="s">
        <v>19</v>
      </c>
      <c r="E814" s="1" t="s">
        <v>12</v>
      </c>
      <c r="F814">
        <v>1.2914000000000001</v>
      </c>
      <c r="G814">
        <v>193.42116300000001</v>
      </c>
      <c r="H814">
        <v>0.4778</v>
      </c>
      <c r="I814">
        <v>475</v>
      </c>
    </row>
    <row r="815" spans="1:9" hidden="1" x14ac:dyDescent="0.3">
      <c r="A815">
        <v>2021</v>
      </c>
      <c r="B815">
        <v>3</v>
      </c>
      <c r="C815" s="1" t="s">
        <v>26</v>
      </c>
      <c r="D815" s="1" t="s">
        <v>17</v>
      </c>
      <c r="E815" s="1" t="s">
        <v>18</v>
      </c>
      <c r="F815">
        <v>1.7221</v>
      </c>
      <c r="G815">
        <v>162.79008099999999</v>
      </c>
      <c r="H815">
        <v>0.31</v>
      </c>
      <c r="I815">
        <v>232</v>
      </c>
    </row>
    <row r="816" spans="1:9" hidden="1" x14ac:dyDescent="0.3">
      <c r="A816">
        <v>2021</v>
      </c>
      <c r="B816">
        <v>3</v>
      </c>
      <c r="C816" s="1" t="s">
        <v>26</v>
      </c>
      <c r="D816" s="1" t="s">
        <v>45</v>
      </c>
      <c r="E816" s="1" t="s">
        <v>12</v>
      </c>
      <c r="F816">
        <v>1.0598000000000001</v>
      </c>
      <c r="G816">
        <v>97.765709999999999</v>
      </c>
      <c r="H816">
        <v>0.371</v>
      </c>
      <c r="I816">
        <v>221</v>
      </c>
    </row>
    <row r="817" spans="1:9" hidden="1" x14ac:dyDescent="0.3">
      <c r="A817">
        <v>2021</v>
      </c>
      <c r="B817">
        <v>3</v>
      </c>
      <c r="C817" s="1" t="s">
        <v>26</v>
      </c>
      <c r="D817" s="1" t="s">
        <v>36</v>
      </c>
      <c r="E817" s="1" t="s">
        <v>27</v>
      </c>
      <c r="F817">
        <v>0.25309999999999999</v>
      </c>
      <c r="G817">
        <v>50.093305000000001</v>
      </c>
      <c r="H817">
        <v>8.1000000000000003E-2</v>
      </c>
      <c r="I817">
        <v>0</v>
      </c>
    </row>
    <row r="818" spans="1:9" hidden="1" x14ac:dyDescent="0.3">
      <c r="A818">
        <v>2021</v>
      </c>
      <c r="B818">
        <v>3</v>
      </c>
      <c r="C818" s="1" t="s">
        <v>26</v>
      </c>
      <c r="D818" s="1" t="s">
        <v>21</v>
      </c>
      <c r="E818" s="1" t="s">
        <v>22</v>
      </c>
      <c r="F818">
        <v>6.9999999999999999E-4</v>
      </c>
      <c r="G818">
        <v>0.27444099999999999</v>
      </c>
      <c r="H818">
        <v>2.0000000000000001E-4</v>
      </c>
      <c r="I818">
        <v>2</v>
      </c>
    </row>
    <row r="819" spans="1:9" hidden="1" x14ac:dyDescent="0.3">
      <c r="A819">
        <v>2021</v>
      </c>
      <c r="B819">
        <v>3</v>
      </c>
      <c r="C819" s="1" t="s">
        <v>26</v>
      </c>
      <c r="D819" s="1" t="s">
        <v>21</v>
      </c>
      <c r="E819" s="1" t="s">
        <v>27</v>
      </c>
      <c r="F819">
        <v>6.9999999999999999E-4</v>
      </c>
      <c r="G819">
        <v>0.13831399999999999</v>
      </c>
      <c r="H819">
        <v>2.0000000000000001E-4</v>
      </c>
      <c r="I819">
        <v>1</v>
      </c>
    </row>
    <row r="820" spans="1:9" hidden="1" x14ac:dyDescent="0.3">
      <c r="A820">
        <v>2021</v>
      </c>
      <c r="B820">
        <v>3</v>
      </c>
      <c r="C820" s="1" t="s">
        <v>26</v>
      </c>
      <c r="D820" s="1" t="s">
        <v>21</v>
      </c>
      <c r="E820" s="1" t="s">
        <v>13</v>
      </c>
      <c r="F820">
        <v>0.43480000000000002</v>
      </c>
      <c r="G820">
        <v>47.505246999999997</v>
      </c>
      <c r="H820">
        <v>0.1739</v>
      </c>
      <c r="I820">
        <v>256</v>
      </c>
    </row>
    <row r="821" spans="1:9" hidden="1" x14ac:dyDescent="0.3">
      <c r="A821">
        <v>2021</v>
      </c>
      <c r="B821">
        <v>3</v>
      </c>
      <c r="C821" s="1" t="s">
        <v>26</v>
      </c>
      <c r="D821" s="1" t="s">
        <v>35</v>
      </c>
      <c r="E821" s="1" t="s">
        <v>18</v>
      </c>
      <c r="F821">
        <v>3.7999999999999999E-2</v>
      </c>
      <c r="G821">
        <v>6.9116780000000002</v>
      </c>
      <c r="H821">
        <v>6.7999999999999996E-3</v>
      </c>
      <c r="I821">
        <v>0</v>
      </c>
    </row>
    <row r="822" spans="1:9" hidden="1" x14ac:dyDescent="0.3">
      <c r="A822">
        <v>2021</v>
      </c>
      <c r="B822">
        <v>3</v>
      </c>
      <c r="C822" s="1" t="s">
        <v>26</v>
      </c>
      <c r="D822" s="1" t="s">
        <v>35</v>
      </c>
      <c r="E822" s="1" t="s">
        <v>12</v>
      </c>
      <c r="F822">
        <v>0.15709999999999999</v>
      </c>
      <c r="G822">
        <v>35.343786000000001</v>
      </c>
      <c r="H822">
        <v>5.5E-2</v>
      </c>
      <c r="I822">
        <v>0</v>
      </c>
    </row>
    <row r="823" spans="1:9" x14ac:dyDescent="0.3">
      <c r="A823">
        <v>2021</v>
      </c>
      <c r="B823">
        <v>3</v>
      </c>
      <c r="C823" s="1" t="s">
        <v>32</v>
      </c>
      <c r="D823" s="1" t="s">
        <v>10</v>
      </c>
      <c r="E823" s="1" t="s">
        <v>11</v>
      </c>
      <c r="F823">
        <v>160.75989999999999</v>
      </c>
      <c r="G823">
        <v>8375.8744380000007</v>
      </c>
      <c r="H823">
        <v>33.759500000000003</v>
      </c>
      <c r="I823">
        <v>11876</v>
      </c>
    </row>
    <row r="824" spans="1:9" x14ac:dyDescent="0.3">
      <c r="A824">
        <v>2021</v>
      </c>
      <c r="B824">
        <v>3</v>
      </c>
      <c r="C824" s="1" t="s">
        <v>32</v>
      </c>
      <c r="D824" s="1" t="s">
        <v>10</v>
      </c>
      <c r="E824" s="1" t="s">
        <v>12</v>
      </c>
      <c r="F824">
        <v>128.3013</v>
      </c>
      <c r="G824">
        <v>12122.702853000001</v>
      </c>
      <c r="H824">
        <v>44.9054</v>
      </c>
      <c r="I824">
        <v>15756</v>
      </c>
    </row>
    <row r="825" spans="1:9" x14ac:dyDescent="0.3">
      <c r="A825">
        <v>2021</v>
      </c>
      <c r="B825">
        <v>3</v>
      </c>
      <c r="C825" s="1" t="s">
        <v>32</v>
      </c>
      <c r="D825" s="1" t="s">
        <v>10</v>
      </c>
      <c r="E825" s="1" t="s">
        <v>13</v>
      </c>
      <c r="F825">
        <v>10.489800000000001</v>
      </c>
      <c r="G825">
        <v>1390.0422490000001</v>
      </c>
      <c r="H825">
        <v>5.2449000000000003</v>
      </c>
      <c r="I825">
        <v>762</v>
      </c>
    </row>
    <row r="826" spans="1:9" x14ac:dyDescent="0.3">
      <c r="A826">
        <v>2021</v>
      </c>
      <c r="B826">
        <v>3</v>
      </c>
      <c r="C826" s="1" t="s">
        <v>32</v>
      </c>
      <c r="D826" s="1" t="s">
        <v>10</v>
      </c>
      <c r="E826" s="1" t="s">
        <v>14</v>
      </c>
      <c r="F826">
        <v>8.0000000000000002E-3</v>
      </c>
      <c r="G826">
        <v>1.2848790000000001</v>
      </c>
      <c r="H826">
        <v>6.0000000000000001E-3</v>
      </c>
      <c r="I826">
        <v>3</v>
      </c>
    </row>
    <row r="827" spans="1:9" hidden="1" x14ac:dyDescent="0.3">
      <c r="A827">
        <v>2021</v>
      </c>
      <c r="B827">
        <v>3</v>
      </c>
      <c r="C827" s="1" t="s">
        <v>32</v>
      </c>
      <c r="D827" s="1" t="s">
        <v>15</v>
      </c>
      <c r="E827" s="1" t="s">
        <v>11</v>
      </c>
      <c r="F827">
        <v>8.4000000000000005E-2</v>
      </c>
      <c r="G827">
        <v>12.614995</v>
      </c>
      <c r="H827">
        <v>1.6799999999999999E-2</v>
      </c>
      <c r="I827">
        <v>48</v>
      </c>
    </row>
    <row r="828" spans="1:9" hidden="1" x14ac:dyDescent="0.3">
      <c r="A828">
        <v>2021</v>
      </c>
      <c r="B828">
        <v>3</v>
      </c>
      <c r="C828" s="1" t="s">
        <v>32</v>
      </c>
      <c r="D828" s="1" t="s">
        <v>15</v>
      </c>
      <c r="E828" s="1" t="s">
        <v>13</v>
      </c>
      <c r="F828">
        <v>36.168900000000001</v>
      </c>
      <c r="G828">
        <v>6994.5482540000003</v>
      </c>
      <c r="H828">
        <v>14.467599999999999</v>
      </c>
      <c r="I828">
        <v>1692</v>
      </c>
    </row>
    <row r="829" spans="1:9" hidden="1" x14ac:dyDescent="0.3">
      <c r="A829">
        <v>2021</v>
      </c>
      <c r="B829">
        <v>3</v>
      </c>
      <c r="C829" s="1" t="s">
        <v>32</v>
      </c>
      <c r="D829" s="1" t="s">
        <v>20</v>
      </c>
      <c r="E829" s="1" t="s">
        <v>12</v>
      </c>
      <c r="F829">
        <v>26.157699999999998</v>
      </c>
      <c r="G829">
        <v>1774.121005</v>
      </c>
      <c r="H829">
        <v>9.4168000000000003</v>
      </c>
      <c r="I829">
        <v>1981</v>
      </c>
    </row>
    <row r="830" spans="1:9" hidden="1" x14ac:dyDescent="0.3">
      <c r="A830">
        <v>2021</v>
      </c>
      <c r="B830">
        <v>3</v>
      </c>
      <c r="C830" s="1" t="s">
        <v>32</v>
      </c>
      <c r="D830" s="1" t="s">
        <v>33</v>
      </c>
      <c r="E830" s="1" t="s">
        <v>18</v>
      </c>
      <c r="F830">
        <v>1.7753000000000001</v>
      </c>
      <c r="G830">
        <v>504.26181800000001</v>
      </c>
      <c r="H830">
        <v>0.33729999999999999</v>
      </c>
      <c r="I830">
        <v>95</v>
      </c>
    </row>
    <row r="831" spans="1:9" hidden="1" x14ac:dyDescent="0.3">
      <c r="A831">
        <v>2021</v>
      </c>
      <c r="B831">
        <v>3</v>
      </c>
      <c r="C831" s="1" t="s">
        <v>32</v>
      </c>
      <c r="D831" s="1" t="s">
        <v>33</v>
      </c>
      <c r="E831" s="1" t="s">
        <v>12</v>
      </c>
      <c r="F831">
        <v>1.9E-2</v>
      </c>
      <c r="G831">
        <v>6.1212439999999999</v>
      </c>
      <c r="H831">
        <v>6.7000000000000002E-3</v>
      </c>
      <c r="I831">
        <v>8</v>
      </c>
    </row>
    <row r="832" spans="1:9" hidden="1" x14ac:dyDescent="0.3">
      <c r="A832">
        <v>2021</v>
      </c>
      <c r="B832">
        <v>3</v>
      </c>
      <c r="C832" s="1" t="s">
        <v>32</v>
      </c>
      <c r="D832" s="1" t="s">
        <v>33</v>
      </c>
      <c r="E832" s="1" t="s">
        <v>13</v>
      </c>
      <c r="F832">
        <v>9.6500000000000002E-2</v>
      </c>
      <c r="G832">
        <v>47.773322</v>
      </c>
      <c r="H832">
        <v>4.8300000000000003E-2</v>
      </c>
      <c r="I832">
        <v>62</v>
      </c>
    </row>
    <row r="833" spans="1:9" hidden="1" x14ac:dyDescent="0.3">
      <c r="A833">
        <v>2021</v>
      </c>
      <c r="B833">
        <v>3</v>
      </c>
      <c r="C833" s="1" t="s">
        <v>32</v>
      </c>
      <c r="D833" s="1" t="s">
        <v>16</v>
      </c>
      <c r="E833" s="1" t="s">
        <v>11</v>
      </c>
      <c r="F833">
        <v>3.2189999999999999</v>
      </c>
      <c r="G833">
        <v>151.43410600000001</v>
      </c>
      <c r="H833">
        <v>0.74039999999999995</v>
      </c>
      <c r="I833">
        <v>707</v>
      </c>
    </row>
    <row r="834" spans="1:9" hidden="1" x14ac:dyDescent="0.3">
      <c r="A834">
        <v>2021</v>
      </c>
      <c r="B834">
        <v>3</v>
      </c>
      <c r="C834" s="1" t="s">
        <v>32</v>
      </c>
      <c r="D834" s="1" t="s">
        <v>16</v>
      </c>
      <c r="E834" s="1" t="s">
        <v>13</v>
      </c>
      <c r="F834">
        <v>2.5952000000000002</v>
      </c>
      <c r="G834">
        <v>395.922213</v>
      </c>
      <c r="H834">
        <v>1.1677999999999999</v>
      </c>
      <c r="I834">
        <v>1904</v>
      </c>
    </row>
    <row r="835" spans="1:9" hidden="1" x14ac:dyDescent="0.3">
      <c r="A835">
        <v>2021</v>
      </c>
      <c r="B835">
        <v>3</v>
      </c>
      <c r="C835" s="1" t="s">
        <v>32</v>
      </c>
      <c r="D835" s="1" t="s">
        <v>19</v>
      </c>
      <c r="E835" s="1" t="s">
        <v>12</v>
      </c>
      <c r="F835">
        <v>2.7406000000000001</v>
      </c>
      <c r="G835">
        <v>481.704229</v>
      </c>
      <c r="H835">
        <v>1.014</v>
      </c>
      <c r="I835">
        <v>353</v>
      </c>
    </row>
    <row r="836" spans="1:9" hidden="1" x14ac:dyDescent="0.3">
      <c r="A836">
        <v>2021</v>
      </c>
      <c r="B836">
        <v>3</v>
      </c>
      <c r="C836" s="1" t="s">
        <v>32</v>
      </c>
      <c r="D836" s="1" t="s">
        <v>34</v>
      </c>
      <c r="E836" s="1" t="s">
        <v>18</v>
      </c>
      <c r="F836">
        <v>2E-3</v>
      </c>
      <c r="G836">
        <v>0.99061299999999997</v>
      </c>
      <c r="H836">
        <v>4.0000000000000002E-4</v>
      </c>
      <c r="I836">
        <v>0</v>
      </c>
    </row>
    <row r="837" spans="1:9" hidden="1" x14ac:dyDescent="0.3">
      <c r="A837">
        <v>2021</v>
      </c>
      <c r="B837">
        <v>3</v>
      </c>
      <c r="C837" s="1" t="s">
        <v>32</v>
      </c>
      <c r="D837" s="1" t="s">
        <v>34</v>
      </c>
      <c r="E837" s="1" t="s">
        <v>12</v>
      </c>
      <c r="F837">
        <v>6.1899999999999997E-2</v>
      </c>
      <c r="G837">
        <v>28.385296000000004</v>
      </c>
      <c r="H837">
        <v>2.1600000000000001E-2</v>
      </c>
      <c r="I837">
        <v>0</v>
      </c>
    </row>
    <row r="838" spans="1:9" hidden="1" x14ac:dyDescent="0.3">
      <c r="A838">
        <v>2021</v>
      </c>
      <c r="B838">
        <v>3</v>
      </c>
      <c r="C838" s="1" t="s">
        <v>32</v>
      </c>
      <c r="D838" s="1" t="s">
        <v>34</v>
      </c>
      <c r="E838" s="1" t="s">
        <v>13</v>
      </c>
      <c r="F838">
        <v>0.46129999999999999</v>
      </c>
      <c r="G838">
        <v>255.430531</v>
      </c>
      <c r="H838">
        <v>0.19370000000000001</v>
      </c>
      <c r="I838">
        <v>0</v>
      </c>
    </row>
    <row r="839" spans="1:9" hidden="1" x14ac:dyDescent="0.3">
      <c r="A839">
        <v>2021</v>
      </c>
      <c r="B839">
        <v>3</v>
      </c>
      <c r="C839" s="1" t="s">
        <v>32</v>
      </c>
      <c r="D839" s="1" t="s">
        <v>35</v>
      </c>
      <c r="E839" s="1" t="s">
        <v>18</v>
      </c>
      <c r="F839">
        <v>0.35270000000000001</v>
      </c>
      <c r="G839">
        <v>64.167697000000004</v>
      </c>
      <c r="H839">
        <v>6.3500000000000001E-2</v>
      </c>
      <c r="I839">
        <v>77</v>
      </c>
    </row>
    <row r="840" spans="1:9" hidden="1" x14ac:dyDescent="0.3">
      <c r="A840">
        <v>2021</v>
      </c>
      <c r="B840">
        <v>3</v>
      </c>
      <c r="C840" s="1" t="s">
        <v>32</v>
      </c>
      <c r="D840" s="1" t="s">
        <v>35</v>
      </c>
      <c r="E840" s="1" t="s">
        <v>12</v>
      </c>
      <c r="F840">
        <v>1.0125999999999999</v>
      </c>
      <c r="G840">
        <v>211.265253</v>
      </c>
      <c r="H840">
        <v>0.35439999999999999</v>
      </c>
      <c r="I840">
        <v>87</v>
      </c>
    </row>
    <row r="841" spans="1:9" hidden="1" x14ac:dyDescent="0.3">
      <c r="A841">
        <v>2021</v>
      </c>
      <c r="B841">
        <v>3</v>
      </c>
      <c r="C841" s="1" t="s">
        <v>32</v>
      </c>
      <c r="D841" s="1" t="s">
        <v>29</v>
      </c>
      <c r="E841" s="1" t="s">
        <v>13</v>
      </c>
      <c r="F841">
        <v>0.52410000000000001</v>
      </c>
      <c r="G841">
        <v>198.85196199999999</v>
      </c>
      <c r="H841">
        <v>0.2097</v>
      </c>
      <c r="I841">
        <v>0</v>
      </c>
    </row>
    <row r="842" spans="1:9" hidden="1" x14ac:dyDescent="0.3">
      <c r="A842">
        <v>2021</v>
      </c>
      <c r="B842">
        <v>3</v>
      </c>
      <c r="C842" s="1" t="s">
        <v>32</v>
      </c>
      <c r="D842" s="1" t="s">
        <v>37</v>
      </c>
      <c r="E842" s="1" t="s">
        <v>12</v>
      </c>
      <c r="F842">
        <v>1.0016</v>
      </c>
      <c r="G842">
        <v>197.96796900000001</v>
      </c>
      <c r="H842">
        <v>0.35039999999999999</v>
      </c>
      <c r="I842">
        <v>118</v>
      </c>
    </row>
    <row r="843" spans="1:9" x14ac:dyDescent="0.3">
      <c r="A843">
        <v>2021</v>
      </c>
      <c r="B843">
        <v>3</v>
      </c>
      <c r="C843" s="1" t="s">
        <v>9</v>
      </c>
      <c r="D843" s="1" t="s">
        <v>10</v>
      </c>
      <c r="E843" s="1" t="s">
        <v>46</v>
      </c>
      <c r="F843">
        <v>24.970500000000001</v>
      </c>
      <c r="G843">
        <v>1670.2213999999999</v>
      </c>
      <c r="H843">
        <v>4.9941000000000004</v>
      </c>
      <c r="I843">
        <v>543</v>
      </c>
    </row>
    <row r="844" spans="1:9" x14ac:dyDescent="0.3">
      <c r="A844">
        <v>2021</v>
      </c>
      <c r="B844">
        <v>3</v>
      </c>
      <c r="C844" s="1" t="s">
        <v>26</v>
      </c>
      <c r="D844" s="1" t="s">
        <v>10</v>
      </c>
      <c r="E844" s="1" t="s">
        <v>46</v>
      </c>
      <c r="F844">
        <v>14.6105</v>
      </c>
      <c r="G844">
        <v>876.25260000000003</v>
      </c>
      <c r="H844">
        <v>2.9220999999999999</v>
      </c>
      <c r="I844">
        <v>1735</v>
      </c>
    </row>
    <row r="845" spans="1:9" x14ac:dyDescent="0.3">
      <c r="A845">
        <v>2021</v>
      </c>
      <c r="B845">
        <v>3</v>
      </c>
      <c r="C845" s="1" t="s">
        <v>32</v>
      </c>
      <c r="D845" s="1" t="s">
        <v>10</v>
      </c>
      <c r="E845" s="1" t="s">
        <v>46</v>
      </c>
      <c r="F845">
        <v>18.2471</v>
      </c>
      <c r="G845">
        <v>1287.2407000000001</v>
      </c>
      <c r="H845">
        <v>3.6494</v>
      </c>
      <c r="I845">
        <v>1862</v>
      </c>
    </row>
    <row r="846" spans="1:9" x14ac:dyDescent="0.3">
      <c r="A846">
        <v>2021</v>
      </c>
      <c r="B846">
        <v>4</v>
      </c>
      <c r="C846" s="1" t="s">
        <v>9</v>
      </c>
      <c r="D846" s="1" t="s">
        <v>10</v>
      </c>
      <c r="E846" s="1" t="s">
        <v>11</v>
      </c>
      <c r="F846">
        <v>14.3286</v>
      </c>
      <c r="G846">
        <v>961.05963199999997</v>
      </c>
      <c r="H846">
        <v>3.0089999999999999</v>
      </c>
      <c r="I846">
        <v>565</v>
      </c>
    </row>
    <row r="847" spans="1:9" x14ac:dyDescent="0.3">
      <c r="A847">
        <v>2021</v>
      </c>
      <c r="B847">
        <v>4</v>
      </c>
      <c r="C847" s="1" t="s">
        <v>9</v>
      </c>
      <c r="D847" s="1" t="s">
        <v>10</v>
      </c>
      <c r="E847" s="1" t="s">
        <v>12</v>
      </c>
      <c r="F847">
        <v>58.089399999999998</v>
      </c>
      <c r="G847">
        <v>5859.277454</v>
      </c>
      <c r="H847">
        <v>20.331199999999999</v>
      </c>
      <c r="I847">
        <v>796</v>
      </c>
    </row>
    <row r="848" spans="1:9" x14ac:dyDescent="0.3">
      <c r="A848">
        <v>2021</v>
      </c>
      <c r="B848">
        <v>4</v>
      </c>
      <c r="C848" s="1" t="s">
        <v>9</v>
      </c>
      <c r="D848" s="1" t="s">
        <v>10</v>
      </c>
      <c r="E848" s="1" t="s">
        <v>13</v>
      </c>
      <c r="F848">
        <v>21.5185</v>
      </c>
      <c r="G848">
        <v>2930.8649580000001</v>
      </c>
      <c r="H848">
        <v>10.7593</v>
      </c>
      <c r="I848">
        <v>570</v>
      </c>
    </row>
    <row r="849" spans="1:9" hidden="1" x14ac:dyDescent="0.3">
      <c r="A849">
        <v>2021</v>
      </c>
      <c r="B849">
        <v>4</v>
      </c>
      <c r="C849" s="1" t="s">
        <v>9</v>
      </c>
      <c r="D849" s="1" t="s">
        <v>15</v>
      </c>
      <c r="E849" s="1" t="s">
        <v>11</v>
      </c>
      <c r="F849">
        <v>8.3500000000000005E-2</v>
      </c>
      <c r="G849">
        <v>10.429016000000001</v>
      </c>
      <c r="H849">
        <v>1.67E-2</v>
      </c>
      <c r="I849">
        <v>11</v>
      </c>
    </row>
    <row r="850" spans="1:9" hidden="1" x14ac:dyDescent="0.3">
      <c r="A850">
        <v>2021</v>
      </c>
      <c r="B850">
        <v>4</v>
      </c>
      <c r="C850" s="1" t="s">
        <v>9</v>
      </c>
      <c r="D850" s="1" t="s">
        <v>15</v>
      </c>
      <c r="E850" s="1" t="s">
        <v>13</v>
      </c>
      <c r="F850">
        <v>15.4084</v>
      </c>
      <c r="G850">
        <v>3419.5150130000002</v>
      </c>
      <c r="H850">
        <v>6.1634000000000002</v>
      </c>
      <c r="I850">
        <v>628</v>
      </c>
    </row>
    <row r="851" spans="1:9" hidden="1" x14ac:dyDescent="0.3">
      <c r="A851">
        <v>2021</v>
      </c>
      <c r="B851">
        <v>4</v>
      </c>
      <c r="C851" s="1" t="s">
        <v>9</v>
      </c>
      <c r="D851" s="1" t="s">
        <v>20</v>
      </c>
      <c r="E851" s="1" t="s">
        <v>12</v>
      </c>
      <c r="F851">
        <v>4.0396999999999998</v>
      </c>
      <c r="G851">
        <v>308.45032099999997</v>
      </c>
      <c r="H851">
        <v>1.4541999999999999</v>
      </c>
      <c r="I851">
        <v>232</v>
      </c>
    </row>
    <row r="852" spans="1:9" hidden="1" x14ac:dyDescent="0.3">
      <c r="A852">
        <v>2021</v>
      </c>
      <c r="B852">
        <v>4</v>
      </c>
      <c r="C852" s="1" t="s">
        <v>9</v>
      </c>
      <c r="D852" s="1" t="s">
        <v>17</v>
      </c>
      <c r="E852" s="1" t="s">
        <v>18</v>
      </c>
      <c r="F852">
        <v>2.7690000000000001</v>
      </c>
      <c r="G852">
        <v>305.04915099999999</v>
      </c>
      <c r="H852">
        <v>0.49840000000000001</v>
      </c>
      <c r="I852">
        <v>101</v>
      </c>
    </row>
    <row r="853" spans="1:9" hidden="1" x14ac:dyDescent="0.3">
      <c r="A853">
        <v>2021</v>
      </c>
      <c r="B853">
        <v>4</v>
      </c>
      <c r="C853" s="1" t="s">
        <v>9</v>
      </c>
      <c r="D853" s="1" t="s">
        <v>16</v>
      </c>
      <c r="E853" s="1" t="s">
        <v>11</v>
      </c>
      <c r="F853">
        <v>2.1124000000000001</v>
      </c>
      <c r="G853">
        <v>138.82256000000001</v>
      </c>
      <c r="H853">
        <v>0.4859</v>
      </c>
      <c r="I853">
        <v>260</v>
      </c>
    </row>
    <row r="854" spans="1:9" hidden="1" x14ac:dyDescent="0.3">
      <c r="A854">
        <v>2021</v>
      </c>
      <c r="B854">
        <v>4</v>
      </c>
      <c r="C854" s="1" t="s">
        <v>9</v>
      </c>
      <c r="D854" s="1" t="s">
        <v>16</v>
      </c>
      <c r="E854" s="1" t="s">
        <v>13</v>
      </c>
      <c r="F854">
        <v>0.55410000000000004</v>
      </c>
      <c r="G854">
        <v>59.119019999999999</v>
      </c>
      <c r="H854">
        <v>0.24929999999999999</v>
      </c>
      <c r="I854">
        <v>100</v>
      </c>
    </row>
    <row r="855" spans="1:9" hidden="1" x14ac:dyDescent="0.3">
      <c r="A855">
        <v>2021</v>
      </c>
      <c r="B855">
        <v>4</v>
      </c>
      <c r="C855" s="1" t="s">
        <v>9</v>
      </c>
      <c r="D855" s="1" t="s">
        <v>21</v>
      </c>
      <c r="E855" s="1" t="s">
        <v>22</v>
      </c>
      <c r="F855">
        <v>4.7800000000000002E-2</v>
      </c>
      <c r="G855">
        <v>17.027861999999999</v>
      </c>
      <c r="H855">
        <v>1.34E-2</v>
      </c>
      <c r="I855">
        <v>21</v>
      </c>
    </row>
    <row r="856" spans="1:9" hidden="1" x14ac:dyDescent="0.3">
      <c r="A856">
        <v>2021</v>
      </c>
      <c r="B856">
        <v>4</v>
      </c>
      <c r="C856" s="1" t="s">
        <v>9</v>
      </c>
      <c r="D856" s="1" t="s">
        <v>21</v>
      </c>
      <c r="E856" s="1" t="s">
        <v>13</v>
      </c>
      <c r="F856">
        <v>0.94640000000000002</v>
      </c>
      <c r="G856">
        <v>122.809512</v>
      </c>
      <c r="H856">
        <v>0.3785</v>
      </c>
      <c r="I856">
        <v>131</v>
      </c>
    </row>
    <row r="857" spans="1:9" hidden="1" x14ac:dyDescent="0.3">
      <c r="A857">
        <v>2021</v>
      </c>
      <c r="B857">
        <v>4</v>
      </c>
      <c r="C857" s="1" t="s">
        <v>9</v>
      </c>
      <c r="D857" s="1" t="s">
        <v>19</v>
      </c>
      <c r="E857" s="1" t="s">
        <v>12</v>
      </c>
      <c r="F857">
        <v>0.65339999999999998</v>
      </c>
      <c r="G857">
        <v>91.436464000000001</v>
      </c>
      <c r="H857">
        <v>0.24179999999999999</v>
      </c>
      <c r="I857">
        <v>60</v>
      </c>
    </row>
    <row r="858" spans="1:9" hidden="1" x14ac:dyDescent="0.3">
      <c r="A858">
        <v>2021</v>
      </c>
      <c r="B858">
        <v>4</v>
      </c>
      <c r="C858" s="1" t="s">
        <v>9</v>
      </c>
      <c r="D858" s="1" t="s">
        <v>25</v>
      </c>
      <c r="E858" s="1" t="s">
        <v>18</v>
      </c>
      <c r="F858">
        <v>0.53820000000000001</v>
      </c>
      <c r="G858">
        <v>46.874411000000002</v>
      </c>
      <c r="H858">
        <v>9.69E-2</v>
      </c>
      <c r="I858">
        <v>91</v>
      </c>
    </row>
    <row r="859" spans="1:9" hidden="1" x14ac:dyDescent="0.3">
      <c r="A859">
        <v>2021</v>
      </c>
      <c r="B859">
        <v>4</v>
      </c>
      <c r="C859" s="1" t="s">
        <v>9</v>
      </c>
      <c r="D859" s="1" t="s">
        <v>25</v>
      </c>
      <c r="E859" s="1" t="s">
        <v>13</v>
      </c>
      <c r="F859">
        <v>1.7399999999999999E-2</v>
      </c>
      <c r="G859">
        <v>2.096333</v>
      </c>
      <c r="H859">
        <v>7.0000000000000001E-3</v>
      </c>
      <c r="I859">
        <v>6</v>
      </c>
    </row>
    <row r="860" spans="1:9" hidden="1" x14ac:dyDescent="0.3">
      <c r="A860">
        <v>2021</v>
      </c>
      <c r="B860">
        <v>4</v>
      </c>
      <c r="C860" s="1" t="s">
        <v>9</v>
      </c>
      <c r="D860" s="1" t="s">
        <v>23</v>
      </c>
      <c r="E860" s="1" t="s">
        <v>13</v>
      </c>
      <c r="F860">
        <v>0.25459999999999999</v>
      </c>
      <c r="G860">
        <v>45.806486</v>
      </c>
      <c r="H860">
        <v>0.1018</v>
      </c>
      <c r="I860">
        <v>154</v>
      </c>
    </row>
    <row r="861" spans="1:9" hidden="1" x14ac:dyDescent="0.3">
      <c r="A861">
        <v>2021</v>
      </c>
      <c r="B861">
        <v>4</v>
      </c>
      <c r="C861" s="1" t="s">
        <v>9</v>
      </c>
      <c r="D861" s="1" t="s">
        <v>42</v>
      </c>
      <c r="E861" s="1" t="s">
        <v>13</v>
      </c>
      <c r="F861">
        <v>0.21260000000000001</v>
      </c>
      <c r="G861">
        <v>42.238225</v>
      </c>
      <c r="H861">
        <v>8.5000000000000006E-2</v>
      </c>
      <c r="I861">
        <v>0</v>
      </c>
    </row>
    <row r="862" spans="1:9" x14ac:dyDescent="0.3">
      <c r="A862">
        <v>2021</v>
      </c>
      <c r="B862">
        <v>4</v>
      </c>
      <c r="C862" s="1" t="s">
        <v>26</v>
      </c>
      <c r="D862" s="1" t="s">
        <v>10</v>
      </c>
      <c r="E862" s="1" t="s">
        <v>11</v>
      </c>
      <c r="F862">
        <v>37.369300000000003</v>
      </c>
      <c r="G862">
        <v>2655.2929650000001</v>
      </c>
      <c r="H862">
        <v>7.8475999999999999</v>
      </c>
      <c r="I862">
        <v>6542</v>
      </c>
    </row>
    <row r="863" spans="1:9" x14ac:dyDescent="0.3">
      <c r="A863">
        <v>2021</v>
      </c>
      <c r="B863">
        <v>4</v>
      </c>
      <c r="C863" s="1" t="s">
        <v>26</v>
      </c>
      <c r="D863" s="1" t="s">
        <v>10</v>
      </c>
      <c r="E863" s="1" t="s">
        <v>12</v>
      </c>
      <c r="F863">
        <v>56.981400000000001</v>
      </c>
      <c r="G863">
        <v>5564.2522550000003</v>
      </c>
      <c r="H863">
        <v>19.9434</v>
      </c>
      <c r="I863">
        <v>9222</v>
      </c>
    </row>
    <row r="864" spans="1:9" x14ac:dyDescent="0.3">
      <c r="A864">
        <v>2021</v>
      </c>
      <c r="B864">
        <v>4</v>
      </c>
      <c r="C864" s="1" t="s">
        <v>26</v>
      </c>
      <c r="D864" s="1" t="s">
        <v>10</v>
      </c>
      <c r="E864" s="1" t="s">
        <v>13</v>
      </c>
      <c r="F864">
        <v>4.0119999999999996</v>
      </c>
      <c r="G864">
        <v>594.28795300000002</v>
      </c>
      <c r="H864">
        <v>2.0057999999999998</v>
      </c>
      <c r="I864">
        <v>625</v>
      </c>
    </row>
    <row r="865" spans="1:9" x14ac:dyDescent="0.3">
      <c r="A865">
        <v>2021</v>
      </c>
      <c r="B865">
        <v>4</v>
      </c>
      <c r="C865" s="1" t="s">
        <v>26</v>
      </c>
      <c r="D865" s="1" t="s">
        <v>10</v>
      </c>
      <c r="E865" s="1" t="s">
        <v>14</v>
      </c>
      <c r="F865">
        <v>0.38819999999999999</v>
      </c>
      <c r="G865">
        <v>65.343700999999996</v>
      </c>
      <c r="H865">
        <v>0.29120000000000001</v>
      </c>
      <c r="I865">
        <v>203</v>
      </c>
    </row>
    <row r="866" spans="1:9" hidden="1" x14ac:dyDescent="0.3">
      <c r="A866">
        <v>2021</v>
      </c>
      <c r="B866">
        <v>4</v>
      </c>
      <c r="C866" s="1" t="s">
        <v>26</v>
      </c>
      <c r="D866" s="1" t="s">
        <v>15</v>
      </c>
      <c r="E866" s="1" t="s">
        <v>11</v>
      </c>
      <c r="F866">
        <v>5.8999999999999999E-3</v>
      </c>
      <c r="G866">
        <v>0.77047699999999997</v>
      </c>
      <c r="H866">
        <v>1.1999999999999999E-3</v>
      </c>
      <c r="I866">
        <v>3</v>
      </c>
    </row>
    <row r="867" spans="1:9" hidden="1" x14ac:dyDescent="0.3">
      <c r="A867">
        <v>2021</v>
      </c>
      <c r="B867">
        <v>4</v>
      </c>
      <c r="C867" s="1" t="s">
        <v>26</v>
      </c>
      <c r="D867" s="1" t="s">
        <v>15</v>
      </c>
      <c r="E867" s="1" t="s">
        <v>13</v>
      </c>
      <c r="F867">
        <v>5.9627999999999997</v>
      </c>
      <c r="G867">
        <v>1136.385272</v>
      </c>
      <c r="H867">
        <v>2.3852000000000002</v>
      </c>
      <c r="I867">
        <v>846</v>
      </c>
    </row>
    <row r="868" spans="1:9" hidden="1" x14ac:dyDescent="0.3">
      <c r="A868">
        <v>2021</v>
      </c>
      <c r="B868">
        <v>4</v>
      </c>
      <c r="C868" s="1" t="s">
        <v>26</v>
      </c>
      <c r="D868" s="1" t="s">
        <v>20</v>
      </c>
      <c r="E868" s="1" t="s">
        <v>12</v>
      </c>
      <c r="F868">
        <v>16.905999999999999</v>
      </c>
      <c r="G868">
        <v>993.90619800000002</v>
      </c>
      <c r="H868">
        <v>6.0861999999999998</v>
      </c>
      <c r="I868">
        <v>1853</v>
      </c>
    </row>
    <row r="869" spans="1:9" hidden="1" x14ac:dyDescent="0.3">
      <c r="A869">
        <v>2021</v>
      </c>
      <c r="B869">
        <v>4</v>
      </c>
      <c r="C869" s="1" t="s">
        <v>26</v>
      </c>
      <c r="D869" s="1" t="s">
        <v>16</v>
      </c>
      <c r="E869" s="1" t="s">
        <v>11</v>
      </c>
      <c r="F869">
        <v>5.1908000000000003</v>
      </c>
      <c r="G869">
        <v>360.73378200000002</v>
      </c>
      <c r="H869">
        <v>1.1939</v>
      </c>
      <c r="I869">
        <v>1868</v>
      </c>
    </row>
    <row r="870" spans="1:9" hidden="1" x14ac:dyDescent="0.3">
      <c r="A870">
        <v>2021</v>
      </c>
      <c r="B870">
        <v>4</v>
      </c>
      <c r="C870" s="1" t="s">
        <v>26</v>
      </c>
      <c r="D870" s="1" t="s">
        <v>16</v>
      </c>
      <c r="E870" s="1" t="s">
        <v>13</v>
      </c>
      <c r="F870">
        <v>0.70299999999999996</v>
      </c>
      <c r="G870">
        <v>79.828062000000003</v>
      </c>
      <c r="H870">
        <v>0.31630000000000003</v>
      </c>
      <c r="I870">
        <v>461</v>
      </c>
    </row>
    <row r="871" spans="1:9" hidden="1" x14ac:dyDescent="0.3">
      <c r="A871">
        <v>2021</v>
      </c>
      <c r="B871">
        <v>4</v>
      </c>
      <c r="C871" s="1" t="s">
        <v>26</v>
      </c>
      <c r="D871" s="1" t="s">
        <v>50</v>
      </c>
      <c r="E871" s="1" t="s">
        <v>27</v>
      </c>
      <c r="F871">
        <v>3.3595000000000002</v>
      </c>
      <c r="G871">
        <v>300.15178500000002</v>
      </c>
      <c r="H871">
        <v>1.075</v>
      </c>
      <c r="I871">
        <v>3105</v>
      </c>
    </row>
    <row r="872" spans="1:9" hidden="1" x14ac:dyDescent="0.3">
      <c r="A872">
        <v>2021</v>
      </c>
      <c r="B872">
        <v>4</v>
      </c>
      <c r="C872" s="1" t="s">
        <v>26</v>
      </c>
      <c r="D872" s="1" t="s">
        <v>17</v>
      </c>
      <c r="E872" s="1" t="s">
        <v>18</v>
      </c>
      <c r="F872">
        <v>1.4491000000000001</v>
      </c>
      <c r="G872">
        <v>133.11645799999999</v>
      </c>
      <c r="H872">
        <v>0.26079999999999998</v>
      </c>
      <c r="I872">
        <v>245</v>
      </c>
    </row>
    <row r="873" spans="1:9" hidden="1" x14ac:dyDescent="0.3">
      <c r="A873">
        <v>2021</v>
      </c>
      <c r="B873">
        <v>4</v>
      </c>
      <c r="C873" s="1" t="s">
        <v>26</v>
      </c>
      <c r="D873" s="1" t="s">
        <v>19</v>
      </c>
      <c r="E873" s="1" t="s">
        <v>12</v>
      </c>
      <c r="F873">
        <v>0.67720000000000002</v>
      </c>
      <c r="G873">
        <v>112.223814</v>
      </c>
      <c r="H873">
        <v>0.25059999999999999</v>
      </c>
      <c r="I873">
        <v>223</v>
      </c>
    </row>
    <row r="874" spans="1:9" hidden="1" x14ac:dyDescent="0.3">
      <c r="A874">
        <v>2021</v>
      </c>
      <c r="B874">
        <v>4</v>
      </c>
      <c r="C874" s="1" t="s">
        <v>26</v>
      </c>
      <c r="D874" s="1" t="s">
        <v>45</v>
      </c>
      <c r="E874" s="1" t="s">
        <v>12</v>
      </c>
      <c r="F874">
        <v>1.0268999999999999</v>
      </c>
      <c r="G874">
        <v>93.809292999999997</v>
      </c>
      <c r="H874">
        <v>0.3594</v>
      </c>
      <c r="I874">
        <v>525</v>
      </c>
    </row>
    <row r="875" spans="1:9" hidden="1" x14ac:dyDescent="0.3">
      <c r="A875">
        <v>2021</v>
      </c>
      <c r="B875">
        <v>4</v>
      </c>
      <c r="C875" s="1" t="s">
        <v>26</v>
      </c>
      <c r="D875" s="1" t="s">
        <v>51</v>
      </c>
      <c r="E875" s="1" t="s">
        <v>12</v>
      </c>
      <c r="F875">
        <v>0.96150000000000002</v>
      </c>
      <c r="G875">
        <v>73.015910000000005</v>
      </c>
      <c r="H875">
        <v>0.37019999999999997</v>
      </c>
      <c r="I875">
        <v>1065</v>
      </c>
    </row>
    <row r="876" spans="1:9" hidden="1" x14ac:dyDescent="0.3">
      <c r="A876">
        <v>2021</v>
      </c>
      <c r="B876">
        <v>4</v>
      </c>
      <c r="C876" s="1" t="s">
        <v>26</v>
      </c>
      <c r="D876" s="1" t="s">
        <v>37</v>
      </c>
      <c r="E876" s="1" t="s">
        <v>12</v>
      </c>
      <c r="F876">
        <v>0.33589999999999998</v>
      </c>
      <c r="G876">
        <v>66.834194999999994</v>
      </c>
      <c r="H876">
        <v>0.1176</v>
      </c>
      <c r="I876">
        <v>0</v>
      </c>
    </row>
    <row r="877" spans="1:9" x14ac:dyDescent="0.3">
      <c r="A877">
        <v>2021</v>
      </c>
      <c r="B877">
        <v>4</v>
      </c>
      <c r="C877" s="1" t="s">
        <v>32</v>
      </c>
      <c r="D877" s="1" t="s">
        <v>10</v>
      </c>
      <c r="E877" s="1" t="s">
        <v>11</v>
      </c>
      <c r="F877">
        <v>85.810699999999997</v>
      </c>
      <c r="G877">
        <v>5634.5941069999999</v>
      </c>
      <c r="H877">
        <v>18.020299999999999</v>
      </c>
      <c r="I877">
        <v>10675</v>
      </c>
    </row>
    <row r="878" spans="1:9" x14ac:dyDescent="0.3">
      <c r="A878">
        <v>2021</v>
      </c>
      <c r="B878">
        <v>4</v>
      </c>
      <c r="C878" s="1" t="s">
        <v>32</v>
      </c>
      <c r="D878" s="1" t="s">
        <v>10</v>
      </c>
      <c r="E878" s="1" t="s">
        <v>12</v>
      </c>
      <c r="F878">
        <v>143.6183</v>
      </c>
      <c r="G878">
        <v>13515.363595000001</v>
      </c>
      <c r="H878">
        <v>50.266399999999997</v>
      </c>
      <c r="I878">
        <v>15822</v>
      </c>
    </row>
    <row r="879" spans="1:9" x14ac:dyDescent="0.3">
      <c r="A879">
        <v>2021</v>
      </c>
      <c r="B879">
        <v>4</v>
      </c>
      <c r="C879" s="1" t="s">
        <v>32</v>
      </c>
      <c r="D879" s="1" t="s">
        <v>10</v>
      </c>
      <c r="E879" s="1" t="s">
        <v>13</v>
      </c>
      <c r="F879">
        <v>6.1444999999999999</v>
      </c>
      <c r="G879">
        <v>921.74749399999996</v>
      </c>
      <c r="H879">
        <v>3.0722</v>
      </c>
      <c r="I879">
        <v>644</v>
      </c>
    </row>
    <row r="880" spans="1:9" x14ac:dyDescent="0.3">
      <c r="A880">
        <v>2021</v>
      </c>
      <c r="B880">
        <v>4</v>
      </c>
      <c r="C880" s="1" t="s">
        <v>32</v>
      </c>
      <c r="D880" s="1" t="s">
        <v>10</v>
      </c>
      <c r="E880" s="1" t="s">
        <v>14</v>
      </c>
      <c r="F880">
        <v>3.7000000000000002E-3</v>
      </c>
      <c r="G880">
        <v>0.76968099999999995</v>
      </c>
      <c r="H880">
        <v>2.8E-3</v>
      </c>
      <c r="I880">
        <v>2</v>
      </c>
    </row>
    <row r="881" spans="1:9" hidden="1" x14ac:dyDescent="0.3">
      <c r="A881">
        <v>2021</v>
      </c>
      <c r="B881">
        <v>4</v>
      </c>
      <c r="C881" s="1" t="s">
        <v>32</v>
      </c>
      <c r="D881" s="1" t="s">
        <v>15</v>
      </c>
      <c r="E881" s="1" t="s">
        <v>11</v>
      </c>
      <c r="F881">
        <v>1.2159</v>
      </c>
      <c r="G881">
        <v>130.73209199999999</v>
      </c>
      <c r="H881">
        <v>0.2432</v>
      </c>
      <c r="I881">
        <v>190</v>
      </c>
    </row>
    <row r="882" spans="1:9" hidden="1" x14ac:dyDescent="0.3">
      <c r="A882">
        <v>2021</v>
      </c>
      <c r="B882">
        <v>4</v>
      </c>
      <c r="C882" s="1" t="s">
        <v>32</v>
      </c>
      <c r="D882" s="1" t="s">
        <v>15</v>
      </c>
      <c r="E882" s="1" t="s">
        <v>13</v>
      </c>
      <c r="F882">
        <v>20.354199999999999</v>
      </c>
      <c r="G882">
        <v>4574.9370220000001</v>
      </c>
      <c r="H882">
        <v>8.1417000000000002</v>
      </c>
      <c r="I882">
        <v>1774</v>
      </c>
    </row>
    <row r="883" spans="1:9" hidden="1" x14ac:dyDescent="0.3">
      <c r="A883">
        <v>2021</v>
      </c>
      <c r="B883">
        <v>4</v>
      </c>
      <c r="C883" s="1" t="s">
        <v>32</v>
      </c>
      <c r="D883" s="1" t="s">
        <v>20</v>
      </c>
      <c r="E883" s="1" t="s">
        <v>12</v>
      </c>
      <c r="F883">
        <v>35.147500000000001</v>
      </c>
      <c r="G883">
        <v>2209.3593999999998</v>
      </c>
      <c r="H883">
        <v>12.6531</v>
      </c>
      <c r="I883">
        <v>1975</v>
      </c>
    </row>
    <row r="884" spans="1:9" hidden="1" x14ac:dyDescent="0.3">
      <c r="A884">
        <v>2021</v>
      </c>
      <c r="B884">
        <v>4</v>
      </c>
      <c r="C884" s="1" t="s">
        <v>32</v>
      </c>
      <c r="D884" s="1" t="s">
        <v>33</v>
      </c>
      <c r="E884" s="1" t="s">
        <v>18</v>
      </c>
      <c r="F884">
        <v>1.9362999999999999</v>
      </c>
      <c r="G884">
        <v>590.07532900000001</v>
      </c>
      <c r="H884">
        <v>0.36799999999999999</v>
      </c>
      <c r="I884">
        <v>107</v>
      </c>
    </row>
    <row r="885" spans="1:9" hidden="1" x14ac:dyDescent="0.3">
      <c r="A885">
        <v>2021</v>
      </c>
      <c r="B885">
        <v>4</v>
      </c>
      <c r="C885" s="1" t="s">
        <v>32</v>
      </c>
      <c r="D885" s="1" t="s">
        <v>33</v>
      </c>
      <c r="E885" s="1" t="s">
        <v>12</v>
      </c>
      <c r="F885">
        <v>3.0700000000000002E-2</v>
      </c>
      <c r="G885">
        <v>11.345499</v>
      </c>
      <c r="H885">
        <v>1.09E-2</v>
      </c>
      <c r="I885">
        <v>7</v>
      </c>
    </row>
    <row r="886" spans="1:9" hidden="1" x14ac:dyDescent="0.3">
      <c r="A886">
        <v>2021</v>
      </c>
      <c r="B886">
        <v>4</v>
      </c>
      <c r="C886" s="1" t="s">
        <v>32</v>
      </c>
      <c r="D886" s="1" t="s">
        <v>33</v>
      </c>
      <c r="E886" s="1" t="s">
        <v>13</v>
      </c>
      <c r="F886">
        <v>7.2900000000000006E-2</v>
      </c>
      <c r="G886">
        <v>36.270744999999998</v>
      </c>
      <c r="H886">
        <v>3.6499999999999998E-2</v>
      </c>
      <c r="I886">
        <v>49</v>
      </c>
    </row>
    <row r="887" spans="1:9" hidden="1" x14ac:dyDescent="0.3">
      <c r="A887">
        <v>2021</v>
      </c>
      <c r="B887">
        <v>4</v>
      </c>
      <c r="C887" s="1" t="s">
        <v>32</v>
      </c>
      <c r="D887" s="1" t="s">
        <v>16</v>
      </c>
      <c r="E887" s="1" t="s">
        <v>11</v>
      </c>
      <c r="F887">
        <v>2.0750000000000002</v>
      </c>
      <c r="G887">
        <v>96.486401000000001</v>
      </c>
      <c r="H887">
        <v>0.4773</v>
      </c>
      <c r="I887">
        <v>421</v>
      </c>
    </row>
    <row r="888" spans="1:9" hidden="1" x14ac:dyDescent="0.3">
      <c r="A888">
        <v>2021</v>
      </c>
      <c r="B888">
        <v>4</v>
      </c>
      <c r="C888" s="1" t="s">
        <v>32</v>
      </c>
      <c r="D888" s="1" t="s">
        <v>16</v>
      </c>
      <c r="E888" s="1" t="s">
        <v>13</v>
      </c>
      <c r="F888">
        <v>3.1939000000000002</v>
      </c>
      <c r="G888">
        <v>374.99953299999999</v>
      </c>
      <c r="H888">
        <v>1.4373</v>
      </c>
      <c r="I888">
        <v>1777</v>
      </c>
    </row>
    <row r="889" spans="1:9" hidden="1" x14ac:dyDescent="0.3">
      <c r="A889">
        <v>2021</v>
      </c>
      <c r="B889">
        <v>4</v>
      </c>
      <c r="C889" s="1" t="s">
        <v>32</v>
      </c>
      <c r="D889" s="1" t="s">
        <v>50</v>
      </c>
      <c r="E889" s="1" t="s">
        <v>27</v>
      </c>
      <c r="F889">
        <v>5.1391</v>
      </c>
      <c r="G889">
        <v>458.18407400000001</v>
      </c>
      <c r="H889">
        <v>1.6445000000000001</v>
      </c>
      <c r="I889">
        <v>3919</v>
      </c>
    </row>
    <row r="890" spans="1:9" hidden="1" x14ac:dyDescent="0.3">
      <c r="A890">
        <v>2021</v>
      </c>
      <c r="B890">
        <v>4</v>
      </c>
      <c r="C890" s="1" t="s">
        <v>32</v>
      </c>
      <c r="D890" s="1" t="s">
        <v>19</v>
      </c>
      <c r="E890" s="1" t="s">
        <v>12</v>
      </c>
      <c r="F890">
        <v>1.5242</v>
      </c>
      <c r="G890">
        <v>283.17352</v>
      </c>
      <c r="H890">
        <v>0.56389999999999996</v>
      </c>
      <c r="I890">
        <v>201</v>
      </c>
    </row>
    <row r="891" spans="1:9" hidden="1" x14ac:dyDescent="0.3">
      <c r="A891">
        <v>2021</v>
      </c>
      <c r="B891">
        <v>4</v>
      </c>
      <c r="C891" s="1" t="s">
        <v>32</v>
      </c>
      <c r="D891" s="1" t="s">
        <v>34</v>
      </c>
      <c r="E891" s="1" t="s">
        <v>18</v>
      </c>
      <c r="F891">
        <v>6.9999999999999999E-4</v>
      </c>
      <c r="G891">
        <v>0.330204</v>
      </c>
      <c r="H891">
        <v>1E-4</v>
      </c>
      <c r="I891">
        <v>0</v>
      </c>
    </row>
    <row r="892" spans="1:9" hidden="1" x14ac:dyDescent="0.3">
      <c r="A892">
        <v>2021</v>
      </c>
      <c r="B892">
        <v>4</v>
      </c>
      <c r="C892" s="1" t="s">
        <v>32</v>
      </c>
      <c r="D892" s="1" t="s">
        <v>34</v>
      </c>
      <c r="E892" s="1" t="s">
        <v>12</v>
      </c>
      <c r="F892">
        <v>8.3699999999999997E-2</v>
      </c>
      <c r="G892">
        <v>38.515669000000003</v>
      </c>
      <c r="H892">
        <v>2.93E-2</v>
      </c>
      <c r="I892">
        <v>0</v>
      </c>
    </row>
    <row r="893" spans="1:9" hidden="1" x14ac:dyDescent="0.3">
      <c r="A893">
        <v>2021</v>
      </c>
      <c r="B893">
        <v>4</v>
      </c>
      <c r="C893" s="1" t="s">
        <v>32</v>
      </c>
      <c r="D893" s="1" t="s">
        <v>34</v>
      </c>
      <c r="E893" s="1" t="s">
        <v>13</v>
      </c>
      <c r="F893">
        <v>0.32790000000000002</v>
      </c>
      <c r="G893">
        <v>191.16669099999999</v>
      </c>
      <c r="H893">
        <v>0.13769999999999999</v>
      </c>
      <c r="I893">
        <v>0</v>
      </c>
    </row>
    <row r="894" spans="1:9" hidden="1" x14ac:dyDescent="0.3">
      <c r="A894">
        <v>2021</v>
      </c>
      <c r="B894">
        <v>4</v>
      </c>
      <c r="C894" s="1" t="s">
        <v>32</v>
      </c>
      <c r="D894" s="1" t="s">
        <v>37</v>
      </c>
      <c r="E894" s="1" t="s">
        <v>12</v>
      </c>
      <c r="F894">
        <v>1.1543000000000001</v>
      </c>
      <c r="G894">
        <v>213.32597899999999</v>
      </c>
      <c r="H894">
        <v>0.40400000000000003</v>
      </c>
      <c r="I894">
        <v>116</v>
      </c>
    </row>
    <row r="895" spans="1:9" hidden="1" x14ac:dyDescent="0.3">
      <c r="A895">
        <v>2021</v>
      </c>
      <c r="B895">
        <v>4</v>
      </c>
      <c r="C895" s="1" t="s">
        <v>32</v>
      </c>
      <c r="D895" s="1" t="s">
        <v>47</v>
      </c>
      <c r="E895" s="1" t="s">
        <v>11</v>
      </c>
      <c r="F895">
        <v>0.1671</v>
      </c>
      <c r="G895">
        <v>83.729709999999997</v>
      </c>
      <c r="H895">
        <v>3.3399999999999999E-2</v>
      </c>
      <c r="I895">
        <v>0</v>
      </c>
    </row>
    <row r="896" spans="1:9" hidden="1" x14ac:dyDescent="0.3">
      <c r="A896">
        <v>2021</v>
      </c>
      <c r="B896">
        <v>4</v>
      </c>
      <c r="C896" s="1" t="s">
        <v>32</v>
      </c>
      <c r="D896" s="1" t="s">
        <v>47</v>
      </c>
      <c r="E896" s="1" t="s">
        <v>12</v>
      </c>
      <c r="F896">
        <v>0.24410000000000001</v>
      </c>
      <c r="G896">
        <v>124.68517799999999</v>
      </c>
      <c r="H896">
        <v>8.5500000000000007E-2</v>
      </c>
      <c r="I896">
        <v>0</v>
      </c>
    </row>
    <row r="897" spans="1:9" x14ac:dyDescent="0.3">
      <c r="A897">
        <v>2021</v>
      </c>
      <c r="B897">
        <v>4</v>
      </c>
      <c r="C897" s="1" t="s">
        <v>9</v>
      </c>
      <c r="D897" s="1" t="s">
        <v>10</v>
      </c>
      <c r="E897" s="1" t="s">
        <v>46</v>
      </c>
      <c r="F897">
        <v>19.313300000000002</v>
      </c>
      <c r="G897">
        <v>1358.9363000000001</v>
      </c>
      <c r="H897">
        <v>3.8626</v>
      </c>
      <c r="I897">
        <v>543</v>
      </c>
    </row>
    <row r="898" spans="1:9" x14ac:dyDescent="0.3">
      <c r="A898">
        <v>2021</v>
      </c>
      <c r="B898">
        <v>4</v>
      </c>
      <c r="C898" s="1" t="s">
        <v>26</v>
      </c>
      <c r="D898" s="1" t="s">
        <v>10</v>
      </c>
      <c r="E898" s="1" t="s">
        <v>46</v>
      </c>
      <c r="F898">
        <v>9.3768999999999991</v>
      </c>
      <c r="G898">
        <v>759.38620000000003</v>
      </c>
      <c r="H898">
        <v>1.8754</v>
      </c>
      <c r="I898">
        <v>1389</v>
      </c>
    </row>
    <row r="899" spans="1:9" x14ac:dyDescent="0.3">
      <c r="A899">
        <v>2021</v>
      </c>
      <c r="B899">
        <v>4</v>
      </c>
      <c r="C899" s="1" t="s">
        <v>32</v>
      </c>
      <c r="D899" s="1" t="s">
        <v>10</v>
      </c>
      <c r="E899" s="1" t="s">
        <v>46</v>
      </c>
      <c r="F899">
        <v>62.7087</v>
      </c>
      <c r="G899">
        <v>2991.2071999999998</v>
      </c>
      <c r="H899">
        <v>12.541700000000001</v>
      </c>
      <c r="I899">
        <v>1647</v>
      </c>
    </row>
    <row r="900" spans="1:9" x14ac:dyDescent="0.3">
      <c r="A900">
        <v>2021</v>
      </c>
      <c r="B900">
        <v>5</v>
      </c>
      <c r="C900" s="1" t="s">
        <v>9</v>
      </c>
      <c r="D900" s="1" t="s">
        <v>10</v>
      </c>
      <c r="E900" s="1" t="s">
        <v>11</v>
      </c>
      <c r="F900">
        <v>13.557600000000001</v>
      </c>
      <c r="G900">
        <v>911.40984700000001</v>
      </c>
      <c r="H900">
        <v>2.8471000000000002</v>
      </c>
      <c r="I900">
        <v>558</v>
      </c>
    </row>
    <row r="901" spans="1:9" x14ac:dyDescent="0.3">
      <c r="A901">
        <v>2021</v>
      </c>
      <c r="B901">
        <v>5</v>
      </c>
      <c r="C901" s="1" t="s">
        <v>9</v>
      </c>
      <c r="D901" s="1" t="s">
        <v>10</v>
      </c>
      <c r="E901" s="1" t="s">
        <v>12</v>
      </c>
      <c r="F901">
        <v>47.718600000000002</v>
      </c>
      <c r="G901">
        <v>4885.2228940000005</v>
      </c>
      <c r="H901">
        <v>16.7014</v>
      </c>
      <c r="I901">
        <v>788</v>
      </c>
    </row>
    <row r="902" spans="1:9" x14ac:dyDescent="0.3">
      <c r="A902">
        <v>2021</v>
      </c>
      <c r="B902">
        <v>5</v>
      </c>
      <c r="C902" s="1" t="s">
        <v>9</v>
      </c>
      <c r="D902" s="1" t="s">
        <v>10</v>
      </c>
      <c r="E902" s="1" t="s">
        <v>13</v>
      </c>
      <c r="F902">
        <v>44.884999999999998</v>
      </c>
      <c r="G902">
        <v>4601.9253820000004</v>
      </c>
      <c r="H902">
        <v>22.442499999999999</v>
      </c>
      <c r="I902">
        <v>573</v>
      </c>
    </row>
    <row r="903" spans="1:9" hidden="1" x14ac:dyDescent="0.3">
      <c r="A903">
        <v>2021</v>
      </c>
      <c r="B903">
        <v>5</v>
      </c>
      <c r="C903" s="1" t="s">
        <v>9</v>
      </c>
      <c r="D903" s="1" t="s">
        <v>15</v>
      </c>
      <c r="E903" s="1" t="s">
        <v>11</v>
      </c>
      <c r="F903">
        <v>8.7400000000000005E-2</v>
      </c>
      <c r="G903">
        <v>10.906751</v>
      </c>
      <c r="H903">
        <v>1.7399999999999999E-2</v>
      </c>
      <c r="I903">
        <v>9</v>
      </c>
    </row>
    <row r="904" spans="1:9" hidden="1" x14ac:dyDescent="0.3">
      <c r="A904">
        <v>2021</v>
      </c>
      <c r="B904">
        <v>5</v>
      </c>
      <c r="C904" s="1" t="s">
        <v>9</v>
      </c>
      <c r="D904" s="1" t="s">
        <v>15</v>
      </c>
      <c r="E904" s="1" t="s">
        <v>13</v>
      </c>
      <c r="F904">
        <v>30.9377</v>
      </c>
      <c r="G904">
        <v>5422.175792</v>
      </c>
      <c r="H904">
        <v>12.3752</v>
      </c>
      <c r="I904">
        <v>645</v>
      </c>
    </row>
    <row r="905" spans="1:9" hidden="1" x14ac:dyDescent="0.3">
      <c r="A905">
        <v>2021</v>
      </c>
      <c r="B905">
        <v>5</v>
      </c>
      <c r="C905" s="1" t="s">
        <v>9</v>
      </c>
      <c r="D905" s="1" t="s">
        <v>17</v>
      </c>
      <c r="E905" s="1" t="s">
        <v>18</v>
      </c>
      <c r="F905">
        <v>2.4346999999999999</v>
      </c>
      <c r="G905">
        <v>266.13412099999999</v>
      </c>
      <c r="H905">
        <v>0.43830000000000002</v>
      </c>
      <c r="I905">
        <v>98</v>
      </c>
    </row>
    <row r="906" spans="1:9" hidden="1" x14ac:dyDescent="0.3">
      <c r="A906">
        <v>2021</v>
      </c>
      <c r="B906">
        <v>5</v>
      </c>
      <c r="C906" s="1" t="s">
        <v>9</v>
      </c>
      <c r="D906" s="1" t="s">
        <v>20</v>
      </c>
      <c r="E906" s="1" t="s">
        <v>12</v>
      </c>
      <c r="F906">
        <v>3.0084</v>
      </c>
      <c r="G906">
        <v>254.33926600000001</v>
      </c>
      <c r="H906">
        <v>1.083</v>
      </c>
      <c r="I906">
        <v>229</v>
      </c>
    </row>
    <row r="907" spans="1:9" hidden="1" x14ac:dyDescent="0.3">
      <c r="A907">
        <v>2021</v>
      </c>
      <c r="B907">
        <v>5</v>
      </c>
      <c r="C907" s="1" t="s">
        <v>9</v>
      </c>
      <c r="D907" s="1" t="s">
        <v>16</v>
      </c>
      <c r="E907" s="1" t="s">
        <v>11</v>
      </c>
      <c r="F907">
        <v>1.2445999999999999</v>
      </c>
      <c r="G907">
        <v>82.654955000000001</v>
      </c>
      <c r="H907">
        <v>0.28620000000000001</v>
      </c>
      <c r="I907">
        <v>205</v>
      </c>
    </row>
    <row r="908" spans="1:9" hidden="1" x14ac:dyDescent="0.3">
      <c r="A908">
        <v>2021</v>
      </c>
      <c r="B908">
        <v>5</v>
      </c>
      <c r="C908" s="1" t="s">
        <v>9</v>
      </c>
      <c r="D908" s="1" t="s">
        <v>16</v>
      </c>
      <c r="E908" s="1" t="s">
        <v>13</v>
      </c>
      <c r="F908">
        <v>1.3680000000000001</v>
      </c>
      <c r="G908">
        <v>98.160893999999999</v>
      </c>
      <c r="H908">
        <v>0.61560000000000004</v>
      </c>
      <c r="I908">
        <v>85</v>
      </c>
    </row>
    <row r="909" spans="1:9" hidden="1" x14ac:dyDescent="0.3">
      <c r="A909">
        <v>2021</v>
      </c>
      <c r="B909">
        <v>5</v>
      </c>
      <c r="C909" s="1" t="s">
        <v>9</v>
      </c>
      <c r="D909" s="1" t="s">
        <v>23</v>
      </c>
      <c r="E909" s="1" t="s">
        <v>13</v>
      </c>
      <c r="F909">
        <v>1.0680000000000001</v>
      </c>
      <c r="G909">
        <v>168.19323</v>
      </c>
      <c r="H909">
        <v>0.42720000000000002</v>
      </c>
      <c r="I909">
        <v>207</v>
      </c>
    </row>
    <row r="910" spans="1:9" hidden="1" x14ac:dyDescent="0.3">
      <c r="A910">
        <v>2021</v>
      </c>
      <c r="B910">
        <v>5</v>
      </c>
      <c r="C910" s="1" t="s">
        <v>9</v>
      </c>
      <c r="D910" s="1" t="s">
        <v>21</v>
      </c>
      <c r="E910" s="1" t="s">
        <v>22</v>
      </c>
      <c r="F910">
        <v>4.4499999999999998E-2</v>
      </c>
      <c r="G910">
        <v>14.372702</v>
      </c>
      <c r="H910">
        <v>1.2500000000000001E-2</v>
      </c>
      <c r="I910">
        <v>16</v>
      </c>
    </row>
    <row r="911" spans="1:9" hidden="1" x14ac:dyDescent="0.3">
      <c r="A911">
        <v>2021</v>
      </c>
      <c r="B911">
        <v>5</v>
      </c>
      <c r="C911" s="1" t="s">
        <v>9</v>
      </c>
      <c r="D911" s="1" t="s">
        <v>21</v>
      </c>
      <c r="E911" s="1" t="s">
        <v>13</v>
      </c>
      <c r="F911">
        <v>1.1576</v>
      </c>
      <c r="G911">
        <v>149.28983400000001</v>
      </c>
      <c r="H911">
        <v>0.46310000000000001</v>
      </c>
      <c r="I911">
        <v>164</v>
      </c>
    </row>
    <row r="912" spans="1:9" hidden="1" x14ac:dyDescent="0.3">
      <c r="A912">
        <v>2021</v>
      </c>
      <c r="B912">
        <v>5</v>
      </c>
      <c r="C912" s="1" t="s">
        <v>9</v>
      </c>
      <c r="D912" s="1" t="s">
        <v>19</v>
      </c>
      <c r="E912" s="1" t="s">
        <v>12</v>
      </c>
      <c r="F912">
        <v>0.42920000000000003</v>
      </c>
      <c r="G912">
        <v>74.998660000000001</v>
      </c>
      <c r="H912">
        <v>0.15870000000000001</v>
      </c>
      <c r="I912">
        <v>46</v>
      </c>
    </row>
    <row r="913" spans="1:9" hidden="1" x14ac:dyDescent="0.3">
      <c r="A913">
        <v>2021</v>
      </c>
      <c r="B913">
        <v>5</v>
      </c>
      <c r="C913" s="1" t="s">
        <v>9</v>
      </c>
      <c r="D913" s="1" t="s">
        <v>45</v>
      </c>
      <c r="E913" s="1" t="s">
        <v>12</v>
      </c>
      <c r="F913">
        <v>1.1917</v>
      </c>
      <c r="G913">
        <v>73.446700000000007</v>
      </c>
      <c r="H913">
        <v>0.41710000000000003</v>
      </c>
      <c r="I913">
        <v>107</v>
      </c>
    </row>
    <row r="914" spans="1:9" hidden="1" x14ac:dyDescent="0.3">
      <c r="A914">
        <v>2021</v>
      </c>
      <c r="B914">
        <v>5</v>
      </c>
      <c r="C914" s="1" t="s">
        <v>9</v>
      </c>
      <c r="D914" s="1" t="s">
        <v>42</v>
      </c>
      <c r="E914" s="1" t="s">
        <v>13</v>
      </c>
      <c r="F914">
        <v>0.25380000000000003</v>
      </c>
      <c r="G914">
        <v>44.394432000000002</v>
      </c>
      <c r="H914">
        <v>0.10150000000000001</v>
      </c>
      <c r="I914">
        <v>0</v>
      </c>
    </row>
    <row r="915" spans="1:9" x14ac:dyDescent="0.3">
      <c r="A915">
        <v>2021</v>
      </c>
      <c r="B915">
        <v>5</v>
      </c>
      <c r="C915" s="1" t="s">
        <v>26</v>
      </c>
      <c r="D915" s="1" t="s">
        <v>10</v>
      </c>
      <c r="E915" s="1" t="s">
        <v>11</v>
      </c>
      <c r="F915">
        <v>50.335700000000003</v>
      </c>
      <c r="G915">
        <v>3091.481526</v>
      </c>
      <c r="H915">
        <v>10.570499999999999</v>
      </c>
      <c r="I915">
        <v>7285</v>
      </c>
    </row>
    <row r="916" spans="1:9" x14ac:dyDescent="0.3">
      <c r="A916">
        <v>2021</v>
      </c>
      <c r="B916">
        <v>5</v>
      </c>
      <c r="C916" s="1" t="s">
        <v>26</v>
      </c>
      <c r="D916" s="1" t="s">
        <v>10</v>
      </c>
      <c r="E916" s="1" t="s">
        <v>12</v>
      </c>
      <c r="F916">
        <v>47.702100000000002</v>
      </c>
      <c r="G916">
        <v>4930.1995589999997</v>
      </c>
      <c r="H916">
        <v>16.695699999999999</v>
      </c>
      <c r="I916">
        <v>8658</v>
      </c>
    </row>
    <row r="917" spans="1:9" x14ac:dyDescent="0.3">
      <c r="A917">
        <v>2021</v>
      </c>
      <c r="B917">
        <v>5</v>
      </c>
      <c r="C917" s="1" t="s">
        <v>26</v>
      </c>
      <c r="D917" s="1" t="s">
        <v>10</v>
      </c>
      <c r="E917" s="1" t="s">
        <v>13</v>
      </c>
      <c r="F917">
        <v>4.3446999999999996</v>
      </c>
      <c r="G917">
        <v>627.31473900000003</v>
      </c>
      <c r="H917">
        <v>2.1724000000000001</v>
      </c>
      <c r="I917">
        <v>566</v>
      </c>
    </row>
    <row r="918" spans="1:9" x14ac:dyDescent="0.3">
      <c r="A918">
        <v>2021</v>
      </c>
      <c r="B918">
        <v>5</v>
      </c>
      <c r="C918" s="1" t="s">
        <v>26</v>
      </c>
      <c r="D918" s="1" t="s">
        <v>10</v>
      </c>
      <c r="E918" s="1" t="s">
        <v>14</v>
      </c>
      <c r="F918">
        <v>0.38340000000000002</v>
      </c>
      <c r="G918">
        <v>61.923169999999999</v>
      </c>
      <c r="H918">
        <v>0.28760000000000002</v>
      </c>
      <c r="I918">
        <v>173</v>
      </c>
    </row>
    <row r="919" spans="1:9" hidden="1" x14ac:dyDescent="0.3">
      <c r="A919">
        <v>2021</v>
      </c>
      <c r="B919">
        <v>5</v>
      </c>
      <c r="C919" s="1" t="s">
        <v>26</v>
      </c>
      <c r="D919" s="1" t="s">
        <v>15</v>
      </c>
      <c r="E919" s="1" t="s">
        <v>11</v>
      </c>
      <c r="F919">
        <v>1.21E-2</v>
      </c>
      <c r="G919">
        <v>1.590881</v>
      </c>
      <c r="H919">
        <v>2.3999999999999998E-3</v>
      </c>
      <c r="I919">
        <v>8</v>
      </c>
    </row>
    <row r="920" spans="1:9" hidden="1" x14ac:dyDescent="0.3">
      <c r="A920">
        <v>2021</v>
      </c>
      <c r="B920">
        <v>5</v>
      </c>
      <c r="C920" s="1" t="s">
        <v>26</v>
      </c>
      <c r="D920" s="1" t="s">
        <v>15</v>
      </c>
      <c r="E920" s="1" t="s">
        <v>13</v>
      </c>
      <c r="F920">
        <v>5.9218999999999999</v>
      </c>
      <c r="G920">
        <v>1154.483978</v>
      </c>
      <c r="H920">
        <v>2.3687</v>
      </c>
      <c r="I920">
        <v>904</v>
      </c>
    </row>
    <row r="921" spans="1:9" hidden="1" x14ac:dyDescent="0.3">
      <c r="A921">
        <v>2021</v>
      </c>
      <c r="B921">
        <v>5</v>
      </c>
      <c r="C921" s="1" t="s">
        <v>26</v>
      </c>
      <c r="D921" s="1" t="s">
        <v>20</v>
      </c>
      <c r="E921" s="1" t="s">
        <v>12</v>
      </c>
      <c r="F921">
        <v>11.3992</v>
      </c>
      <c r="G921">
        <v>729.85568000000001</v>
      </c>
      <c r="H921">
        <v>4.1036999999999999</v>
      </c>
      <c r="I921">
        <v>1552</v>
      </c>
    </row>
    <row r="922" spans="1:9" hidden="1" x14ac:dyDescent="0.3">
      <c r="A922">
        <v>2021</v>
      </c>
      <c r="B922">
        <v>5</v>
      </c>
      <c r="C922" s="1" t="s">
        <v>26</v>
      </c>
      <c r="D922" s="1" t="s">
        <v>51</v>
      </c>
      <c r="E922" s="1" t="s">
        <v>12</v>
      </c>
      <c r="F922">
        <v>9.2888000000000002</v>
      </c>
      <c r="G922">
        <v>616.157152</v>
      </c>
      <c r="H922">
        <v>3.5762</v>
      </c>
      <c r="I922">
        <v>2250</v>
      </c>
    </row>
    <row r="923" spans="1:9" hidden="1" x14ac:dyDescent="0.3">
      <c r="A923">
        <v>2021</v>
      </c>
      <c r="B923">
        <v>5</v>
      </c>
      <c r="C923" s="1" t="s">
        <v>26</v>
      </c>
      <c r="D923" s="1" t="s">
        <v>51</v>
      </c>
      <c r="E923" s="1" t="s">
        <v>13</v>
      </c>
      <c r="F923">
        <v>8.9300000000000004E-2</v>
      </c>
      <c r="G923">
        <v>8.5145610000000005</v>
      </c>
      <c r="H923">
        <v>4.3799999999999999E-2</v>
      </c>
      <c r="I923">
        <v>138</v>
      </c>
    </row>
    <row r="924" spans="1:9" hidden="1" x14ac:dyDescent="0.3">
      <c r="A924">
        <v>2021</v>
      </c>
      <c r="B924">
        <v>5</v>
      </c>
      <c r="C924" s="1" t="s">
        <v>26</v>
      </c>
      <c r="D924" s="1" t="s">
        <v>45</v>
      </c>
      <c r="E924" s="1" t="s">
        <v>12</v>
      </c>
      <c r="F924">
        <v>8.7390000000000008</v>
      </c>
      <c r="G924">
        <v>530.79929600000003</v>
      </c>
      <c r="H924">
        <v>3.0586000000000002</v>
      </c>
      <c r="I924">
        <v>2725</v>
      </c>
    </row>
    <row r="925" spans="1:9" hidden="1" x14ac:dyDescent="0.3">
      <c r="A925">
        <v>2021</v>
      </c>
      <c r="B925">
        <v>5</v>
      </c>
      <c r="C925" s="1" t="s">
        <v>26</v>
      </c>
      <c r="D925" s="1" t="s">
        <v>16</v>
      </c>
      <c r="E925" s="1" t="s">
        <v>11</v>
      </c>
      <c r="F925">
        <v>4.1646000000000001</v>
      </c>
      <c r="G925">
        <v>281.72460000000001</v>
      </c>
      <c r="H925">
        <v>0.95789999999999997</v>
      </c>
      <c r="I925">
        <v>1325</v>
      </c>
    </row>
    <row r="926" spans="1:9" hidden="1" x14ac:dyDescent="0.3">
      <c r="A926">
        <v>2021</v>
      </c>
      <c r="B926">
        <v>5</v>
      </c>
      <c r="C926" s="1" t="s">
        <v>26</v>
      </c>
      <c r="D926" s="1" t="s">
        <v>16</v>
      </c>
      <c r="E926" s="1" t="s">
        <v>13</v>
      </c>
      <c r="F926">
        <v>1.0117</v>
      </c>
      <c r="G926">
        <v>87.100711000000004</v>
      </c>
      <c r="H926">
        <v>0.45529999999999998</v>
      </c>
      <c r="I926">
        <v>386</v>
      </c>
    </row>
    <row r="927" spans="1:9" hidden="1" x14ac:dyDescent="0.3">
      <c r="A927">
        <v>2021</v>
      </c>
      <c r="B927">
        <v>5</v>
      </c>
      <c r="C927" s="1" t="s">
        <v>26</v>
      </c>
      <c r="D927" s="1" t="s">
        <v>50</v>
      </c>
      <c r="E927" s="1" t="s">
        <v>27</v>
      </c>
      <c r="F927">
        <v>3.8908</v>
      </c>
      <c r="G927">
        <v>334.68803000000003</v>
      </c>
      <c r="H927">
        <v>1.2451000000000001</v>
      </c>
      <c r="I927">
        <v>3510</v>
      </c>
    </row>
    <row r="928" spans="1:9" hidden="1" x14ac:dyDescent="0.3">
      <c r="A928">
        <v>2021</v>
      </c>
      <c r="B928">
        <v>5</v>
      </c>
      <c r="C928" s="1" t="s">
        <v>26</v>
      </c>
      <c r="D928" s="1" t="s">
        <v>17</v>
      </c>
      <c r="E928" s="1" t="s">
        <v>18</v>
      </c>
      <c r="F928">
        <v>1.5262</v>
      </c>
      <c r="G928">
        <v>136.56304800000001</v>
      </c>
      <c r="H928">
        <v>0.2747</v>
      </c>
      <c r="I928">
        <v>212</v>
      </c>
    </row>
    <row r="929" spans="1:9" hidden="1" x14ac:dyDescent="0.3">
      <c r="A929">
        <v>2021</v>
      </c>
      <c r="B929">
        <v>5</v>
      </c>
      <c r="C929" s="1" t="s">
        <v>26</v>
      </c>
      <c r="D929" s="1" t="s">
        <v>19</v>
      </c>
      <c r="E929" s="1" t="s">
        <v>12</v>
      </c>
      <c r="F929">
        <v>0.67059999999999997</v>
      </c>
      <c r="G929">
        <v>111.212183</v>
      </c>
      <c r="H929">
        <v>0.24809999999999999</v>
      </c>
      <c r="I929">
        <v>270</v>
      </c>
    </row>
    <row r="930" spans="1:9" hidden="1" x14ac:dyDescent="0.3">
      <c r="A930">
        <v>2021</v>
      </c>
      <c r="B930">
        <v>5</v>
      </c>
      <c r="C930" s="1" t="s">
        <v>26</v>
      </c>
      <c r="D930" s="1" t="s">
        <v>52</v>
      </c>
      <c r="E930" s="1" t="s">
        <v>13</v>
      </c>
      <c r="F930">
        <v>1.0727</v>
      </c>
      <c r="G930">
        <v>91.027754000000002</v>
      </c>
      <c r="H930">
        <v>0.42909999999999998</v>
      </c>
      <c r="I930">
        <v>0</v>
      </c>
    </row>
    <row r="931" spans="1:9" x14ac:dyDescent="0.3">
      <c r="A931">
        <v>2021</v>
      </c>
      <c r="B931">
        <v>5</v>
      </c>
      <c r="C931" s="1" t="s">
        <v>32</v>
      </c>
      <c r="D931" s="1" t="s">
        <v>10</v>
      </c>
      <c r="E931" s="1" t="s">
        <v>11</v>
      </c>
      <c r="F931">
        <v>135.3355</v>
      </c>
      <c r="G931">
        <v>7220.074814999999</v>
      </c>
      <c r="H931">
        <v>28.420400000000001</v>
      </c>
      <c r="I931">
        <v>11852</v>
      </c>
    </row>
    <row r="932" spans="1:9" x14ac:dyDescent="0.3">
      <c r="A932">
        <v>2021</v>
      </c>
      <c r="B932">
        <v>5</v>
      </c>
      <c r="C932" s="1" t="s">
        <v>32</v>
      </c>
      <c r="D932" s="1" t="s">
        <v>10</v>
      </c>
      <c r="E932" s="1" t="s">
        <v>12</v>
      </c>
      <c r="F932">
        <v>94.342299999999994</v>
      </c>
      <c r="G932">
        <v>9661.2656210000005</v>
      </c>
      <c r="H932">
        <v>33.019599999999997</v>
      </c>
      <c r="I932">
        <v>15176</v>
      </c>
    </row>
    <row r="933" spans="1:9" x14ac:dyDescent="0.3">
      <c r="A933">
        <v>2021</v>
      </c>
      <c r="B933">
        <v>5</v>
      </c>
      <c r="C933" s="1" t="s">
        <v>32</v>
      </c>
      <c r="D933" s="1" t="s">
        <v>10</v>
      </c>
      <c r="E933" s="1" t="s">
        <v>13</v>
      </c>
      <c r="F933">
        <v>7.8155000000000001</v>
      </c>
      <c r="G933">
        <v>1041.9969940000001</v>
      </c>
      <c r="H933">
        <v>3.9077000000000002</v>
      </c>
      <c r="I933">
        <v>585</v>
      </c>
    </row>
    <row r="934" spans="1:9" x14ac:dyDescent="0.3">
      <c r="A934">
        <v>2021</v>
      </c>
      <c r="B934">
        <v>5</v>
      </c>
      <c r="C934" s="1" t="s">
        <v>32</v>
      </c>
      <c r="D934" s="1" t="s">
        <v>10</v>
      </c>
      <c r="E934" s="1" t="s">
        <v>14</v>
      </c>
      <c r="F934">
        <v>4.1999999999999997E-3</v>
      </c>
      <c r="G934">
        <v>0.86628899999999998</v>
      </c>
      <c r="H934">
        <v>3.0999999999999999E-3</v>
      </c>
      <c r="I934">
        <v>2</v>
      </c>
    </row>
    <row r="935" spans="1:9" hidden="1" x14ac:dyDescent="0.3">
      <c r="A935">
        <v>2021</v>
      </c>
      <c r="B935">
        <v>5</v>
      </c>
      <c r="C935" s="1" t="s">
        <v>32</v>
      </c>
      <c r="D935" s="1" t="s">
        <v>15</v>
      </c>
      <c r="E935" s="1" t="s">
        <v>11</v>
      </c>
      <c r="F935">
        <v>1.0079</v>
      </c>
      <c r="G935">
        <v>111.543779</v>
      </c>
      <c r="H935">
        <v>0.2016</v>
      </c>
      <c r="I935">
        <v>249</v>
      </c>
    </row>
    <row r="936" spans="1:9" hidden="1" x14ac:dyDescent="0.3">
      <c r="A936">
        <v>2021</v>
      </c>
      <c r="B936">
        <v>5</v>
      </c>
      <c r="C936" s="1" t="s">
        <v>32</v>
      </c>
      <c r="D936" s="1" t="s">
        <v>15</v>
      </c>
      <c r="E936" s="1" t="s">
        <v>13</v>
      </c>
      <c r="F936">
        <v>39.335599999999999</v>
      </c>
      <c r="G936">
        <v>7424.9488259999998</v>
      </c>
      <c r="H936">
        <v>15.734299999999999</v>
      </c>
      <c r="I936">
        <v>1844</v>
      </c>
    </row>
    <row r="937" spans="1:9" hidden="1" x14ac:dyDescent="0.3">
      <c r="A937">
        <v>2021</v>
      </c>
      <c r="B937">
        <v>5</v>
      </c>
      <c r="C937" s="1" t="s">
        <v>32</v>
      </c>
      <c r="D937" s="1" t="s">
        <v>51</v>
      </c>
      <c r="E937" s="1" t="s">
        <v>12</v>
      </c>
      <c r="F937">
        <v>34.928600000000003</v>
      </c>
      <c r="G937">
        <v>2329.209672</v>
      </c>
      <c r="H937">
        <v>13.4475</v>
      </c>
      <c r="I937">
        <v>7585</v>
      </c>
    </row>
    <row r="938" spans="1:9" hidden="1" x14ac:dyDescent="0.3">
      <c r="A938">
        <v>2021</v>
      </c>
      <c r="B938">
        <v>5</v>
      </c>
      <c r="C938" s="1" t="s">
        <v>32</v>
      </c>
      <c r="D938" s="1" t="s">
        <v>51</v>
      </c>
      <c r="E938" s="1" t="s">
        <v>13</v>
      </c>
      <c r="F938">
        <v>4.3999999999999997E-2</v>
      </c>
      <c r="G938">
        <v>4.9994110000000003</v>
      </c>
      <c r="H938">
        <v>2.1499999999999998E-2</v>
      </c>
      <c r="I938">
        <v>72</v>
      </c>
    </row>
    <row r="939" spans="1:9" hidden="1" x14ac:dyDescent="0.3">
      <c r="A939">
        <v>2021</v>
      </c>
      <c r="B939">
        <v>5</v>
      </c>
      <c r="C939" s="1" t="s">
        <v>32</v>
      </c>
      <c r="D939" s="1" t="s">
        <v>20</v>
      </c>
      <c r="E939" s="1" t="s">
        <v>12</v>
      </c>
      <c r="F939">
        <v>21.739599999999999</v>
      </c>
      <c r="G939">
        <v>1515.2832040000001</v>
      </c>
      <c r="H939">
        <v>7.8262</v>
      </c>
      <c r="I939">
        <v>1670</v>
      </c>
    </row>
    <row r="940" spans="1:9" hidden="1" x14ac:dyDescent="0.3">
      <c r="A940">
        <v>2021</v>
      </c>
      <c r="B940">
        <v>5</v>
      </c>
      <c r="C940" s="1" t="s">
        <v>32</v>
      </c>
      <c r="D940" s="1" t="s">
        <v>45</v>
      </c>
      <c r="E940" s="1" t="s">
        <v>12</v>
      </c>
      <c r="F940">
        <v>13.682700000000001</v>
      </c>
      <c r="G940">
        <v>829.92592400000001</v>
      </c>
      <c r="H940">
        <v>4.7889999999999997</v>
      </c>
      <c r="I940">
        <v>4261</v>
      </c>
    </row>
    <row r="941" spans="1:9" hidden="1" x14ac:dyDescent="0.3">
      <c r="A941">
        <v>2021</v>
      </c>
      <c r="B941">
        <v>5</v>
      </c>
      <c r="C941" s="1" t="s">
        <v>32</v>
      </c>
      <c r="D941" s="1" t="s">
        <v>16</v>
      </c>
      <c r="E941" s="1" t="s">
        <v>11</v>
      </c>
      <c r="F941">
        <v>1.9198999999999999</v>
      </c>
      <c r="G941">
        <v>60.751409000000002</v>
      </c>
      <c r="H941">
        <v>0.44159999999999999</v>
      </c>
      <c r="I941">
        <v>247</v>
      </c>
    </row>
    <row r="942" spans="1:9" hidden="1" x14ac:dyDescent="0.3">
      <c r="A942">
        <v>2021</v>
      </c>
      <c r="B942">
        <v>5</v>
      </c>
      <c r="C942" s="1" t="s">
        <v>32</v>
      </c>
      <c r="D942" s="1" t="s">
        <v>16</v>
      </c>
      <c r="E942" s="1" t="s">
        <v>13</v>
      </c>
      <c r="F942">
        <v>4.5819999999999999</v>
      </c>
      <c r="G942">
        <v>432.96244000000002</v>
      </c>
      <c r="H942">
        <v>2.0619000000000001</v>
      </c>
      <c r="I942">
        <v>1403</v>
      </c>
    </row>
    <row r="943" spans="1:9" hidden="1" x14ac:dyDescent="0.3">
      <c r="A943">
        <v>2021</v>
      </c>
      <c r="B943">
        <v>5</v>
      </c>
      <c r="C943" s="1" t="s">
        <v>32</v>
      </c>
      <c r="D943" s="1" t="s">
        <v>50</v>
      </c>
      <c r="E943" s="1" t="s">
        <v>27</v>
      </c>
      <c r="F943">
        <v>4.7962999999999996</v>
      </c>
      <c r="G943">
        <v>411.48491000000001</v>
      </c>
      <c r="H943">
        <v>1.5347999999999999</v>
      </c>
      <c r="I943">
        <v>3969</v>
      </c>
    </row>
    <row r="944" spans="1:9" hidden="1" x14ac:dyDescent="0.3">
      <c r="A944">
        <v>2021</v>
      </c>
      <c r="B944">
        <v>5</v>
      </c>
      <c r="C944" s="1" t="s">
        <v>32</v>
      </c>
      <c r="D944" s="1" t="s">
        <v>33</v>
      </c>
      <c r="E944" s="1" t="s">
        <v>18</v>
      </c>
      <c r="F944">
        <v>1.2937000000000001</v>
      </c>
      <c r="G944">
        <v>382.59960000000001</v>
      </c>
      <c r="H944">
        <v>0.2457</v>
      </c>
      <c r="I944">
        <v>113</v>
      </c>
    </row>
    <row r="945" spans="1:9" hidden="1" x14ac:dyDescent="0.3">
      <c r="A945">
        <v>2021</v>
      </c>
      <c r="B945">
        <v>5</v>
      </c>
      <c r="C945" s="1" t="s">
        <v>32</v>
      </c>
      <c r="D945" s="1" t="s">
        <v>33</v>
      </c>
      <c r="E945" s="1" t="s">
        <v>12</v>
      </c>
      <c r="F945">
        <v>1.1299999999999999E-2</v>
      </c>
      <c r="G945">
        <v>4.8052010000000003</v>
      </c>
      <c r="H945">
        <v>4.0000000000000001E-3</v>
      </c>
      <c r="I945">
        <v>4</v>
      </c>
    </row>
    <row r="946" spans="1:9" hidden="1" x14ac:dyDescent="0.3">
      <c r="A946">
        <v>2021</v>
      </c>
      <c r="B946">
        <v>5</v>
      </c>
      <c r="C946" s="1" t="s">
        <v>32</v>
      </c>
      <c r="D946" s="1" t="s">
        <v>33</v>
      </c>
      <c r="E946" s="1" t="s">
        <v>13</v>
      </c>
      <c r="F946">
        <v>4.9299999999999997E-2</v>
      </c>
      <c r="G946">
        <v>24.562618000000001</v>
      </c>
      <c r="H946">
        <v>2.46E-2</v>
      </c>
      <c r="I946">
        <v>44</v>
      </c>
    </row>
    <row r="947" spans="1:9" hidden="1" x14ac:dyDescent="0.3">
      <c r="A947">
        <v>2021</v>
      </c>
      <c r="B947">
        <v>5</v>
      </c>
      <c r="C947" s="1" t="s">
        <v>32</v>
      </c>
      <c r="D947" s="1" t="s">
        <v>19</v>
      </c>
      <c r="E947" s="1" t="s">
        <v>12</v>
      </c>
      <c r="F947">
        <v>1.6667000000000001</v>
      </c>
      <c r="G947">
        <v>316.39511399999998</v>
      </c>
      <c r="H947">
        <v>0.61660000000000004</v>
      </c>
      <c r="I947">
        <v>287</v>
      </c>
    </row>
    <row r="948" spans="1:9" hidden="1" x14ac:dyDescent="0.3">
      <c r="A948">
        <v>2021</v>
      </c>
      <c r="B948">
        <v>5</v>
      </c>
      <c r="C948" s="1" t="s">
        <v>32</v>
      </c>
      <c r="D948" s="1" t="s">
        <v>34</v>
      </c>
      <c r="E948" s="1" t="s">
        <v>12</v>
      </c>
      <c r="F948">
        <v>8.5300000000000001E-2</v>
      </c>
      <c r="G948">
        <v>39.231243999999997</v>
      </c>
      <c r="H948">
        <v>2.98E-2</v>
      </c>
      <c r="I948">
        <v>0</v>
      </c>
    </row>
    <row r="949" spans="1:9" hidden="1" x14ac:dyDescent="0.3">
      <c r="A949">
        <v>2021</v>
      </c>
      <c r="B949">
        <v>5</v>
      </c>
      <c r="C949" s="1" t="s">
        <v>32</v>
      </c>
      <c r="D949" s="1" t="s">
        <v>34</v>
      </c>
      <c r="E949" s="1" t="s">
        <v>13</v>
      </c>
      <c r="F949">
        <v>0.39800000000000002</v>
      </c>
      <c r="G949">
        <v>222.56314399999999</v>
      </c>
      <c r="H949">
        <v>0.16719999999999999</v>
      </c>
      <c r="I949">
        <v>0</v>
      </c>
    </row>
    <row r="950" spans="1:9" x14ac:dyDescent="0.3">
      <c r="A950">
        <v>2021</v>
      </c>
      <c r="B950">
        <v>5</v>
      </c>
      <c r="C950" s="1" t="s">
        <v>9</v>
      </c>
      <c r="D950" s="1" t="s">
        <v>10</v>
      </c>
      <c r="E950" s="1" t="s">
        <v>46</v>
      </c>
      <c r="F950">
        <v>22.617000000000001</v>
      </c>
      <c r="G950">
        <v>1451.1396</v>
      </c>
      <c r="H950">
        <v>4.5233999999999996</v>
      </c>
      <c r="I950">
        <v>539</v>
      </c>
    </row>
    <row r="951" spans="1:9" x14ac:dyDescent="0.3">
      <c r="A951">
        <v>2021</v>
      </c>
      <c r="B951">
        <v>5</v>
      </c>
      <c r="C951" s="1" t="s">
        <v>26</v>
      </c>
      <c r="D951" s="1" t="s">
        <v>10</v>
      </c>
      <c r="E951" s="1" t="s">
        <v>46</v>
      </c>
      <c r="F951">
        <v>8.8641000000000005</v>
      </c>
      <c r="G951">
        <v>751.66309999999999</v>
      </c>
      <c r="H951">
        <v>1.7727999999999999</v>
      </c>
      <c r="I951">
        <v>1521</v>
      </c>
    </row>
    <row r="952" spans="1:9" x14ac:dyDescent="0.3">
      <c r="A952">
        <v>2021</v>
      </c>
      <c r="B952">
        <v>5</v>
      </c>
      <c r="C952" s="1" t="s">
        <v>32</v>
      </c>
      <c r="D952" s="1" t="s">
        <v>10</v>
      </c>
      <c r="E952" s="1" t="s">
        <v>46</v>
      </c>
      <c r="F952">
        <v>17.621700000000001</v>
      </c>
      <c r="G952">
        <v>1321.7207000000001</v>
      </c>
      <c r="H952">
        <v>3.5244</v>
      </c>
      <c r="I952">
        <v>1773</v>
      </c>
    </row>
    <row r="953" spans="1:9" x14ac:dyDescent="0.3">
      <c r="A953">
        <v>2021</v>
      </c>
      <c r="B953">
        <v>6</v>
      </c>
      <c r="C953" s="1" t="s">
        <v>9</v>
      </c>
      <c r="D953" s="1" t="s">
        <v>10</v>
      </c>
      <c r="E953" s="1" t="s">
        <v>11</v>
      </c>
      <c r="F953">
        <v>14.488899999999999</v>
      </c>
      <c r="G953">
        <v>916.58914700000003</v>
      </c>
      <c r="H953">
        <v>3.0427</v>
      </c>
      <c r="I953">
        <v>553</v>
      </c>
    </row>
    <row r="954" spans="1:9" x14ac:dyDescent="0.3">
      <c r="A954">
        <v>2021</v>
      </c>
      <c r="B954">
        <v>6</v>
      </c>
      <c r="C954" s="1" t="s">
        <v>9</v>
      </c>
      <c r="D954" s="1" t="s">
        <v>10</v>
      </c>
      <c r="E954" s="1" t="s">
        <v>12</v>
      </c>
      <c r="F954">
        <v>48.458500000000001</v>
      </c>
      <c r="G954">
        <v>4782.5410529999999</v>
      </c>
      <c r="H954">
        <v>16.9604</v>
      </c>
      <c r="I954">
        <v>787</v>
      </c>
    </row>
    <row r="955" spans="1:9" x14ac:dyDescent="0.3">
      <c r="A955">
        <v>2021</v>
      </c>
      <c r="B955">
        <v>6</v>
      </c>
      <c r="C955" s="1" t="s">
        <v>9</v>
      </c>
      <c r="D955" s="1" t="s">
        <v>10</v>
      </c>
      <c r="E955" s="1" t="s">
        <v>13</v>
      </c>
      <c r="F955">
        <v>22.411200000000001</v>
      </c>
      <c r="G955">
        <v>2572.2582080000002</v>
      </c>
      <c r="H955">
        <v>11.205500000000001</v>
      </c>
      <c r="I955">
        <v>591</v>
      </c>
    </row>
    <row r="956" spans="1:9" hidden="1" x14ac:dyDescent="0.3">
      <c r="A956">
        <v>2021</v>
      </c>
      <c r="B956">
        <v>6</v>
      </c>
      <c r="C956" s="1" t="s">
        <v>9</v>
      </c>
      <c r="D956" s="1" t="s">
        <v>15</v>
      </c>
      <c r="E956" s="1" t="s">
        <v>11</v>
      </c>
      <c r="F956">
        <v>8.5000000000000006E-2</v>
      </c>
      <c r="G956">
        <v>10.520849999999999</v>
      </c>
      <c r="H956">
        <v>1.7000000000000001E-2</v>
      </c>
      <c r="I956">
        <v>11</v>
      </c>
    </row>
    <row r="957" spans="1:9" hidden="1" x14ac:dyDescent="0.3">
      <c r="A957">
        <v>2021</v>
      </c>
      <c r="B957">
        <v>6</v>
      </c>
      <c r="C957" s="1" t="s">
        <v>9</v>
      </c>
      <c r="D957" s="1" t="s">
        <v>15</v>
      </c>
      <c r="E957" s="1" t="s">
        <v>13</v>
      </c>
      <c r="F957">
        <v>27.608699999999999</v>
      </c>
      <c r="G957">
        <v>4729.6307349999997</v>
      </c>
      <c r="H957">
        <v>11.0434</v>
      </c>
      <c r="I957">
        <v>654</v>
      </c>
    </row>
    <row r="958" spans="1:9" hidden="1" x14ac:dyDescent="0.3">
      <c r="A958">
        <v>2021</v>
      </c>
      <c r="B958">
        <v>6</v>
      </c>
      <c r="C958" s="1" t="s">
        <v>9</v>
      </c>
      <c r="D958" s="1" t="s">
        <v>17</v>
      </c>
      <c r="E958" s="1" t="s">
        <v>18</v>
      </c>
      <c r="F958">
        <v>2.4222000000000001</v>
      </c>
      <c r="G958">
        <v>271.40478999999999</v>
      </c>
      <c r="H958">
        <v>0.436</v>
      </c>
      <c r="I958">
        <v>99</v>
      </c>
    </row>
    <row r="959" spans="1:9" hidden="1" x14ac:dyDescent="0.3">
      <c r="A959">
        <v>2021</v>
      </c>
      <c r="B959">
        <v>6</v>
      </c>
      <c r="C959" s="1" t="s">
        <v>9</v>
      </c>
      <c r="D959" s="1" t="s">
        <v>20</v>
      </c>
      <c r="E959" s="1" t="s">
        <v>12</v>
      </c>
      <c r="F959">
        <v>2.8008999999999999</v>
      </c>
      <c r="G959">
        <v>230.718658</v>
      </c>
      <c r="H959">
        <v>1.0083</v>
      </c>
      <c r="I959">
        <v>236</v>
      </c>
    </row>
    <row r="960" spans="1:9" hidden="1" x14ac:dyDescent="0.3">
      <c r="A960">
        <v>2021</v>
      </c>
      <c r="B960">
        <v>6</v>
      </c>
      <c r="C960" s="1" t="s">
        <v>9</v>
      </c>
      <c r="D960" s="1" t="s">
        <v>21</v>
      </c>
      <c r="E960" s="1" t="s">
        <v>22</v>
      </c>
      <c r="F960">
        <v>3.2399999999999998E-2</v>
      </c>
      <c r="G960">
        <v>10.521910999999999</v>
      </c>
      <c r="H960">
        <v>9.1000000000000004E-3</v>
      </c>
      <c r="I960">
        <v>15</v>
      </c>
    </row>
    <row r="961" spans="1:9" hidden="1" x14ac:dyDescent="0.3">
      <c r="A961">
        <v>2021</v>
      </c>
      <c r="B961">
        <v>6</v>
      </c>
      <c r="C961" s="1" t="s">
        <v>9</v>
      </c>
      <c r="D961" s="1" t="s">
        <v>21</v>
      </c>
      <c r="E961" s="1" t="s">
        <v>13</v>
      </c>
      <c r="F961">
        <v>1.024</v>
      </c>
      <c r="G961">
        <v>132.086592</v>
      </c>
      <c r="H961">
        <v>0.40960000000000002</v>
      </c>
      <c r="I961">
        <v>170</v>
      </c>
    </row>
    <row r="962" spans="1:9" hidden="1" x14ac:dyDescent="0.3">
      <c r="A962">
        <v>2021</v>
      </c>
      <c r="B962">
        <v>6</v>
      </c>
      <c r="C962" s="1" t="s">
        <v>9</v>
      </c>
      <c r="D962" s="1" t="s">
        <v>16</v>
      </c>
      <c r="E962" s="1" t="s">
        <v>11</v>
      </c>
      <c r="F962">
        <v>0.96430000000000005</v>
      </c>
      <c r="G962">
        <v>67.866183000000007</v>
      </c>
      <c r="H962">
        <v>0.2218</v>
      </c>
      <c r="I962">
        <v>149</v>
      </c>
    </row>
    <row r="963" spans="1:9" hidden="1" x14ac:dyDescent="0.3">
      <c r="A963">
        <v>2021</v>
      </c>
      <c r="B963">
        <v>6</v>
      </c>
      <c r="C963" s="1" t="s">
        <v>9</v>
      </c>
      <c r="D963" s="1" t="s">
        <v>16</v>
      </c>
      <c r="E963" s="1" t="s">
        <v>13</v>
      </c>
      <c r="F963">
        <v>0.71889999999999998</v>
      </c>
      <c r="G963">
        <v>59.064649000000003</v>
      </c>
      <c r="H963">
        <v>0.32350000000000001</v>
      </c>
      <c r="I963">
        <v>68</v>
      </c>
    </row>
    <row r="964" spans="1:9" hidden="1" x14ac:dyDescent="0.3">
      <c r="A964">
        <v>2021</v>
      </c>
      <c r="B964">
        <v>6</v>
      </c>
      <c r="C964" s="1" t="s">
        <v>9</v>
      </c>
      <c r="D964" s="1" t="s">
        <v>19</v>
      </c>
      <c r="E964" s="1" t="s">
        <v>12</v>
      </c>
      <c r="F964">
        <v>0.5625</v>
      </c>
      <c r="G964">
        <v>97.748138999999995</v>
      </c>
      <c r="H964">
        <v>0.20810000000000001</v>
      </c>
      <c r="I964">
        <v>0</v>
      </c>
    </row>
    <row r="965" spans="1:9" hidden="1" x14ac:dyDescent="0.3">
      <c r="A965">
        <v>2021</v>
      </c>
      <c r="B965">
        <v>6</v>
      </c>
      <c r="C965" s="1" t="s">
        <v>9</v>
      </c>
      <c r="D965" s="1" t="s">
        <v>23</v>
      </c>
      <c r="E965" s="1" t="s">
        <v>13</v>
      </c>
      <c r="F965">
        <v>0.68220000000000003</v>
      </c>
      <c r="G965">
        <v>88.235472999999999</v>
      </c>
      <c r="H965">
        <v>0.27289999999999998</v>
      </c>
      <c r="I965">
        <v>175</v>
      </c>
    </row>
    <row r="966" spans="1:9" hidden="1" x14ac:dyDescent="0.3">
      <c r="A966">
        <v>2021</v>
      </c>
      <c r="B966">
        <v>6</v>
      </c>
      <c r="C966" s="1" t="s">
        <v>9</v>
      </c>
      <c r="D966" s="1" t="s">
        <v>45</v>
      </c>
      <c r="E966" s="1" t="s">
        <v>12</v>
      </c>
      <c r="F966">
        <v>1.3838999999999999</v>
      </c>
      <c r="G966">
        <v>79.551433000000003</v>
      </c>
      <c r="H966">
        <v>0.4844</v>
      </c>
      <c r="I966">
        <v>118</v>
      </c>
    </row>
    <row r="967" spans="1:9" hidden="1" x14ac:dyDescent="0.3">
      <c r="A967">
        <v>2021</v>
      </c>
      <c r="B967">
        <v>6</v>
      </c>
      <c r="C967" s="1" t="s">
        <v>9</v>
      </c>
      <c r="D967" s="1" t="s">
        <v>51</v>
      </c>
      <c r="E967" s="1" t="s">
        <v>12</v>
      </c>
      <c r="F967">
        <v>0.12709999999999999</v>
      </c>
      <c r="G967">
        <v>9.6023119999999995</v>
      </c>
      <c r="H967">
        <v>4.8899999999999999E-2</v>
      </c>
      <c r="I967">
        <v>18</v>
      </c>
    </row>
    <row r="968" spans="1:9" hidden="1" x14ac:dyDescent="0.3">
      <c r="A968">
        <v>2021</v>
      </c>
      <c r="B968">
        <v>6</v>
      </c>
      <c r="C968" s="1" t="s">
        <v>9</v>
      </c>
      <c r="D968" s="1" t="s">
        <v>51</v>
      </c>
      <c r="E968" s="1" t="s">
        <v>13</v>
      </c>
      <c r="F968">
        <v>0.66779999999999995</v>
      </c>
      <c r="G968">
        <v>49.925815999999998</v>
      </c>
      <c r="H968">
        <v>0.32719999999999999</v>
      </c>
      <c r="I968">
        <v>108</v>
      </c>
    </row>
    <row r="969" spans="1:9" x14ac:dyDescent="0.3">
      <c r="A969">
        <v>2021</v>
      </c>
      <c r="B969">
        <v>6</v>
      </c>
      <c r="C969" s="1" t="s">
        <v>26</v>
      </c>
      <c r="D969" s="1" t="s">
        <v>10</v>
      </c>
      <c r="E969" s="1" t="s">
        <v>11</v>
      </c>
      <c r="F969">
        <v>48.83</v>
      </c>
      <c r="G969">
        <v>3039.185931</v>
      </c>
      <c r="H969">
        <v>10.254300000000001</v>
      </c>
      <c r="I969">
        <v>6761</v>
      </c>
    </row>
    <row r="970" spans="1:9" x14ac:dyDescent="0.3">
      <c r="A970">
        <v>2021</v>
      </c>
      <c r="B970">
        <v>6</v>
      </c>
      <c r="C970" s="1" t="s">
        <v>26</v>
      </c>
      <c r="D970" s="1" t="s">
        <v>10</v>
      </c>
      <c r="E970" s="1" t="s">
        <v>12</v>
      </c>
      <c r="F970">
        <v>41.097799999999999</v>
      </c>
      <c r="G970">
        <v>4352.489251</v>
      </c>
      <c r="H970">
        <v>14.3842</v>
      </c>
      <c r="I970">
        <v>7647</v>
      </c>
    </row>
    <row r="971" spans="1:9" x14ac:dyDescent="0.3">
      <c r="A971">
        <v>2021</v>
      </c>
      <c r="B971">
        <v>6</v>
      </c>
      <c r="C971" s="1" t="s">
        <v>26</v>
      </c>
      <c r="D971" s="1" t="s">
        <v>10</v>
      </c>
      <c r="E971" s="1" t="s">
        <v>13</v>
      </c>
      <c r="F971">
        <v>2.3570000000000002</v>
      </c>
      <c r="G971">
        <v>331.18594200000001</v>
      </c>
      <c r="H971">
        <v>1.1785000000000001</v>
      </c>
      <c r="I971">
        <v>504</v>
      </c>
    </row>
    <row r="972" spans="1:9" x14ac:dyDescent="0.3">
      <c r="A972">
        <v>2021</v>
      </c>
      <c r="B972">
        <v>6</v>
      </c>
      <c r="C972" s="1" t="s">
        <v>26</v>
      </c>
      <c r="D972" s="1" t="s">
        <v>10</v>
      </c>
      <c r="E972" s="1" t="s">
        <v>14</v>
      </c>
      <c r="F972">
        <v>0.35020000000000001</v>
      </c>
      <c r="G972">
        <v>56.559075</v>
      </c>
      <c r="H972">
        <v>0.2626</v>
      </c>
      <c r="I972">
        <v>163</v>
      </c>
    </row>
    <row r="973" spans="1:9" hidden="1" x14ac:dyDescent="0.3">
      <c r="A973">
        <v>2021</v>
      </c>
      <c r="B973">
        <v>6</v>
      </c>
      <c r="C973" s="1" t="s">
        <v>26</v>
      </c>
      <c r="D973" s="1" t="s">
        <v>15</v>
      </c>
      <c r="E973" s="1" t="s">
        <v>11</v>
      </c>
      <c r="F973">
        <v>1.72E-2</v>
      </c>
      <c r="G973">
        <v>1.9253960000000001</v>
      </c>
      <c r="H973">
        <v>3.3999999999999998E-3</v>
      </c>
      <c r="I973">
        <v>9</v>
      </c>
    </row>
    <row r="974" spans="1:9" hidden="1" x14ac:dyDescent="0.3">
      <c r="A974">
        <v>2021</v>
      </c>
      <c r="B974">
        <v>6</v>
      </c>
      <c r="C974" s="1" t="s">
        <v>26</v>
      </c>
      <c r="D974" s="1" t="s">
        <v>15</v>
      </c>
      <c r="E974" s="1" t="s">
        <v>13</v>
      </c>
      <c r="F974">
        <v>5.1814</v>
      </c>
      <c r="G974">
        <v>1062.609031</v>
      </c>
      <c r="H974">
        <v>2.0726</v>
      </c>
      <c r="I974">
        <v>803</v>
      </c>
    </row>
    <row r="975" spans="1:9" hidden="1" x14ac:dyDescent="0.3">
      <c r="A975">
        <v>2021</v>
      </c>
      <c r="B975">
        <v>6</v>
      </c>
      <c r="C975" s="1" t="s">
        <v>26</v>
      </c>
      <c r="D975" s="1" t="s">
        <v>51</v>
      </c>
      <c r="E975" s="1" t="s">
        <v>12</v>
      </c>
      <c r="F975">
        <v>5.6432000000000002</v>
      </c>
      <c r="G975">
        <v>371.37457999999998</v>
      </c>
      <c r="H975">
        <v>2.1726999999999999</v>
      </c>
      <c r="I975">
        <v>2335</v>
      </c>
    </row>
    <row r="976" spans="1:9" hidden="1" x14ac:dyDescent="0.3">
      <c r="A976">
        <v>2021</v>
      </c>
      <c r="B976">
        <v>6</v>
      </c>
      <c r="C976" s="1" t="s">
        <v>26</v>
      </c>
      <c r="D976" s="1" t="s">
        <v>51</v>
      </c>
      <c r="E976" s="1" t="s">
        <v>13</v>
      </c>
      <c r="F976">
        <v>5.2977999999999996</v>
      </c>
      <c r="G976">
        <v>395.90145899999999</v>
      </c>
      <c r="H976">
        <v>2.5958999999999999</v>
      </c>
      <c r="I976">
        <v>2479</v>
      </c>
    </row>
    <row r="977" spans="1:9" hidden="1" x14ac:dyDescent="0.3">
      <c r="A977">
        <v>2021</v>
      </c>
      <c r="B977">
        <v>6</v>
      </c>
      <c r="C977" s="1" t="s">
        <v>26</v>
      </c>
      <c r="D977" s="1" t="s">
        <v>20</v>
      </c>
      <c r="E977" s="1" t="s">
        <v>12</v>
      </c>
      <c r="F977">
        <v>12.1151</v>
      </c>
      <c r="G977">
        <v>684.56963099999996</v>
      </c>
      <c r="H977">
        <v>4.3615000000000004</v>
      </c>
      <c r="I977">
        <v>1387</v>
      </c>
    </row>
    <row r="978" spans="1:9" hidden="1" x14ac:dyDescent="0.3">
      <c r="A978">
        <v>2021</v>
      </c>
      <c r="B978">
        <v>6</v>
      </c>
      <c r="C978" s="1" t="s">
        <v>26</v>
      </c>
      <c r="D978" s="1" t="s">
        <v>45</v>
      </c>
      <c r="E978" s="1" t="s">
        <v>12</v>
      </c>
      <c r="F978">
        <v>9.0986999999999991</v>
      </c>
      <c r="G978">
        <v>522.36755200000005</v>
      </c>
      <c r="H978">
        <v>3.1844999999999999</v>
      </c>
      <c r="I978">
        <v>3345</v>
      </c>
    </row>
    <row r="979" spans="1:9" hidden="1" x14ac:dyDescent="0.3">
      <c r="A979">
        <v>2021</v>
      </c>
      <c r="B979">
        <v>6</v>
      </c>
      <c r="C979" s="1" t="s">
        <v>26</v>
      </c>
      <c r="D979" s="1" t="s">
        <v>16</v>
      </c>
      <c r="E979" s="1" t="s">
        <v>11</v>
      </c>
      <c r="F979">
        <v>4.6757</v>
      </c>
      <c r="G979">
        <v>315.49719700000003</v>
      </c>
      <c r="H979">
        <v>1.0753999999999999</v>
      </c>
      <c r="I979">
        <v>1483</v>
      </c>
    </row>
    <row r="980" spans="1:9" hidden="1" x14ac:dyDescent="0.3">
      <c r="A980">
        <v>2021</v>
      </c>
      <c r="B980">
        <v>6</v>
      </c>
      <c r="C980" s="1" t="s">
        <v>26</v>
      </c>
      <c r="D980" s="1" t="s">
        <v>16</v>
      </c>
      <c r="E980" s="1" t="s">
        <v>13</v>
      </c>
      <c r="F980">
        <v>0.62690000000000001</v>
      </c>
      <c r="G980">
        <v>75.852483000000007</v>
      </c>
      <c r="H980">
        <v>0.28199999999999997</v>
      </c>
      <c r="I980">
        <v>279</v>
      </c>
    </row>
    <row r="981" spans="1:9" hidden="1" x14ac:dyDescent="0.3">
      <c r="A981">
        <v>2021</v>
      </c>
      <c r="B981">
        <v>6</v>
      </c>
      <c r="C981" s="1" t="s">
        <v>26</v>
      </c>
      <c r="D981" s="1" t="s">
        <v>50</v>
      </c>
      <c r="E981" s="1" t="s">
        <v>27</v>
      </c>
      <c r="F981">
        <v>3.7282999999999999</v>
      </c>
      <c r="G981">
        <v>271.43171000000001</v>
      </c>
      <c r="H981">
        <v>1.1930000000000001</v>
      </c>
      <c r="I981">
        <v>3378</v>
      </c>
    </row>
    <row r="982" spans="1:9" hidden="1" x14ac:dyDescent="0.3">
      <c r="A982">
        <v>2021</v>
      </c>
      <c r="B982">
        <v>6</v>
      </c>
      <c r="C982" s="1" t="s">
        <v>26</v>
      </c>
      <c r="D982" s="1" t="s">
        <v>52</v>
      </c>
      <c r="E982" s="1" t="s">
        <v>13</v>
      </c>
      <c r="F982">
        <v>1.6225000000000001</v>
      </c>
      <c r="G982">
        <v>152.93680000000001</v>
      </c>
      <c r="H982">
        <v>0.64900000000000002</v>
      </c>
      <c r="I982">
        <v>0</v>
      </c>
    </row>
    <row r="983" spans="1:9" hidden="1" x14ac:dyDescent="0.3">
      <c r="A983">
        <v>2021</v>
      </c>
      <c r="B983">
        <v>6</v>
      </c>
      <c r="C983" s="1" t="s">
        <v>26</v>
      </c>
      <c r="D983" s="1" t="s">
        <v>17</v>
      </c>
      <c r="E983" s="1" t="s">
        <v>18</v>
      </c>
      <c r="F983">
        <v>1.4657</v>
      </c>
      <c r="G983">
        <v>133.87228099999999</v>
      </c>
      <c r="H983">
        <v>0.26379999999999998</v>
      </c>
      <c r="I983">
        <v>243</v>
      </c>
    </row>
    <row r="984" spans="1:9" hidden="1" x14ac:dyDescent="0.3">
      <c r="A984">
        <v>2021</v>
      </c>
      <c r="B984">
        <v>6</v>
      </c>
      <c r="C984" s="1" t="s">
        <v>26</v>
      </c>
      <c r="D984" s="1" t="s">
        <v>19</v>
      </c>
      <c r="E984" s="1" t="s">
        <v>12</v>
      </c>
      <c r="F984">
        <v>0.57640000000000002</v>
      </c>
      <c r="G984">
        <v>94.428791000000004</v>
      </c>
      <c r="H984">
        <v>0.21329999999999999</v>
      </c>
      <c r="I984">
        <v>265</v>
      </c>
    </row>
    <row r="985" spans="1:9" x14ac:dyDescent="0.3">
      <c r="A985">
        <v>2021</v>
      </c>
      <c r="B985">
        <v>6</v>
      </c>
      <c r="C985" s="1" t="s">
        <v>32</v>
      </c>
      <c r="D985" s="1" t="s">
        <v>10</v>
      </c>
      <c r="E985" s="1" t="s">
        <v>11</v>
      </c>
      <c r="F985">
        <v>122.9401</v>
      </c>
      <c r="G985">
        <v>7248.9694079999999</v>
      </c>
      <c r="H985">
        <v>25.817399999999999</v>
      </c>
      <c r="I985">
        <v>12120</v>
      </c>
    </row>
    <row r="986" spans="1:9" x14ac:dyDescent="0.3">
      <c r="A986">
        <v>2021</v>
      </c>
      <c r="B986">
        <v>6</v>
      </c>
      <c r="C986" s="1" t="s">
        <v>32</v>
      </c>
      <c r="D986" s="1" t="s">
        <v>10</v>
      </c>
      <c r="E986" s="1" t="s">
        <v>12</v>
      </c>
      <c r="F986">
        <v>99.056399999999996</v>
      </c>
      <c r="G986">
        <v>9724.9025380000003</v>
      </c>
      <c r="H986">
        <v>34.669699999999999</v>
      </c>
      <c r="I986">
        <v>13797</v>
      </c>
    </row>
    <row r="987" spans="1:9" x14ac:dyDescent="0.3">
      <c r="A987">
        <v>2021</v>
      </c>
      <c r="B987">
        <v>6</v>
      </c>
      <c r="C987" s="1" t="s">
        <v>32</v>
      </c>
      <c r="D987" s="1" t="s">
        <v>10</v>
      </c>
      <c r="E987" s="1" t="s">
        <v>13</v>
      </c>
      <c r="F987">
        <v>5.2129000000000003</v>
      </c>
      <c r="G987">
        <v>784.02316199999996</v>
      </c>
      <c r="H987">
        <v>2.6065999999999998</v>
      </c>
      <c r="I987">
        <v>641</v>
      </c>
    </row>
    <row r="988" spans="1:9" x14ac:dyDescent="0.3">
      <c r="A988">
        <v>2021</v>
      </c>
      <c r="B988">
        <v>6</v>
      </c>
      <c r="C988" s="1" t="s">
        <v>32</v>
      </c>
      <c r="D988" s="1" t="s">
        <v>10</v>
      </c>
      <c r="E988" s="1" t="s">
        <v>14</v>
      </c>
      <c r="F988">
        <v>1.15E-2</v>
      </c>
      <c r="G988">
        <v>2.3742209999999999</v>
      </c>
      <c r="H988">
        <v>8.6E-3</v>
      </c>
      <c r="I988">
        <v>4</v>
      </c>
    </row>
    <row r="989" spans="1:9" hidden="1" x14ac:dyDescent="0.3">
      <c r="A989">
        <v>2021</v>
      </c>
      <c r="B989">
        <v>6</v>
      </c>
      <c r="C989" s="1" t="s">
        <v>32</v>
      </c>
      <c r="D989" s="1" t="s">
        <v>15</v>
      </c>
      <c r="E989" s="1" t="s">
        <v>11</v>
      </c>
      <c r="F989">
        <v>1.0266999999999999</v>
      </c>
      <c r="G989">
        <v>114.790323</v>
      </c>
      <c r="H989">
        <v>0.20530000000000001</v>
      </c>
      <c r="I989">
        <v>280</v>
      </c>
    </row>
    <row r="990" spans="1:9" hidden="1" x14ac:dyDescent="0.3">
      <c r="A990">
        <v>2021</v>
      </c>
      <c r="B990">
        <v>6</v>
      </c>
      <c r="C990" s="1" t="s">
        <v>32</v>
      </c>
      <c r="D990" s="1" t="s">
        <v>15</v>
      </c>
      <c r="E990" s="1" t="s">
        <v>13</v>
      </c>
      <c r="F990">
        <v>20.5077</v>
      </c>
      <c r="G990">
        <v>4603.9762289999999</v>
      </c>
      <c r="H990">
        <v>8.2029999999999994</v>
      </c>
      <c r="I990">
        <v>1767</v>
      </c>
    </row>
    <row r="991" spans="1:9" hidden="1" x14ac:dyDescent="0.3">
      <c r="A991">
        <v>2021</v>
      </c>
      <c r="B991">
        <v>6</v>
      </c>
      <c r="C991" s="1" t="s">
        <v>32</v>
      </c>
      <c r="D991" s="1" t="s">
        <v>51</v>
      </c>
      <c r="E991" s="1" t="s">
        <v>12</v>
      </c>
      <c r="F991">
        <v>20.603200000000001</v>
      </c>
      <c r="G991">
        <v>1369.1364100000001</v>
      </c>
      <c r="H991">
        <v>7.9321999999999999</v>
      </c>
      <c r="I991">
        <v>7311</v>
      </c>
    </row>
    <row r="992" spans="1:9" hidden="1" x14ac:dyDescent="0.3">
      <c r="A992">
        <v>2021</v>
      </c>
      <c r="B992">
        <v>6</v>
      </c>
      <c r="C992" s="1" t="s">
        <v>32</v>
      </c>
      <c r="D992" s="1" t="s">
        <v>51</v>
      </c>
      <c r="E992" s="1" t="s">
        <v>13</v>
      </c>
      <c r="F992">
        <v>11.262</v>
      </c>
      <c r="G992">
        <v>844.10972000000004</v>
      </c>
      <c r="H992">
        <v>5.5183999999999997</v>
      </c>
      <c r="I992">
        <v>4054</v>
      </c>
    </row>
    <row r="993" spans="1:9" hidden="1" x14ac:dyDescent="0.3">
      <c r="A993">
        <v>2021</v>
      </c>
      <c r="B993">
        <v>6</v>
      </c>
      <c r="C993" s="1" t="s">
        <v>32</v>
      </c>
      <c r="D993" s="1" t="s">
        <v>20</v>
      </c>
      <c r="E993" s="1" t="s">
        <v>12</v>
      </c>
      <c r="F993">
        <v>17.858899999999998</v>
      </c>
      <c r="G993">
        <v>1193.7135639999999</v>
      </c>
      <c r="H993">
        <v>6.4291999999999998</v>
      </c>
      <c r="I993">
        <v>1676</v>
      </c>
    </row>
    <row r="994" spans="1:9" hidden="1" x14ac:dyDescent="0.3">
      <c r="A994">
        <v>2021</v>
      </c>
      <c r="B994">
        <v>6</v>
      </c>
      <c r="C994" s="1" t="s">
        <v>32</v>
      </c>
      <c r="D994" s="1" t="s">
        <v>45</v>
      </c>
      <c r="E994" s="1" t="s">
        <v>12</v>
      </c>
      <c r="F994">
        <v>17.653400000000001</v>
      </c>
      <c r="G994">
        <v>960.91475300000002</v>
      </c>
      <c r="H994">
        <v>6.1787000000000001</v>
      </c>
      <c r="I994">
        <v>5559</v>
      </c>
    </row>
    <row r="995" spans="1:9" hidden="1" x14ac:dyDescent="0.3">
      <c r="A995">
        <v>2021</v>
      </c>
      <c r="B995">
        <v>6</v>
      </c>
      <c r="C995" s="1" t="s">
        <v>32</v>
      </c>
      <c r="D995" s="1" t="s">
        <v>33</v>
      </c>
      <c r="E995" s="1" t="s">
        <v>18</v>
      </c>
      <c r="F995">
        <v>1.4055</v>
      </c>
      <c r="G995">
        <v>441.05953799999997</v>
      </c>
      <c r="H995">
        <v>0.2671</v>
      </c>
      <c r="I995">
        <v>107</v>
      </c>
    </row>
    <row r="996" spans="1:9" hidden="1" x14ac:dyDescent="0.3">
      <c r="A996">
        <v>2021</v>
      </c>
      <c r="B996">
        <v>6</v>
      </c>
      <c r="C996" s="1" t="s">
        <v>32</v>
      </c>
      <c r="D996" s="1" t="s">
        <v>33</v>
      </c>
      <c r="E996" s="1" t="s">
        <v>12</v>
      </c>
      <c r="F996">
        <v>1.7600000000000001E-2</v>
      </c>
      <c r="G996">
        <v>7.4547910000000002</v>
      </c>
      <c r="H996">
        <v>6.1999999999999998E-3</v>
      </c>
      <c r="I996">
        <v>5</v>
      </c>
    </row>
    <row r="997" spans="1:9" hidden="1" x14ac:dyDescent="0.3">
      <c r="A997">
        <v>2021</v>
      </c>
      <c r="B997">
        <v>6</v>
      </c>
      <c r="C997" s="1" t="s">
        <v>32</v>
      </c>
      <c r="D997" s="1" t="s">
        <v>33</v>
      </c>
      <c r="E997" s="1" t="s">
        <v>13</v>
      </c>
      <c r="F997">
        <v>5.0200000000000002E-2</v>
      </c>
      <c r="G997">
        <v>25.818787</v>
      </c>
      <c r="H997">
        <v>2.5100000000000001E-2</v>
      </c>
      <c r="I997">
        <v>44</v>
      </c>
    </row>
    <row r="998" spans="1:9" hidden="1" x14ac:dyDescent="0.3">
      <c r="A998">
        <v>2021</v>
      </c>
      <c r="B998">
        <v>6</v>
      </c>
      <c r="C998" s="1" t="s">
        <v>32</v>
      </c>
      <c r="D998" s="1" t="s">
        <v>16</v>
      </c>
      <c r="E998" s="1" t="s">
        <v>11</v>
      </c>
      <c r="F998">
        <v>1.2585999999999999</v>
      </c>
      <c r="G998">
        <v>54.751505999999999</v>
      </c>
      <c r="H998">
        <v>0.28949999999999998</v>
      </c>
      <c r="I998">
        <v>356</v>
      </c>
    </row>
    <row r="999" spans="1:9" hidden="1" x14ac:dyDescent="0.3">
      <c r="A999">
        <v>2021</v>
      </c>
      <c r="B999">
        <v>6</v>
      </c>
      <c r="C999" s="1" t="s">
        <v>32</v>
      </c>
      <c r="D999" s="1" t="s">
        <v>16</v>
      </c>
      <c r="E999" s="1" t="s">
        <v>13</v>
      </c>
      <c r="F999">
        <v>2.8264</v>
      </c>
      <c r="G999">
        <v>304.73167799999999</v>
      </c>
      <c r="H999">
        <v>1.2719</v>
      </c>
      <c r="I999">
        <v>1133</v>
      </c>
    </row>
    <row r="1000" spans="1:9" hidden="1" x14ac:dyDescent="0.3">
      <c r="A1000">
        <v>2021</v>
      </c>
      <c r="B1000">
        <v>6</v>
      </c>
      <c r="C1000" s="1" t="s">
        <v>32</v>
      </c>
      <c r="D1000" s="1" t="s">
        <v>50</v>
      </c>
      <c r="E1000" s="1" t="s">
        <v>27</v>
      </c>
      <c r="F1000">
        <v>4.5629999999999997</v>
      </c>
      <c r="G1000">
        <v>345.88195300000001</v>
      </c>
      <c r="H1000">
        <v>1.4601</v>
      </c>
      <c r="I1000">
        <v>4110</v>
      </c>
    </row>
    <row r="1001" spans="1:9" hidden="1" x14ac:dyDescent="0.3">
      <c r="A1001">
        <v>2021</v>
      </c>
      <c r="B1001">
        <v>6</v>
      </c>
      <c r="C1001" s="1" t="s">
        <v>32</v>
      </c>
      <c r="D1001" s="1" t="s">
        <v>19</v>
      </c>
      <c r="E1001" s="1" t="s">
        <v>12</v>
      </c>
      <c r="F1001">
        <v>1.6137999999999999</v>
      </c>
      <c r="G1001">
        <v>318.983902</v>
      </c>
      <c r="H1001">
        <v>0.59709999999999996</v>
      </c>
      <c r="I1001">
        <v>176</v>
      </c>
    </row>
    <row r="1002" spans="1:9" hidden="1" x14ac:dyDescent="0.3">
      <c r="A1002">
        <v>2021</v>
      </c>
      <c r="B1002">
        <v>6</v>
      </c>
      <c r="C1002" s="1" t="s">
        <v>32</v>
      </c>
      <c r="D1002" s="1" t="s">
        <v>53</v>
      </c>
      <c r="E1002" s="1" t="s">
        <v>22</v>
      </c>
      <c r="F1002">
        <v>0.49919999999999998</v>
      </c>
      <c r="G1002">
        <v>183.33368999999999</v>
      </c>
      <c r="H1002">
        <v>0.1249</v>
      </c>
      <c r="I1002">
        <v>0</v>
      </c>
    </row>
    <row r="1003" spans="1:9" hidden="1" x14ac:dyDescent="0.3">
      <c r="A1003">
        <v>2021</v>
      </c>
      <c r="B1003">
        <v>6</v>
      </c>
      <c r="C1003" s="1" t="s">
        <v>32</v>
      </c>
      <c r="D1003" s="1" t="s">
        <v>53</v>
      </c>
      <c r="E1003" s="1" t="s">
        <v>13</v>
      </c>
      <c r="F1003">
        <v>0.16639999999999999</v>
      </c>
      <c r="G1003">
        <v>87.983642000000003</v>
      </c>
      <c r="H1003">
        <v>8.3199999999999996E-2</v>
      </c>
      <c r="I1003">
        <v>0</v>
      </c>
    </row>
    <row r="1004" spans="1:9" x14ac:dyDescent="0.3">
      <c r="A1004">
        <v>2021</v>
      </c>
      <c r="B1004">
        <v>6</v>
      </c>
      <c r="C1004" s="1" t="s">
        <v>9</v>
      </c>
      <c r="D1004" s="1" t="s">
        <v>10</v>
      </c>
      <c r="E1004" s="1" t="s">
        <v>46</v>
      </c>
      <c r="F1004">
        <v>20.148199999999999</v>
      </c>
      <c r="G1004">
        <v>1271.7483</v>
      </c>
      <c r="H1004">
        <v>4.0296000000000003</v>
      </c>
      <c r="I1004">
        <v>588</v>
      </c>
    </row>
    <row r="1005" spans="1:9" x14ac:dyDescent="0.3">
      <c r="A1005">
        <v>2021</v>
      </c>
      <c r="B1005">
        <v>6</v>
      </c>
      <c r="C1005" s="1" t="s">
        <v>26</v>
      </c>
      <c r="D1005" s="1" t="s">
        <v>10</v>
      </c>
      <c r="E1005" s="1" t="s">
        <v>46</v>
      </c>
      <c r="F1005">
        <v>15.7034</v>
      </c>
      <c r="G1005">
        <v>1119.4306999999999</v>
      </c>
      <c r="H1005">
        <v>3.1406999999999998</v>
      </c>
      <c r="I1005">
        <v>1986</v>
      </c>
    </row>
    <row r="1006" spans="1:9" x14ac:dyDescent="0.3">
      <c r="A1006">
        <v>2021</v>
      </c>
      <c r="B1006">
        <v>6</v>
      </c>
      <c r="C1006" s="1" t="s">
        <v>32</v>
      </c>
      <c r="D1006" s="1" t="s">
        <v>10</v>
      </c>
      <c r="E1006" s="1" t="s">
        <v>46</v>
      </c>
      <c r="F1006">
        <v>36.235700000000001</v>
      </c>
      <c r="G1006">
        <v>2409.2682</v>
      </c>
      <c r="H1006">
        <v>7.2472000000000003</v>
      </c>
      <c r="I1006">
        <v>3011</v>
      </c>
    </row>
    <row r="1007" spans="1:9" x14ac:dyDescent="0.3">
      <c r="A1007">
        <v>2021</v>
      </c>
      <c r="B1007">
        <v>7</v>
      </c>
      <c r="C1007" s="1" t="s">
        <v>9</v>
      </c>
      <c r="D1007" s="1" t="s">
        <v>10</v>
      </c>
      <c r="E1007" s="1" t="s">
        <v>11</v>
      </c>
      <c r="F1007">
        <v>14.4344</v>
      </c>
      <c r="G1007">
        <v>898.67238599999996</v>
      </c>
      <c r="H1007">
        <v>3.0312000000000001</v>
      </c>
      <c r="I1007">
        <v>553</v>
      </c>
    </row>
    <row r="1008" spans="1:9" x14ac:dyDescent="0.3">
      <c r="A1008">
        <v>2021</v>
      </c>
      <c r="B1008">
        <v>7</v>
      </c>
      <c r="C1008" s="1" t="s">
        <v>9</v>
      </c>
      <c r="D1008" s="1" t="s">
        <v>10</v>
      </c>
      <c r="E1008" s="1" t="s">
        <v>12</v>
      </c>
      <c r="F1008">
        <v>50.368699999999997</v>
      </c>
      <c r="G1008">
        <v>4814.7331130000002</v>
      </c>
      <c r="H1008">
        <v>17.629100000000001</v>
      </c>
      <c r="I1008">
        <v>782</v>
      </c>
    </row>
    <row r="1009" spans="1:9" x14ac:dyDescent="0.3">
      <c r="A1009">
        <v>2021</v>
      </c>
      <c r="B1009">
        <v>7</v>
      </c>
      <c r="C1009" s="1" t="s">
        <v>9</v>
      </c>
      <c r="D1009" s="1" t="s">
        <v>10</v>
      </c>
      <c r="E1009" s="1" t="s">
        <v>13</v>
      </c>
      <c r="F1009">
        <v>28.877600000000001</v>
      </c>
      <c r="G1009">
        <v>3543.0202079999999</v>
      </c>
      <c r="H1009">
        <v>14.4389</v>
      </c>
      <c r="I1009">
        <v>676</v>
      </c>
    </row>
    <row r="1010" spans="1:9" hidden="1" x14ac:dyDescent="0.3">
      <c r="A1010">
        <v>2021</v>
      </c>
      <c r="B1010">
        <v>7</v>
      </c>
      <c r="C1010" s="1" t="s">
        <v>9</v>
      </c>
      <c r="D1010" s="1" t="s">
        <v>15</v>
      </c>
      <c r="E1010" s="1" t="s">
        <v>11</v>
      </c>
      <c r="F1010">
        <v>8.2199999999999995E-2</v>
      </c>
      <c r="G1010">
        <v>10.547371999999999</v>
      </c>
      <c r="H1010">
        <v>1.6400000000000001E-2</v>
      </c>
      <c r="I1010">
        <v>11</v>
      </c>
    </row>
    <row r="1011" spans="1:9" hidden="1" x14ac:dyDescent="0.3">
      <c r="A1011">
        <v>2021</v>
      </c>
      <c r="B1011">
        <v>7</v>
      </c>
      <c r="C1011" s="1" t="s">
        <v>9</v>
      </c>
      <c r="D1011" s="1" t="s">
        <v>15</v>
      </c>
      <c r="E1011" s="1" t="s">
        <v>13</v>
      </c>
      <c r="F1011">
        <v>31.148499999999999</v>
      </c>
      <c r="G1011">
        <v>5644.6854270000003</v>
      </c>
      <c r="H1011">
        <v>12.4594</v>
      </c>
      <c r="I1011">
        <v>754</v>
      </c>
    </row>
    <row r="1012" spans="1:9" hidden="1" x14ac:dyDescent="0.3">
      <c r="A1012">
        <v>2021</v>
      </c>
      <c r="B1012">
        <v>7</v>
      </c>
      <c r="C1012" s="1" t="s">
        <v>9</v>
      </c>
      <c r="D1012" s="1" t="s">
        <v>17</v>
      </c>
      <c r="E1012" s="1" t="s">
        <v>18</v>
      </c>
      <c r="F1012">
        <v>2.4838</v>
      </c>
      <c r="G1012">
        <v>276.89347299999997</v>
      </c>
      <c r="H1012">
        <v>0.4471</v>
      </c>
      <c r="I1012">
        <v>101</v>
      </c>
    </row>
    <row r="1013" spans="1:9" hidden="1" x14ac:dyDescent="0.3">
      <c r="A1013">
        <v>2021</v>
      </c>
      <c r="B1013">
        <v>7</v>
      </c>
      <c r="C1013" s="1" t="s">
        <v>9</v>
      </c>
      <c r="D1013" s="1" t="s">
        <v>20</v>
      </c>
      <c r="E1013" s="1" t="s">
        <v>12</v>
      </c>
      <c r="F1013">
        <v>2.8607</v>
      </c>
      <c r="G1013">
        <v>238.59601699999999</v>
      </c>
      <c r="H1013">
        <v>1.0298</v>
      </c>
      <c r="I1013">
        <v>234</v>
      </c>
    </row>
    <row r="1014" spans="1:9" hidden="1" x14ac:dyDescent="0.3">
      <c r="A1014">
        <v>2021</v>
      </c>
      <c r="B1014">
        <v>7</v>
      </c>
      <c r="C1014" s="1" t="s">
        <v>9</v>
      </c>
      <c r="D1014" s="1" t="s">
        <v>21</v>
      </c>
      <c r="E1014" s="1" t="s">
        <v>22</v>
      </c>
      <c r="F1014">
        <v>6.8099999999999994E-2</v>
      </c>
      <c r="G1014">
        <v>17.309398000000002</v>
      </c>
      <c r="H1014">
        <v>1.9099999999999999E-2</v>
      </c>
      <c r="I1014">
        <v>19</v>
      </c>
    </row>
    <row r="1015" spans="1:9" hidden="1" x14ac:dyDescent="0.3">
      <c r="A1015">
        <v>2021</v>
      </c>
      <c r="B1015">
        <v>7</v>
      </c>
      <c r="C1015" s="1" t="s">
        <v>9</v>
      </c>
      <c r="D1015" s="1" t="s">
        <v>21</v>
      </c>
      <c r="E1015" s="1" t="s">
        <v>13</v>
      </c>
      <c r="F1015">
        <v>1.0634999999999999</v>
      </c>
      <c r="G1015">
        <v>137.11769799999999</v>
      </c>
      <c r="H1015">
        <v>0.4254</v>
      </c>
      <c r="I1015">
        <v>171</v>
      </c>
    </row>
    <row r="1016" spans="1:9" hidden="1" x14ac:dyDescent="0.3">
      <c r="A1016">
        <v>2021</v>
      </c>
      <c r="B1016">
        <v>7</v>
      </c>
      <c r="C1016" s="1" t="s">
        <v>9</v>
      </c>
      <c r="D1016" s="1" t="s">
        <v>50</v>
      </c>
      <c r="E1016" s="1" t="s">
        <v>27</v>
      </c>
      <c r="F1016">
        <v>1.7727999999999999</v>
      </c>
      <c r="G1016">
        <v>141.873434</v>
      </c>
      <c r="H1016">
        <v>0.56730000000000003</v>
      </c>
      <c r="I1016">
        <v>369</v>
      </c>
    </row>
    <row r="1017" spans="1:9" hidden="1" x14ac:dyDescent="0.3">
      <c r="A1017">
        <v>2021</v>
      </c>
      <c r="B1017">
        <v>7</v>
      </c>
      <c r="C1017" s="1" t="s">
        <v>9</v>
      </c>
      <c r="D1017" s="1" t="s">
        <v>19</v>
      </c>
      <c r="E1017" s="1" t="s">
        <v>12</v>
      </c>
      <c r="F1017">
        <v>0.72399999999999998</v>
      </c>
      <c r="G1017">
        <v>94.276286999999996</v>
      </c>
      <c r="H1017">
        <v>0.26790000000000003</v>
      </c>
      <c r="I1017">
        <v>0</v>
      </c>
    </row>
    <row r="1018" spans="1:9" hidden="1" x14ac:dyDescent="0.3">
      <c r="A1018">
        <v>2021</v>
      </c>
      <c r="B1018">
        <v>7</v>
      </c>
      <c r="C1018" s="1" t="s">
        <v>9</v>
      </c>
      <c r="D1018" s="1" t="s">
        <v>16</v>
      </c>
      <c r="E1018" s="1" t="s">
        <v>11</v>
      </c>
      <c r="F1018">
        <v>0.56740000000000002</v>
      </c>
      <c r="G1018">
        <v>36.606650999999999</v>
      </c>
      <c r="H1018">
        <v>0.1305</v>
      </c>
      <c r="I1018">
        <v>83</v>
      </c>
    </row>
    <row r="1019" spans="1:9" hidden="1" x14ac:dyDescent="0.3">
      <c r="A1019">
        <v>2021</v>
      </c>
      <c r="B1019">
        <v>7</v>
      </c>
      <c r="C1019" s="1" t="s">
        <v>9</v>
      </c>
      <c r="D1019" s="1" t="s">
        <v>16</v>
      </c>
      <c r="E1019" s="1" t="s">
        <v>13</v>
      </c>
      <c r="F1019">
        <v>0.52010000000000001</v>
      </c>
      <c r="G1019">
        <v>51.047383000000004</v>
      </c>
      <c r="H1019">
        <v>0.2341</v>
      </c>
      <c r="I1019">
        <v>66</v>
      </c>
    </row>
    <row r="1020" spans="1:9" hidden="1" x14ac:dyDescent="0.3">
      <c r="A1020">
        <v>2021</v>
      </c>
      <c r="B1020">
        <v>7</v>
      </c>
      <c r="C1020" s="1" t="s">
        <v>9</v>
      </c>
      <c r="D1020" s="1" t="s">
        <v>51</v>
      </c>
      <c r="E1020" s="1" t="s">
        <v>12</v>
      </c>
      <c r="F1020">
        <v>0.24929999999999999</v>
      </c>
      <c r="G1020">
        <v>18.507283000000001</v>
      </c>
      <c r="H1020">
        <v>9.6000000000000002E-2</v>
      </c>
      <c r="I1020">
        <v>37</v>
      </c>
    </row>
    <row r="1021" spans="1:9" hidden="1" x14ac:dyDescent="0.3">
      <c r="A1021">
        <v>2021</v>
      </c>
      <c r="B1021">
        <v>7</v>
      </c>
      <c r="C1021" s="1" t="s">
        <v>9</v>
      </c>
      <c r="D1021" s="1" t="s">
        <v>51</v>
      </c>
      <c r="E1021" s="1" t="s">
        <v>13</v>
      </c>
      <c r="F1021">
        <v>1.0944</v>
      </c>
      <c r="G1021">
        <v>66.562140999999997</v>
      </c>
      <c r="H1021">
        <v>0.53620000000000001</v>
      </c>
      <c r="I1021">
        <v>109</v>
      </c>
    </row>
    <row r="1022" spans="1:9" hidden="1" x14ac:dyDescent="0.3">
      <c r="A1022">
        <v>2021</v>
      </c>
      <c r="B1022">
        <v>7</v>
      </c>
      <c r="C1022" s="1" t="s">
        <v>9</v>
      </c>
      <c r="D1022" s="1" t="s">
        <v>45</v>
      </c>
      <c r="E1022" s="1" t="s">
        <v>12</v>
      </c>
      <c r="F1022">
        <v>1.1016999999999999</v>
      </c>
      <c r="G1022">
        <v>60.192714000000002</v>
      </c>
      <c r="H1022">
        <v>0.3856</v>
      </c>
      <c r="I1022">
        <v>103</v>
      </c>
    </row>
    <row r="1023" spans="1:9" x14ac:dyDescent="0.3">
      <c r="A1023">
        <v>2021</v>
      </c>
      <c r="B1023">
        <v>7</v>
      </c>
      <c r="C1023" s="1" t="s">
        <v>26</v>
      </c>
      <c r="D1023" s="1" t="s">
        <v>10</v>
      </c>
      <c r="E1023" s="1" t="s">
        <v>11</v>
      </c>
      <c r="F1023">
        <v>54.075299999999999</v>
      </c>
      <c r="G1023">
        <v>3221.2626570000002</v>
      </c>
      <c r="H1023">
        <v>11.3558</v>
      </c>
      <c r="I1023">
        <v>7112</v>
      </c>
    </row>
    <row r="1024" spans="1:9" x14ac:dyDescent="0.3">
      <c r="A1024">
        <v>2021</v>
      </c>
      <c r="B1024">
        <v>7</v>
      </c>
      <c r="C1024" s="1" t="s">
        <v>26</v>
      </c>
      <c r="D1024" s="1" t="s">
        <v>10</v>
      </c>
      <c r="E1024" s="1" t="s">
        <v>12</v>
      </c>
      <c r="F1024">
        <v>48.973199999999999</v>
      </c>
      <c r="G1024">
        <v>4884.3516989999998</v>
      </c>
      <c r="H1024">
        <v>17.140599999999999</v>
      </c>
      <c r="I1024">
        <v>9029</v>
      </c>
    </row>
    <row r="1025" spans="1:9" x14ac:dyDescent="0.3">
      <c r="A1025">
        <v>2021</v>
      </c>
      <c r="B1025">
        <v>7</v>
      </c>
      <c r="C1025" s="1" t="s">
        <v>26</v>
      </c>
      <c r="D1025" s="1" t="s">
        <v>10</v>
      </c>
      <c r="E1025" s="1" t="s">
        <v>13</v>
      </c>
      <c r="F1025">
        <v>2.3963000000000001</v>
      </c>
      <c r="G1025">
        <v>361.06219599999997</v>
      </c>
      <c r="H1025">
        <v>1.1981999999999999</v>
      </c>
      <c r="I1025">
        <v>506</v>
      </c>
    </row>
    <row r="1026" spans="1:9" x14ac:dyDescent="0.3">
      <c r="A1026">
        <v>2021</v>
      </c>
      <c r="B1026">
        <v>7</v>
      </c>
      <c r="C1026" s="1" t="s">
        <v>26</v>
      </c>
      <c r="D1026" s="1" t="s">
        <v>10</v>
      </c>
      <c r="E1026" s="1" t="s">
        <v>14</v>
      </c>
      <c r="F1026">
        <v>0.4027</v>
      </c>
      <c r="G1026">
        <v>65.041677000000007</v>
      </c>
      <c r="H1026">
        <v>0.30199999999999999</v>
      </c>
      <c r="I1026">
        <v>245</v>
      </c>
    </row>
    <row r="1027" spans="1:9" hidden="1" x14ac:dyDescent="0.3">
      <c r="A1027">
        <v>2021</v>
      </c>
      <c r="B1027">
        <v>7</v>
      </c>
      <c r="C1027" s="1" t="s">
        <v>26</v>
      </c>
      <c r="D1027" s="1" t="s">
        <v>15</v>
      </c>
      <c r="E1027" s="1" t="s">
        <v>11</v>
      </c>
      <c r="F1027">
        <v>1.26E-2</v>
      </c>
      <c r="G1027">
        <v>1.6490320000000001</v>
      </c>
      <c r="H1027">
        <v>2.5000000000000001E-3</v>
      </c>
      <c r="I1027">
        <v>7</v>
      </c>
    </row>
    <row r="1028" spans="1:9" hidden="1" x14ac:dyDescent="0.3">
      <c r="A1028">
        <v>2021</v>
      </c>
      <c r="B1028">
        <v>7</v>
      </c>
      <c r="C1028" s="1" t="s">
        <v>26</v>
      </c>
      <c r="D1028" s="1" t="s">
        <v>15</v>
      </c>
      <c r="E1028" s="1" t="s">
        <v>13</v>
      </c>
      <c r="F1028">
        <v>6.2702999999999998</v>
      </c>
      <c r="G1028">
        <v>1229.6147189999997</v>
      </c>
      <c r="H1028">
        <v>2.508</v>
      </c>
      <c r="I1028">
        <v>914</v>
      </c>
    </row>
    <row r="1029" spans="1:9" hidden="1" x14ac:dyDescent="0.3">
      <c r="A1029">
        <v>2021</v>
      </c>
      <c r="B1029">
        <v>7</v>
      </c>
      <c r="C1029" s="1" t="s">
        <v>26</v>
      </c>
      <c r="D1029" s="1" t="s">
        <v>51</v>
      </c>
      <c r="E1029" s="1" t="s">
        <v>12</v>
      </c>
      <c r="F1029">
        <v>3.1949000000000001</v>
      </c>
      <c r="G1029">
        <v>253.928765</v>
      </c>
      <c r="H1029">
        <v>1.23</v>
      </c>
      <c r="I1029">
        <v>1785</v>
      </c>
    </row>
    <row r="1030" spans="1:9" hidden="1" x14ac:dyDescent="0.3">
      <c r="A1030">
        <v>2021</v>
      </c>
      <c r="B1030">
        <v>7</v>
      </c>
      <c r="C1030" s="1" t="s">
        <v>26</v>
      </c>
      <c r="D1030" s="1" t="s">
        <v>51</v>
      </c>
      <c r="E1030" s="1" t="s">
        <v>13</v>
      </c>
      <c r="F1030">
        <v>11.364699999999999</v>
      </c>
      <c r="G1030">
        <v>777.13694499999997</v>
      </c>
      <c r="H1030">
        <v>5.5686</v>
      </c>
      <c r="I1030">
        <v>3381</v>
      </c>
    </row>
    <row r="1031" spans="1:9" hidden="1" x14ac:dyDescent="0.3">
      <c r="A1031">
        <v>2021</v>
      </c>
      <c r="B1031">
        <v>7</v>
      </c>
      <c r="C1031" s="1" t="s">
        <v>26</v>
      </c>
      <c r="D1031" s="1" t="s">
        <v>20</v>
      </c>
      <c r="E1031" s="1" t="s">
        <v>12</v>
      </c>
      <c r="F1031">
        <v>11.1022</v>
      </c>
      <c r="G1031">
        <v>627.35438999999997</v>
      </c>
      <c r="H1031">
        <v>3.9967999999999999</v>
      </c>
      <c r="I1031">
        <v>1374</v>
      </c>
    </row>
    <row r="1032" spans="1:9" hidden="1" x14ac:dyDescent="0.3">
      <c r="A1032">
        <v>2021</v>
      </c>
      <c r="B1032">
        <v>7</v>
      </c>
      <c r="C1032" s="1" t="s">
        <v>26</v>
      </c>
      <c r="D1032" s="1" t="s">
        <v>45</v>
      </c>
      <c r="E1032" s="1" t="s">
        <v>12</v>
      </c>
      <c r="F1032">
        <v>10.391999999999999</v>
      </c>
      <c r="G1032">
        <v>539.01800000000003</v>
      </c>
      <c r="H1032">
        <v>3.6372</v>
      </c>
      <c r="I1032">
        <v>3268</v>
      </c>
    </row>
    <row r="1033" spans="1:9" hidden="1" x14ac:dyDescent="0.3">
      <c r="A1033">
        <v>2021</v>
      </c>
      <c r="B1033">
        <v>7</v>
      </c>
      <c r="C1033" s="1" t="s">
        <v>26</v>
      </c>
      <c r="D1033" s="1" t="s">
        <v>50</v>
      </c>
      <c r="E1033" s="1" t="s">
        <v>27</v>
      </c>
      <c r="F1033">
        <v>8.4135000000000009</v>
      </c>
      <c r="G1033">
        <v>442.433333</v>
      </c>
      <c r="H1033">
        <v>2.6922999999999999</v>
      </c>
      <c r="I1033">
        <v>4822</v>
      </c>
    </row>
    <row r="1034" spans="1:9" hidden="1" x14ac:dyDescent="0.3">
      <c r="A1034">
        <v>2021</v>
      </c>
      <c r="B1034">
        <v>7</v>
      </c>
      <c r="C1034" s="1" t="s">
        <v>26</v>
      </c>
      <c r="D1034" s="1" t="s">
        <v>16</v>
      </c>
      <c r="E1034" s="1" t="s">
        <v>11</v>
      </c>
      <c r="F1034">
        <v>4.3243999999999998</v>
      </c>
      <c r="G1034">
        <v>287.87442099999998</v>
      </c>
      <c r="H1034">
        <v>0.99460000000000004</v>
      </c>
      <c r="I1034">
        <v>1115</v>
      </c>
    </row>
    <row r="1035" spans="1:9" hidden="1" x14ac:dyDescent="0.3">
      <c r="A1035">
        <v>2021</v>
      </c>
      <c r="B1035">
        <v>7</v>
      </c>
      <c r="C1035" s="1" t="s">
        <v>26</v>
      </c>
      <c r="D1035" s="1" t="s">
        <v>16</v>
      </c>
      <c r="E1035" s="1" t="s">
        <v>13</v>
      </c>
      <c r="F1035">
        <v>0.56310000000000004</v>
      </c>
      <c r="G1035">
        <v>42.496088999999998</v>
      </c>
      <c r="H1035">
        <v>0.25340000000000001</v>
      </c>
      <c r="I1035">
        <v>352</v>
      </c>
    </row>
    <row r="1036" spans="1:9" hidden="1" x14ac:dyDescent="0.3">
      <c r="A1036">
        <v>2021</v>
      </c>
      <c r="B1036">
        <v>7</v>
      </c>
      <c r="C1036" s="1" t="s">
        <v>26</v>
      </c>
      <c r="D1036" s="1" t="s">
        <v>52</v>
      </c>
      <c r="E1036" s="1" t="s">
        <v>13</v>
      </c>
      <c r="F1036">
        <v>1.7793000000000001</v>
      </c>
      <c r="G1036">
        <v>180.530733</v>
      </c>
      <c r="H1036">
        <v>0.7117</v>
      </c>
      <c r="I1036">
        <v>549</v>
      </c>
    </row>
    <row r="1037" spans="1:9" hidden="1" x14ac:dyDescent="0.3">
      <c r="A1037">
        <v>2021</v>
      </c>
      <c r="B1037">
        <v>7</v>
      </c>
      <c r="C1037" s="1" t="s">
        <v>26</v>
      </c>
      <c r="D1037" s="1" t="s">
        <v>17</v>
      </c>
      <c r="E1037" s="1" t="s">
        <v>18</v>
      </c>
      <c r="F1037">
        <v>1.5719000000000001</v>
      </c>
      <c r="G1037">
        <v>139.35731799999999</v>
      </c>
      <c r="H1037">
        <v>0.28289999999999998</v>
      </c>
      <c r="I1037">
        <v>253</v>
      </c>
    </row>
    <row r="1038" spans="1:9" hidden="1" x14ac:dyDescent="0.3">
      <c r="A1038">
        <v>2021</v>
      </c>
      <c r="B1038">
        <v>7</v>
      </c>
      <c r="C1038" s="1" t="s">
        <v>26</v>
      </c>
      <c r="D1038" s="1" t="s">
        <v>19</v>
      </c>
      <c r="E1038" s="1" t="s">
        <v>12</v>
      </c>
      <c r="F1038">
        <v>0.7097</v>
      </c>
      <c r="G1038">
        <v>124.258366</v>
      </c>
      <c r="H1038">
        <v>0.2626</v>
      </c>
      <c r="I1038">
        <v>210</v>
      </c>
    </row>
    <row r="1039" spans="1:9" x14ac:dyDescent="0.3">
      <c r="A1039">
        <v>2021</v>
      </c>
      <c r="B1039">
        <v>7</v>
      </c>
      <c r="C1039" s="1" t="s">
        <v>32</v>
      </c>
      <c r="D1039" s="1" t="s">
        <v>10</v>
      </c>
      <c r="E1039" s="1" t="s">
        <v>11</v>
      </c>
      <c r="F1039">
        <v>126.3103</v>
      </c>
      <c r="G1039">
        <v>7576.2293680000012</v>
      </c>
      <c r="H1039">
        <v>26.525099999999998</v>
      </c>
      <c r="I1039">
        <v>12289</v>
      </c>
    </row>
    <row r="1040" spans="1:9" x14ac:dyDescent="0.3">
      <c r="A1040">
        <v>2021</v>
      </c>
      <c r="B1040">
        <v>7</v>
      </c>
      <c r="C1040" s="1" t="s">
        <v>32</v>
      </c>
      <c r="D1040" s="1" t="s">
        <v>10</v>
      </c>
      <c r="E1040" s="1" t="s">
        <v>12</v>
      </c>
      <c r="F1040">
        <v>108.4761</v>
      </c>
      <c r="G1040">
        <v>10606.008457</v>
      </c>
      <c r="H1040">
        <v>37.9666</v>
      </c>
      <c r="I1040">
        <v>15057</v>
      </c>
    </row>
    <row r="1041" spans="1:9" x14ac:dyDescent="0.3">
      <c r="A1041">
        <v>2021</v>
      </c>
      <c r="B1041">
        <v>7</v>
      </c>
      <c r="C1041" s="1" t="s">
        <v>32</v>
      </c>
      <c r="D1041" s="1" t="s">
        <v>10</v>
      </c>
      <c r="E1041" s="1" t="s">
        <v>13</v>
      </c>
      <c r="F1041">
        <v>6.9093</v>
      </c>
      <c r="G1041">
        <v>968.99991599999998</v>
      </c>
      <c r="H1041">
        <v>3.4546000000000001</v>
      </c>
      <c r="I1041">
        <v>693</v>
      </c>
    </row>
    <row r="1042" spans="1:9" x14ac:dyDescent="0.3">
      <c r="A1042">
        <v>2021</v>
      </c>
      <c r="B1042">
        <v>7</v>
      </c>
      <c r="C1042" s="1" t="s">
        <v>32</v>
      </c>
      <c r="D1042" s="1" t="s">
        <v>10</v>
      </c>
      <c r="E1042" s="1" t="s">
        <v>14</v>
      </c>
      <c r="F1042">
        <v>1.1900000000000001E-2</v>
      </c>
      <c r="G1042">
        <v>2.4666519999999998</v>
      </c>
      <c r="H1042">
        <v>8.9999999999999993E-3</v>
      </c>
      <c r="I1042">
        <v>4</v>
      </c>
    </row>
    <row r="1043" spans="1:9" hidden="1" x14ac:dyDescent="0.3">
      <c r="A1043">
        <v>2021</v>
      </c>
      <c r="B1043">
        <v>7</v>
      </c>
      <c r="C1043" s="1" t="s">
        <v>32</v>
      </c>
      <c r="D1043" s="1" t="s">
        <v>15</v>
      </c>
      <c r="E1043" s="1" t="s">
        <v>11</v>
      </c>
      <c r="F1043">
        <v>1.0229999999999999</v>
      </c>
      <c r="G1043">
        <v>116.463955</v>
      </c>
      <c r="H1043">
        <v>0.2046</v>
      </c>
      <c r="I1043">
        <v>252</v>
      </c>
    </row>
    <row r="1044" spans="1:9" hidden="1" x14ac:dyDescent="0.3">
      <c r="A1044">
        <v>2021</v>
      </c>
      <c r="B1044">
        <v>7</v>
      </c>
      <c r="C1044" s="1" t="s">
        <v>32</v>
      </c>
      <c r="D1044" s="1" t="s">
        <v>15</v>
      </c>
      <c r="E1044" s="1" t="s">
        <v>13</v>
      </c>
      <c r="F1044">
        <v>38.808399999999999</v>
      </c>
      <c r="G1044">
        <v>6837.9572600000001</v>
      </c>
      <c r="H1044">
        <v>15.523300000000001</v>
      </c>
      <c r="I1044">
        <v>2278</v>
      </c>
    </row>
    <row r="1045" spans="1:9" hidden="1" x14ac:dyDescent="0.3">
      <c r="A1045">
        <v>2021</v>
      </c>
      <c r="B1045">
        <v>7</v>
      </c>
      <c r="C1045" s="1" t="s">
        <v>32</v>
      </c>
      <c r="D1045" s="1" t="s">
        <v>51</v>
      </c>
      <c r="E1045" s="1" t="s">
        <v>12</v>
      </c>
      <c r="F1045">
        <v>10.131600000000001</v>
      </c>
      <c r="G1045">
        <v>816.48217</v>
      </c>
      <c r="H1045">
        <v>3.9007000000000001</v>
      </c>
      <c r="I1045">
        <v>5403</v>
      </c>
    </row>
    <row r="1046" spans="1:9" hidden="1" x14ac:dyDescent="0.3">
      <c r="A1046">
        <v>2021</v>
      </c>
      <c r="B1046">
        <v>7</v>
      </c>
      <c r="C1046" s="1" t="s">
        <v>32</v>
      </c>
      <c r="D1046" s="1" t="s">
        <v>51</v>
      </c>
      <c r="E1046" s="1" t="s">
        <v>13</v>
      </c>
      <c r="F1046">
        <v>19.1341</v>
      </c>
      <c r="G1046">
        <v>1313.90949</v>
      </c>
      <c r="H1046">
        <v>9.3757000000000001</v>
      </c>
      <c r="I1046">
        <v>5075</v>
      </c>
    </row>
    <row r="1047" spans="1:9" hidden="1" x14ac:dyDescent="0.3">
      <c r="A1047">
        <v>2021</v>
      </c>
      <c r="B1047">
        <v>7</v>
      </c>
      <c r="C1047" s="1" t="s">
        <v>32</v>
      </c>
      <c r="D1047" s="1" t="s">
        <v>20</v>
      </c>
      <c r="E1047" s="1" t="s">
        <v>12</v>
      </c>
      <c r="F1047">
        <v>27.990200000000002</v>
      </c>
      <c r="G1047">
        <v>1759.8600280000001</v>
      </c>
      <c r="H1047">
        <v>10.076499999999999</v>
      </c>
      <c r="I1047">
        <v>1629</v>
      </c>
    </row>
    <row r="1048" spans="1:9" hidden="1" x14ac:dyDescent="0.3">
      <c r="A1048">
        <v>2021</v>
      </c>
      <c r="B1048">
        <v>7</v>
      </c>
      <c r="C1048" s="1" t="s">
        <v>32</v>
      </c>
      <c r="D1048" s="1" t="s">
        <v>45</v>
      </c>
      <c r="E1048" s="1" t="s">
        <v>12</v>
      </c>
      <c r="F1048">
        <v>19.049499999999998</v>
      </c>
      <c r="G1048">
        <v>959.11653200000001</v>
      </c>
      <c r="H1048">
        <v>6.6673</v>
      </c>
      <c r="I1048">
        <v>5302</v>
      </c>
    </row>
    <row r="1049" spans="1:9" hidden="1" x14ac:dyDescent="0.3">
      <c r="A1049">
        <v>2021</v>
      </c>
      <c r="B1049">
        <v>7</v>
      </c>
      <c r="C1049" s="1" t="s">
        <v>32</v>
      </c>
      <c r="D1049" s="1" t="s">
        <v>50</v>
      </c>
      <c r="E1049" s="1" t="s">
        <v>27</v>
      </c>
      <c r="F1049">
        <v>7.5701999999999998</v>
      </c>
      <c r="G1049">
        <v>412.478904</v>
      </c>
      <c r="H1049">
        <v>2.4224999999999999</v>
      </c>
      <c r="I1049">
        <v>4586</v>
      </c>
    </row>
    <row r="1050" spans="1:9" hidden="1" x14ac:dyDescent="0.3">
      <c r="A1050">
        <v>2021</v>
      </c>
      <c r="B1050">
        <v>7</v>
      </c>
      <c r="C1050" s="1" t="s">
        <v>32</v>
      </c>
      <c r="D1050" s="1" t="s">
        <v>16</v>
      </c>
      <c r="E1050" s="1" t="s">
        <v>11</v>
      </c>
      <c r="F1050">
        <v>0.92889999999999995</v>
      </c>
      <c r="G1050">
        <v>27.907627000000002</v>
      </c>
      <c r="H1050">
        <v>0.21360000000000001</v>
      </c>
      <c r="I1050">
        <v>131</v>
      </c>
    </row>
    <row r="1051" spans="1:9" hidden="1" x14ac:dyDescent="0.3">
      <c r="A1051">
        <v>2021</v>
      </c>
      <c r="B1051">
        <v>7</v>
      </c>
      <c r="C1051" s="1" t="s">
        <v>32</v>
      </c>
      <c r="D1051" s="1" t="s">
        <v>16</v>
      </c>
      <c r="E1051" s="1" t="s">
        <v>13</v>
      </c>
      <c r="F1051">
        <v>4.2949000000000002</v>
      </c>
      <c r="G1051">
        <v>346.08365600000002</v>
      </c>
      <c r="H1051">
        <v>1.9328000000000001</v>
      </c>
      <c r="I1051">
        <v>1404</v>
      </c>
    </row>
    <row r="1052" spans="1:9" hidden="1" x14ac:dyDescent="0.3">
      <c r="A1052">
        <v>2021</v>
      </c>
      <c r="B1052">
        <v>7</v>
      </c>
      <c r="C1052" s="1" t="s">
        <v>32</v>
      </c>
      <c r="D1052" s="1" t="s">
        <v>33</v>
      </c>
      <c r="E1052" s="1" t="s">
        <v>18</v>
      </c>
      <c r="F1052">
        <v>0.92989999999999995</v>
      </c>
      <c r="G1052">
        <v>287.86619899999999</v>
      </c>
      <c r="H1052">
        <v>0.17660000000000001</v>
      </c>
      <c r="I1052">
        <v>105</v>
      </c>
    </row>
    <row r="1053" spans="1:9" hidden="1" x14ac:dyDescent="0.3">
      <c r="A1053">
        <v>2021</v>
      </c>
      <c r="B1053">
        <v>7</v>
      </c>
      <c r="C1053" s="1" t="s">
        <v>32</v>
      </c>
      <c r="D1053" s="1" t="s">
        <v>33</v>
      </c>
      <c r="E1053" s="1" t="s">
        <v>12</v>
      </c>
      <c r="F1053">
        <v>1.66E-2</v>
      </c>
      <c r="G1053">
        <v>6.9438370000000003</v>
      </c>
      <c r="H1053">
        <v>5.8999999999999999E-3</v>
      </c>
      <c r="I1053">
        <v>5</v>
      </c>
    </row>
    <row r="1054" spans="1:9" hidden="1" x14ac:dyDescent="0.3">
      <c r="A1054">
        <v>2021</v>
      </c>
      <c r="B1054">
        <v>7</v>
      </c>
      <c r="C1054" s="1" t="s">
        <v>32</v>
      </c>
      <c r="D1054" s="1" t="s">
        <v>33</v>
      </c>
      <c r="E1054" s="1" t="s">
        <v>13</v>
      </c>
      <c r="F1054">
        <v>4.9299999999999997E-2</v>
      </c>
      <c r="G1054">
        <v>25.549583999999999</v>
      </c>
      <c r="H1054">
        <v>2.46E-2</v>
      </c>
      <c r="I1054">
        <v>34</v>
      </c>
    </row>
    <row r="1055" spans="1:9" hidden="1" x14ac:dyDescent="0.3">
      <c r="A1055">
        <v>2021</v>
      </c>
      <c r="B1055">
        <v>7</v>
      </c>
      <c r="C1055" s="1" t="s">
        <v>32</v>
      </c>
      <c r="D1055" s="1" t="s">
        <v>19</v>
      </c>
      <c r="E1055" s="1" t="s">
        <v>12</v>
      </c>
      <c r="F1055">
        <v>1.1897</v>
      </c>
      <c r="G1055">
        <v>225.06434100000001</v>
      </c>
      <c r="H1055">
        <v>0.44019999999999998</v>
      </c>
      <c r="I1055">
        <v>0</v>
      </c>
    </row>
    <row r="1056" spans="1:9" hidden="1" x14ac:dyDescent="0.3">
      <c r="A1056">
        <v>2021</v>
      </c>
      <c r="B1056">
        <v>7</v>
      </c>
      <c r="C1056" s="1" t="s">
        <v>32</v>
      </c>
      <c r="D1056" s="1" t="s">
        <v>34</v>
      </c>
      <c r="E1056" s="1" t="s">
        <v>12</v>
      </c>
      <c r="F1056">
        <v>7.4099999999999999E-2</v>
      </c>
      <c r="G1056">
        <v>34.415036999999998</v>
      </c>
      <c r="H1056">
        <v>2.5899999999999999E-2</v>
      </c>
      <c r="I1056">
        <v>0</v>
      </c>
    </row>
    <row r="1057" spans="1:9" hidden="1" x14ac:dyDescent="0.3">
      <c r="A1057">
        <v>2021</v>
      </c>
      <c r="B1057">
        <v>7</v>
      </c>
      <c r="C1057" s="1" t="s">
        <v>32</v>
      </c>
      <c r="D1057" s="1" t="s">
        <v>34</v>
      </c>
      <c r="E1057" s="1" t="s">
        <v>13</v>
      </c>
      <c r="F1057">
        <v>0.27760000000000001</v>
      </c>
      <c r="G1057">
        <v>161.84455600000001</v>
      </c>
      <c r="H1057">
        <v>0.1166</v>
      </c>
      <c r="I1057">
        <v>0</v>
      </c>
    </row>
    <row r="1058" spans="1:9" x14ac:dyDescent="0.3">
      <c r="A1058">
        <v>2021</v>
      </c>
      <c r="B1058">
        <v>7</v>
      </c>
      <c r="C1058" s="1" t="s">
        <v>9</v>
      </c>
      <c r="D1058" s="1" t="s">
        <v>10</v>
      </c>
      <c r="E1058" s="1" t="s">
        <v>46</v>
      </c>
      <c r="F1058">
        <v>25.835699999999999</v>
      </c>
      <c r="G1058">
        <v>1472.9105</v>
      </c>
      <c r="H1058">
        <v>5.1670999999999996</v>
      </c>
      <c r="I1058">
        <v>689</v>
      </c>
    </row>
    <row r="1059" spans="1:9" x14ac:dyDescent="0.3">
      <c r="A1059">
        <v>2021</v>
      </c>
      <c r="B1059">
        <v>7</v>
      </c>
      <c r="C1059" s="1" t="s">
        <v>26</v>
      </c>
      <c r="D1059" s="1" t="s">
        <v>10</v>
      </c>
      <c r="E1059" s="1" t="s">
        <v>46</v>
      </c>
      <c r="F1059">
        <v>21.290500000000002</v>
      </c>
      <c r="G1059">
        <v>1292.4159</v>
      </c>
      <c r="H1059">
        <v>4.2580999999999998</v>
      </c>
      <c r="I1059">
        <v>2136</v>
      </c>
    </row>
    <row r="1060" spans="1:9" x14ac:dyDescent="0.3">
      <c r="A1060">
        <v>2021</v>
      </c>
      <c r="B1060">
        <v>7</v>
      </c>
      <c r="C1060" s="1" t="s">
        <v>32</v>
      </c>
      <c r="D1060" s="1" t="s">
        <v>10</v>
      </c>
      <c r="E1060" s="1" t="s">
        <v>46</v>
      </c>
      <c r="F1060">
        <v>44.102499999999999</v>
      </c>
      <c r="G1060">
        <v>2610.5358000000001</v>
      </c>
      <c r="H1060">
        <v>8.8203999999999994</v>
      </c>
      <c r="I1060">
        <v>3823</v>
      </c>
    </row>
    <row r="1061" spans="1:9" x14ac:dyDescent="0.3">
      <c r="A1061">
        <v>2021</v>
      </c>
      <c r="B1061">
        <v>8</v>
      </c>
      <c r="C1061" s="1" t="s">
        <v>9</v>
      </c>
      <c r="D1061" s="1" t="s">
        <v>10</v>
      </c>
      <c r="E1061" s="1" t="s">
        <v>11</v>
      </c>
      <c r="F1061">
        <v>10.2483</v>
      </c>
      <c r="G1061">
        <v>694.00995699999999</v>
      </c>
      <c r="H1061">
        <v>2.1522000000000001</v>
      </c>
      <c r="I1061">
        <v>524</v>
      </c>
    </row>
    <row r="1062" spans="1:9" x14ac:dyDescent="0.3">
      <c r="A1062">
        <v>2021</v>
      </c>
      <c r="B1062">
        <v>8</v>
      </c>
      <c r="C1062" s="1" t="s">
        <v>9</v>
      </c>
      <c r="D1062" s="1" t="s">
        <v>10</v>
      </c>
      <c r="E1062" s="1" t="s">
        <v>12</v>
      </c>
      <c r="F1062">
        <v>57.8795</v>
      </c>
      <c r="G1062">
        <v>5266.2841939999998</v>
      </c>
      <c r="H1062">
        <v>20.2578</v>
      </c>
      <c r="I1062">
        <v>787</v>
      </c>
    </row>
    <row r="1063" spans="1:9" x14ac:dyDescent="0.3">
      <c r="A1063">
        <v>2021</v>
      </c>
      <c r="B1063">
        <v>8</v>
      </c>
      <c r="C1063" s="1" t="s">
        <v>9</v>
      </c>
      <c r="D1063" s="1" t="s">
        <v>10</v>
      </c>
      <c r="E1063" s="1" t="s">
        <v>13</v>
      </c>
      <c r="F1063">
        <v>36.1477</v>
      </c>
      <c r="G1063">
        <v>4297.3749180000004</v>
      </c>
      <c r="H1063">
        <v>18.073899999999998</v>
      </c>
      <c r="I1063">
        <v>679</v>
      </c>
    </row>
    <row r="1064" spans="1:9" hidden="1" x14ac:dyDescent="0.3">
      <c r="A1064">
        <v>2021</v>
      </c>
      <c r="B1064">
        <v>8</v>
      </c>
      <c r="C1064" s="1" t="s">
        <v>9</v>
      </c>
      <c r="D1064" s="1" t="s">
        <v>15</v>
      </c>
      <c r="E1064" s="1" t="s">
        <v>11</v>
      </c>
      <c r="F1064">
        <v>7.5600000000000001E-2</v>
      </c>
      <c r="G1064">
        <v>10.129644000000001</v>
      </c>
      <c r="H1064">
        <v>1.5100000000000001E-2</v>
      </c>
      <c r="I1064">
        <v>11</v>
      </c>
    </row>
    <row r="1065" spans="1:9" hidden="1" x14ac:dyDescent="0.3">
      <c r="A1065">
        <v>2021</v>
      </c>
      <c r="B1065">
        <v>8</v>
      </c>
      <c r="C1065" s="1" t="s">
        <v>9</v>
      </c>
      <c r="D1065" s="1" t="s">
        <v>15</v>
      </c>
      <c r="E1065" s="1" t="s">
        <v>13</v>
      </c>
      <c r="F1065">
        <v>19.843800000000002</v>
      </c>
      <c r="G1065">
        <v>4048.5126</v>
      </c>
      <c r="H1065">
        <v>7.9375999999999998</v>
      </c>
      <c r="I1065">
        <v>737</v>
      </c>
    </row>
    <row r="1066" spans="1:9" hidden="1" x14ac:dyDescent="0.3">
      <c r="A1066">
        <v>2021</v>
      </c>
      <c r="B1066">
        <v>8</v>
      </c>
      <c r="C1066" s="1" t="s">
        <v>9</v>
      </c>
      <c r="D1066" s="1" t="s">
        <v>17</v>
      </c>
      <c r="E1066" s="1" t="s">
        <v>18</v>
      </c>
      <c r="F1066">
        <v>3.1254</v>
      </c>
      <c r="G1066">
        <v>349.83677799999998</v>
      </c>
      <c r="H1066">
        <v>0.56259999999999999</v>
      </c>
      <c r="I1066">
        <v>127</v>
      </c>
    </row>
    <row r="1067" spans="1:9" hidden="1" x14ac:dyDescent="0.3">
      <c r="A1067">
        <v>2021</v>
      </c>
      <c r="B1067">
        <v>8</v>
      </c>
      <c r="C1067" s="1" t="s">
        <v>9</v>
      </c>
      <c r="D1067" s="1" t="s">
        <v>20</v>
      </c>
      <c r="E1067" s="1" t="s">
        <v>12</v>
      </c>
      <c r="F1067">
        <v>2.6053999999999999</v>
      </c>
      <c r="G1067">
        <v>220.18355199999999</v>
      </c>
      <c r="H1067">
        <v>0.93799999999999994</v>
      </c>
      <c r="I1067">
        <v>249</v>
      </c>
    </row>
    <row r="1068" spans="1:9" hidden="1" x14ac:dyDescent="0.3">
      <c r="A1068">
        <v>2021</v>
      </c>
      <c r="B1068">
        <v>8</v>
      </c>
      <c r="C1068" s="1" t="s">
        <v>9</v>
      </c>
      <c r="D1068" s="1" t="s">
        <v>21</v>
      </c>
      <c r="E1068" s="1" t="s">
        <v>22</v>
      </c>
      <c r="F1068">
        <v>5.0700000000000002E-2</v>
      </c>
      <c r="G1068">
        <v>14.072998999999999</v>
      </c>
      <c r="H1068">
        <v>1.4200000000000001E-2</v>
      </c>
      <c r="I1068">
        <v>19</v>
      </c>
    </row>
    <row r="1069" spans="1:9" hidden="1" x14ac:dyDescent="0.3">
      <c r="A1069">
        <v>2021</v>
      </c>
      <c r="B1069">
        <v>8</v>
      </c>
      <c r="C1069" s="1" t="s">
        <v>9</v>
      </c>
      <c r="D1069" s="1" t="s">
        <v>21</v>
      </c>
      <c r="E1069" s="1" t="s">
        <v>13</v>
      </c>
      <c r="F1069">
        <v>0.97809999999999997</v>
      </c>
      <c r="G1069">
        <v>127.683803</v>
      </c>
      <c r="H1069">
        <v>0.39129999999999998</v>
      </c>
      <c r="I1069">
        <v>170</v>
      </c>
    </row>
    <row r="1070" spans="1:9" hidden="1" x14ac:dyDescent="0.3">
      <c r="A1070">
        <v>2021</v>
      </c>
      <c r="B1070">
        <v>8</v>
      </c>
      <c r="C1070" s="1" t="s">
        <v>9</v>
      </c>
      <c r="D1070" s="1" t="s">
        <v>50</v>
      </c>
      <c r="E1070" s="1" t="s">
        <v>27</v>
      </c>
      <c r="F1070">
        <v>1.9601999999999999</v>
      </c>
      <c r="G1070">
        <v>137.10364100000001</v>
      </c>
      <c r="H1070">
        <v>0.62729999999999997</v>
      </c>
      <c r="I1070">
        <v>338</v>
      </c>
    </row>
    <row r="1071" spans="1:9" hidden="1" x14ac:dyDescent="0.3">
      <c r="A1071">
        <v>2021</v>
      </c>
      <c r="B1071">
        <v>8</v>
      </c>
      <c r="C1071" s="1" t="s">
        <v>9</v>
      </c>
      <c r="D1071" s="1" t="s">
        <v>19</v>
      </c>
      <c r="E1071" s="1" t="s">
        <v>12</v>
      </c>
      <c r="F1071">
        <v>0.31929999999999997</v>
      </c>
      <c r="G1071">
        <v>48.341631999999997</v>
      </c>
      <c r="H1071">
        <v>0.1182</v>
      </c>
      <c r="I1071">
        <v>33</v>
      </c>
    </row>
    <row r="1072" spans="1:9" hidden="1" x14ac:dyDescent="0.3">
      <c r="A1072">
        <v>2021</v>
      </c>
      <c r="B1072">
        <v>8</v>
      </c>
      <c r="C1072" s="1" t="s">
        <v>9</v>
      </c>
      <c r="D1072" s="1" t="s">
        <v>16</v>
      </c>
      <c r="E1072" s="1" t="s">
        <v>11</v>
      </c>
      <c r="F1072">
        <v>0.17269999999999999</v>
      </c>
      <c r="G1072">
        <v>10.632906999999999</v>
      </c>
      <c r="H1072">
        <v>3.9699999999999999E-2</v>
      </c>
      <c r="I1072">
        <v>47</v>
      </c>
    </row>
    <row r="1073" spans="1:9" hidden="1" x14ac:dyDescent="0.3">
      <c r="A1073">
        <v>2021</v>
      </c>
      <c r="B1073">
        <v>8</v>
      </c>
      <c r="C1073" s="1" t="s">
        <v>9</v>
      </c>
      <c r="D1073" s="1" t="s">
        <v>16</v>
      </c>
      <c r="E1073" s="1" t="s">
        <v>13</v>
      </c>
      <c r="F1073">
        <v>0.2233</v>
      </c>
      <c r="G1073">
        <v>29.563621000000001</v>
      </c>
      <c r="H1073">
        <v>0.10050000000000001</v>
      </c>
      <c r="I1073">
        <v>54</v>
      </c>
    </row>
    <row r="1074" spans="1:9" hidden="1" x14ac:dyDescent="0.3">
      <c r="A1074">
        <v>2021</v>
      </c>
      <c r="B1074">
        <v>8</v>
      </c>
      <c r="C1074" s="1" t="s">
        <v>9</v>
      </c>
      <c r="D1074" s="1" t="s">
        <v>25</v>
      </c>
      <c r="E1074" s="1" t="s">
        <v>18</v>
      </c>
      <c r="F1074">
        <v>0.55679999999999996</v>
      </c>
      <c r="G1074">
        <v>37.274619000000001</v>
      </c>
      <c r="H1074">
        <v>0.1002</v>
      </c>
      <c r="I1074">
        <v>88</v>
      </c>
    </row>
    <row r="1075" spans="1:9" hidden="1" x14ac:dyDescent="0.3">
      <c r="A1075">
        <v>2021</v>
      </c>
      <c r="B1075">
        <v>8</v>
      </c>
      <c r="C1075" s="1" t="s">
        <v>9</v>
      </c>
      <c r="D1075" s="1" t="s">
        <v>25</v>
      </c>
      <c r="E1075" s="1" t="s">
        <v>13</v>
      </c>
      <c r="F1075">
        <v>1.2999999999999999E-3</v>
      </c>
      <c r="G1075">
        <v>0.14441499999999999</v>
      </c>
      <c r="H1075">
        <v>5.0000000000000001E-4</v>
      </c>
      <c r="I1075">
        <v>1</v>
      </c>
    </row>
    <row r="1076" spans="1:9" hidden="1" x14ac:dyDescent="0.3">
      <c r="A1076">
        <v>2021</v>
      </c>
      <c r="B1076">
        <v>8</v>
      </c>
      <c r="C1076" s="1" t="s">
        <v>9</v>
      </c>
      <c r="D1076" s="1" t="s">
        <v>51</v>
      </c>
      <c r="E1076" s="1" t="s">
        <v>12</v>
      </c>
      <c r="F1076">
        <v>0.2014</v>
      </c>
      <c r="G1076">
        <v>14.455451999999999</v>
      </c>
      <c r="H1076">
        <v>7.7499999999999999E-2</v>
      </c>
      <c r="I1076">
        <v>32</v>
      </c>
    </row>
    <row r="1077" spans="1:9" hidden="1" x14ac:dyDescent="0.3">
      <c r="A1077">
        <v>2021</v>
      </c>
      <c r="B1077">
        <v>8</v>
      </c>
      <c r="C1077" s="1" t="s">
        <v>9</v>
      </c>
      <c r="D1077" s="1" t="s">
        <v>51</v>
      </c>
      <c r="E1077" s="1" t="s">
        <v>13</v>
      </c>
      <c r="F1077">
        <v>0.40289999999999998</v>
      </c>
      <c r="G1077">
        <v>20.786090000000002</v>
      </c>
      <c r="H1077">
        <v>0.19750000000000001</v>
      </c>
      <c r="I1077">
        <v>48</v>
      </c>
    </row>
    <row r="1078" spans="1:9" x14ac:dyDescent="0.3">
      <c r="A1078">
        <v>2021</v>
      </c>
      <c r="B1078">
        <v>8</v>
      </c>
      <c r="C1078" s="1" t="s">
        <v>26</v>
      </c>
      <c r="D1078" s="1" t="s">
        <v>10</v>
      </c>
      <c r="E1078" s="1" t="s">
        <v>11</v>
      </c>
      <c r="F1078">
        <v>29.2669</v>
      </c>
      <c r="G1078">
        <v>2051.0537979999999</v>
      </c>
      <c r="H1078">
        <v>6.1459999999999999</v>
      </c>
      <c r="I1078">
        <v>6264</v>
      </c>
    </row>
    <row r="1079" spans="1:9" x14ac:dyDescent="0.3">
      <c r="A1079">
        <v>2021</v>
      </c>
      <c r="B1079">
        <v>8</v>
      </c>
      <c r="C1079" s="1" t="s">
        <v>26</v>
      </c>
      <c r="D1079" s="1" t="s">
        <v>10</v>
      </c>
      <c r="E1079" s="1" t="s">
        <v>12</v>
      </c>
      <c r="F1079">
        <v>61.106200000000001</v>
      </c>
      <c r="G1079">
        <v>5927.6942419999996</v>
      </c>
      <c r="H1079">
        <v>21.3872</v>
      </c>
      <c r="I1079">
        <v>9804</v>
      </c>
    </row>
    <row r="1080" spans="1:9" x14ac:dyDescent="0.3">
      <c r="A1080">
        <v>2021</v>
      </c>
      <c r="B1080">
        <v>8</v>
      </c>
      <c r="C1080" s="1" t="s">
        <v>26</v>
      </c>
      <c r="D1080" s="1" t="s">
        <v>10</v>
      </c>
      <c r="E1080" s="1" t="s">
        <v>13</v>
      </c>
      <c r="F1080">
        <v>2.3611</v>
      </c>
      <c r="G1080">
        <v>354.733746</v>
      </c>
      <c r="H1080">
        <v>1.1806000000000001</v>
      </c>
      <c r="I1080">
        <v>494</v>
      </c>
    </row>
    <row r="1081" spans="1:9" x14ac:dyDescent="0.3">
      <c r="A1081">
        <v>2021</v>
      </c>
      <c r="B1081">
        <v>8</v>
      </c>
      <c r="C1081" s="1" t="s">
        <v>26</v>
      </c>
      <c r="D1081" s="1" t="s">
        <v>10</v>
      </c>
      <c r="E1081" s="1" t="s">
        <v>14</v>
      </c>
      <c r="F1081">
        <v>0.4027</v>
      </c>
      <c r="G1081">
        <v>65.041677000000007</v>
      </c>
      <c r="H1081">
        <v>0.30199999999999999</v>
      </c>
      <c r="I1081">
        <v>245</v>
      </c>
    </row>
    <row r="1082" spans="1:9" hidden="1" x14ac:dyDescent="0.3">
      <c r="A1082">
        <v>2021</v>
      </c>
      <c r="B1082">
        <v>8</v>
      </c>
      <c r="C1082" s="1" t="s">
        <v>26</v>
      </c>
      <c r="D1082" s="1" t="s">
        <v>51</v>
      </c>
      <c r="E1082" s="1" t="s">
        <v>12</v>
      </c>
      <c r="F1082">
        <v>4.3242000000000003</v>
      </c>
      <c r="G1082">
        <v>270.11420900000002</v>
      </c>
      <c r="H1082">
        <v>1.6648000000000001</v>
      </c>
      <c r="I1082">
        <v>1760</v>
      </c>
    </row>
    <row r="1083" spans="1:9" hidden="1" x14ac:dyDescent="0.3">
      <c r="A1083">
        <v>2021</v>
      </c>
      <c r="B1083">
        <v>8</v>
      </c>
      <c r="C1083" s="1" t="s">
        <v>26</v>
      </c>
      <c r="D1083" s="1" t="s">
        <v>51</v>
      </c>
      <c r="E1083" s="1" t="s">
        <v>13</v>
      </c>
      <c r="F1083">
        <v>9.6874000000000002</v>
      </c>
      <c r="G1083">
        <v>621.28009199999997</v>
      </c>
      <c r="H1083">
        <v>4.7468000000000004</v>
      </c>
      <c r="I1083">
        <v>3253</v>
      </c>
    </row>
    <row r="1084" spans="1:9" hidden="1" x14ac:dyDescent="0.3">
      <c r="A1084">
        <v>2021</v>
      </c>
      <c r="B1084">
        <v>8</v>
      </c>
      <c r="C1084" s="1" t="s">
        <v>26</v>
      </c>
      <c r="D1084" s="1" t="s">
        <v>15</v>
      </c>
      <c r="E1084" s="1" t="s">
        <v>11</v>
      </c>
      <c r="F1084">
        <v>1.09E-2</v>
      </c>
      <c r="G1084">
        <v>1.3807579999999999</v>
      </c>
      <c r="H1084">
        <v>2.2000000000000001E-3</v>
      </c>
      <c r="I1084">
        <v>6</v>
      </c>
    </row>
    <row r="1085" spans="1:9" hidden="1" x14ac:dyDescent="0.3">
      <c r="A1085">
        <v>2021</v>
      </c>
      <c r="B1085">
        <v>8</v>
      </c>
      <c r="C1085" s="1" t="s">
        <v>26</v>
      </c>
      <c r="D1085" s="1" t="s">
        <v>15</v>
      </c>
      <c r="E1085" s="1" t="s">
        <v>13</v>
      </c>
      <c r="F1085">
        <v>4.3940999999999999</v>
      </c>
      <c r="G1085">
        <v>891.77874299999996</v>
      </c>
      <c r="H1085">
        <v>1.7577</v>
      </c>
      <c r="I1085">
        <v>710</v>
      </c>
    </row>
    <row r="1086" spans="1:9" hidden="1" x14ac:dyDescent="0.3">
      <c r="A1086">
        <v>2021</v>
      </c>
      <c r="B1086">
        <v>8</v>
      </c>
      <c r="C1086" s="1" t="s">
        <v>26</v>
      </c>
      <c r="D1086" s="1" t="s">
        <v>20</v>
      </c>
      <c r="E1086" s="1" t="s">
        <v>12</v>
      </c>
      <c r="F1086">
        <v>8.2988999999999997</v>
      </c>
      <c r="G1086">
        <v>520.89913799999999</v>
      </c>
      <c r="H1086">
        <v>2.9876999999999998</v>
      </c>
      <c r="I1086">
        <v>1386</v>
      </c>
    </row>
    <row r="1087" spans="1:9" hidden="1" x14ac:dyDescent="0.3">
      <c r="A1087">
        <v>2021</v>
      </c>
      <c r="B1087">
        <v>8</v>
      </c>
      <c r="C1087" s="1" t="s">
        <v>26</v>
      </c>
      <c r="D1087" s="1" t="s">
        <v>45</v>
      </c>
      <c r="E1087" s="1" t="s">
        <v>12</v>
      </c>
      <c r="F1087">
        <v>7.9817</v>
      </c>
      <c r="G1087">
        <v>399.15529700000002</v>
      </c>
      <c r="H1087">
        <v>2.7936000000000001</v>
      </c>
      <c r="I1087">
        <v>2704</v>
      </c>
    </row>
    <row r="1088" spans="1:9" hidden="1" x14ac:dyDescent="0.3">
      <c r="A1088">
        <v>2021</v>
      </c>
      <c r="B1088">
        <v>8</v>
      </c>
      <c r="C1088" s="1" t="s">
        <v>26</v>
      </c>
      <c r="D1088" s="1" t="s">
        <v>50</v>
      </c>
      <c r="E1088" s="1" t="s">
        <v>27</v>
      </c>
      <c r="F1088">
        <v>5.6128999999999998</v>
      </c>
      <c r="G1088">
        <v>317.75876499999998</v>
      </c>
      <c r="H1088">
        <v>1.7962</v>
      </c>
      <c r="I1088">
        <v>3735</v>
      </c>
    </row>
    <row r="1089" spans="1:9" hidden="1" x14ac:dyDescent="0.3">
      <c r="A1089">
        <v>2021</v>
      </c>
      <c r="B1089">
        <v>8</v>
      </c>
      <c r="C1089" s="1" t="s">
        <v>26</v>
      </c>
      <c r="D1089" s="1" t="s">
        <v>16</v>
      </c>
      <c r="E1089" s="1" t="s">
        <v>11</v>
      </c>
      <c r="F1089">
        <v>2.9912999999999998</v>
      </c>
      <c r="G1089">
        <v>208.89328599999999</v>
      </c>
      <c r="H1089">
        <v>0.68799999999999994</v>
      </c>
      <c r="I1089">
        <v>1140</v>
      </c>
    </row>
    <row r="1090" spans="1:9" hidden="1" x14ac:dyDescent="0.3">
      <c r="A1090">
        <v>2021</v>
      </c>
      <c r="B1090">
        <v>8</v>
      </c>
      <c r="C1090" s="1" t="s">
        <v>26</v>
      </c>
      <c r="D1090" s="1" t="s">
        <v>16</v>
      </c>
      <c r="E1090" s="1" t="s">
        <v>13</v>
      </c>
      <c r="F1090">
        <v>0.78800000000000003</v>
      </c>
      <c r="G1090">
        <v>59.614590999999997</v>
      </c>
      <c r="H1090">
        <v>0.35460000000000003</v>
      </c>
      <c r="I1090">
        <v>397</v>
      </c>
    </row>
    <row r="1091" spans="1:9" hidden="1" x14ac:dyDescent="0.3">
      <c r="A1091">
        <v>2021</v>
      </c>
      <c r="B1091">
        <v>8</v>
      </c>
      <c r="C1091" s="1" t="s">
        <v>26</v>
      </c>
      <c r="D1091" s="1" t="s">
        <v>52</v>
      </c>
      <c r="E1091" s="1" t="s">
        <v>13</v>
      </c>
      <c r="F1091">
        <v>1.4000999999999999</v>
      </c>
      <c r="G1091">
        <v>153.40021400000001</v>
      </c>
      <c r="H1091">
        <v>0.56000000000000005</v>
      </c>
      <c r="I1091">
        <v>410</v>
      </c>
    </row>
    <row r="1092" spans="1:9" hidden="1" x14ac:dyDescent="0.3">
      <c r="A1092">
        <v>2021</v>
      </c>
      <c r="B1092">
        <v>8</v>
      </c>
      <c r="C1092" s="1" t="s">
        <v>26</v>
      </c>
      <c r="D1092" s="1" t="s">
        <v>17</v>
      </c>
      <c r="E1092" s="1" t="s">
        <v>18</v>
      </c>
      <c r="F1092">
        <v>1.5806</v>
      </c>
      <c r="G1092">
        <v>140.02031199999999</v>
      </c>
      <c r="H1092">
        <v>0.28449999999999998</v>
      </c>
      <c r="I1092">
        <v>255</v>
      </c>
    </row>
    <row r="1093" spans="1:9" hidden="1" x14ac:dyDescent="0.3">
      <c r="A1093">
        <v>2021</v>
      </c>
      <c r="B1093">
        <v>8</v>
      </c>
      <c r="C1093" s="1" t="s">
        <v>26</v>
      </c>
      <c r="D1093" s="1" t="s">
        <v>21</v>
      </c>
      <c r="E1093" s="1" t="s">
        <v>22</v>
      </c>
      <c r="F1093">
        <v>1.6999999999999999E-3</v>
      </c>
      <c r="G1093">
        <v>0.69263300000000005</v>
      </c>
      <c r="H1093">
        <v>5.0000000000000001E-4</v>
      </c>
      <c r="I1093">
        <v>0</v>
      </c>
    </row>
    <row r="1094" spans="1:9" hidden="1" x14ac:dyDescent="0.3">
      <c r="A1094">
        <v>2021</v>
      </c>
      <c r="B1094">
        <v>8</v>
      </c>
      <c r="C1094" s="1" t="s">
        <v>26</v>
      </c>
      <c r="D1094" s="1" t="s">
        <v>21</v>
      </c>
      <c r="E1094" s="1" t="s">
        <v>13</v>
      </c>
      <c r="F1094">
        <v>0.51359999999999995</v>
      </c>
      <c r="G1094">
        <v>55.714799999999997</v>
      </c>
      <c r="H1094">
        <v>0.20549999999999999</v>
      </c>
      <c r="I1094">
        <v>0</v>
      </c>
    </row>
    <row r="1095" spans="1:9" x14ac:dyDescent="0.3">
      <c r="A1095">
        <v>2021</v>
      </c>
      <c r="B1095">
        <v>8</v>
      </c>
      <c r="C1095" s="1" t="s">
        <v>32</v>
      </c>
      <c r="D1095" s="1" t="s">
        <v>10</v>
      </c>
      <c r="E1095" s="1" t="s">
        <v>11</v>
      </c>
      <c r="F1095">
        <v>61.698700000000002</v>
      </c>
      <c r="G1095">
        <v>4338.3775960000003</v>
      </c>
      <c r="H1095">
        <v>12.9567</v>
      </c>
      <c r="I1095">
        <v>10517</v>
      </c>
    </row>
    <row r="1096" spans="1:9" x14ac:dyDescent="0.3">
      <c r="A1096">
        <v>2021</v>
      </c>
      <c r="B1096">
        <v>8</v>
      </c>
      <c r="C1096" s="1" t="s">
        <v>32</v>
      </c>
      <c r="D1096" s="1" t="s">
        <v>10</v>
      </c>
      <c r="E1096" s="1" t="s">
        <v>12</v>
      </c>
      <c r="F1096">
        <v>142.70439999999999</v>
      </c>
      <c r="G1096">
        <v>13377.295862999999</v>
      </c>
      <c r="H1096">
        <v>49.946599999999997</v>
      </c>
      <c r="I1096">
        <v>17047</v>
      </c>
    </row>
    <row r="1097" spans="1:9" x14ac:dyDescent="0.3">
      <c r="A1097">
        <v>2021</v>
      </c>
      <c r="B1097">
        <v>8</v>
      </c>
      <c r="C1097" s="1" t="s">
        <v>32</v>
      </c>
      <c r="D1097" s="1" t="s">
        <v>10</v>
      </c>
      <c r="E1097" s="1" t="s">
        <v>13</v>
      </c>
      <c r="F1097">
        <v>7.1943000000000001</v>
      </c>
      <c r="G1097">
        <v>1017.649208</v>
      </c>
      <c r="H1097">
        <v>3.5971000000000002</v>
      </c>
      <c r="I1097">
        <v>688</v>
      </c>
    </row>
    <row r="1098" spans="1:9" x14ac:dyDescent="0.3">
      <c r="A1098">
        <v>2021</v>
      </c>
      <c r="B1098">
        <v>8</v>
      </c>
      <c r="C1098" s="1" t="s">
        <v>32</v>
      </c>
      <c r="D1098" s="1" t="s">
        <v>10</v>
      </c>
      <c r="E1098" s="1" t="s">
        <v>14</v>
      </c>
      <c r="F1098">
        <v>1.2999999999999999E-2</v>
      </c>
      <c r="G1098">
        <v>2.6866560000000002</v>
      </c>
      <c r="H1098">
        <v>9.7000000000000003E-3</v>
      </c>
      <c r="I1098">
        <v>4</v>
      </c>
    </row>
    <row r="1099" spans="1:9" hidden="1" x14ac:dyDescent="0.3">
      <c r="A1099">
        <v>2021</v>
      </c>
      <c r="B1099">
        <v>8</v>
      </c>
      <c r="C1099" s="1" t="s">
        <v>32</v>
      </c>
      <c r="D1099" s="1" t="s">
        <v>15</v>
      </c>
      <c r="E1099" s="1" t="s">
        <v>11</v>
      </c>
      <c r="F1099">
        <v>1.1187</v>
      </c>
      <c r="G1099">
        <v>129.45026300000001</v>
      </c>
      <c r="H1099">
        <v>0.2238</v>
      </c>
      <c r="I1099">
        <v>226</v>
      </c>
    </row>
    <row r="1100" spans="1:9" hidden="1" x14ac:dyDescent="0.3">
      <c r="A1100">
        <v>2021</v>
      </c>
      <c r="B1100">
        <v>8</v>
      </c>
      <c r="C1100" s="1" t="s">
        <v>32</v>
      </c>
      <c r="D1100" s="1" t="s">
        <v>15</v>
      </c>
      <c r="E1100" s="1" t="s">
        <v>13</v>
      </c>
      <c r="F1100">
        <v>30.881499999999999</v>
      </c>
      <c r="G1100">
        <v>6111.299986</v>
      </c>
      <c r="H1100">
        <v>12.3527</v>
      </c>
      <c r="I1100">
        <v>3561</v>
      </c>
    </row>
    <row r="1101" spans="1:9" hidden="1" x14ac:dyDescent="0.3">
      <c r="A1101">
        <v>2021</v>
      </c>
      <c r="B1101">
        <v>8</v>
      </c>
      <c r="C1101" s="1" t="s">
        <v>32</v>
      </c>
      <c r="D1101" s="1" t="s">
        <v>51</v>
      </c>
      <c r="E1101" s="1" t="s">
        <v>12</v>
      </c>
      <c r="F1101">
        <v>12.6958</v>
      </c>
      <c r="G1101">
        <v>809.17729599999996</v>
      </c>
      <c r="H1101">
        <v>4.8879000000000001</v>
      </c>
      <c r="I1101">
        <v>5067</v>
      </c>
    </row>
    <row r="1102" spans="1:9" hidden="1" x14ac:dyDescent="0.3">
      <c r="A1102">
        <v>2021</v>
      </c>
      <c r="B1102">
        <v>8</v>
      </c>
      <c r="C1102" s="1" t="s">
        <v>32</v>
      </c>
      <c r="D1102" s="1" t="s">
        <v>51</v>
      </c>
      <c r="E1102" s="1" t="s">
        <v>13</v>
      </c>
      <c r="F1102">
        <v>14.986800000000001</v>
      </c>
      <c r="G1102">
        <v>949.28049099999998</v>
      </c>
      <c r="H1102">
        <v>7.3434999999999997</v>
      </c>
      <c r="I1102">
        <v>4648</v>
      </c>
    </row>
    <row r="1103" spans="1:9" hidden="1" x14ac:dyDescent="0.3">
      <c r="A1103">
        <v>2021</v>
      </c>
      <c r="B1103">
        <v>8</v>
      </c>
      <c r="C1103" s="1" t="s">
        <v>32</v>
      </c>
      <c r="D1103" s="1" t="s">
        <v>20</v>
      </c>
      <c r="E1103" s="1" t="s">
        <v>22</v>
      </c>
      <c r="F1103">
        <v>5.9999999999999995E-4</v>
      </c>
      <c r="G1103">
        <v>3.5739E-2</v>
      </c>
      <c r="H1103">
        <v>1E-4</v>
      </c>
      <c r="I1103">
        <v>1</v>
      </c>
    </row>
    <row r="1104" spans="1:9" hidden="1" x14ac:dyDescent="0.3">
      <c r="A1104">
        <v>2021</v>
      </c>
      <c r="B1104">
        <v>8</v>
      </c>
      <c r="C1104" s="1" t="s">
        <v>32</v>
      </c>
      <c r="D1104" s="1" t="s">
        <v>20</v>
      </c>
      <c r="E1104" s="1" t="s">
        <v>12</v>
      </c>
      <c r="F1104">
        <v>16.896799999999999</v>
      </c>
      <c r="G1104">
        <v>1229.762913</v>
      </c>
      <c r="H1104">
        <v>6.0829000000000004</v>
      </c>
      <c r="I1104">
        <v>1873</v>
      </c>
    </row>
    <row r="1105" spans="1:9" hidden="1" x14ac:dyDescent="0.3">
      <c r="A1105">
        <v>2021</v>
      </c>
      <c r="B1105">
        <v>8</v>
      </c>
      <c r="C1105" s="1" t="s">
        <v>32</v>
      </c>
      <c r="D1105" s="1" t="s">
        <v>45</v>
      </c>
      <c r="E1105" s="1" t="s">
        <v>12</v>
      </c>
      <c r="F1105">
        <v>11.230499999999999</v>
      </c>
      <c r="G1105">
        <v>549.42526699999996</v>
      </c>
      <c r="H1105">
        <v>3.9306000000000001</v>
      </c>
      <c r="I1105">
        <v>4277</v>
      </c>
    </row>
    <row r="1106" spans="1:9" hidden="1" x14ac:dyDescent="0.3">
      <c r="A1106">
        <v>2021</v>
      </c>
      <c r="B1106">
        <v>8</v>
      </c>
      <c r="C1106" s="1" t="s">
        <v>32</v>
      </c>
      <c r="D1106" s="1" t="s">
        <v>50</v>
      </c>
      <c r="E1106" s="1" t="s">
        <v>27</v>
      </c>
      <c r="F1106">
        <v>5.7121000000000004</v>
      </c>
      <c r="G1106">
        <v>350.57270899999997</v>
      </c>
      <c r="H1106">
        <v>1.8279000000000001</v>
      </c>
      <c r="I1106">
        <v>3911</v>
      </c>
    </row>
    <row r="1107" spans="1:9" hidden="1" x14ac:dyDescent="0.3">
      <c r="A1107">
        <v>2021</v>
      </c>
      <c r="B1107">
        <v>8</v>
      </c>
      <c r="C1107" s="1" t="s">
        <v>32</v>
      </c>
      <c r="D1107" s="1" t="s">
        <v>19</v>
      </c>
      <c r="E1107" s="1" t="s">
        <v>12</v>
      </c>
      <c r="F1107">
        <v>1.3411999999999999</v>
      </c>
      <c r="G1107">
        <v>264.76622600000002</v>
      </c>
      <c r="H1107">
        <v>0.49619999999999997</v>
      </c>
      <c r="I1107">
        <v>0</v>
      </c>
    </row>
    <row r="1108" spans="1:9" hidden="1" x14ac:dyDescent="0.3">
      <c r="A1108">
        <v>2021</v>
      </c>
      <c r="B1108">
        <v>8</v>
      </c>
      <c r="C1108" s="1" t="s">
        <v>32</v>
      </c>
      <c r="D1108" s="1" t="s">
        <v>33</v>
      </c>
      <c r="E1108" s="1" t="s">
        <v>18</v>
      </c>
      <c r="F1108">
        <v>0.65920000000000001</v>
      </c>
      <c r="G1108">
        <v>215.46899199999999</v>
      </c>
      <c r="H1108">
        <v>0.12529999999999999</v>
      </c>
      <c r="I1108">
        <v>105</v>
      </c>
    </row>
    <row r="1109" spans="1:9" hidden="1" x14ac:dyDescent="0.3">
      <c r="A1109">
        <v>2021</v>
      </c>
      <c r="B1109">
        <v>8</v>
      </c>
      <c r="C1109" s="1" t="s">
        <v>32</v>
      </c>
      <c r="D1109" s="1" t="s">
        <v>33</v>
      </c>
      <c r="E1109" s="1" t="s">
        <v>12</v>
      </c>
      <c r="F1109">
        <v>1.26E-2</v>
      </c>
      <c r="G1109">
        <v>5.401491</v>
      </c>
      <c r="H1109">
        <v>4.4000000000000003E-3</v>
      </c>
      <c r="I1109">
        <v>4</v>
      </c>
    </row>
    <row r="1110" spans="1:9" hidden="1" x14ac:dyDescent="0.3">
      <c r="A1110">
        <v>2021</v>
      </c>
      <c r="B1110">
        <v>8</v>
      </c>
      <c r="C1110" s="1" t="s">
        <v>32</v>
      </c>
      <c r="D1110" s="1" t="s">
        <v>33</v>
      </c>
      <c r="E1110" s="1" t="s">
        <v>13</v>
      </c>
      <c r="F1110">
        <v>6.5199999999999994E-2</v>
      </c>
      <c r="G1110">
        <v>33.784533000000003</v>
      </c>
      <c r="H1110">
        <v>3.2599999999999997E-2</v>
      </c>
      <c r="I1110">
        <v>47</v>
      </c>
    </row>
    <row r="1111" spans="1:9" hidden="1" x14ac:dyDescent="0.3">
      <c r="A1111">
        <v>2021</v>
      </c>
      <c r="B1111">
        <v>8</v>
      </c>
      <c r="C1111" s="1" t="s">
        <v>32</v>
      </c>
      <c r="D1111" s="1" t="s">
        <v>34</v>
      </c>
      <c r="E1111" s="1" t="s">
        <v>18</v>
      </c>
      <c r="F1111">
        <v>1.2999999999999999E-3</v>
      </c>
      <c r="G1111">
        <v>0.660408</v>
      </c>
      <c r="H1111">
        <v>2.9999999999999997E-4</v>
      </c>
      <c r="I1111">
        <v>0</v>
      </c>
    </row>
    <row r="1112" spans="1:9" hidden="1" x14ac:dyDescent="0.3">
      <c r="A1112">
        <v>2021</v>
      </c>
      <c r="B1112">
        <v>8</v>
      </c>
      <c r="C1112" s="1" t="s">
        <v>32</v>
      </c>
      <c r="D1112" s="1" t="s">
        <v>34</v>
      </c>
      <c r="E1112" s="1" t="s">
        <v>12</v>
      </c>
      <c r="F1112">
        <v>6.1499999999999999E-2</v>
      </c>
      <c r="G1112">
        <v>28.180940999999997</v>
      </c>
      <c r="H1112">
        <v>2.1499999999999998E-2</v>
      </c>
      <c r="I1112">
        <v>0</v>
      </c>
    </row>
    <row r="1113" spans="1:9" hidden="1" x14ac:dyDescent="0.3">
      <c r="A1113">
        <v>2021</v>
      </c>
      <c r="B1113">
        <v>8</v>
      </c>
      <c r="C1113" s="1" t="s">
        <v>32</v>
      </c>
      <c r="D1113" s="1" t="s">
        <v>34</v>
      </c>
      <c r="E1113" s="1" t="s">
        <v>13</v>
      </c>
      <c r="F1113">
        <v>0.30449999999999999</v>
      </c>
      <c r="G1113">
        <v>177.71524500000004</v>
      </c>
      <c r="H1113">
        <v>0.12790000000000001</v>
      </c>
      <c r="I1113">
        <v>0</v>
      </c>
    </row>
    <row r="1114" spans="1:9" hidden="1" x14ac:dyDescent="0.3">
      <c r="A1114">
        <v>2021</v>
      </c>
      <c r="B1114">
        <v>8</v>
      </c>
      <c r="C1114" s="1" t="s">
        <v>32</v>
      </c>
      <c r="D1114" s="1" t="s">
        <v>16</v>
      </c>
      <c r="E1114" s="1" t="s">
        <v>11</v>
      </c>
      <c r="F1114">
        <v>0.84609999999999996</v>
      </c>
      <c r="G1114">
        <v>20.953447000000001</v>
      </c>
      <c r="H1114">
        <v>0.1946</v>
      </c>
      <c r="I1114">
        <v>105</v>
      </c>
    </row>
    <row r="1115" spans="1:9" hidden="1" x14ac:dyDescent="0.3">
      <c r="A1115">
        <v>2021</v>
      </c>
      <c r="B1115">
        <v>8</v>
      </c>
      <c r="C1115" s="1" t="s">
        <v>32</v>
      </c>
      <c r="D1115" s="1" t="s">
        <v>16</v>
      </c>
      <c r="E1115" s="1" t="s">
        <v>13</v>
      </c>
      <c r="F1115">
        <v>2.2252999999999998</v>
      </c>
      <c r="G1115">
        <v>170.72738099999998</v>
      </c>
      <c r="H1115">
        <v>1.0014000000000001</v>
      </c>
      <c r="I1115">
        <v>1025</v>
      </c>
    </row>
    <row r="1116" spans="1:9" x14ac:dyDescent="0.3">
      <c r="A1116">
        <v>2021</v>
      </c>
      <c r="B1116">
        <v>8</v>
      </c>
      <c r="C1116" s="1" t="s">
        <v>9</v>
      </c>
      <c r="D1116" s="1" t="s">
        <v>10</v>
      </c>
      <c r="E1116" s="1" t="s">
        <v>46</v>
      </c>
      <c r="F1116">
        <v>19.4161</v>
      </c>
      <c r="G1116">
        <v>1174.4152999999999</v>
      </c>
      <c r="H1116">
        <v>3.8833000000000002</v>
      </c>
      <c r="I1116">
        <v>654</v>
      </c>
    </row>
    <row r="1117" spans="1:9" x14ac:dyDescent="0.3">
      <c r="A1117">
        <v>2021</v>
      </c>
      <c r="B1117">
        <v>8</v>
      </c>
      <c r="C1117" s="1" t="s">
        <v>26</v>
      </c>
      <c r="D1117" s="1" t="s">
        <v>10</v>
      </c>
      <c r="E1117" s="1" t="s">
        <v>46</v>
      </c>
      <c r="F1117">
        <v>22.102499999999999</v>
      </c>
      <c r="G1117">
        <v>1298.0841</v>
      </c>
      <c r="H1117">
        <v>4.4204999999999997</v>
      </c>
      <c r="I1117">
        <v>2197</v>
      </c>
    </row>
    <row r="1118" spans="1:9" x14ac:dyDescent="0.3">
      <c r="A1118">
        <v>2021</v>
      </c>
      <c r="B1118">
        <v>8</v>
      </c>
      <c r="C1118" s="1" t="s">
        <v>32</v>
      </c>
      <c r="D1118" s="1" t="s">
        <v>10</v>
      </c>
      <c r="E1118" s="1" t="s">
        <v>46</v>
      </c>
      <c r="F1118">
        <v>49.067599999999999</v>
      </c>
      <c r="G1118">
        <v>2683.1192999999998</v>
      </c>
      <c r="H1118">
        <v>9.8135999999999992</v>
      </c>
      <c r="I1118">
        <v>4198</v>
      </c>
    </row>
    <row r="1119" spans="1:9" x14ac:dyDescent="0.3">
      <c r="A1119">
        <v>2021</v>
      </c>
      <c r="B1119">
        <v>9</v>
      </c>
      <c r="C1119" s="1" t="s">
        <v>9</v>
      </c>
      <c r="D1119" s="1" t="s">
        <v>10</v>
      </c>
      <c r="E1119" s="1" t="s">
        <v>11</v>
      </c>
      <c r="F1119">
        <v>12.618399999999999</v>
      </c>
      <c r="G1119">
        <v>808.53339800000003</v>
      </c>
      <c r="H1119">
        <v>2.6499000000000001</v>
      </c>
      <c r="I1119">
        <v>503</v>
      </c>
    </row>
    <row r="1120" spans="1:9" x14ac:dyDescent="0.3">
      <c r="A1120">
        <v>2021</v>
      </c>
      <c r="B1120">
        <v>9</v>
      </c>
      <c r="C1120" s="1" t="s">
        <v>9</v>
      </c>
      <c r="D1120" s="1" t="s">
        <v>10</v>
      </c>
      <c r="E1120" s="1" t="s">
        <v>12</v>
      </c>
      <c r="F1120">
        <v>42.404499999999999</v>
      </c>
      <c r="G1120">
        <v>4132.6585139999997</v>
      </c>
      <c r="H1120">
        <v>14.841699999999999</v>
      </c>
      <c r="I1120">
        <v>793</v>
      </c>
    </row>
    <row r="1121" spans="1:9" x14ac:dyDescent="0.3">
      <c r="A1121">
        <v>2021</v>
      </c>
      <c r="B1121">
        <v>9</v>
      </c>
      <c r="C1121" s="1" t="s">
        <v>9</v>
      </c>
      <c r="D1121" s="1" t="s">
        <v>10</v>
      </c>
      <c r="E1121" s="1" t="s">
        <v>13</v>
      </c>
      <c r="F1121">
        <v>36.790300000000002</v>
      </c>
      <c r="G1121">
        <v>4342.2970800000003</v>
      </c>
      <c r="H1121">
        <v>18.395199999999999</v>
      </c>
      <c r="I1121">
        <v>672</v>
      </c>
    </row>
    <row r="1122" spans="1:9" hidden="1" x14ac:dyDescent="0.3">
      <c r="A1122">
        <v>2021</v>
      </c>
      <c r="B1122">
        <v>9</v>
      </c>
      <c r="C1122" s="1" t="s">
        <v>9</v>
      </c>
      <c r="D1122" s="1" t="s">
        <v>15</v>
      </c>
      <c r="E1122" s="1" t="s">
        <v>11</v>
      </c>
      <c r="F1122">
        <v>8.6300000000000002E-2</v>
      </c>
      <c r="G1122">
        <v>11.195581000000001</v>
      </c>
      <c r="H1122">
        <v>1.72E-2</v>
      </c>
      <c r="I1122">
        <v>11</v>
      </c>
    </row>
    <row r="1123" spans="1:9" hidden="1" x14ac:dyDescent="0.3">
      <c r="A1123">
        <v>2021</v>
      </c>
      <c r="B1123">
        <v>9</v>
      </c>
      <c r="C1123" s="1" t="s">
        <v>9</v>
      </c>
      <c r="D1123" s="1" t="s">
        <v>15</v>
      </c>
      <c r="E1123" s="1" t="s">
        <v>13</v>
      </c>
      <c r="F1123">
        <v>24.175999999999998</v>
      </c>
      <c r="G1123">
        <v>4509.2291679999998</v>
      </c>
      <c r="H1123">
        <v>9.6705000000000005</v>
      </c>
      <c r="I1123">
        <v>702</v>
      </c>
    </row>
    <row r="1124" spans="1:9" hidden="1" x14ac:dyDescent="0.3">
      <c r="A1124">
        <v>2021</v>
      </c>
      <c r="B1124">
        <v>9</v>
      </c>
      <c r="C1124" s="1" t="s">
        <v>9</v>
      </c>
      <c r="D1124" s="1" t="s">
        <v>17</v>
      </c>
      <c r="E1124" s="1" t="s">
        <v>18</v>
      </c>
      <c r="F1124">
        <v>3.2673999999999999</v>
      </c>
      <c r="G1124">
        <v>356.615048</v>
      </c>
      <c r="H1124">
        <v>0.58819999999999995</v>
      </c>
      <c r="I1124">
        <v>201</v>
      </c>
    </row>
    <row r="1125" spans="1:9" hidden="1" x14ac:dyDescent="0.3">
      <c r="A1125">
        <v>2021</v>
      </c>
      <c r="B1125">
        <v>9</v>
      </c>
      <c r="C1125" s="1" t="s">
        <v>9</v>
      </c>
      <c r="D1125" s="1" t="s">
        <v>20</v>
      </c>
      <c r="E1125" s="1" t="s">
        <v>12</v>
      </c>
      <c r="F1125">
        <v>2.5158999999999998</v>
      </c>
      <c r="G1125">
        <v>210.14461399999999</v>
      </c>
      <c r="H1125">
        <v>0.90569999999999995</v>
      </c>
      <c r="I1125">
        <v>245</v>
      </c>
    </row>
    <row r="1126" spans="1:9" hidden="1" x14ac:dyDescent="0.3">
      <c r="A1126">
        <v>2021</v>
      </c>
      <c r="B1126">
        <v>9</v>
      </c>
      <c r="C1126" s="1" t="s">
        <v>9</v>
      </c>
      <c r="D1126" s="1" t="s">
        <v>21</v>
      </c>
      <c r="E1126" s="1" t="s">
        <v>22</v>
      </c>
      <c r="F1126">
        <v>4.9500000000000002E-2</v>
      </c>
      <c r="G1126">
        <v>12.375298000000001</v>
      </c>
      <c r="H1126">
        <v>1.3899999999999999E-2</v>
      </c>
      <c r="I1126">
        <v>20</v>
      </c>
    </row>
    <row r="1127" spans="1:9" hidden="1" x14ac:dyDescent="0.3">
      <c r="A1127">
        <v>2021</v>
      </c>
      <c r="B1127">
        <v>9</v>
      </c>
      <c r="C1127" s="1" t="s">
        <v>9</v>
      </c>
      <c r="D1127" s="1" t="s">
        <v>21</v>
      </c>
      <c r="E1127" s="1" t="s">
        <v>13</v>
      </c>
      <c r="F1127">
        <v>1.0822000000000001</v>
      </c>
      <c r="G1127">
        <v>139.409435</v>
      </c>
      <c r="H1127">
        <v>0.43290000000000001</v>
      </c>
      <c r="I1127">
        <v>172</v>
      </c>
    </row>
    <row r="1128" spans="1:9" hidden="1" x14ac:dyDescent="0.3">
      <c r="A1128">
        <v>2021</v>
      </c>
      <c r="B1128">
        <v>9</v>
      </c>
      <c r="C1128" s="1" t="s">
        <v>9</v>
      </c>
      <c r="D1128" s="1" t="s">
        <v>50</v>
      </c>
      <c r="E1128" s="1" t="s">
        <v>27</v>
      </c>
      <c r="F1128">
        <v>1.0285</v>
      </c>
      <c r="G1128">
        <v>75.752228000000002</v>
      </c>
      <c r="H1128">
        <v>0.3291</v>
      </c>
      <c r="I1128">
        <v>283</v>
      </c>
    </row>
    <row r="1129" spans="1:9" hidden="1" x14ac:dyDescent="0.3">
      <c r="A1129">
        <v>2021</v>
      </c>
      <c r="B1129">
        <v>9</v>
      </c>
      <c r="C1129" s="1" t="s">
        <v>9</v>
      </c>
      <c r="D1129" s="1" t="s">
        <v>19</v>
      </c>
      <c r="E1129" s="1" t="s">
        <v>12</v>
      </c>
      <c r="F1129">
        <v>0.28839999999999999</v>
      </c>
      <c r="G1129">
        <v>45.792495000000002</v>
      </c>
      <c r="H1129">
        <v>0.1067</v>
      </c>
      <c r="I1129">
        <v>36</v>
      </c>
    </row>
    <row r="1130" spans="1:9" hidden="1" x14ac:dyDescent="0.3">
      <c r="A1130">
        <v>2021</v>
      </c>
      <c r="B1130">
        <v>9</v>
      </c>
      <c r="C1130" s="1" t="s">
        <v>9</v>
      </c>
      <c r="D1130" s="1" t="s">
        <v>54</v>
      </c>
      <c r="E1130" s="1" t="s">
        <v>13</v>
      </c>
      <c r="F1130">
        <v>0.1827</v>
      </c>
      <c r="G1130">
        <v>41.747625999999997</v>
      </c>
      <c r="H1130">
        <v>8.3099999999999993E-2</v>
      </c>
      <c r="I1130">
        <v>0</v>
      </c>
    </row>
    <row r="1131" spans="1:9" hidden="1" x14ac:dyDescent="0.3">
      <c r="A1131">
        <v>2021</v>
      </c>
      <c r="B1131">
        <v>9</v>
      </c>
      <c r="C1131" s="1" t="s">
        <v>9</v>
      </c>
      <c r="D1131" s="1" t="s">
        <v>41</v>
      </c>
      <c r="E1131" s="1" t="s">
        <v>13</v>
      </c>
      <c r="F1131">
        <v>0.1928</v>
      </c>
      <c r="G1131">
        <v>34.859684999999999</v>
      </c>
      <c r="H1131">
        <v>9.64E-2</v>
      </c>
      <c r="I1131">
        <v>0</v>
      </c>
    </row>
    <row r="1132" spans="1:9" hidden="1" x14ac:dyDescent="0.3">
      <c r="A1132">
        <v>2021</v>
      </c>
      <c r="B1132">
        <v>9</v>
      </c>
      <c r="C1132" s="1" t="s">
        <v>9</v>
      </c>
      <c r="D1132" s="1" t="s">
        <v>25</v>
      </c>
      <c r="E1132" s="1" t="s">
        <v>18</v>
      </c>
      <c r="F1132">
        <v>0.49880000000000002</v>
      </c>
      <c r="G1132">
        <v>33.539597999999998</v>
      </c>
      <c r="H1132">
        <v>8.9800000000000005E-2</v>
      </c>
      <c r="I1132">
        <v>81</v>
      </c>
    </row>
    <row r="1133" spans="1:9" hidden="1" x14ac:dyDescent="0.3">
      <c r="A1133">
        <v>2021</v>
      </c>
      <c r="B1133">
        <v>9</v>
      </c>
      <c r="C1133" s="1" t="s">
        <v>9</v>
      </c>
      <c r="D1133" s="1" t="s">
        <v>25</v>
      </c>
      <c r="E1133" s="1" t="s">
        <v>13</v>
      </c>
      <c r="F1133">
        <v>2.7000000000000001E-3</v>
      </c>
      <c r="G1133">
        <v>0.44929000000000002</v>
      </c>
      <c r="H1133">
        <v>1.1000000000000001E-3</v>
      </c>
      <c r="I1133">
        <v>2</v>
      </c>
    </row>
    <row r="1134" spans="1:9" x14ac:dyDescent="0.3">
      <c r="A1134">
        <v>2021</v>
      </c>
      <c r="B1134">
        <v>9</v>
      </c>
      <c r="C1134" s="1" t="s">
        <v>26</v>
      </c>
      <c r="D1134" s="1" t="s">
        <v>10</v>
      </c>
      <c r="E1134" s="1" t="s">
        <v>11</v>
      </c>
      <c r="F1134">
        <v>25.502300000000002</v>
      </c>
      <c r="G1134">
        <v>1767.3089180000002</v>
      </c>
      <c r="H1134">
        <v>5.3554000000000004</v>
      </c>
      <c r="I1134">
        <v>5795</v>
      </c>
    </row>
    <row r="1135" spans="1:9" x14ac:dyDescent="0.3">
      <c r="A1135">
        <v>2021</v>
      </c>
      <c r="B1135">
        <v>9</v>
      </c>
      <c r="C1135" s="1" t="s">
        <v>26</v>
      </c>
      <c r="D1135" s="1" t="s">
        <v>10</v>
      </c>
      <c r="E1135" s="1" t="s">
        <v>12</v>
      </c>
      <c r="F1135">
        <v>68.099400000000003</v>
      </c>
      <c r="G1135">
        <v>6535.2924750000002</v>
      </c>
      <c r="H1135">
        <v>23.834800000000001</v>
      </c>
      <c r="I1135">
        <v>9782</v>
      </c>
    </row>
    <row r="1136" spans="1:9" x14ac:dyDescent="0.3">
      <c r="A1136">
        <v>2021</v>
      </c>
      <c r="B1136">
        <v>9</v>
      </c>
      <c r="C1136" s="1" t="s">
        <v>26</v>
      </c>
      <c r="D1136" s="1" t="s">
        <v>10</v>
      </c>
      <c r="E1136" s="1" t="s">
        <v>13</v>
      </c>
      <c r="F1136">
        <v>2.7738</v>
      </c>
      <c r="G1136">
        <v>417.71927199999999</v>
      </c>
      <c r="H1136">
        <v>1.387</v>
      </c>
      <c r="I1136">
        <v>654</v>
      </c>
    </row>
    <row r="1137" spans="1:9" x14ac:dyDescent="0.3">
      <c r="A1137">
        <v>2021</v>
      </c>
      <c r="B1137">
        <v>9</v>
      </c>
      <c r="C1137" s="1" t="s">
        <v>26</v>
      </c>
      <c r="D1137" s="1" t="s">
        <v>10</v>
      </c>
      <c r="E1137" s="1" t="s">
        <v>14</v>
      </c>
      <c r="F1137">
        <v>0.38969999999999999</v>
      </c>
      <c r="G1137">
        <v>62.943620000000003</v>
      </c>
      <c r="H1137">
        <v>0.2923</v>
      </c>
      <c r="I1137">
        <v>245</v>
      </c>
    </row>
    <row r="1138" spans="1:9" hidden="1" x14ac:dyDescent="0.3">
      <c r="A1138">
        <v>2021</v>
      </c>
      <c r="B1138">
        <v>9</v>
      </c>
      <c r="C1138" s="1" t="s">
        <v>26</v>
      </c>
      <c r="D1138" s="1" t="s">
        <v>15</v>
      </c>
      <c r="E1138" s="1" t="s">
        <v>11</v>
      </c>
      <c r="F1138">
        <v>0.30830000000000002</v>
      </c>
      <c r="G1138">
        <v>41.966569</v>
      </c>
      <c r="H1138">
        <v>6.1699999999999998E-2</v>
      </c>
      <c r="I1138">
        <v>33</v>
      </c>
    </row>
    <row r="1139" spans="1:9" hidden="1" x14ac:dyDescent="0.3">
      <c r="A1139">
        <v>2021</v>
      </c>
      <c r="B1139">
        <v>9</v>
      </c>
      <c r="C1139" s="1" t="s">
        <v>26</v>
      </c>
      <c r="D1139" s="1" t="s">
        <v>15</v>
      </c>
      <c r="E1139" s="1" t="s">
        <v>13</v>
      </c>
      <c r="F1139">
        <v>5.4635999999999996</v>
      </c>
      <c r="G1139">
        <v>1037.09187</v>
      </c>
      <c r="H1139">
        <v>2.1854</v>
      </c>
      <c r="I1139">
        <v>810</v>
      </c>
    </row>
    <row r="1140" spans="1:9" hidden="1" x14ac:dyDescent="0.3">
      <c r="A1140">
        <v>2021</v>
      </c>
      <c r="B1140">
        <v>9</v>
      </c>
      <c r="C1140" s="1" t="s">
        <v>26</v>
      </c>
      <c r="D1140" s="1" t="s">
        <v>20</v>
      </c>
      <c r="E1140" s="1" t="s">
        <v>22</v>
      </c>
      <c r="F1140">
        <v>0.27010000000000001</v>
      </c>
      <c r="G1140">
        <v>17.012744000000001</v>
      </c>
      <c r="H1140">
        <v>7.0199999999999999E-2</v>
      </c>
      <c r="I1140">
        <v>124</v>
      </c>
    </row>
    <row r="1141" spans="1:9" hidden="1" x14ac:dyDescent="0.3">
      <c r="A1141">
        <v>2021</v>
      </c>
      <c r="B1141">
        <v>9</v>
      </c>
      <c r="C1141" s="1" t="s">
        <v>26</v>
      </c>
      <c r="D1141" s="1" t="s">
        <v>20</v>
      </c>
      <c r="E1141" s="1" t="s">
        <v>12</v>
      </c>
      <c r="F1141">
        <v>14.327400000000001</v>
      </c>
      <c r="G1141">
        <v>736.02492900000004</v>
      </c>
      <c r="H1141">
        <v>5.1578999999999997</v>
      </c>
      <c r="I1141">
        <v>1442</v>
      </c>
    </row>
    <row r="1142" spans="1:9" hidden="1" x14ac:dyDescent="0.3">
      <c r="A1142">
        <v>2021</v>
      </c>
      <c r="B1142">
        <v>9</v>
      </c>
      <c r="C1142" s="1" t="s">
        <v>26</v>
      </c>
      <c r="D1142" s="1" t="s">
        <v>51</v>
      </c>
      <c r="E1142" s="1" t="s">
        <v>12</v>
      </c>
      <c r="F1142">
        <v>2.4123000000000001</v>
      </c>
      <c r="G1142">
        <v>171.65500299999999</v>
      </c>
      <c r="H1142">
        <v>0.92869999999999997</v>
      </c>
      <c r="I1142">
        <v>1468</v>
      </c>
    </row>
    <row r="1143" spans="1:9" hidden="1" x14ac:dyDescent="0.3">
      <c r="A1143">
        <v>2021</v>
      </c>
      <c r="B1143">
        <v>9</v>
      </c>
      <c r="C1143" s="1" t="s">
        <v>26</v>
      </c>
      <c r="D1143" s="1" t="s">
        <v>51</v>
      </c>
      <c r="E1143" s="1" t="s">
        <v>13</v>
      </c>
      <c r="F1143">
        <v>5.2130000000000001</v>
      </c>
      <c r="G1143">
        <v>342.31342599999999</v>
      </c>
      <c r="H1143">
        <v>2.5543999999999998</v>
      </c>
      <c r="I1143">
        <v>2666</v>
      </c>
    </row>
    <row r="1144" spans="1:9" hidden="1" x14ac:dyDescent="0.3">
      <c r="A1144">
        <v>2021</v>
      </c>
      <c r="B1144">
        <v>9</v>
      </c>
      <c r="C1144" s="1" t="s">
        <v>26</v>
      </c>
      <c r="D1144" s="1" t="s">
        <v>17</v>
      </c>
      <c r="E1144" s="1" t="s">
        <v>18</v>
      </c>
      <c r="F1144">
        <v>4.5446</v>
      </c>
      <c r="G1144">
        <v>414.70506399999999</v>
      </c>
      <c r="H1144">
        <v>0.81799999999999995</v>
      </c>
      <c r="I1144">
        <v>2241</v>
      </c>
    </row>
    <row r="1145" spans="1:9" hidden="1" x14ac:dyDescent="0.3">
      <c r="A1145">
        <v>2021</v>
      </c>
      <c r="B1145">
        <v>9</v>
      </c>
      <c r="C1145" s="1" t="s">
        <v>26</v>
      </c>
      <c r="D1145" s="1" t="s">
        <v>50</v>
      </c>
      <c r="E1145" s="1" t="s">
        <v>27</v>
      </c>
      <c r="F1145">
        <v>2.5920000000000001</v>
      </c>
      <c r="G1145">
        <v>240.02345399999999</v>
      </c>
      <c r="H1145">
        <v>0.82940000000000003</v>
      </c>
      <c r="I1145">
        <v>2551</v>
      </c>
    </row>
    <row r="1146" spans="1:9" hidden="1" x14ac:dyDescent="0.3">
      <c r="A1146">
        <v>2021</v>
      </c>
      <c r="B1146">
        <v>9</v>
      </c>
      <c r="C1146" s="1" t="s">
        <v>26</v>
      </c>
      <c r="D1146" s="1" t="s">
        <v>45</v>
      </c>
      <c r="E1146" s="1" t="s">
        <v>12</v>
      </c>
      <c r="F1146">
        <v>3.1998000000000002</v>
      </c>
      <c r="G1146">
        <v>224.59787800000001</v>
      </c>
      <c r="H1146">
        <v>1.1198999999999999</v>
      </c>
      <c r="I1146">
        <v>1723</v>
      </c>
    </row>
    <row r="1147" spans="1:9" hidden="1" x14ac:dyDescent="0.3">
      <c r="A1147">
        <v>2021</v>
      </c>
      <c r="B1147">
        <v>9</v>
      </c>
      <c r="C1147" s="1" t="s">
        <v>26</v>
      </c>
      <c r="D1147" s="1" t="s">
        <v>16</v>
      </c>
      <c r="E1147" s="1" t="s">
        <v>11</v>
      </c>
      <c r="F1147">
        <v>2.1857000000000002</v>
      </c>
      <c r="G1147">
        <v>149.31264300000001</v>
      </c>
      <c r="H1147">
        <v>0.50270000000000004</v>
      </c>
      <c r="I1147">
        <v>899</v>
      </c>
    </row>
    <row r="1148" spans="1:9" hidden="1" x14ac:dyDescent="0.3">
      <c r="A1148">
        <v>2021</v>
      </c>
      <c r="B1148">
        <v>9</v>
      </c>
      <c r="C1148" s="1" t="s">
        <v>26</v>
      </c>
      <c r="D1148" s="1" t="s">
        <v>16</v>
      </c>
      <c r="E1148" s="1" t="s">
        <v>13</v>
      </c>
      <c r="F1148">
        <v>0.42749999999999999</v>
      </c>
      <c r="G1148">
        <v>35.983108999999999</v>
      </c>
      <c r="H1148">
        <v>0.19239999999999999</v>
      </c>
      <c r="I1148">
        <v>320</v>
      </c>
    </row>
    <row r="1149" spans="1:9" hidden="1" x14ac:dyDescent="0.3">
      <c r="A1149">
        <v>2021</v>
      </c>
      <c r="B1149">
        <v>9</v>
      </c>
      <c r="C1149" s="1" t="s">
        <v>26</v>
      </c>
      <c r="D1149" s="1" t="s">
        <v>52</v>
      </c>
      <c r="E1149" s="1" t="s">
        <v>13</v>
      </c>
      <c r="F1149">
        <v>2.0364</v>
      </c>
      <c r="G1149">
        <v>183.71554599999999</v>
      </c>
      <c r="H1149">
        <v>0.81459999999999999</v>
      </c>
      <c r="I1149">
        <v>575</v>
      </c>
    </row>
    <row r="1150" spans="1:9" hidden="1" x14ac:dyDescent="0.3">
      <c r="A1150">
        <v>2021</v>
      </c>
      <c r="B1150">
        <v>9</v>
      </c>
      <c r="C1150" s="1" t="s">
        <v>26</v>
      </c>
      <c r="D1150" s="1" t="s">
        <v>55</v>
      </c>
      <c r="E1150" s="1" t="s">
        <v>12</v>
      </c>
      <c r="F1150">
        <v>1.7236</v>
      </c>
      <c r="G1150">
        <v>68.770531000000005</v>
      </c>
      <c r="H1150">
        <v>0.60329999999999995</v>
      </c>
      <c r="I1150">
        <v>188</v>
      </c>
    </row>
    <row r="1151" spans="1:9" x14ac:dyDescent="0.3">
      <c r="A1151">
        <v>2021</v>
      </c>
      <c r="B1151">
        <v>9</v>
      </c>
      <c r="C1151" s="1" t="s">
        <v>32</v>
      </c>
      <c r="D1151" s="1" t="s">
        <v>10</v>
      </c>
      <c r="E1151" s="1" t="s">
        <v>11</v>
      </c>
      <c r="F1151">
        <v>79.053200000000004</v>
      </c>
      <c r="G1151">
        <v>5065.7111249999998</v>
      </c>
      <c r="H1151">
        <v>16.601199999999999</v>
      </c>
      <c r="I1151">
        <v>10947</v>
      </c>
    </row>
    <row r="1152" spans="1:9" x14ac:dyDescent="0.3">
      <c r="A1152">
        <v>2021</v>
      </c>
      <c r="B1152">
        <v>9</v>
      </c>
      <c r="C1152" s="1" t="s">
        <v>32</v>
      </c>
      <c r="D1152" s="1" t="s">
        <v>10</v>
      </c>
      <c r="E1152" s="1" t="s">
        <v>12</v>
      </c>
      <c r="F1152">
        <v>167.6062</v>
      </c>
      <c r="G1152">
        <v>14523.496622000001</v>
      </c>
      <c r="H1152">
        <v>58.662199999999999</v>
      </c>
      <c r="I1152">
        <v>17799</v>
      </c>
    </row>
    <row r="1153" spans="1:9" x14ac:dyDescent="0.3">
      <c r="A1153">
        <v>2021</v>
      </c>
      <c r="B1153">
        <v>9</v>
      </c>
      <c r="C1153" s="1" t="s">
        <v>32</v>
      </c>
      <c r="D1153" s="1" t="s">
        <v>10</v>
      </c>
      <c r="E1153" s="1" t="s">
        <v>13</v>
      </c>
      <c r="F1153">
        <v>10.1737</v>
      </c>
      <c r="G1153">
        <v>1340.4343699999999</v>
      </c>
      <c r="H1153">
        <v>5.0869</v>
      </c>
      <c r="I1153">
        <v>701</v>
      </c>
    </row>
    <row r="1154" spans="1:9" x14ac:dyDescent="0.3">
      <c r="A1154">
        <v>2021</v>
      </c>
      <c r="B1154">
        <v>9</v>
      </c>
      <c r="C1154" s="1" t="s">
        <v>32</v>
      </c>
      <c r="D1154" s="1" t="s">
        <v>10</v>
      </c>
      <c r="E1154" s="1" t="s">
        <v>14</v>
      </c>
      <c r="F1154">
        <v>1.26E-2</v>
      </c>
      <c r="G1154">
        <v>2.5999940000000001</v>
      </c>
      <c r="H1154">
        <v>9.4000000000000004E-3</v>
      </c>
      <c r="I1154">
        <v>3</v>
      </c>
    </row>
    <row r="1155" spans="1:9" hidden="1" x14ac:dyDescent="0.3">
      <c r="A1155">
        <v>2021</v>
      </c>
      <c r="B1155">
        <v>9</v>
      </c>
      <c r="C1155" s="1" t="s">
        <v>32</v>
      </c>
      <c r="D1155" s="1" t="s">
        <v>15</v>
      </c>
      <c r="E1155" s="1" t="s">
        <v>11</v>
      </c>
      <c r="F1155">
        <v>0.96830000000000005</v>
      </c>
      <c r="G1155">
        <v>114.95761400000001</v>
      </c>
      <c r="H1155">
        <v>0.19370000000000001</v>
      </c>
      <c r="I1155">
        <v>253</v>
      </c>
    </row>
    <row r="1156" spans="1:9" hidden="1" x14ac:dyDescent="0.3">
      <c r="A1156">
        <v>2021</v>
      </c>
      <c r="B1156">
        <v>9</v>
      </c>
      <c r="C1156" s="1" t="s">
        <v>32</v>
      </c>
      <c r="D1156" s="1" t="s">
        <v>15</v>
      </c>
      <c r="E1156" s="1" t="s">
        <v>13</v>
      </c>
      <c r="F1156">
        <v>37.5212</v>
      </c>
      <c r="G1156">
        <v>7067.4779660000004</v>
      </c>
      <c r="H1156">
        <v>15.0084</v>
      </c>
      <c r="I1156">
        <v>3877</v>
      </c>
    </row>
    <row r="1157" spans="1:9" hidden="1" x14ac:dyDescent="0.3">
      <c r="A1157">
        <v>2021</v>
      </c>
      <c r="B1157">
        <v>9</v>
      </c>
      <c r="C1157" s="1" t="s">
        <v>32</v>
      </c>
      <c r="D1157" s="1" t="s">
        <v>20</v>
      </c>
      <c r="E1157" s="1" t="s">
        <v>22</v>
      </c>
      <c r="F1157">
        <v>0.62960000000000005</v>
      </c>
      <c r="G1157">
        <v>39.270828999999999</v>
      </c>
      <c r="H1157">
        <v>0.16370000000000001</v>
      </c>
      <c r="I1157">
        <v>266</v>
      </c>
    </row>
    <row r="1158" spans="1:9" hidden="1" x14ac:dyDescent="0.3">
      <c r="A1158">
        <v>2021</v>
      </c>
      <c r="B1158">
        <v>9</v>
      </c>
      <c r="C1158" s="1" t="s">
        <v>32</v>
      </c>
      <c r="D1158" s="1" t="s">
        <v>20</v>
      </c>
      <c r="E1158" s="1" t="s">
        <v>12</v>
      </c>
      <c r="F1158">
        <v>43.505899999999997</v>
      </c>
      <c r="G1158">
        <v>2370.8854889999998</v>
      </c>
      <c r="H1158">
        <v>15.662100000000001</v>
      </c>
      <c r="I1158">
        <v>2108</v>
      </c>
    </row>
    <row r="1159" spans="1:9" hidden="1" x14ac:dyDescent="0.3">
      <c r="A1159">
        <v>2021</v>
      </c>
      <c r="B1159">
        <v>9</v>
      </c>
      <c r="C1159" s="1" t="s">
        <v>32</v>
      </c>
      <c r="D1159" s="1" t="s">
        <v>51</v>
      </c>
      <c r="E1159" s="1" t="s">
        <v>12</v>
      </c>
      <c r="F1159">
        <v>6.0693999999999999</v>
      </c>
      <c r="G1159">
        <v>471.93084700000003</v>
      </c>
      <c r="H1159">
        <v>2.3367</v>
      </c>
      <c r="I1159">
        <v>4266</v>
      </c>
    </row>
    <row r="1160" spans="1:9" hidden="1" x14ac:dyDescent="0.3">
      <c r="A1160">
        <v>2021</v>
      </c>
      <c r="B1160">
        <v>9</v>
      </c>
      <c r="C1160" s="1" t="s">
        <v>32</v>
      </c>
      <c r="D1160" s="1" t="s">
        <v>51</v>
      </c>
      <c r="E1160" s="1" t="s">
        <v>13</v>
      </c>
      <c r="F1160">
        <v>7.0548999999999999</v>
      </c>
      <c r="G1160">
        <v>458.48649599999999</v>
      </c>
      <c r="H1160">
        <v>3.4569000000000001</v>
      </c>
      <c r="I1160">
        <v>3606</v>
      </c>
    </row>
    <row r="1161" spans="1:9" hidden="1" x14ac:dyDescent="0.3">
      <c r="A1161">
        <v>2021</v>
      </c>
      <c r="B1161">
        <v>9</v>
      </c>
      <c r="C1161" s="1" t="s">
        <v>32</v>
      </c>
      <c r="D1161" s="1" t="s">
        <v>17</v>
      </c>
      <c r="E1161" s="1" t="s">
        <v>18</v>
      </c>
      <c r="F1161">
        <v>7.3345000000000002</v>
      </c>
      <c r="G1161">
        <v>676.65805699999999</v>
      </c>
      <c r="H1161">
        <v>1.3202</v>
      </c>
      <c r="I1161">
        <v>3594</v>
      </c>
    </row>
    <row r="1162" spans="1:9" hidden="1" x14ac:dyDescent="0.3">
      <c r="A1162">
        <v>2021</v>
      </c>
      <c r="B1162">
        <v>9</v>
      </c>
      <c r="C1162" s="1" t="s">
        <v>32</v>
      </c>
      <c r="D1162" s="1" t="s">
        <v>33</v>
      </c>
      <c r="E1162" s="1" t="s">
        <v>18</v>
      </c>
      <c r="F1162">
        <v>1.3111999999999999</v>
      </c>
      <c r="G1162">
        <v>388.65413999999998</v>
      </c>
      <c r="H1162">
        <v>0.249</v>
      </c>
      <c r="I1162">
        <v>115</v>
      </c>
    </row>
    <row r="1163" spans="1:9" hidden="1" x14ac:dyDescent="0.3">
      <c r="A1163">
        <v>2021</v>
      </c>
      <c r="B1163">
        <v>9</v>
      </c>
      <c r="C1163" s="1" t="s">
        <v>32</v>
      </c>
      <c r="D1163" s="1" t="s">
        <v>33</v>
      </c>
      <c r="E1163" s="1" t="s">
        <v>12</v>
      </c>
      <c r="F1163">
        <v>1.15E-2</v>
      </c>
      <c r="G1163">
        <v>4.9720930000000001</v>
      </c>
      <c r="H1163">
        <v>4.1999999999999997E-3</v>
      </c>
      <c r="I1163">
        <v>5</v>
      </c>
    </row>
    <row r="1164" spans="1:9" hidden="1" x14ac:dyDescent="0.3">
      <c r="A1164">
        <v>2021</v>
      </c>
      <c r="B1164">
        <v>9</v>
      </c>
      <c r="C1164" s="1" t="s">
        <v>32</v>
      </c>
      <c r="D1164" s="1" t="s">
        <v>33</v>
      </c>
      <c r="E1164" s="1" t="s">
        <v>13</v>
      </c>
      <c r="F1164">
        <v>5.6599999999999998E-2</v>
      </c>
      <c r="G1164">
        <v>29.526423000000001</v>
      </c>
      <c r="H1164">
        <v>2.8299999999999999E-2</v>
      </c>
      <c r="I1164">
        <v>47</v>
      </c>
    </row>
    <row r="1165" spans="1:9" hidden="1" x14ac:dyDescent="0.3">
      <c r="A1165">
        <v>2021</v>
      </c>
      <c r="B1165">
        <v>9</v>
      </c>
      <c r="C1165" s="1" t="s">
        <v>32</v>
      </c>
      <c r="D1165" s="1" t="s">
        <v>19</v>
      </c>
      <c r="E1165" s="1" t="s">
        <v>12</v>
      </c>
      <c r="F1165">
        <v>1.9244000000000001</v>
      </c>
      <c r="G1165">
        <v>381.29071900000002</v>
      </c>
      <c r="H1165">
        <v>0.71199999999999997</v>
      </c>
      <c r="I1165">
        <v>0</v>
      </c>
    </row>
    <row r="1166" spans="1:9" hidden="1" x14ac:dyDescent="0.3">
      <c r="A1166">
        <v>2021</v>
      </c>
      <c r="B1166">
        <v>9</v>
      </c>
      <c r="C1166" s="1" t="s">
        <v>32</v>
      </c>
      <c r="D1166" s="1" t="s">
        <v>34</v>
      </c>
      <c r="E1166" s="1" t="s">
        <v>18</v>
      </c>
      <c r="F1166">
        <v>2.0999999999999999E-3</v>
      </c>
      <c r="G1166">
        <v>0.76722800000000002</v>
      </c>
      <c r="H1166">
        <v>4.0000000000000002E-4</v>
      </c>
      <c r="I1166">
        <v>3</v>
      </c>
    </row>
    <row r="1167" spans="1:9" hidden="1" x14ac:dyDescent="0.3">
      <c r="A1167">
        <v>2021</v>
      </c>
      <c r="B1167">
        <v>9</v>
      </c>
      <c r="C1167" s="1" t="s">
        <v>32</v>
      </c>
      <c r="D1167" s="1" t="s">
        <v>34</v>
      </c>
      <c r="E1167" s="1" t="s">
        <v>12</v>
      </c>
      <c r="F1167">
        <v>0.1255</v>
      </c>
      <c r="G1167">
        <v>54.314748000000002</v>
      </c>
      <c r="H1167">
        <v>4.3900000000000002E-2</v>
      </c>
      <c r="I1167">
        <v>86</v>
      </c>
    </row>
    <row r="1168" spans="1:9" hidden="1" x14ac:dyDescent="0.3">
      <c r="A1168">
        <v>2021</v>
      </c>
      <c r="B1168">
        <v>9</v>
      </c>
      <c r="C1168" s="1" t="s">
        <v>32</v>
      </c>
      <c r="D1168" s="1" t="s">
        <v>34</v>
      </c>
      <c r="E1168" s="1" t="s">
        <v>13</v>
      </c>
      <c r="F1168">
        <v>0.40360000000000001</v>
      </c>
      <c r="G1168">
        <v>228.47459499999999</v>
      </c>
      <c r="H1168">
        <v>0.16950000000000001</v>
      </c>
      <c r="I1168">
        <v>130</v>
      </c>
    </row>
    <row r="1169" spans="1:9" hidden="1" x14ac:dyDescent="0.3">
      <c r="A1169">
        <v>2021</v>
      </c>
      <c r="B1169">
        <v>9</v>
      </c>
      <c r="C1169" s="1" t="s">
        <v>32</v>
      </c>
      <c r="D1169" s="1" t="s">
        <v>45</v>
      </c>
      <c r="E1169" s="1" t="s">
        <v>12</v>
      </c>
      <c r="F1169">
        <v>4.3609</v>
      </c>
      <c r="G1169">
        <v>277.61780099999999</v>
      </c>
      <c r="H1169">
        <v>1.5263</v>
      </c>
      <c r="I1169">
        <v>2679</v>
      </c>
    </row>
    <row r="1170" spans="1:9" hidden="1" x14ac:dyDescent="0.3">
      <c r="A1170">
        <v>2021</v>
      </c>
      <c r="B1170">
        <v>9</v>
      </c>
      <c r="C1170" s="1" t="s">
        <v>32</v>
      </c>
      <c r="D1170" s="1" t="s">
        <v>50</v>
      </c>
      <c r="E1170" s="1" t="s">
        <v>27</v>
      </c>
      <c r="F1170">
        <v>2.6711</v>
      </c>
      <c r="G1170">
        <v>221.40583799999999</v>
      </c>
      <c r="H1170">
        <v>0.8548</v>
      </c>
      <c r="I1170">
        <v>2847</v>
      </c>
    </row>
    <row r="1171" spans="1:9" x14ac:dyDescent="0.3">
      <c r="A1171">
        <v>2021</v>
      </c>
      <c r="B1171">
        <v>9</v>
      </c>
      <c r="C1171" s="1" t="s">
        <v>9</v>
      </c>
      <c r="D1171" s="1" t="s">
        <v>10</v>
      </c>
      <c r="E1171" s="1" t="s">
        <v>46</v>
      </c>
      <c r="F1171">
        <v>17.616599999999998</v>
      </c>
      <c r="G1171">
        <v>1100.4579000000001</v>
      </c>
      <c r="H1171">
        <v>3.5234000000000001</v>
      </c>
      <c r="I1171">
        <v>563</v>
      </c>
    </row>
    <row r="1172" spans="1:9" x14ac:dyDescent="0.3">
      <c r="A1172">
        <v>2021</v>
      </c>
      <c r="B1172">
        <v>9</v>
      </c>
      <c r="C1172" s="1" t="s">
        <v>26</v>
      </c>
      <c r="D1172" s="1" t="s">
        <v>10</v>
      </c>
      <c r="E1172" s="1" t="s">
        <v>46</v>
      </c>
      <c r="F1172">
        <v>19.039000000000001</v>
      </c>
      <c r="G1172">
        <v>1265.2026000000001</v>
      </c>
      <c r="H1172">
        <v>3.8079000000000001</v>
      </c>
      <c r="I1172">
        <v>2540</v>
      </c>
    </row>
    <row r="1173" spans="1:9" x14ac:dyDescent="0.3">
      <c r="A1173">
        <v>2021</v>
      </c>
      <c r="B1173">
        <v>9</v>
      </c>
      <c r="C1173" s="1" t="s">
        <v>32</v>
      </c>
      <c r="D1173" s="1" t="s">
        <v>10</v>
      </c>
      <c r="E1173" s="1" t="s">
        <v>46</v>
      </c>
      <c r="F1173">
        <v>29.4026</v>
      </c>
      <c r="G1173">
        <v>1831.2859000000001</v>
      </c>
      <c r="H1173">
        <v>5.8804999999999996</v>
      </c>
      <c r="I1173">
        <v>3746</v>
      </c>
    </row>
    <row r="1174" spans="1:9" x14ac:dyDescent="0.3">
      <c r="A1174">
        <v>2021</v>
      </c>
      <c r="B1174">
        <v>10</v>
      </c>
      <c r="C1174" s="1" t="s">
        <v>9</v>
      </c>
      <c r="D1174" s="1" t="s">
        <v>10</v>
      </c>
      <c r="E1174" s="1" t="s">
        <v>11</v>
      </c>
      <c r="F1174">
        <v>13.7742</v>
      </c>
      <c r="G1174">
        <v>838.31649200000004</v>
      </c>
      <c r="H1174">
        <v>2.8925000000000001</v>
      </c>
      <c r="I1174">
        <v>476</v>
      </c>
    </row>
    <row r="1175" spans="1:9" x14ac:dyDescent="0.3">
      <c r="A1175">
        <v>2021</v>
      </c>
      <c r="B1175">
        <v>10</v>
      </c>
      <c r="C1175" s="1" t="s">
        <v>9</v>
      </c>
      <c r="D1175" s="1" t="s">
        <v>10</v>
      </c>
      <c r="E1175" s="1" t="s">
        <v>12</v>
      </c>
      <c r="F1175">
        <v>74.197199999999995</v>
      </c>
      <c r="G1175">
        <v>6333.9268499999998</v>
      </c>
      <c r="H1175">
        <v>25.968900000000001</v>
      </c>
      <c r="I1175">
        <v>789</v>
      </c>
    </row>
    <row r="1176" spans="1:9" x14ac:dyDescent="0.3">
      <c r="A1176">
        <v>2021</v>
      </c>
      <c r="B1176">
        <v>10</v>
      </c>
      <c r="C1176" s="1" t="s">
        <v>9</v>
      </c>
      <c r="D1176" s="1" t="s">
        <v>10</v>
      </c>
      <c r="E1176" s="1" t="s">
        <v>13</v>
      </c>
      <c r="F1176">
        <v>23.3262</v>
      </c>
      <c r="G1176">
        <v>2967.550514</v>
      </c>
      <c r="H1176">
        <v>11.6632</v>
      </c>
      <c r="I1176">
        <v>652</v>
      </c>
    </row>
    <row r="1177" spans="1:9" hidden="1" x14ac:dyDescent="0.3">
      <c r="A1177">
        <v>2021</v>
      </c>
      <c r="B1177">
        <v>10</v>
      </c>
      <c r="C1177" s="1" t="s">
        <v>9</v>
      </c>
      <c r="D1177" s="1" t="s">
        <v>15</v>
      </c>
      <c r="E1177" s="1" t="s">
        <v>11</v>
      </c>
      <c r="F1177">
        <v>0.1159</v>
      </c>
      <c r="G1177">
        <v>13.984016</v>
      </c>
      <c r="H1177">
        <v>2.3199999999999998E-2</v>
      </c>
      <c r="I1177">
        <v>11</v>
      </c>
    </row>
    <row r="1178" spans="1:9" hidden="1" x14ac:dyDescent="0.3">
      <c r="A1178">
        <v>2021</v>
      </c>
      <c r="B1178">
        <v>10</v>
      </c>
      <c r="C1178" s="1" t="s">
        <v>9</v>
      </c>
      <c r="D1178" s="1" t="s">
        <v>15</v>
      </c>
      <c r="E1178" s="1" t="s">
        <v>13</v>
      </c>
      <c r="F1178">
        <v>40.456800000000001</v>
      </c>
      <c r="G1178">
        <v>6789.8870189999998</v>
      </c>
      <c r="H1178">
        <v>16.182700000000001</v>
      </c>
      <c r="I1178">
        <v>721</v>
      </c>
    </row>
    <row r="1179" spans="1:9" hidden="1" x14ac:dyDescent="0.3">
      <c r="A1179">
        <v>2021</v>
      </c>
      <c r="B1179">
        <v>10</v>
      </c>
      <c r="C1179" s="1" t="s">
        <v>9</v>
      </c>
      <c r="D1179" s="1" t="s">
        <v>17</v>
      </c>
      <c r="E1179" s="1" t="s">
        <v>18</v>
      </c>
      <c r="F1179">
        <v>3.0682</v>
      </c>
      <c r="G1179">
        <v>342.04196899999999</v>
      </c>
      <c r="H1179">
        <v>0.55220000000000002</v>
      </c>
      <c r="I1179">
        <v>196</v>
      </c>
    </row>
    <row r="1180" spans="1:9" hidden="1" x14ac:dyDescent="0.3">
      <c r="A1180">
        <v>2021</v>
      </c>
      <c r="B1180">
        <v>10</v>
      </c>
      <c r="C1180" s="1" t="s">
        <v>9</v>
      </c>
      <c r="D1180" s="1" t="s">
        <v>21</v>
      </c>
      <c r="E1180" s="1" t="s">
        <v>22</v>
      </c>
      <c r="F1180">
        <v>4.9500000000000002E-2</v>
      </c>
      <c r="G1180">
        <v>12.090182</v>
      </c>
      <c r="H1180">
        <v>1.3899999999999999E-2</v>
      </c>
      <c r="I1180">
        <v>15</v>
      </c>
    </row>
    <row r="1181" spans="1:9" hidden="1" x14ac:dyDescent="0.3">
      <c r="A1181">
        <v>2021</v>
      </c>
      <c r="B1181">
        <v>10</v>
      </c>
      <c r="C1181" s="1" t="s">
        <v>9</v>
      </c>
      <c r="D1181" s="1" t="s">
        <v>21</v>
      </c>
      <c r="E1181" s="1" t="s">
        <v>13</v>
      </c>
      <c r="F1181">
        <v>1.3658999999999999</v>
      </c>
      <c r="G1181">
        <v>170.32941199999999</v>
      </c>
      <c r="H1181">
        <v>0.5464</v>
      </c>
      <c r="I1181">
        <v>179</v>
      </c>
    </row>
    <row r="1182" spans="1:9" hidden="1" x14ac:dyDescent="0.3">
      <c r="A1182">
        <v>2021</v>
      </c>
      <c r="B1182">
        <v>10</v>
      </c>
      <c r="C1182" s="1" t="s">
        <v>9</v>
      </c>
      <c r="D1182" s="1" t="s">
        <v>20</v>
      </c>
      <c r="E1182" s="1" t="s">
        <v>12</v>
      </c>
      <c r="F1182">
        <v>2.0815000000000001</v>
      </c>
      <c r="G1182">
        <v>170.15814399999999</v>
      </c>
      <c r="H1182">
        <v>0.74939999999999996</v>
      </c>
      <c r="I1182">
        <v>209</v>
      </c>
    </row>
    <row r="1183" spans="1:9" hidden="1" x14ac:dyDescent="0.3">
      <c r="A1183">
        <v>2021</v>
      </c>
      <c r="B1183">
        <v>10</v>
      </c>
      <c r="C1183" s="1" t="s">
        <v>9</v>
      </c>
      <c r="D1183" s="1" t="s">
        <v>50</v>
      </c>
      <c r="E1183" s="1" t="s">
        <v>27</v>
      </c>
      <c r="F1183">
        <v>0.84899999999999998</v>
      </c>
      <c r="G1183">
        <v>89.076100999999994</v>
      </c>
      <c r="H1183">
        <v>0.2717</v>
      </c>
      <c r="I1183">
        <v>253</v>
      </c>
    </row>
    <row r="1184" spans="1:9" hidden="1" x14ac:dyDescent="0.3">
      <c r="A1184">
        <v>2021</v>
      </c>
      <c r="B1184">
        <v>10</v>
      </c>
      <c r="C1184" s="1" t="s">
        <v>9</v>
      </c>
      <c r="D1184" s="1" t="s">
        <v>19</v>
      </c>
      <c r="E1184" s="1" t="s">
        <v>12</v>
      </c>
      <c r="F1184">
        <v>0.25650000000000001</v>
      </c>
      <c r="G1184">
        <v>46.124091999999997</v>
      </c>
      <c r="H1184">
        <v>9.4899999999999998E-2</v>
      </c>
      <c r="I1184">
        <v>36</v>
      </c>
    </row>
    <row r="1185" spans="1:9" hidden="1" x14ac:dyDescent="0.3">
      <c r="A1185">
        <v>2021</v>
      </c>
      <c r="B1185">
        <v>10</v>
      </c>
      <c r="C1185" s="1" t="s">
        <v>9</v>
      </c>
      <c r="D1185" s="1" t="s">
        <v>42</v>
      </c>
      <c r="E1185" s="1" t="s">
        <v>13</v>
      </c>
      <c r="F1185">
        <v>0.18029999999999999</v>
      </c>
      <c r="G1185">
        <v>33.354405</v>
      </c>
      <c r="H1185">
        <v>7.2099999999999997E-2</v>
      </c>
      <c r="I1185">
        <v>54</v>
      </c>
    </row>
    <row r="1186" spans="1:9" hidden="1" x14ac:dyDescent="0.3">
      <c r="A1186">
        <v>2021</v>
      </c>
      <c r="B1186">
        <v>10</v>
      </c>
      <c r="C1186" s="1" t="s">
        <v>9</v>
      </c>
      <c r="D1186" s="1" t="s">
        <v>41</v>
      </c>
      <c r="E1186" s="1" t="s">
        <v>13</v>
      </c>
      <c r="F1186">
        <v>0.17879999999999999</v>
      </c>
      <c r="G1186">
        <v>30.823634999999999</v>
      </c>
      <c r="H1186">
        <v>8.9399999999999993E-2</v>
      </c>
      <c r="I1186">
        <v>0</v>
      </c>
    </row>
    <row r="1187" spans="1:9" hidden="1" x14ac:dyDescent="0.3">
      <c r="A1187">
        <v>2021</v>
      </c>
      <c r="B1187">
        <v>10</v>
      </c>
      <c r="C1187" s="1" t="s">
        <v>9</v>
      </c>
      <c r="D1187" s="1" t="s">
        <v>25</v>
      </c>
      <c r="E1187" s="1" t="s">
        <v>18</v>
      </c>
      <c r="F1187">
        <v>0.40670000000000001</v>
      </c>
      <c r="G1187">
        <v>24.997520000000002</v>
      </c>
      <c r="H1187">
        <v>7.3200000000000001E-2</v>
      </c>
      <c r="I1187">
        <v>0</v>
      </c>
    </row>
    <row r="1188" spans="1:9" hidden="1" x14ac:dyDescent="0.3">
      <c r="A1188">
        <v>2021</v>
      </c>
      <c r="B1188">
        <v>10</v>
      </c>
      <c r="C1188" s="1" t="s">
        <v>9</v>
      </c>
      <c r="D1188" s="1" t="s">
        <v>25</v>
      </c>
      <c r="E1188" s="1" t="s">
        <v>13</v>
      </c>
      <c r="F1188">
        <v>4.0000000000000002E-4</v>
      </c>
      <c r="G1188">
        <v>5.7619999999999998E-2</v>
      </c>
      <c r="H1188">
        <v>1E-4</v>
      </c>
      <c r="I1188">
        <v>0</v>
      </c>
    </row>
    <row r="1189" spans="1:9" x14ac:dyDescent="0.3">
      <c r="A1189">
        <v>2021</v>
      </c>
      <c r="B1189">
        <v>10</v>
      </c>
      <c r="C1189" s="1" t="s">
        <v>26</v>
      </c>
      <c r="D1189" s="1" t="s">
        <v>10</v>
      </c>
      <c r="E1189" s="1" t="s">
        <v>11</v>
      </c>
      <c r="F1189">
        <v>38.1815</v>
      </c>
      <c r="G1189">
        <v>2459.4233840000002</v>
      </c>
      <c r="H1189">
        <v>8.0181000000000004</v>
      </c>
      <c r="I1189">
        <v>6076</v>
      </c>
    </row>
    <row r="1190" spans="1:9" x14ac:dyDescent="0.3">
      <c r="A1190">
        <v>2021</v>
      </c>
      <c r="B1190">
        <v>10</v>
      </c>
      <c r="C1190" s="1" t="s">
        <v>26</v>
      </c>
      <c r="D1190" s="1" t="s">
        <v>10</v>
      </c>
      <c r="E1190" s="1" t="s">
        <v>12</v>
      </c>
      <c r="F1190">
        <v>85.807000000000002</v>
      </c>
      <c r="G1190">
        <v>7416.6545999999998</v>
      </c>
      <c r="H1190">
        <v>30.032499999999999</v>
      </c>
      <c r="I1190">
        <v>10542</v>
      </c>
    </row>
    <row r="1191" spans="1:9" x14ac:dyDescent="0.3">
      <c r="A1191">
        <v>2021</v>
      </c>
      <c r="B1191">
        <v>10</v>
      </c>
      <c r="C1191" s="1" t="s">
        <v>26</v>
      </c>
      <c r="D1191" s="1" t="s">
        <v>10</v>
      </c>
      <c r="E1191" s="1" t="s">
        <v>13</v>
      </c>
      <c r="F1191">
        <v>1.7193000000000001</v>
      </c>
      <c r="G1191">
        <v>266.12443999999999</v>
      </c>
      <c r="H1191">
        <v>0.85960000000000003</v>
      </c>
      <c r="I1191">
        <v>540</v>
      </c>
    </row>
    <row r="1192" spans="1:9" x14ac:dyDescent="0.3">
      <c r="A1192">
        <v>2021</v>
      </c>
      <c r="B1192">
        <v>10</v>
      </c>
      <c r="C1192" s="1" t="s">
        <v>26</v>
      </c>
      <c r="D1192" s="1" t="s">
        <v>10</v>
      </c>
      <c r="E1192" s="1" t="s">
        <v>14</v>
      </c>
      <c r="F1192">
        <v>0.4027</v>
      </c>
      <c r="G1192">
        <v>65.041677000000007</v>
      </c>
      <c r="H1192">
        <v>0.30199999999999999</v>
      </c>
      <c r="I1192">
        <v>245</v>
      </c>
    </row>
    <row r="1193" spans="1:9" hidden="1" x14ac:dyDescent="0.3">
      <c r="A1193">
        <v>2021</v>
      </c>
      <c r="B1193">
        <v>10</v>
      </c>
      <c r="C1193" s="1" t="s">
        <v>26</v>
      </c>
      <c r="D1193" s="1" t="s">
        <v>15</v>
      </c>
      <c r="E1193" s="1" t="s">
        <v>11</v>
      </c>
      <c r="F1193">
        <v>8.2699999999999996E-2</v>
      </c>
      <c r="G1193">
        <v>10.970205999999999</v>
      </c>
      <c r="H1193">
        <v>1.6500000000000001E-2</v>
      </c>
      <c r="I1193">
        <v>31</v>
      </c>
    </row>
    <row r="1194" spans="1:9" hidden="1" x14ac:dyDescent="0.3">
      <c r="A1194">
        <v>2021</v>
      </c>
      <c r="B1194">
        <v>10</v>
      </c>
      <c r="C1194" s="1" t="s">
        <v>26</v>
      </c>
      <c r="D1194" s="1" t="s">
        <v>15</v>
      </c>
      <c r="E1194" s="1" t="s">
        <v>13</v>
      </c>
      <c r="F1194">
        <v>7.9870000000000001</v>
      </c>
      <c r="G1194">
        <v>1451.274377</v>
      </c>
      <c r="H1194">
        <v>3.1949000000000001</v>
      </c>
      <c r="I1194">
        <v>1257</v>
      </c>
    </row>
    <row r="1195" spans="1:9" hidden="1" x14ac:dyDescent="0.3">
      <c r="A1195">
        <v>2021</v>
      </c>
      <c r="B1195">
        <v>10</v>
      </c>
      <c r="C1195" s="1" t="s">
        <v>26</v>
      </c>
      <c r="D1195" s="1" t="s">
        <v>17</v>
      </c>
      <c r="E1195" s="1" t="s">
        <v>18</v>
      </c>
      <c r="F1195">
        <v>14.5779</v>
      </c>
      <c r="G1195">
        <v>1306.824554</v>
      </c>
      <c r="H1195">
        <v>2.6240000000000001</v>
      </c>
      <c r="I1195">
        <v>3555</v>
      </c>
    </row>
    <row r="1196" spans="1:9" hidden="1" x14ac:dyDescent="0.3">
      <c r="A1196">
        <v>2021</v>
      </c>
      <c r="B1196">
        <v>10</v>
      </c>
      <c r="C1196" s="1" t="s">
        <v>26</v>
      </c>
      <c r="D1196" s="1" t="s">
        <v>20</v>
      </c>
      <c r="E1196" s="1" t="s">
        <v>22</v>
      </c>
      <c r="F1196">
        <v>0.28820000000000001</v>
      </c>
      <c r="G1196">
        <v>18.151683999999999</v>
      </c>
      <c r="H1196">
        <v>7.4899999999999994E-2</v>
      </c>
      <c r="I1196">
        <v>113</v>
      </c>
    </row>
    <row r="1197" spans="1:9" hidden="1" x14ac:dyDescent="0.3">
      <c r="A1197">
        <v>2021</v>
      </c>
      <c r="B1197">
        <v>10</v>
      </c>
      <c r="C1197" s="1" t="s">
        <v>26</v>
      </c>
      <c r="D1197" s="1" t="s">
        <v>20</v>
      </c>
      <c r="E1197" s="1" t="s">
        <v>12</v>
      </c>
      <c r="F1197">
        <v>5.6143000000000001</v>
      </c>
      <c r="G1197">
        <v>434.429395</v>
      </c>
      <c r="H1197">
        <v>2.0211000000000001</v>
      </c>
      <c r="I1197">
        <v>1348</v>
      </c>
    </row>
    <row r="1198" spans="1:9" hidden="1" x14ac:dyDescent="0.3">
      <c r="A1198">
        <v>2021</v>
      </c>
      <c r="B1198">
        <v>10</v>
      </c>
      <c r="C1198" s="1" t="s">
        <v>26</v>
      </c>
      <c r="D1198" s="1" t="s">
        <v>51</v>
      </c>
      <c r="E1198" s="1" t="s">
        <v>12</v>
      </c>
      <c r="F1198">
        <v>2.415</v>
      </c>
      <c r="G1198">
        <v>163.86748800000001</v>
      </c>
      <c r="H1198">
        <v>0.92969999999999997</v>
      </c>
      <c r="I1198">
        <v>1028</v>
      </c>
    </row>
    <row r="1199" spans="1:9" hidden="1" x14ac:dyDescent="0.3">
      <c r="A1199">
        <v>2021</v>
      </c>
      <c r="B1199">
        <v>10</v>
      </c>
      <c r="C1199" s="1" t="s">
        <v>26</v>
      </c>
      <c r="D1199" s="1" t="s">
        <v>51</v>
      </c>
      <c r="E1199" s="1" t="s">
        <v>13</v>
      </c>
      <c r="F1199">
        <v>2.2058</v>
      </c>
      <c r="G1199">
        <v>155.75825599999999</v>
      </c>
      <c r="H1199">
        <v>1.0809</v>
      </c>
      <c r="I1199">
        <v>1367</v>
      </c>
    </row>
    <row r="1200" spans="1:9" hidden="1" x14ac:dyDescent="0.3">
      <c r="A1200">
        <v>2021</v>
      </c>
      <c r="B1200">
        <v>10</v>
      </c>
      <c r="C1200" s="1" t="s">
        <v>26</v>
      </c>
      <c r="D1200" s="1" t="s">
        <v>52</v>
      </c>
      <c r="E1200" s="1" t="s">
        <v>13</v>
      </c>
      <c r="F1200">
        <v>2.6855000000000002</v>
      </c>
      <c r="G1200">
        <v>198.28060199999999</v>
      </c>
      <c r="H1200">
        <v>1.0742</v>
      </c>
      <c r="I1200">
        <v>686</v>
      </c>
    </row>
    <row r="1201" spans="1:9" hidden="1" x14ac:dyDescent="0.3">
      <c r="A1201">
        <v>2021</v>
      </c>
      <c r="B1201">
        <v>10</v>
      </c>
      <c r="C1201" s="1" t="s">
        <v>26</v>
      </c>
      <c r="D1201" s="1" t="s">
        <v>16</v>
      </c>
      <c r="E1201" s="1" t="s">
        <v>11</v>
      </c>
      <c r="F1201">
        <v>2.1932999999999998</v>
      </c>
      <c r="G1201">
        <v>156.285721</v>
      </c>
      <c r="H1201">
        <v>0.50449999999999995</v>
      </c>
      <c r="I1201">
        <v>739</v>
      </c>
    </row>
    <row r="1202" spans="1:9" hidden="1" x14ac:dyDescent="0.3">
      <c r="A1202">
        <v>2021</v>
      </c>
      <c r="B1202">
        <v>10</v>
      </c>
      <c r="C1202" s="1" t="s">
        <v>26</v>
      </c>
      <c r="D1202" s="1" t="s">
        <v>16</v>
      </c>
      <c r="E1202" s="1" t="s">
        <v>13</v>
      </c>
      <c r="F1202">
        <v>0.20899999999999999</v>
      </c>
      <c r="G1202">
        <v>18.574318999999999</v>
      </c>
      <c r="H1202">
        <v>9.4E-2</v>
      </c>
      <c r="I1202">
        <v>193</v>
      </c>
    </row>
    <row r="1203" spans="1:9" hidden="1" x14ac:dyDescent="0.3">
      <c r="A1203">
        <v>2021</v>
      </c>
      <c r="B1203">
        <v>10</v>
      </c>
      <c r="C1203" s="1" t="s">
        <v>26</v>
      </c>
      <c r="D1203" s="1" t="s">
        <v>50</v>
      </c>
      <c r="E1203" s="1" t="s">
        <v>27</v>
      </c>
      <c r="F1203">
        <v>1.7481</v>
      </c>
      <c r="G1203">
        <v>162.59215699999999</v>
      </c>
      <c r="H1203">
        <v>0.55940000000000001</v>
      </c>
      <c r="I1203">
        <v>1514</v>
      </c>
    </row>
    <row r="1204" spans="1:9" hidden="1" x14ac:dyDescent="0.3">
      <c r="A1204">
        <v>2021</v>
      </c>
      <c r="B1204">
        <v>10</v>
      </c>
      <c r="C1204" s="1" t="s">
        <v>26</v>
      </c>
      <c r="D1204" s="1" t="s">
        <v>45</v>
      </c>
      <c r="E1204" s="1" t="s">
        <v>12</v>
      </c>
      <c r="F1204">
        <v>1.8761000000000001</v>
      </c>
      <c r="G1204">
        <v>140.60075599999999</v>
      </c>
      <c r="H1204">
        <v>0.65659999999999996</v>
      </c>
      <c r="I1204">
        <v>1215</v>
      </c>
    </row>
    <row r="1205" spans="1:9" hidden="1" x14ac:dyDescent="0.3">
      <c r="A1205">
        <v>2021</v>
      </c>
      <c r="B1205">
        <v>10</v>
      </c>
      <c r="C1205" s="1" t="s">
        <v>26</v>
      </c>
      <c r="D1205" s="1" t="s">
        <v>21</v>
      </c>
      <c r="E1205" s="1" t="s">
        <v>22</v>
      </c>
      <c r="F1205">
        <v>3.7000000000000002E-3</v>
      </c>
      <c r="G1205">
        <v>1.48214</v>
      </c>
      <c r="H1205">
        <v>1.1000000000000001E-3</v>
      </c>
      <c r="I1205">
        <v>0</v>
      </c>
    </row>
    <row r="1206" spans="1:9" hidden="1" x14ac:dyDescent="0.3">
      <c r="A1206">
        <v>2021</v>
      </c>
      <c r="B1206">
        <v>10</v>
      </c>
      <c r="C1206" s="1" t="s">
        <v>26</v>
      </c>
      <c r="D1206" s="1" t="s">
        <v>21</v>
      </c>
      <c r="E1206" s="1" t="s">
        <v>13</v>
      </c>
      <c r="F1206">
        <v>0.55659999999999998</v>
      </c>
      <c r="G1206">
        <v>67.058508000000003</v>
      </c>
      <c r="H1206">
        <v>0.22259999999999999</v>
      </c>
      <c r="I1206">
        <v>0</v>
      </c>
    </row>
    <row r="1207" spans="1:9" x14ac:dyDescent="0.3">
      <c r="A1207">
        <v>2021</v>
      </c>
      <c r="B1207">
        <v>10</v>
      </c>
      <c r="C1207" s="1" t="s">
        <v>32</v>
      </c>
      <c r="D1207" s="1" t="s">
        <v>10</v>
      </c>
      <c r="E1207" s="1" t="s">
        <v>11</v>
      </c>
      <c r="F1207">
        <v>126.6332</v>
      </c>
      <c r="G1207">
        <v>7484.2811529999999</v>
      </c>
      <c r="H1207">
        <v>26.593</v>
      </c>
      <c r="I1207">
        <v>11784</v>
      </c>
    </row>
    <row r="1208" spans="1:9" x14ac:dyDescent="0.3">
      <c r="A1208">
        <v>2021</v>
      </c>
      <c r="B1208">
        <v>10</v>
      </c>
      <c r="C1208" s="1" t="s">
        <v>32</v>
      </c>
      <c r="D1208" s="1" t="s">
        <v>10</v>
      </c>
      <c r="E1208" s="1" t="s">
        <v>12</v>
      </c>
      <c r="F1208">
        <v>188.81450000000001</v>
      </c>
      <c r="G1208">
        <v>15760.805762</v>
      </c>
      <c r="H1208">
        <v>66.085099999999997</v>
      </c>
      <c r="I1208">
        <v>17949</v>
      </c>
    </row>
    <row r="1209" spans="1:9" x14ac:dyDescent="0.3">
      <c r="A1209">
        <v>2021</v>
      </c>
      <c r="B1209">
        <v>10</v>
      </c>
      <c r="C1209" s="1" t="s">
        <v>32</v>
      </c>
      <c r="D1209" s="1" t="s">
        <v>10</v>
      </c>
      <c r="E1209" s="1" t="s">
        <v>13</v>
      </c>
      <c r="F1209">
        <v>7.1569000000000003</v>
      </c>
      <c r="G1209">
        <v>1051.793848</v>
      </c>
      <c r="H1209">
        <v>3.5785</v>
      </c>
      <c r="I1209">
        <v>680</v>
      </c>
    </row>
    <row r="1210" spans="1:9" x14ac:dyDescent="0.3">
      <c r="A1210">
        <v>2021</v>
      </c>
      <c r="B1210">
        <v>10</v>
      </c>
      <c r="C1210" s="1" t="s">
        <v>32</v>
      </c>
      <c r="D1210" s="1" t="s">
        <v>10</v>
      </c>
      <c r="E1210" s="1" t="s">
        <v>14</v>
      </c>
      <c r="F1210">
        <v>1.21E-2</v>
      </c>
      <c r="G1210">
        <v>1.881435</v>
      </c>
      <c r="H1210">
        <v>8.9999999999999993E-3</v>
      </c>
      <c r="I1210">
        <v>3</v>
      </c>
    </row>
    <row r="1211" spans="1:9" hidden="1" x14ac:dyDescent="0.3">
      <c r="A1211">
        <v>2021</v>
      </c>
      <c r="B1211">
        <v>10</v>
      </c>
      <c r="C1211" s="1" t="s">
        <v>32</v>
      </c>
      <c r="D1211" s="1" t="s">
        <v>15</v>
      </c>
      <c r="E1211" s="1" t="s">
        <v>11</v>
      </c>
      <c r="F1211">
        <v>1.0006999999999999</v>
      </c>
      <c r="G1211">
        <v>112.16592900000001</v>
      </c>
      <c r="H1211">
        <v>0.20019999999999999</v>
      </c>
      <c r="I1211">
        <v>225</v>
      </c>
    </row>
    <row r="1212" spans="1:9" hidden="1" x14ac:dyDescent="0.3">
      <c r="A1212">
        <v>2021</v>
      </c>
      <c r="B1212">
        <v>10</v>
      </c>
      <c r="C1212" s="1" t="s">
        <v>32</v>
      </c>
      <c r="D1212" s="1" t="s">
        <v>15</v>
      </c>
      <c r="E1212" s="1" t="s">
        <v>13</v>
      </c>
      <c r="F1212">
        <v>55.961500000000001</v>
      </c>
      <c r="G1212">
        <v>9577.5189370000007</v>
      </c>
      <c r="H1212">
        <v>22.384599999999999</v>
      </c>
      <c r="I1212">
        <v>4222</v>
      </c>
    </row>
    <row r="1213" spans="1:9" hidden="1" x14ac:dyDescent="0.3">
      <c r="A1213">
        <v>2021</v>
      </c>
      <c r="B1213">
        <v>10</v>
      </c>
      <c r="C1213" s="1" t="s">
        <v>32</v>
      </c>
      <c r="D1213" s="1" t="s">
        <v>17</v>
      </c>
      <c r="E1213" s="1" t="s">
        <v>18</v>
      </c>
      <c r="F1213">
        <v>23.237400000000001</v>
      </c>
      <c r="G1213">
        <v>2101.853462</v>
      </c>
      <c r="H1213">
        <v>4.1826999999999996</v>
      </c>
      <c r="I1213">
        <v>5351</v>
      </c>
    </row>
    <row r="1214" spans="1:9" hidden="1" x14ac:dyDescent="0.3">
      <c r="A1214">
        <v>2021</v>
      </c>
      <c r="B1214">
        <v>10</v>
      </c>
      <c r="C1214" s="1" t="s">
        <v>32</v>
      </c>
      <c r="D1214" s="1" t="s">
        <v>20</v>
      </c>
      <c r="E1214" s="1" t="s">
        <v>22</v>
      </c>
      <c r="F1214">
        <v>0.71150000000000002</v>
      </c>
      <c r="G1214">
        <v>44.767403000000002</v>
      </c>
      <c r="H1214">
        <v>0.185</v>
      </c>
      <c r="I1214">
        <v>268</v>
      </c>
    </row>
    <row r="1215" spans="1:9" hidden="1" x14ac:dyDescent="0.3">
      <c r="A1215">
        <v>2021</v>
      </c>
      <c r="B1215">
        <v>10</v>
      </c>
      <c r="C1215" s="1" t="s">
        <v>32</v>
      </c>
      <c r="D1215" s="1" t="s">
        <v>20</v>
      </c>
      <c r="E1215" s="1" t="s">
        <v>12</v>
      </c>
      <c r="F1215">
        <v>14.6753</v>
      </c>
      <c r="G1215">
        <v>1156.3875579999999</v>
      </c>
      <c r="H1215">
        <v>5.2831000000000001</v>
      </c>
      <c r="I1215">
        <v>1877</v>
      </c>
    </row>
    <row r="1216" spans="1:9" hidden="1" x14ac:dyDescent="0.3">
      <c r="A1216">
        <v>2021</v>
      </c>
      <c r="B1216">
        <v>10</v>
      </c>
      <c r="C1216" s="1" t="s">
        <v>32</v>
      </c>
      <c r="D1216" s="1" t="s">
        <v>51</v>
      </c>
      <c r="E1216" s="1" t="s">
        <v>12</v>
      </c>
      <c r="F1216">
        <v>8.6252999999999993</v>
      </c>
      <c r="G1216">
        <v>595.80271500000003</v>
      </c>
      <c r="H1216">
        <v>3.3207</v>
      </c>
      <c r="I1216">
        <v>2973</v>
      </c>
    </row>
    <row r="1217" spans="1:9" hidden="1" x14ac:dyDescent="0.3">
      <c r="A1217">
        <v>2021</v>
      </c>
      <c r="B1217">
        <v>10</v>
      </c>
      <c r="C1217" s="1" t="s">
        <v>32</v>
      </c>
      <c r="D1217" s="1" t="s">
        <v>51</v>
      </c>
      <c r="E1217" s="1" t="s">
        <v>13</v>
      </c>
      <c r="F1217">
        <v>3.7985000000000002</v>
      </c>
      <c r="G1217">
        <v>275.08570500000002</v>
      </c>
      <c r="H1217">
        <v>1.8613</v>
      </c>
      <c r="I1217">
        <v>1927</v>
      </c>
    </row>
    <row r="1218" spans="1:9" hidden="1" x14ac:dyDescent="0.3">
      <c r="A1218">
        <v>2021</v>
      </c>
      <c r="B1218">
        <v>10</v>
      </c>
      <c r="C1218" s="1" t="s">
        <v>32</v>
      </c>
      <c r="D1218" s="1" t="s">
        <v>19</v>
      </c>
      <c r="E1218" s="1" t="s">
        <v>12</v>
      </c>
      <c r="F1218">
        <v>2.1044</v>
      </c>
      <c r="G1218">
        <v>449.28334699999999</v>
      </c>
      <c r="H1218">
        <v>0.77859999999999996</v>
      </c>
      <c r="I1218">
        <v>0</v>
      </c>
    </row>
    <row r="1219" spans="1:9" hidden="1" x14ac:dyDescent="0.3">
      <c r="A1219">
        <v>2021</v>
      </c>
      <c r="B1219">
        <v>10</v>
      </c>
      <c r="C1219" s="1" t="s">
        <v>32</v>
      </c>
      <c r="D1219" s="1" t="s">
        <v>33</v>
      </c>
      <c r="E1219" s="1" t="s">
        <v>18</v>
      </c>
      <c r="F1219">
        <v>1.2161999999999999</v>
      </c>
      <c r="G1219">
        <v>378.99533500000001</v>
      </c>
      <c r="H1219">
        <v>0.2311</v>
      </c>
      <c r="I1219">
        <v>107</v>
      </c>
    </row>
    <row r="1220" spans="1:9" hidden="1" x14ac:dyDescent="0.3">
      <c r="A1220">
        <v>2021</v>
      </c>
      <c r="B1220">
        <v>10</v>
      </c>
      <c r="C1220" s="1" t="s">
        <v>32</v>
      </c>
      <c r="D1220" s="1" t="s">
        <v>33</v>
      </c>
      <c r="E1220" s="1" t="s">
        <v>12</v>
      </c>
      <c r="F1220">
        <v>1.7600000000000001E-2</v>
      </c>
      <c r="G1220">
        <v>7.4601620000000004</v>
      </c>
      <c r="H1220">
        <v>6.1999999999999998E-3</v>
      </c>
      <c r="I1220">
        <v>4</v>
      </c>
    </row>
    <row r="1221" spans="1:9" hidden="1" x14ac:dyDescent="0.3">
      <c r="A1221">
        <v>2021</v>
      </c>
      <c r="B1221">
        <v>10</v>
      </c>
      <c r="C1221" s="1" t="s">
        <v>32</v>
      </c>
      <c r="D1221" s="1" t="s">
        <v>33</v>
      </c>
      <c r="E1221" s="1" t="s">
        <v>13</v>
      </c>
      <c r="F1221">
        <v>4.6699999999999998E-2</v>
      </c>
      <c r="G1221">
        <v>23.810641</v>
      </c>
      <c r="H1221">
        <v>2.3300000000000001E-2</v>
      </c>
      <c r="I1221">
        <v>36</v>
      </c>
    </row>
    <row r="1222" spans="1:9" hidden="1" x14ac:dyDescent="0.3">
      <c r="A1222">
        <v>2021</v>
      </c>
      <c r="B1222">
        <v>10</v>
      </c>
      <c r="C1222" s="1" t="s">
        <v>32</v>
      </c>
      <c r="D1222" s="1" t="s">
        <v>34</v>
      </c>
      <c r="E1222" s="1" t="s">
        <v>18</v>
      </c>
      <c r="F1222">
        <v>2.5999999999999999E-3</v>
      </c>
      <c r="G1222">
        <v>1.2736730000000001</v>
      </c>
      <c r="H1222">
        <v>5.0000000000000001E-4</v>
      </c>
      <c r="I1222">
        <v>1</v>
      </c>
    </row>
    <row r="1223" spans="1:9" hidden="1" x14ac:dyDescent="0.3">
      <c r="A1223">
        <v>2021</v>
      </c>
      <c r="B1223">
        <v>10</v>
      </c>
      <c r="C1223" s="1" t="s">
        <v>32</v>
      </c>
      <c r="D1223" s="1" t="s">
        <v>34</v>
      </c>
      <c r="E1223" s="1" t="s">
        <v>12</v>
      </c>
      <c r="F1223">
        <v>0.1336</v>
      </c>
      <c r="G1223">
        <v>58.314528000000003</v>
      </c>
      <c r="H1223">
        <v>4.6699999999999998E-2</v>
      </c>
      <c r="I1223">
        <v>89</v>
      </c>
    </row>
    <row r="1224" spans="1:9" hidden="1" x14ac:dyDescent="0.3">
      <c r="A1224">
        <v>2021</v>
      </c>
      <c r="B1224">
        <v>10</v>
      </c>
      <c r="C1224" s="1" t="s">
        <v>32</v>
      </c>
      <c r="D1224" s="1" t="s">
        <v>34</v>
      </c>
      <c r="E1224" s="1" t="s">
        <v>13</v>
      </c>
      <c r="F1224">
        <v>0.52339999999999998</v>
      </c>
      <c r="G1224">
        <v>283.69342599999999</v>
      </c>
      <c r="H1224">
        <v>0.21990000000000001</v>
      </c>
      <c r="I1224">
        <v>89</v>
      </c>
    </row>
    <row r="1225" spans="1:9" hidden="1" x14ac:dyDescent="0.3">
      <c r="A1225">
        <v>2021</v>
      </c>
      <c r="B1225">
        <v>10</v>
      </c>
      <c r="C1225" s="1" t="s">
        <v>32</v>
      </c>
      <c r="D1225" s="1" t="s">
        <v>50</v>
      </c>
      <c r="E1225" s="1" t="s">
        <v>27</v>
      </c>
      <c r="F1225">
        <v>2.7793999999999999</v>
      </c>
      <c r="G1225">
        <v>235.03743700000001</v>
      </c>
      <c r="H1225">
        <v>0.88939999999999997</v>
      </c>
      <c r="I1225">
        <v>2408</v>
      </c>
    </row>
    <row r="1226" spans="1:9" hidden="1" x14ac:dyDescent="0.3">
      <c r="A1226">
        <v>2021</v>
      </c>
      <c r="B1226">
        <v>10</v>
      </c>
      <c r="C1226" s="1" t="s">
        <v>32</v>
      </c>
      <c r="D1226" s="1" t="s">
        <v>45</v>
      </c>
      <c r="E1226" s="1" t="s">
        <v>12</v>
      </c>
      <c r="F1226">
        <v>2.6869000000000001</v>
      </c>
      <c r="G1226">
        <v>191.25912099999999</v>
      </c>
      <c r="H1226">
        <v>0.94040000000000001</v>
      </c>
      <c r="I1226">
        <v>1641</v>
      </c>
    </row>
    <row r="1227" spans="1:9" x14ac:dyDescent="0.3">
      <c r="A1227">
        <v>2021</v>
      </c>
      <c r="B1227">
        <v>10</v>
      </c>
      <c r="C1227" s="1" t="s">
        <v>9</v>
      </c>
      <c r="D1227" s="1" t="s">
        <v>10</v>
      </c>
      <c r="E1227" s="1" t="s">
        <v>46</v>
      </c>
      <c r="F1227">
        <v>12.0022</v>
      </c>
      <c r="G1227">
        <v>833.89380000000006</v>
      </c>
      <c r="H1227">
        <v>2.4005000000000001</v>
      </c>
      <c r="I1227">
        <v>468</v>
      </c>
    </row>
    <row r="1228" spans="1:9" x14ac:dyDescent="0.3">
      <c r="A1228">
        <v>2021</v>
      </c>
      <c r="B1228">
        <v>10</v>
      </c>
      <c r="C1228" s="1" t="s">
        <v>26</v>
      </c>
      <c r="D1228" s="1" t="s">
        <v>10</v>
      </c>
      <c r="E1228" s="1" t="s">
        <v>46</v>
      </c>
      <c r="F1228">
        <v>13.687900000000001</v>
      </c>
      <c r="G1228">
        <v>867.91150000000005</v>
      </c>
      <c r="H1228">
        <v>2.7376</v>
      </c>
      <c r="I1228">
        <v>1703</v>
      </c>
    </row>
    <row r="1229" spans="1:9" x14ac:dyDescent="0.3">
      <c r="A1229">
        <v>2021</v>
      </c>
      <c r="B1229">
        <v>10</v>
      </c>
      <c r="C1229" s="1" t="s">
        <v>32</v>
      </c>
      <c r="D1229" s="1" t="s">
        <v>10</v>
      </c>
      <c r="E1229" s="1" t="s">
        <v>46</v>
      </c>
      <c r="F1229">
        <v>27.9039</v>
      </c>
      <c r="G1229">
        <v>1875.1750999999999</v>
      </c>
      <c r="H1229">
        <v>5.5807000000000002</v>
      </c>
      <c r="I1229">
        <v>2625</v>
      </c>
    </row>
    <row r="1230" spans="1:9" x14ac:dyDescent="0.3">
      <c r="A1230">
        <v>2021</v>
      </c>
      <c r="B1230">
        <v>11</v>
      </c>
      <c r="C1230" s="1" t="s">
        <v>9</v>
      </c>
      <c r="D1230" s="1" t="s">
        <v>10</v>
      </c>
      <c r="E1230" s="1" t="s">
        <v>11</v>
      </c>
      <c r="F1230">
        <v>9.3453999999999997</v>
      </c>
      <c r="G1230">
        <v>632.65947200000005</v>
      </c>
      <c r="H1230">
        <v>1.9624999999999999</v>
      </c>
      <c r="I1230">
        <v>445</v>
      </c>
    </row>
    <row r="1231" spans="1:9" x14ac:dyDescent="0.3">
      <c r="A1231">
        <v>2021</v>
      </c>
      <c r="B1231">
        <v>11</v>
      </c>
      <c r="C1231" s="1" t="s">
        <v>9</v>
      </c>
      <c r="D1231" s="1" t="s">
        <v>10</v>
      </c>
      <c r="E1231" s="1" t="s">
        <v>12</v>
      </c>
      <c r="F1231">
        <v>49.512900000000002</v>
      </c>
      <c r="G1231">
        <v>4733.2281039999998</v>
      </c>
      <c r="H1231">
        <v>17.329599999999999</v>
      </c>
      <c r="I1231">
        <v>780</v>
      </c>
    </row>
    <row r="1232" spans="1:9" x14ac:dyDescent="0.3">
      <c r="A1232">
        <v>2021</v>
      </c>
      <c r="B1232">
        <v>11</v>
      </c>
      <c r="C1232" s="1" t="s">
        <v>9</v>
      </c>
      <c r="D1232" s="1" t="s">
        <v>10</v>
      </c>
      <c r="E1232" s="1" t="s">
        <v>13</v>
      </c>
      <c r="F1232">
        <v>48.857700000000001</v>
      </c>
      <c r="G1232">
        <v>5155.983123</v>
      </c>
      <c r="H1232">
        <v>24.428899999999999</v>
      </c>
      <c r="I1232">
        <v>670</v>
      </c>
    </row>
    <row r="1233" spans="1:9" hidden="1" x14ac:dyDescent="0.3">
      <c r="A1233">
        <v>2021</v>
      </c>
      <c r="B1233">
        <v>11</v>
      </c>
      <c r="C1233" s="1" t="s">
        <v>9</v>
      </c>
      <c r="D1233" s="1" t="s">
        <v>15</v>
      </c>
      <c r="E1233" s="1" t="s">
        <v>11</v>
      </c>
      <c r="F1233">
        <v>0.12039999999999999</v>
      </c>
      <c r="G1233">
        <v>15.142913</v>
      </c>
      <c r="H1233">
        <v>2.41E-2</v>
      </c>
      <c r="I1233">
        <v>11</v>
      </c>
    </row>
    <row r="1234" spans="1:9" hidden="1" x14ac:dyDescent="0.3">
      <c r="A1234">
        <v>2021</v>
      </c>
      <c r="B1234">
        <v>11</v>
      </c>
      <c r="C1234" s="1" t="s">
        <v>9</v>
      </c>
      <c r="D1234" s="1" t="s">
        <v>15</v>
      </c>
      <c r="E1234" s="1" t="s">
        <v>13</v>
      </c>
      <c r="F1234">
        <v>57.123100000000001</v>
      </c>
      <c r="G1234">
        <v>7939.3939970000001</v>
      </c>
      <c r="H1234">
        <v>22.849299999999999</v>
      </c>
      <c r="I1234">
        <v>766</v>
      </c>
    </row>
    <row r="1235" spans="1:9" hidden="1" x14ac:dyDescent="0.3">
      <c r="A1235">
        <v>2021</v>
      </c>
      <c r="B1235">
        <v>11</v>
      </c>
      <c r="C1235" s="1" t="s">
        <v>9</v>
      </c>
      <c r="D1235" s="1" t="s">
        <v>17</v>
      </c>
      <c r="E1235" s="1" t="s">
        <v>18</v>
      </c>
      <c r="F1235">
        <v>2.9588000000000001</v>
      </c>
      <c r="G1235">
        <v>322.443487</v>
      </c>
      <c r="H1235">
        <v>0.53259999999999996</v>
      </c>
      <c r="I1235">
        <v>196</v>
      </c>
    </row>
    <row r="1236" spans="1:9" hidden="1" x14ac:dyDescent="0.3">
      <c r="A1236">
        <v>2021</v>
      </c>
      <c r="B1236">
        <v>11</v>
      </c>
      <c r="C1236" s="1" t="s">
        <v>9</v>
      </c>
      <c r="D1236" s="1" t="s">
        <v>21</v>
      </c>
      <c r="E1236" s="1" t="s">
        <v>22</v>
      </c>
      <c r="F1236">
        <v>2.98E-2</v>
      </c>
      <c r="G1236">
        <v>8.8287189999999995</v>
      </c>
      <c r="H1236">
        <v>8.3999999999999995E-3</v>
      </c>
      <c r="I1236">
        <v>15</v>
      </c>
    </row>
    <row r="1237" spans="1:9" hidden="1" x14ac:dyDescent="0.3">
      <c r="A1237">
        <v>2021</v>
      </c>
      <c r="B1237">
        <v>11</v>
      </c>
      <c r="C1237" s="1" t="s">
        <v>9</v>
      </c>
      <c r="D1237" s="1" t="s">
        <v>21</v>
      </c>
      <c r="E1237" s="1" t="s">
        <v>13</v>
      </c>
      <c r="F1237">
        <v>1.2734000000000001</v>
      </c>
      <c r="G1237">
        <v>180.083167</v>
      </c>
      <c r="H1237">
        <v>0.50929999999999997</v>
      </c>
      <c r="I1237">
        <v>186</v>
      </c>
    </row>
    <row r="1238" spans="1:9" hidden="1" x14ac:dyDescent="0.3">
      <c r="A1238">
        <v>2021</v>
      </c>
      <c r="B1238">
        <v>11</v>
      </c>
      <c r="C1238" s="1" t="s">
        <v>9</v>
      </c>
      <c r="D1238" s="1" t="s">
        <v>20</v>
      </c>
      <c r="E1238" s="1" t="s">
        <v>22</v>
      </c>
      <c r="F1238">
        <v>8.3999999999999995E-3</v>
      </c>
      <c r="G1238">
        <v>0.50492099999999995</v>
      </c>
      <c r="H1238">
        <v>2.2000000000000001E-3</v>
      </c>
      <c r="I1238">
        <v>2</v>
      </c>
    </row>
    <row r="1239" spans="1:9" hidden="1" x14ac:dyDescent="0.3">
      <c r="A1239">
        <v>2021</v>
      </c>
      <c r="B1239">
        <v>11</v>
      </c>
      <c r="C1239" s="1" t="s">
        <v>9</v>
      </c>
      <c r="D1239" s="1" t="s">
        <v>20</v>
      </c>
      <c r="E1239" s="1" t="s">
        <v>12</v>
      </c>
      <c r="F1239">
        <v>1.9762999999999999</v>
      </c>
      <c r="G1239">
        <v>158.90520900000001</v>
      </c>
      <c r="H1239">
        <v>0.71150000000000002</v>
      </c>
      <c r="I1239">
        <v>188</v>
      </c>
    </row>
    <row r="1240" spans="1:9" hidden="1" x14ac:dyDescent="0.3">
      <c r="A1240">
        <v>2021</v>
      </c>
      <c r="B1240">
        <v>11</v>
      </c>
      <c r="C1240" s="1" t="s">
        <v>9</v>
      </c>
      <c r="D1240" s="1" t="s">
        <v>19</v>
      </c>
      <c r="E1240" s="1" t="s">
        <v>12</v>
      </c>
      <c r="F1240">
        <v>0.37459999999999999</v>
      </c>
      <c r="G1240">
        <v>70.102818999999997</v>
      </c>
      <c r="H1240">
        <v>0.1386</v>
      </c>
      <c r="I1240">
        <v>33</v>
      </c>
    </row>
    <row r="1241" spans="1:9" hidden="1" x14ac:dyDescent="0.3">
      <c r="A1241">
        <v>2021</v>
      </c>
      <c r="B1241">
        <v>11</v>
      </c>
      <c r="C1241" s="1" t="s">
        <v>9</v>
      </c>
      <c r="D1241" s="1" t="s">
        <v>50</v>
      </c>
      <c r="E1241" s="1" t="s">
        <v>27</v>
      </c>
      <c r="F1241">
        <v>0.68340000000000001</v>
      </c>
      <c r="G1241">
        <v>69.379221000000001</v>
      </c>
      <c r="H1241">
        <v>0.21870000000000001</v>
      </c>
      <c r="I1241">
        <v>235</v>
      </c>
    </row>
    <row r="1242" spans="1:9" hidden="1" x14ac:dyDescent="0.3">
      <c r="A1242">
        <v>2021</v>
      </c>
      <c r="B1242">
        <v>11</v>
      </c>
      <c r="C1242" s="1" t="s">
        <v>9</v>
      </c>
      <c r="D1242" s="1" t="s">
        <v>54</v>
      </c>
      <c r="E1242" s="1" t="s">
        <v>13</v>
      </c>
      <c r="F1242">
        <v>0.15529999999999999</v>
      </c>
      <c r="G1242">
        <v>31.865635000000001</v>
      </c>
      <c r="H1242">
        <v>7.0699999999999999E-2</v>
      </c>
      <c r="I1242">
        <v>0</v>
      </c>
    </row>
    <row r="1243" spans="1:9" hidden="1" x14ac:dyDescent="0.3">
      <c r="A1243">
        <v>2021</v>
      </c>
      <c r="B1243">
        <v>11</v>
      </c>
      <c r="C1243" s="1" t="s">
        <v>9</v>
      </c>
      <c r="D1243" s="1" t="s">
        <v>42</v>
      </c>
      <c r="E1243" s="1" t="s">
        <v>13</v>
      </c>
      <c r="F1243">
        <v>0.14430000000000001</v>
      </c>
      <c r="G1243">
        <v>26.838242999999999</v>
      </c>
      <c r="H1243">
        <v>5.7700000000000001E-2</v>
      </c>
      <c r="I1243">
        <v>53</v>
      </c>
    </row>
    <row r="1244" spans="1:9" hidden="1" x14ac:dyDescent="0.3">
      <c r="A1244">
        <v>2021</v>
      </c>
      <c r="B1244">
        <v>11</v>
      </c>
      <c r="C1244" s="1" t="s">
        <v>9</v>
      </c>
      <c r="D1244" s="1" t="s">
        <v>24</v>
      </c>
      <c r="E1244" s="1" t="s">
        <v>18</v>
      </c>
      <c r="F1244">
        <v>0.15160000000000001</v>
      </c>
      <c r="G1244">
        <v>25.916124</v>
      </c>
      <c r="H1244">
        <v>2.8799999999999999E-2</v>
      </c>
      <c r="I1244">
        <v>64</v>
      </c>
    </row>
    <row r="1245" spans="1:9" hidden="1" x14ac:dyDescent="0.3">
      <c r="A1245">
        <v>2021</v>
      </c>
      <c r="B1245">
        <v>11</v>
      </c>
      <c r="C1245" s="1" t="s">
        <v>9</v>
      </c>
      <c r="D1245" s="1" t="s">
        <v>24</v>
      </c>
      <c r="E1245" s="1" t="s">
        <v>12</v>
      </c>
      <c r="F1245">
        <v>6.9999999999999999E-4</v>
      </c>
      <c r="G1245">
        <v>6.9621000000000016E-2</v>
      </c>
      <c r="H1245">
        <v>2.9999999999999997E-4</v>
      </c>
      <c r="I1245">
        <v>2</v>
      </c>
    </row>
    <row r="1246" spans="1:9" x14ac:dyDescent="0.3">
      <c r="A1246">
        <v>2021</v>
      </c>
      <c r="B1246">
        <v>11</v>
      </c>
      <c r="C1246" s="1" t="s">
        <v>26</v>
      </c>
      <c r="D1246" s="1" t="s">
        <v>10</v>
      </c>
      <c r="E1246" s="1" t="s">
        <v>11</v>
      </c>
      <c r="F1246">
        <v>26.677800000000001</v>
      </c>
      <c r="G1246">
        <v>1862.5270169999999</v>
      </c>
      <c r="H1246">
        <v>5.6022999999999996</v>
      </c>
      <c r="I1246">
        <v>5924</v>
      </c>
    </row>
    <row r="1247" spans="1:9" x14ac:dyDescent="0.3">
      <c r="A1247">
        <v>2021</v>
      </c>
      <c r="B1247">
        <v>11</v>
      </c>
      <c r="C1247" s="1" t="s">
        <v>26</v>
      </c>
      <c r="D1247" s="1" t="s">
        <v>10</v>
      </c>
      <c r="E1247" s="1" t="s">
        <v>12</v>
      </c>
      <c r="F1247">
        <v>65.960099999999997</v>
      </c>
      <c r="G1247">
        <v>6276.6479559999998</v>
      </c>
      <c r="H1247">
        <v>23.085899999999999</v>
      </c>
      <c r="I1247">
        <v>10158</v>
      </c>
    </row>
    <row r="1248" spans="1:9" x14ac:dyDescent="0.3">
      <c r="A1248">
        <v>2021</v>
      </c>
      <c r="B1248">
        <v>11</v>
      </c>
      <c r="C1248" s="1" t="s">
        <v>26</v>
      </c>
      <c r="D1248" s="1" t="s">
        <v>10</v>
      </c>
      <c r="E1248" s="1" t="s">
        <v>13</v>
      </c>
      <c r="F1248">
        <v>1.9498</v>
      </c>
      <c r="G1248">
        <v>303.85544299999998</v>
      </c>
      <c r="H1248">
        <v>0.97489999999999999</v>
      </c>
      <c r="I1248">
        <v>545</v>
      </c>
    </row>
    <row r="1249" spans="1:9" x14ac:dyDescent="0.3">
      <c r="A1249">
        <v>2021</v>
      </c>
      <c r="B1249">
        <v>11</v>
      </c>
      <c r="C1249" s="1" t="s">
        <v>26</v>
      </c>
      <c r="D1249" s="1" t="s">
        <v>10</v>
      </c>
      <c r="E1249" s="1" t="s">
        <v>14</v>
      </c>
      <c r="F1249">
        <v>0.27650000000000002</v>
      </c>
      <c r="G1249">
        <v>44.648980999999999</v>
      </c>
      <c r="H1249">
        <v>0.20730000000000001</v>
      </c>
      <c r="I1249">
        <v>163</v>
      </c>
    </row>
    <row r="1250" spans="1:9" hidden="1" x14ac:dyDescent="0.3">
      <c r="A1250">
        <v>2021</v>
      </c>
      <c r="B1250">
        <v>11</v>
      </c>
      <c r="C1250" s="1" t="s">
        <v>26</v>
      </c>
      <c r="D1250" s="1" t="s">
        <v>15</v>
      </c>
      <c r="E1250" s="1" t="s">
        <v>11</v>
      </c>
      <c r="F1250">
        <v>2.6700000000000002E-2</v>
      </c>
      <c r="G1250">
        <v>3.1194350000000002</v>
      </c>
      <c r="H1250">
        <v>5.4000000000000003E-3</v>
      </c>
      <c r="I1250">
        <v>8</v>
      </c>
    </row>
    <row r="1251" spans="1:9" hidden="1" x14ac:dyDescent="0.3">
      <c r="A1251">
        <v>2021</v>
      </c>
      <c r="B1251">
        <v>11</v>
      </c>
      <c r="C1251" s="1" t="s">
        <v>26</v>
      </c>
      <c r="D1251" s="1" t="s">
        <v>15</v>
      </c>
      <c r="E1251" s="1" t="s">
        <v>13</v>
      </c>
      <c r="F1251">
        <v>8.1548999999999996</v>
      </c>
      <c r="G1251">
        <v>1411.3826570000001</v>
      </c>
      <c r="H1251">
        <v>3.2618999999999998</v>
      </c>
      <c r="I1251">
        <v>1619</v>
      </c>
    </row>
    <row r="1252" spans="1:9" hidden="1" x14ac:dyDescent="0.3">
      <c r="A1252">
        <v>2021</v>
      </c>
      <c r="B1252">
        <v>11</v>
      </c>
      <c r="C1252" s="1" t="s">
        <v>26</v>
      </c>
      <c r="D1252" s="1" t="s">
        <v>17</v>
      </c>
      <c r="E1252" s="1" t="s">
        <v>18</v>
      </c>
      <c r="F1252">
        <v>10.259</v>
      </c>
      <c r="G1252">
        <v>911.9591929999998</v>
      </c>
      <c r="H1252">
        <v>1.8466</v>
      </c>
      <c r="I1252">
        <v>3204</v>
      </c>
    </row>
    <row r="1253" spans="1:9" hidden="1" x14ac:dyDescent="0.3">
      <c r="A1253">
        <v>2021</v>
      </c>
      <c r="B1253">
        <v>11</v>
      </c>
      <c r="C1253" s="1" t="s">
        <v>26</v>
      </c>
      <c r="D1253" s="1" t="s">
        <v>20</v>
      </c>
      <c r="E1253" s="1" t="s">
        <v>22</v>
      </c>
      <c r="F1253">
        <v>0.68600000000000005</v>
      </c>
      <c r="G1253">
        <v>42.920050000000003</v>
      </c>
      <c r="H1253">
        <v>0.1784</v>
      </c>
      <c r="I1253">
        <v>123</v>
      </c>
    </row>
    <row r="1254" spans="1:9" hidden="1" x14ac:dyDescent="0.3">
      <c r="A1254">
        <v>2021</v>
      </c>
      <c r="B1254">
        <v>11</v>
      </c>
      <c r="C1254" s="1" t="s">
        <v>26</v>
      </c>
      <c r="D1254" s="1" t="s">
        <v>20</v>
      </c>
      <c r="E1254" s="1" t="s">
        <v>12</v>
      </c>
      <c r="F1254">
        <v>12.0641</v>
      </c>
      <c r="G1254">
        <v>709.76295200000004</v>
      </c>
      <c r="H1254">
        <v>4.343</v>
      </c>
      <c r="I1254">
        <v>1420</v>
      </c>
    </row>
    <row r="1255" spans="1:9" hidden="1" x14ac:dyDescent="0.3">
      <c r="A1255">
        <v>2021</v>
      </c>
      <c r="B1255">
        <v>11</v>
      </c>
      <c r="C1255" s="1" t="s">
        <v>26</v>
      </c>
      <c r="D1255" s="1" t="s">
        <v>51</v>
      </c>
      <c r="E1255" s="1" t="s">
        <v>12</v>
      </c>
      <c r="F1255">
        <v>2.6768000000000001</v>
      </c>
      <c r="G1255">
        <v>167.30194399999999</v>
      </c>
      <c r="H1255">
        <v>1.0306</v>
      </c>
      <c r="I1255">
        <v>788</v>
      </c>
    </row>
    <row r="1256" spans="1:9" hidden="1" x14ac:dyDescent="0.3">
      <c r="A1256">
        <v>2021</v>
      </c>
      <c r="B1256">
        <v>11</v>
      </c>
      <c r="C1256" s="1" t="s">
        <v>26</v>
      </c>
      <c r="D1256" s="1" t="s">
        <v>51</v>
      </c>
      <c r="E1256" s="1" t="s">
        <v>13</v>
      </c>
      <c r="F1256">
        <v>1.2911999999999999</v>
      </c>
      <c r="G1256">
        <v>91.374932000000001</v>
      </c>
      <c r="H1256">
        <v>0.63270000000000004</v>
      </c>
      <c r="I1256">
        <v>1002</v>
      </c>
    </row>
    <row r="1257" spans="1:9" hidden="1" x14ac:dyDescent="0.3">
      <c r="A1257">
        <v>2021</v>
      </c>
      <c r="B1257">
        <v>11</v>
      </c>
      <c r="C1257" s="1" t="s">
        <v>26</v>
      </c>
      <c r="D1257" s="1" t="s">
        <v>50</v>
      </c>
      <c r="E1257" s="1" t="s">
        <v>27</v>
      </c>
      <c r="F1257">
        <v>1.9384999999999999</v>
      </c>
      <c r="G1257">
        <v>170.223986</v>
      </c>
      <c r="H1257">
        <v>0.62029999999999996</v>
      </c>
      <c r="I1257">
        <v>1671</v>
      </c>
    </row>
    <row r="1258" spans="1:9" hidden="1" x14ac:dyDescent="0.3">
      <c r="A1258">
        <v>2021</v>
      </c>
      <c r="B1258">
        <v>11</v>
      </c>
      <c r="C1258" s="1" t="s">
        <v>26</v>
      </c>
      <c r="D1258" s="1" t="s">
        <v>16</v>
      </c>
      <c r="E1258" s="1" t="s">
        <v>11</v>
      </c>
      <c r="F1258">
        <v>2.0573000000000001</v>
      </c>
      <c r="G1258">
        <v>141.77735699999999</v>
      </c>
      <c r="H1258">
        <v>0.47320000000000001</v>
      </c>
      <c r="I1258">
        <v>673</v>
      </c>
    </row>
    <row r="1259" spans="1:9" hidden="1" x14ac:dyDescent="0.3">
      <c r="A1259">
        <v>2021</v>
      </c>
      <c r="B1259">
        <v>11</v>
      </c>
      <c r="C1259" s="1" t="s">
        <v>26</v>
      </c>
      <c r="D1259" s="1" t="s">
        <v>16</v>
      </c>
      <c r="E1259" s="1" t="s">
        <v>13</v>
      </c>
      <c r="F1259">
        <v>0.1111</v>
      </c>
      <c r="G1259">
        <v>9.8325270000000007</v>
      </c>
      <c r="H1259">
        <v>0.05</v>
      </c>
      <c r="I1259">
        <v>111</v>
      </c>
    </row>
    <row r="1260" spans="1:9" hidden="1" x14ac:dyDescent="0.3">
      <c r="A1260">
        <v>2021</v>
      </c>
      <c r="B1260">
        <v>11</v>
      </c>
      <c r="C1260" s="1" t="s">
        <v>26</v>
      </c>
      <c r="D1260" s="1" t="s">
        <v>52</v>
      </c>
      <c r="E1260" s="1" t="s">
        <v>13</v>
      </c>
      <c r="F1260">
        <v>2.0802999999999998</v>
      </c>
      <c r="G1260">
        <v>150.476249</v>
      </c>
      <c r="H1260">
        <v>0.83209999999999995</v>
      </c>
      <c r="I1260">
        <v>660</v>
      </c>
    </row>
    <row r="1261" spans="1:9" hidden="1" x14ac:dyDescent="0.3">
      <c r="A1261">
        <v>2021</v>
      </c>
      <c r="B1261">
        <v>11</v>
      </c>
      <c r="C1261" s="1" t="s">
        <v>26</v>
      </c>
      <c r="D1261" s="1" t="s">
        <v>45</v>
      </c>
      <c r="E1261" s="1" t="s">
        <v>12</v>
      </c>
      <c r="F1261">
        <v>1.6438999999999999</v>
      </c>
      <c r="G1261">
        <v>116.172805</v>
      </c>
      <c r="H1261">
        <v>0.57540000000000002</v>
      </c>
      <c r="I1261">
        <v>1077</v>
      </c>
    </row>
    <row r="1262" spans="1:9" hidden="1" x14ac:dyDescent="0.3">
      <c r="A1262">
        <v>2021</v>
      </c>
      <c r="B1262">
        <v>11</v>
      </c>
      <c r="C1262" s="1" t="s">
        <v>26</v>
      </c>
      <c r="D1262" s="1" t="s">
        <v>19</v>
      </c>
      <c r="E1262" s="1" t="s">
        <v>12</v>
      </c>
      <c r="F1262">
        <v>0.52100000000000002</v>
      </c>
      <c r="G1262">
        <v>103.76481800000001</v>
      </c>
      <c r="H1262">
        <v>0.1928</v>
      </c>
      <c r="I1262">
        <v>0</v>
      </c>
    </row>
    <row r="1263" spans="1:9" x14ac:dyDescent="0.3">
      <c r="A1263">
        <v>2021</v>
      </c>
      <c r="B1263">
        <v>11</v>
      </c>
      <c r="C1263" s="1" t="s">
        <v>32</v>
      </c>
      <c r="D1263" s="1" t="s">
        <v>10</v>
      </c>
      <c r="E1263" s="1" t="s">
        <v>11</v>
      </c>
      <c r="F1263">
        <v>91.028199999999998</v>
      </c>
      <c r="G1263">
        <v>5751.8504190000003</v>
      </c>
      <c r="H1263">
        <v>19.116</v>
      </c>
      <c r="I1263">
        <v>11309</v>
      </c>
    </row>
    <row r="1264" spans="1:9" x14ac:dyDescent="0.3">
      <c r="A1264">
        <v>2021</v>
      </c>
      <c r="B1264">
        <v>11</v>
      </c>
      <c r="C1264" s="1" t="s">
        <v>32</v>
      </c>
      <c r="D1264" s="1" t="s">
        <v>10</v>
      </c>
      <c r="E1264" s="1" t="s">
        <v>12</v>
      </c>
      <c r="F1264">
        <v>148.52510000000001</v>
      </c>
      <c r="G1264">
        <v>13843.010251</v>
      </c>
      <c r="H1264">
        <v>51.983800000000002</v>
      </c>
      <c r="I1264">
        <v>17986</v>
      </c>
    </row>
    <row r="1265" spans="1:9" x14ac:dyDescent="0.3">
      <c r="A1265">
        <v>2021</v>
      </c>
      <c r="B1265">
        <v>11</v>
      </c>
      <c r="C1265" s="1" t="s">
        <v>32</v>
      </c>
      <c r="D1265" s="1" t="s">
        <v>10</v>
      </c>
      <c r="E1265" s="1" t="s">
        <v>13</v>
      </c>
      <c r="F1265">
        <v>13.1242</v>
      </c>
      <c r="G1265">
        <v>1613.783187</v>
      </c>
      <c r="H1265">
        <v>6.5621</v>
      </c>
      <c r="I1265">
        <v>721</v>
      </c>
    </row>
    <row r="1266" spans="1:9" x14ac:dyDescent="0.3">
      <c r="A1266">
        <v>2021</v>
      </c>
      <c r="B1266">
        <v>11</v>
      </c>
      <c r="C1266" s="1" t="s">
        <v>32</v>
      </c>
      <c r="D1266" s="1" t="s">
        <v>10</v>
      </c>
      <c r="E1266" s="1" t="s">
        <v>14</v>
      </c>
      <c r="F1266">
        <v>1.1599999999999999E-2</v>
      </c>
      <c r="G1266">
        <v>1.818643</v>
      </c>
      <c r="H1266">
        <v>8.6999999999999994E-3</v>
      </c>
      <c r="I1266">
        <v>3</v>
      </c>
    </row>
    <row r="1267" spans="1:9" hidden="1" x14ac:dyDescent="0.3">
      <c r="A1267">
        <v>2021</v>
      </c>
      <c r="B1267">
        <v>11</v>
      </c>
      <c r="C1267" s="1" t="s">
        <v>32</v>
      </c>
      <c r="D1267" s="1" t="s">
        <v>15</v>
      </c>
      <c r="E1267" s="1" t="s">
        <v>11</v>
      </c>
      <c r="F1267">
        <v>0.99129999999999996</v>
      </c>
      <c r="G1267">
        <v>116.18659599999999</v>
      </c>
      <c r="H1267">
        <v>0.1983</v>
      </c>
      <c r="I1267">
        <v>252</v>
      </c>
    </row>
    <row r="1268" spans="1:9" hidden="1" x14ac:dyDescent="0.3">
      <c r="A1268">
        <v>2021</v>
      </c>
      <c r="B1268">
        <v>11</v>
      </c>
      <c r="C1268" s="1" t="s">
        <v>32</v>
      </c>
      <c r="D1268" s="1" t="s">
        <v>15</v>
      </c>
      <c r="E1268" s="1" t="s">
        <v>13</v>
      </c>
      <c r="F1268">
        <v>49.348700000000001</v>
      </c>
      <c r="G1268">
        <v>8723.8077009999997</v>
      </c>
      <c r="H1268">
        <v>19.7395</v>
      </c>
      <c r="I1268">
        <v>4650</v>
      </c>
    </row>
    <row r="1269" spans="1:9" hidden="1" x14ac:dyDescent="0.3">
      <c r="A1269">
        <v>2021</v>
      </c>
      <c r="B1269">
        <v>11</v>
      </c>
      <c r="C1269" s="1" t="s">
        <v>32</v>
      </c>
      <c r="D1269" s="1" t="s">
        <v>20</v>
      </c>
      <c r="E1269" s="1" t="s">
        <v>22</v>
      </c>
      <c r="F1269">
        <v>1.5021</v>
      </c>
      <c r="G1269">
        <v>94.162771000000006</v>
      </c>
      <c r="H1269">
        <v>0.39050000000000001</v>
      </c>
      <c r="I1269">
        <v>299</v>
      </c>
    </row>
    <row r="1270" spans="1:9" hidden="1" x14ac:dyDescent="0.3">
      <c r="A1270">
        <v>2021</v>
      </c>
      <c r="B1270">
        <v>11</v>
      </c>
      <c r="C1270" s="1" t="s">
        <v>32</v>
      </c>
      <c r="D1270" s="1" t="s">
        <v>20</v>
      </c>
      <c r="E1270" s="1" t="s">
        <v>12</v>
      </c>
      <c r="F1270">
        <v>31.1936</v>
      </c>
      <c r="G1270">
        <v>1961.2954070000001</v>
      </c>
      <c r="H1270">
        <v>11.229699999999999</v>
      </c>
      <c r="I1270">
        <v>1922</v>
      </c>
    </row>
    <row r="1271" spans="1:9" hidden="1" x14ac:dyDescent="0.3">
      <c r="A1271">
        <v>2021</v>
      </c>
      <c r="B1271">
        <v>11</v>
      </c>
      <c r="C1271" s="1" t="s">
        <v>32</v>
      </c>
      <c r="D1271" s="1" t="s">
        <v>17</v>
      </c>
      <c r="E1271" s="1" t="s">
        <v>18</v>
      </c>
      <c r="F1271">
        <v>16.481999999999999</v>
      </c>
      <c r="G1271">
        <v>1502.999939</v>
      </c>
      <c r="H1271">
        <v>2.9668000000000001</v>
      </c>
      <c r="I1271">
        <v>4821</v>
      </c>
    </row>
    <row r="1272" spans="1:9" hidden="1" x14ac:dyDescent="0.3">
      <c r="A1272">
        <v>2021</v>
      </c>
      <c r="B1272">
        <v>11</v>
      </c>
      <c r="C1272" s="1" t="s">
        <v>32</v>
      </c>
      <c r="D1272" s="1" t="s">
        <v>51</v>
      </c>
      <c r="E1272" s="1" t="s">
        <v>12</v>
      </c>
      <c r="F1272">
        <v>8.0768000000000004</v>
      </c>
      <c r="G1272">
        <v>479.585418</v>
      </c>
      <c r="H1272">
        <v>3.1095999999999999</v>
      </c>
      <c r="I1272">
        <v>2321</v>
      </c>
    </row>
    <row r="1273" spans="1:9" hidden="1" x14ac:dyDescent="0.3">
      <c r="A1273">
        <v>2021</v>
      </c>
      <c r="B1273">
        <v>11</v>
      </c>
      <c r="C1273" s="1" t="s">
        <v>32</v>
      </c>
      <c r="D1273" s="1" t="s">
        <v>51</v>
      </c>
      <c r="E1273" s="1" t="s">
        <v>13</v>
      </c>
      <c r="F1273">
        <v>1.7141</v>
      </c>
      <c r="G1273">
        <v>119.78602100000001</v>
      </c>
      <c r="H1273">
        <v>0.83989999999999998</v>
      </c>
      <c r="I1273">
        <v>1202</v>
      </c>
    </row>
    <row r="1274" spans="1:9" hidden="1" x14ac:dyDescent="0.3">
      <c r="A1274">
        <v>2021</v>
      </c>
      <c r="B1274">
        <v>11</v>
      </c>
      <c r="C1274" s="1" t="s">
        <v>32</v>
      </c>
      <c r="D1274" s="1" t="s">
        <v>19</v>
      </c>
      <c r="E1274" s="1" t="s">
        <v>12</v>
      </c>
      <c r="F1274">
        <v>1.827</v>
      </c>
      <c r="G1274">
        <v>378.37265500000001</v>
      </c>
      <c r="H1274">
        <v>0.67600000000000005</v>
      </c>
      <c r="I1274">
        <v>0</v>
      </c>
    </row>
    <row r="1275" spans="1:9" hidden="1" x14ac:dyDescent="0.3">
      <c r="A1275">
        <v>2021</v>
      </c>
      <c r="B1275">
        <v>11</v>
      </c>
      <c r="C1275" s="1" t="s">
        <v>32</v>
      </c>
      <c r="D1275" s="1" t="s">
        <v>33</v>
      </c>
      <c r="E1275" s="1" t="s">
        <v>18</v>
      </c>
      <c r="F1275">
        <v>1.0677000000000001</v>
      </c>
      <c r="G1275">
        <v>321.767696</v>
      </c>
      <c r="H1275">
        <v>0.20269999999999999</v>
      </c>
      <c r="I1275">
        <v>108</v>
      </c>
    </row>
    <row r="1276" spans="1:9" hidden="1" x14ac:dyDescent="0.3">
      <c r="A1276">
        <v>2021</v>
      </c>
      <c r="B1276">
        <v>11</v>
      </c>
      <c r="C1276" s="1" t="s">
        <v>32</v>
      </c>
      <c r="D1276" s="1" t="s">
        <v>33</v>
      </c>
      <c r="E1276" s="1" t="s">
        <v>12</v>
      </c>
      <c r="F1276">
        <v>1.6799999999999999E-2</v>
      </c>
      <c r="G1276">
        <v>7.1706029999999998</v>
      </c>
      <c r="H1276">
        <v>6.0000000000000001E-3</v>
      </c>
      <c r="I1276">
        <v>5</v>
      </c>
    </row>
    <row r="1277" spans="1:9" hidden="1" x14ac:dyDescent="0.3">
      <c r="A1277">
        <v>2021</v>
      </c>
      <c r="B1277">
        <v>11</v>
      </c>
      <c r="C1277" s="1" t="s">
        <v>32</v>
      </c>
      <c r="D1277" s="1" t="s">
        <v>33</v>
      </c>
      <c r="E1277" s="1" t="s">
        <v>13</v>
      </c>
      <c r="F1277">
        <v>4.6600000000000003E-2</v>
      </c>
      <c r="G1277">
        <v>24.183679000000001</v>
      </c>
      <c r="H1277">
        <v>2.3300000000000001E-2</v>
      </c>
      <c r="I1277">
        <v>39</v>
      </c>
    </row>
    <row r="1278" spans="1:9" hidden="1" x14ac:dyDescent="0.3">
      <c r="A1278">
        <v>2021</v>
      </c>
      <c r="B1278">
        <v>11</v>
      </c>
      <c r="C1278" s="1" t="s">
        <v>32</v>
      </c>
      <c r="D1278" s="1" t="s">
        <v>50</v>
      </c>
      <c r="E1278" s="1" t="s">
        <v>27</v>
      </c>
      <c r="F1278">
        <v>3.8500999999999999</v>
      </c>
      <c r="G1278">
        <v>311.61318699999998</v>
      </c>
      <c r="H1278">
        <v>1.232</v>
      </c>
      <c r="I1278">
        <v>2984</v>
      </c>
    </row>
    <row r="1279" spans="1:9" hidden="1" x14ac:dyDescent="0.3">
      <c r="A1279">
        <v>2021</v>
      </c>
      <c r="B1279">
        <v>11</v>
      </c>
      <c r="C1279" s="1" t="s">
        <v>32</v>
      </c>
      <c r="D1279" s="1" t="s">
        <v>21</v>
      </c>
      <c r="E1279" s="1" t="s">
        <v>22</v>
      </c>
      <c r="F1279">
        <v>0.31330000000000002</v>
      </c>
      <c r="G1279">
        <v>119.615482</v>
      </c>
      <c r="H1279">
        <v>8.77E-2</v>
      </c>
      <c r="I1279">
        <v>0</v>
      </c>
    </row>
    <row r="1280" spans="1:9" hidden="1" x14ac:dyDescent="0.3">
      <c r="A1280">
        <v>2021</v>
      </c>
      <c r="B1280">
        <v>11</v>
      </c>
      <c r="C1280" s="1" t="s">
        <v>32</v>
      </c>
      <c r="D1280" s="1" t="s">
        <v>21</v>
      </c>
      <c r="E1280" s="1" t="s">
        <v>27</v>
      </c>
      <c r="F1280">
        <v>1.6000000000000001E-3</v>
      </c>
      <c r="G1280">
        <v>0.526536</v>
      </c>
      <c r="H1280">
        <v>5.0000000000000001E-4</v>
      </c>
      <c r="I1280">
        <v>0</v>
      </c>
    </row>
    <row r="1281" spans="1:9" hidden="1" x14ac:dyDescent="0.3">
      <c r="A1281">
        <v>2021</v>
      </c>
      <c r="B1281">
        <v>11</v>
      </c>
      <c r="C1281" s="1" t="s">
        <v>32</v>
      </c>
      <c r="D1281" s="1" t="s">
        <v>21</v>
      </c>
      <c r="E1281" s="1" t="s">
        <v>13</v>
      </c>
      <c r="F1281">
        <v>1.1007</v>
      </c>
      <c r="G1281">
        <v>150.34304</v>
      </c>
      <c r="H1281">
        <v>0.44030000000000002</v>
      </c>
      <c r="I1281">
        <v>0</v>
      </c>
    </row>
    <row r="1282" spans="1:9" hidden="1" x14ac:dyDescent="0.3">
      <c r="A1282">
        <v>2021</v>
      </c>
      <c r="B1282">
        <v>11</v>
      </c>
      <c r="C1282" s="1" t="s">
        <v>32</v>
      </c>
      <c r="D1282" s="1" t="s">
        <v>47</v>
      </c>
      <c r="E1282" s="1" t="s">
        <v>11</v>
      </c>
      <c r="F1282">
        <v>0.2777</v>
      </c>
      <c r="G1282">
        <v>139.08552900000001</v>
      </c>
      <c r="H1282">
        <v>5.5599999999999997E-2</v>
      </c>
      <c r="I1282">
        <v>0</v>
      </c>
    </row>
    <row r="1283" spans="1:9" hidden="1" x14ac:dyDescent="0.3">
      <c r="A1283">
        <v>2021</v>
      </c>
      <c r="B1283">
        <v>11</v>
      </c>
      <c r="C1283" s="1" t="s">
        <v>32</v>
      </c>
      <c r="D1283" s="1" t="s">
        <v>47</v>
      </c>
      <c r="E1283" s="1" t="s">
        <v>12</v>
      </c>
      <c r="F1283">
        <v>0.25569999999999998</v>
      </c>
      <c r="G1283">
        <v>129.39920799999999</v>
      </c>
      <c r="H1283">
        <v>8.9399999999999993E-2</v>
      </c>
      <c r="I1283">
        <v>0</v>
      </c>
    </row>
    <row r="1284" spans="1:9" x14ac:dyDescent="0.3">
      <c r="A1284">
        <v>2021</v>
      </c>
      <c r="B1284">
        <v>11</v>
      </c>
      <c r="C1284" s="1" t="s">
        <v>9</v>
      </c>
      <c r="D1284" s="1" t="s">
        <v>10</v>
      </c>
      <c r="E1284" s="1" t="s">
        <v>46</v>
      </c>
      <c r="F1284">
        <v>13.213900000000001</v>
      </c>
      <c r="G1284">
        <v>894.75490000000002</v>
      </c>
      <c r="H1284">
        <v>2.6427999999999998</v>
      </c>
      <c r="I1284">
        <v>461</v>
      </c>
    </row>
    <row r="1285" spans="1:9" x14ac:dyDescent="0.3">
      <c r="A1285">
        <v>2021</v>
      </c>
      <c r="B1285">
        <v>11</v>
      </c>
      <c r="C1285" s="1" t="s">
        <v>26</v>
      </c>
      <c r="D1285" s="1" t="s">
        <v>10</v>
      </c>
      <c r="E1285" s="1" t="s">
        <v>46</v>
      </c>
      <c r="F1285">
        <v>11.472799999999999</v>
      </c>
      <c r="G1285">
        <v>749.05759999999998</v>
      </c>
      <c r="H1285">
        <v>2.2945000000000002</v>
      </c>
      <c r="I1285">
        <v>1710</v>
      </c>
    </row>
    <row r="1286" spans="1:9" x14ac:dyDescent="0.3">
      <c r="A1286">
        <v>2021</v>
      </c>
      <c r="B1286">
        <v>11</v>
      </c>
      <c r="C1286" s="1" t="s">
        <v>32</v>
      </c>
      <c r="D1286" s="1" t="s">
        <v>10</v>
      </c>
      <c r="E1286" s="1" t="s">
        <v>46</v>
      </c>
      <c r="F1286">
        <v>17.948599999999999</v>
      </c>
      <c r="G1286">
        <v>1339.4530999999999</v>
      </c>
      <c r="H1286">
        <v>3.5895999999999999</v>
      </c>
      <c r="I1286">
        <v>2387</v>
      </c>
    </row>
    <row r="1287" spans="1:9" x14ac:dyDescent="0.3">
      <c r="A1287">
        <v>2021</v>
      </c>
      <c r="B1287">
        <v>12</v>
      </c>
      <c r="C1287" s="1" t="s">
        <v>9</v>
      </c>
      <c r="D1287" s="1" t="s">
        <v>10</v>
      </c>
      <c r="E1287" s="1" t="s">
        <v>11</v>
      </c>
      <c r="F1287">
        <v>8.2873000000000001</v>
      </c>
      <c r="G1287">
        <v>584.43964500000004</v>
      </c>
      <c r="H1287">
        <v>1.7403</v>
      </c>
      <c r="I1287">
        <v>484</v>
      </c>
    </row>
    <row r="1288" spans="1:9" x14ac:dyDescent="0.3">
      <c r="A1288">
        <v>2021</v>
      </c>
      <c r="B1288">
        <v>12</v>
      </c>
      <c r="C1288" s="1" t="s">
        <v>9</v>
      </c>
      <c r="D1288" s="1" t="s">
        <v>10</v>
      </c>
      <c r="E1288" s="1" t="s">
        <v>12</v>
      </c>
      <c r="F1288">
        <v>58.926900000000003</v>
      </c>
      <c r="G1288">
        <v>5261.8993069999997</v>
      </c>
      <c r="H1288">
        <v>20.624400000000001</v>
      </c>
      <c r="I1288">
        <v>782</v>
      </c>
    </row>
    <row r="1289" spans="1:9" x14ac:dyDescent="0.3">
      <c r="A1289">
        <v>2021</v>
      </c>
      <c r="B1289">
        <v>12</v>
      </c>
      <c r="C1289" s="1" t="s">
        <v>9</v>
      </c>
      <c r="D1289" s="1" t="s">
        <v>10</v>
      </c>
      <c r="E1289" s="1" t="s">
        <v>13</v>
      </c>
      <c r="F1289">
        <v>40.069299999999998</v>
      </c>
      <c r="G1289">
        <v>4483.3081380000003</v>
      </c>
      <c r="H1289">
        <v>20.034600000000001</v>
      </c>
      <c r="I1289">
        <v>666</v>
      </c>
    </row>
    <row r="1290" spans="1:9" hidden="1" x14ac:dyDescent="0.3">
      <c r="A1290">
        <v>2021</v>
      </c>
      <c r="B1290">
        <v>12</v>
      </c>
      <c r="C1290" s="1" t="s">
        <v>9</v>
      </c>
      <c r="D1290" s="1" t="s">
        <v>15</v>
      </c>
      <c r="E1290" s="1" t="s">
        <v>11</v>
      </c>
      <c r="F1290">
        <v>0.126</v>
      </c>
      <c r="G1290">
        <v>15.565614</v>
      </c>
      <c r="H1290">
        <v>2.52E-2</v>
      </c>
      <c r="I1290">
        <v>11</v>
      </c>
    </row>
    <row r="1291" spans="1:9" hidden="1" x14ac:dyDescent="0.3">
      <c r="A1291">
        <v>2021</v>
      </c>
      <c r="B1291">
        <v>12</v>
      </c>
      <c r="C1291" s="1" t="s">
        <v>9</v>
      </c>
      <c r="D1291" s="1" t="s">
        <v>15</v>
      </c>
      <c r="E1291" s="1" t="s">
        <v>13</v>
      </c>
      <c r="F1291">
        <v>48.531799999999997</v>
      </c>
      <c r="G1291">
        <v>7688.3169230000003</v>
      </c>
      <c r="H1291">
        <v>19.412700000000001</v>
      </c>
      <c r="I1291">
        <v>766</v>
      </c>
    </row>
    <row r="1292" spans="1:9" hidden="1" x14ac:dyDescent="0.3">
      <c r="A1292">
        <v>2021</v>
      </c>
      <c r="B1292">
        <v>12</v>
      </c>
      <c r="C1292" s="1" t="s">
        <v>9</v>
      </c>
      <c r="D1292" s="1" t="s">
        <v>17</v>
      </c>
      <c r="E1292" s="1" t="s">
        <v>18</v>
      </c>
      <c r="F1292">
        <v>3.0142000000000002</v>
      </c>
      <c r="G1292">
        <v>325.02226300000001</v>
      </c>
      <c r="H1292">
        <v>0.54249999999999998</v>
      </c>
      <c r="I1292">
        <v>210</v>
      </c>
    </row>
    <row r="1293" spans="1:9" hidden="1" x14ac:dyDescent="0.3">
      <c r="A1293">
        <v>2021</v>
      </c>
      <c r="B1293">
        <v>12</v>
      </c>
      <c r="C1293" s="1" t="s">
        <v>9</v>
      </c>
      <c r="D1293" s="1" t="s">
        <v>21</v>
      </c>
      <c r="E1293" s="1" t="s">
        <v>22</v>
      </c>
      <c r="F1293">
        <v>3.7400000000000003E-2</v>
      </c>
      <c r="G1293">
        <v>10.424574</v>
      </c>
      <c r="H1293">
        <v>1.0500000000000001E-2</v>
      </c>
      <c r="I1293">
        <v>13</v>
      </c>
    </row>
    <row r="1294" spans="1:9" hidden="1" x14ac:dyDescent="0.3">
      <c r="A1294">
        <v>2021</v>
      </c>
      <c r="B1294">
        <v>12</v>
      </c>
      <c r="C1294" s="1" t="s">
        <v>9</v>
      </c>
      <c r="D1294" s="1" t="s">
        <v>21</v>
      </c>
      <c r="E1294" s="1" t="s">
        <v>13</v>
      </c>
      <c r="F1294">
        <v>1.381</v>
      </c>
      <c r="G1294">
        <v>191.52732900000001</v>
      </c>
      <c r="H1294">
        <v>0.5524</v>
      </c>
      <c r="I1294">
        <v>195</v>
      </c>
    </row>
    <row r="1295" spans="1:9" hidden="1" x14ac:dyDescent="0.3">
      <c r="A1295">
        <v>2021</v>
      </c>
      <c r="B1295">
        <v>12</v>
      </c>
      <c r="C1295" s="1" t="s">
        <v>9</v>
      </c>
      <c r="D1295" s="1" t="s">
        <v>20</v>
      </c>
      <c r="E1295" s="1" t="s">
        <v>22</v>
      </c>
      <c r="F1295">
        <v>7.1000000000000004E-3</v>
      </c>
      <c r="G1295">
        <v>0.403671</v>
      </c>
      <c r="H1295">
        <v>1.9E-3</v>
      </c>
      <c r="I1295">
        <v>2</v>
      </c>
    </row>
    <row r="1296" spans="1:9" hidden="1" x14ac:dyDescent="0.3">
      <c r="A1296">
        <v>2021</v>
      </c>
      <c r="B1296">
        <v>12</v>
      </c>
      <c r="C1296" s="1" t="s">
        <v>9</v>
      </c>
      <c r="D1296" s="1" t="s">
        <v>20</v>
      </c>
      <c r="E1296" s="1" t="s">
        <v>12</v>
      </c>
      <c r="F1296">
        <v>1.5797000000000001</v>
      </c>
      <c r="G1296">
        <v>129.878468</v>
      </c>
      <c r="H1296">
        <v>0.56869999999999998</v>
      </c>
      <c r="I1296">
        <v>175</v>
      </c>
    </row>
    <row r="1297" spans="1:9" hidden="1" x14ac:dyDescent="0.3">
      <c r="A1297">
        <v>2021</v>
      </c>
      <c r="B1297">
        <v>12</v>
      </c>
      <c r="C1297" s="1" t="s">
        <v>9</v>
      </c>
      <c r="D1297" s="1" t="s">
        <v>19</v>
      </c>
      <c r="E1297" s="1" t="s">
        <v>12</v>
      </c>
      <c r="F1297">
        <v>0.75990000000000002</v>
      </c>
      <c r="G1297">
        <v>127.89406</v>
      </c>
      <c r="H1297">
        <v>0.28120000000000001</v>
      </c>
      <c r="I1297">
        <v>35</v>
      </c>
    </row>
    <row r="1298" spans="1:9" hidden="1" x14ac:dyDescent="0.3">
      <c r="A1298">
        <v>2021</v>
      </c>
      <c r="B1298">
        <v>12</v>
      </c>
      <c r="C1298" s="1" t="s">
        <v>9</v>
      </c>
      <c r="D1298" s="1" t="s">
        <v>50</v>
      </c>
      <c r="E1298" s="1" t="s">
        <v>27</v>
      </c>
      <c r="F1298">
        <v>0.58679999999999999</v>
      </c>
      <c r="G1298">
        <v>63.073779000000002</v>
      </c>
      <c r="H1298">
        <v>0.18779999999999999</v>
      </c>
      <c r="I1298">
        <v>234</v>
      </c>
    </row>
    <row r="1299" spans="1:9" hidden="1" x14ac:dyDescent="0.3">
      <c r="A1299">
        <v>2021</v>
      </c>
      <c r="B1299">
        <v>12</v>
      </c>
      <c r="C1299" s="1" t="s">
        <v>9</v>
      </c>
      <c r="D1299" s="1" t="s">
        <v>54</v>
      </c>
      <c r="E1299" s="1" t="s">
        <v>13</v>
      </c>
      <c r="F1299">
        <v>0.38169999999999998</v>
      </c>
      <c r="G1299">
        <v>61.491981000000003</v>
      </c>
      <c r="H1299">
        <v>0.17369999999999999</v>
      </c>
      <c r="I1299">
        <v>0</v>
      </c>
    </row>
    <row r="1300" spans="1:9" hidden="1" x14ac:dyDescent="0.3">
      <c r="A1300">
        <v>2021</v>
      </c>
      <c r="B1300">
        <v>12</v>
      </c>
      <c r="C1300" s="1" t="s">
        <v>9</v>
      </c>
      <c r="D1300" s="1" t="s">
        <v>23</v>
      </c>
      <c r="E1300" s="1" t="s">
        <v>13</v>
      </c>
      <c r="F1300">
        <v>0.1827</v>
      </c>
      <c r="G1300">
        <v>36.021500000000003</v>
      </c>
      <c r="H1300">
        <v>7.3099999999999998E-2</v>
      </c>
      <c r="I1300">
        <v>118</v>
      </c>
    </row>
    <row r="1301" spans="1:9" hidden="1" x14ac:dyDescent="0.3">
      <c r="A1301">
        <v>2021</v>
      </c>
      <c r="B1301">
        <v>12</v>
      </c>
      <c r="C1301" s="1" t="s">
        <v>9</v>
      </c>
      <c r="D1301" s="1" t="s">
        <v>24</v>
      </c>
      <c r="E1301" s="1" t="s">
        <v>18</v>
      </c>
      <c r="F1301">
        <v>0.19489999999999999</v>
      </c>
      <c r="G1301">
        <v>33.214697999999999</v>
      </c>
      <c r="H1301">
        <v>3.6999999999999998E-2</v>
      </c>
      <c r="I1301">
        <v>74</v>
      </c>
    </row>
    <row r="1302" spans="1:9" hidden="1" x14ac:dyDescent="0.3">
      <c r="A1302">
        <v>2021</v>
      </c>
      <c r="B1302">
        <v>12</v>
      </c>
      <c r="C1302" s="1" t="s">
        <v>9</v>
      </c>
      <c r="D1302" s="1" t="s">
        <v>24</v>
      </c>
      <c r="E1302" s="1" t="s">
        <v>12</v>
      </c>
      <c r="F1302">
        <v>6.9999999999999999E-4</v>
      </c>
      <c r="G1302">
        <v>8.6132E-2</v>
      </c>
      <c r="H1302">
        <v>2.9999999999999997E-4</v>
      </c>
      <c r="I1302">
        <v>2</v>
      </c>
    </row>
    <row r="1303" spans="1:9" x14ac:dyDescent="0.3">
      <c r="A1303">
        <v>2021</v>
      </c>
      <c r="B1303">
        <v>12</v>
      </c>
      <c r="C1303" s="1" t="s">
        <v>26</v>
      </c>
      <c r="D1303" s="1" t="s">
        <v>10</v>
      </c>
      <c r="E1303" s="1" t="s">
        <v>11</v>
      </c>
      <c r="F1303">
        <v>26.8384</v>
      </c>
      <c r="G1303">
        <v>1831.4709789999999</v>
      </c>
      <c r="H1303">
        <v>5.6360999999999999</v>
      </c>
      <c r="I1303">
        <v>5837</v>
      </c>
    </row>
    <row r="1304" spans="1:9" x14ac:dyDescent="0.3">
      <c r="A1304">
        <v>2021</v>
      </c>
      <c r="B1304">
        <v>12</v>
      </c>
      <c r="C1304" s="1" t="s">
        <v>26</v>
      </c>
      <c r="D1304" s="1" t="s">
        <v>10</v>
      </c>
      <c r="E1304" s="1" t="s">
        <v>12</v>
      </c>
      <c r="F1304">
        <v>69.709599999999995</v>
      </c>
      <c r="G1304">
        <v>6746.2301100000004</v>
      </c>
      <c r="H1304">
        <v>24.398399999999999</v>
      </c>
      <c r="I1304">
        <v>10270</v>
      </c>
    </row>
    <row r="1305" spans="1:9" x14ac:dyDescent="0.3">
      <c r="A1305">
        <v>2021</v>
      </c>
      <c r="B1305">
        <v>12</v>
      </c>
      <c r="C1305" s="1" t="s">
        <v>26</v>
      </c>
      <c r="D1305" s="1" t="s">
        <v>10</v>
      </c>
      <c r="E1305" s="1" t="s">
        <v>13</v>
      </c>
      <c r="F1305">
        <v>2.2707000000000002</v>
      </c>
      <c r="G1305">
        <v>346.23589399999997</v>
      </c>
      <c r="H1305">
        <v>1.1352</v>
      </c>
      <c r="I1305">
        <v>606</v>
      </c>
    </row>
    <row r="1306" spans="1:9" x14ac:dyDescent="0.3">
      <c r="A1306">
        <v>2021</v>
      </c>
      <c r="B1306">
        <v>12</v>
      </c>
      <c r="C1306" s="1" t="s">
        <v>26</v>
      </c>
      <c r="D1306" s="1" t="s">
        <v>10</v>
      </c>
      <c r="E1306" s="1" t="s">
        <v>14</v>
      </c>
      <c r="F1306">
        <v>0.28560000000000002</v>
      </c>
      <c r="G1306">
        <v>46.137219999999999</v>
      </c>
      <c r="H1306">
        <v>0.2142</v>
      </c>
      <c r="I1306">
        <v>163</v>
      </c>
    </row>
    <row r="1307" spans="1:9" hidden="1" x14ac:dyDescent="0.3">
      <c r="A1307">
        <v>2021</v>
      </c>
      <c r="B1307">
        <v>12</v>
      </c>
      <c r="C1307" s="1" t="s">
        <v>26</v>
      </c>
      <c r="D1307" s="1" t="s">
        <v>15</v>
      </c>
      <c r="E1307" s="1" t="s">
        <v>11</v>
      </c>
      <c r="F1307">
        <v>6.4600000000000005E-2</v>
      </c>
      <c r="G1307">
        <v>9.8290120000000005</v>
      </c>
      <c r="H1307">
        <v>1.29E-2</v>
      </c>
      <c r="I1307">
        <v>19</v>
      </c>
    </row>
    <row r="1308" spans="1:9" hidden="1" x14ac:dyDescent="0.3">
      <c r="A1308">
        <v>2021</v>
      </c>
      <c r="B1308">
        <v>12</v>
      </c>
      <c r="C1308" s="1" t="s">
        <v>26</v>
      </c>
      <c r="D1308" s="1" t="s">
        <v>15</v>
      </c>
      <c r="E1308" s="1" t="s">
        <v>13</v>
      </c>
      <c r="F1308">
        <v>7.1891999999999996</v>
      </c>
      <c r="G1308">
        <v>1308.7819750000001</v>
      </c>
      <c r="H1308">
        <v>2.8757000000000001</v>
      </c>
      <c r="I1308">
        <v>1638</v>
      </c>
    </row>
    <row r="1309" spans="1:9" hidden="1" x14ac:dyDescent="0.3">
      <c r="A1309">
        <v>2021</v>
      </c>
      <c r="B1309">
        <v>12</v>
      </c>
      <c r="C1309" s="1" t="s">
        <v>26</v>
      </c>
      <c r="D1309" s="1" t="s">
        <v>17</v>
      </c>
      <c r="E1309" s="1" t="s">
        <v>18</v>
      </c>
      <c r="F1309">
        <v>9.2164000000000001</v>
      </c>
      <c r="G1309">
        <v>785.23974499999997</v>
      </c>
      <c r="H1309">
        <v>1.6589</v>
      </c>
      <c r="I1309">
        <v>3027</v>
      </c>
    </row>
    <row r="1310" spans="1:9" hidden="1" x14ac:dyDescent="0.3">
      <c r="A1310">
        <v>2021</v>
      </c>
      <c r="B1310">
        <v>12</v>
      </c>
      <c r="C1310" s="1" t="s">
        <v>26</v>
      </c>
      <c r="D1310" s="1" t="s">
        <v>20</v>
      </c>
      <c r="E1310" s="1" t="s">
        <v>22</v>
      </c>
      <c r="F1310">
        <v>1.0209999999999999</v>
      </c>
      <c r="G1310">
        <v>58.981037000000001</v>
      </c>
      <c r="H1310">
        <v>0.26540000000000002</v>
      </c>
      <c r="I1310">
        <v>151</v>
      </c>
    </row>
    <row r="1311" spans="1:9" hidden="1" x14ac:dyDescent="0.3">
      <c r="A1311">
        <v>2021</v>
      </c>
      <c r="B1311">
        <v>12</v>
      </c>
      <c r="C1311" s="1" t="s">
        <v>26</v>
      </c>
      <c r="D1311" s="1" t="s">
        <v>20</v>
      </c>
      <c r="E1311" s="1" t="s">
        <v>12</v>
      </c>
      <c r="F1311">
        <v>10.0487</v>
      </c>
      <c r="G1311">
        <v>606.25328000000002</v>
      </c>
      <c r="H1311">
        <v>3.6175000000000002</v>
      </c>
      <c r="I1311">
        <v>1359</v>
      </c>
    </row>
    <row r="1312" spans="1:9" hidden="1" x14ac:dyDescent="0.3">
      <c r="A1312">
        <v>2021</v>
      </c>
      <c r="B1312">
        <v>12</v>
      </c>
      <c r="C1312" s="1" t="s">
        <v>26</v>
      </c>
      <c r="D1312" s="1" t="s">
        <v>51</v>
      </c>
      <c r="E1312" s="1" t="s">
        <v>12</v>
      </c>
      <c r="F1312">
        <v>2.3610000000000002</v>
      </c>
      <c r="G1312">
        <v>171.533862</v>
      </c>
      <c r="H1312">
        <v>0.90900000000000003</v>
      </c>
      <c r="I1312">
        <v>785</v>
      </c>
    </row>
    <row r="1313" spans="1:9" hidden="1" x14ac:dyDescent="0.3">
      <c r="A1313">
        <v>2021</v>
      </c>
      <c r="B1313">
        <v>12</v>
      </c>
      <c r="C1313" s="1" t="s">
        <v>26</v>
      </c>
      <c r="D1313" s="1" t="s">
        <v>51</v>
      </c>
      <c r="E1313" s="1" t="s">
        <v>13</v>
      </c>
      <c r="F1313">
        <v>0.69650000000000001</v>
      </c>
      <c r="G1313">
        <v>55.380153</v>
      </c>
      <c r="H1313">
        <v>0.34129999999999999</v>
      </c>
      <c r="I1313">
        <v>408</v>
      </c>
    </row>
    <row r="1314" spans="1:9" hidden="1" x14ac:dyDescent="0.3">
      <c r="A1314">
        <v>2021</v>
      </c>
      <c r="B1314">
        <v>12</v>
      </c>
      <c r="C1314" s="1" t="s">
        <v>26</v>
      </c>
      <c r="D1314" s="1" t="s">
        <v>50</v>
      </c>
      <c r="E1314" s="1" t="s">
        <v>27</v>
      </c>
      <c r="F1314">
        <v>1.9456</v>
      </c>
      <c r="G1314">
        <v>177.160661</v>
      </c>
      <c r="H1314">
        <v>0.62250000000000005</v>
      </c>
      <c r="I1314">
        <v>1542</v>
      </c>
    </row>
    <row r="1315" spans="1:9" hidden="1" x14ac:dyDescent="0.3">
      <c r="A1315">
        <v>2021</v>
      </c>
      <c r="B1315">
        <v>12</v>
      </c>
      <c r="C1315" s="1" t="s">
        <v>26</v>
      </c>
      <c r="D1315" s="1" t="s">
        <v>16</v>
      </c>
      <c r="E1315" s="1" t="s">
        <v>11</v>
      </c>
      <c r="F1315">
        <v>1.9184000000000001</v>
      </c>
      <c r="G1315">
        <v>134.078957</v>
      </c>
      <c r="H1315">
        <v>0.44130000000000003</v>
      </c>
      <c r="I1315">
        <v>623</v>
      </c>
    </row>
    <row r="1316" spans="1:9" hidden="1" x14ac:dyDescent="0.3">
      <c r="A1316">
        <v>2021</v>
      </c>
      <c r="B1316">
        <v>12</v>
      </c>
      <c r="C1316" s="1" t="s">
        <v>26</v>
      </c>
      <c r="D1316" s="1" t="s">
        <v>16</v>
      </c>
      <c r="E1316" s="1" t="s">
        <v>13</v>
      </c>
      <c r="F1316">
        <v>8.8700000000000001E-2</v>
      </c>
      <c r="G1316">
        <v>7.7540969999999998</v>
      </c>
      <c r="H1316">
        <v>3.9800000000000002E-2</v>
      </c>
      <c r="I1316">
        <v>134</v>
      </c>
    </row>
    <row r="1317" spans="1:9" hidden="1" x14ac:dyDescent="0.3">
      <c r="A1317">
        <v>2021</v>
      </c>
      <c r="B1317">
        <v>12</v>
      </c>
      <c r="C1317" s="1" t="s">
        <v>26</v>
      </c>
      <c r="D1317" s="1" t="s">
        <v>19</v>
      </c>
      <c r="E1317" s="1" t="s">
        <v>12</v>
      </c>
      <c r="F1317">
        <v>0.66469999999999996</v>
      </c>
      <c r="G1317">
        <v>133.35575700000001</v>
      </c>
      <c r="H1317">
        <v>0.24590000000000001</v>
      </c>
      <c r="I1317">
        <v>0</v>
      </c>
    </row>
    <row r="1318" spans="1:9" hidden="1" x14ac:dyDescent="0.3">
      <c r="A1318">
        <v>2021</v>
      </c>
      <c r="B1318">
        <v>12</v>
      </c>
      <c r="C1318" s="1" t="s">
        <v>26</v>
      </c>
      <c r="D1318" s="1" t="s">
        <v>55</v>
      </c>
      <c r="E1318" s="1" t="s">
        <v>12</v>
      </c>
      <c r="F1318">
        <v>2.4750999999999999</v>
      </c>
      <c r="G1318">
        <v>121.583181</v>
      </c>
      <c r="H1318">
        <v>0.86629999999999996</v>
      </c>
      <c r="I1318">
        <v>429</v>
      </c>
    </row>
    <row r="1319" spans="1:9" hidden="1" x14ac:dyDescent="0.3">
      <c r="A1319">
        <v>2021</v>
      </c>
      <c r="B1319">
        <v>12</v>
      </c>
      <c r="C1319" s="1" t="s">
        <v>26</v>
      </c>
      <c r="D1319" s="1" t="s">
        <v>45</v>
      </c>
      <c r="E1319" s="1" t="s">
        <v>12</v>
      </c>
      <c r="F1319">
        <v>1.6841999999999999</v>
      </c>
      <c r="G1319">
        <v>108.666096</v>
      </c>
      <c r="H1319">
        <v>0.58950000000000002</v>
      </c>
      <c r="I1319">
        <v>956</v>
      </c>
    </row>
    <row r="1320" spans="1:9" x14ac:dyDescent="0.3">
      <c r="A1320">
        <v>2021</v>
      </c>
      <c r="B1320">
        <v>12</v>
      </c>
      <c r="C1320" s="1" t="s">
        <v>32</v>
      </c>
      <c r="D1320" s="1" t="s">
        <v>10</v>
      </c>
      <c r="E1320" s="1" t="s">
        <v>11</v>
      </c>
      <c r="F1320">
        <v>92.248500000000007</v>
      </c>
      <c r="G1320">
        <v>5816.404614</v>
      </c>
      <c r="H1320">
        <v>19.3721</v>
      </c>
      <c r="I1320">
        <v>12028</v>
      </c>
    </row>
    <row r="1321" spans="1:9" x14ac:dyDescent="0.3">
      <c r="A1321">
        <v>2021</v>
      </c>
      <c r="B1321">
        <v>12</v>
      </c>
      <c r="C1321" s="1" t="s">
        <v>32</v>
      </c>
      <c r="D1321" s="1" t="s">
        <v>10</v>
      </c>
      <c r="E1321" s="1" t="s">
        <v>12</v>
      </c>
      <c r="F1321">
        <v>158.1712</v>
      </c>
      <c r="G1321">
        <v>14410.525471999999</v>
      </c>
      <c r="H1321">
        <v>55.359900000000003</v>
      </c>
      <c r="I1321">
        <v>17750</v>
      </c>
    </row>
    <row r="1322" spans="1:9" x14ac:dyDescent="0.3">
      <c r="A1322">
        <v>2021</v>
      </c>
      <c r="B1322">
        <v>12</v>
      </c>
      <c r="C1322" s="1" t="s">
        <v>32</v>
      </c>
      <c r="D1322" s="1" t="s">
        <v>10</v>
      </c>
      <c r="E1322" s="1" t="s">
        <v>13</v>
      </c>
      <c r="F1322">
        <v>9.2022999999999993</v>
      </c>
      <c r="G1322">
        <v>1260.9091940000001</v>
      </c>
      <c r="H1322">
        <v>4.6012000000000004</v>
      </c>
      <c r="I1322">
        <v>714</v>
      </c>
    </row>
    <row r="1323" spans="1:9" x14ac:dyDescent="0.3">
      <c r="A1323">
        <v>2021</v>
      </c>
      <c r="B1323">
        <v>12</v>
      </c>
      <c r="C1323" s="1" t="s">
        <v>32</v>
      </c>
      <c r="D1323" s="1" t="s">
        <v>10</v>
      </c>
      <c r="E1323" s="1" t="s">
        <v>14</v>
      </c>
      <c r="F1323">
        <v>8.6999999999999994E-3</v>
      </c>
      <c r="G1323">
        <v>1.791126</v>
      </c>
      <c r="H1323">
        <v>6.4999999999999997E-3</v>
      </c>
      <c r="I1323">
        <v>3</v>
      </c>
    </row>
    <row r="1324" spans="1:9" hidden="1" x14ac:dyDescent="0.3">
      <c r="A1324">
        <v>2021</v>
      </c>
      <c r="B1324">
        <v>12</v>
      </c>
      <c r="C1324" s="1" t="s">
        <v>32</v>
      </c>
      <c r="D1324" s="1" t="s">
        <v>15</v>
      </c>
      <c r="E1324" s="1" t="s">
        <v>11</v>
      </c>
      <c r="F1324">
        <v>1.3880999999999999</v>
      </c>
      <c r="G1324">
        <v>160.19565700000001</v>
      </c>
      <c r="H1324">
        <v>0.27760000000000001</v>
      </c>
      <c r="I1324">
        <v>278</v>
      </c>
    </row>
    <row r="1325" spans="1:9" hidden="1" x14ac:dyDescent="0.3">
      <c r="A1325">
        <v>2021</v>
      </c>
      <c r="B1325">
        <v>12</v>
      </c>
      <c r="C1325" s="1" t="s">
        <v>32</v>
      </c>
      <c r="D1325" s="1" t="s">
        <v>15</v>
      </c>
      <c r="E1325" s="1" t="s">
        <v>13</v>
      </c>
      <c r="F1325">
        <v>38.947800000000001</v>
      </c>
      <c r="G1325">
        <v>7508.4035649999996</v>
      </c>
      <c r="H1325">
        <v>15.5791</v>
      </c>
      <c r="I1325">
        <v>4678</v>
      </c>
    </row>
    <row r="1326" spans="1:9" hidden="1" x14ac:dyDescent="0.3">
      <c r="A1326">
        <v>2021</v>
      </c>
      <c r="B1326">
        <v>12</v>
      </c>
      <c r="C1326" s="1" t="s">
        <v>32</v>
      </c>
      <c r="D1326" s="1" t="s">
        <v>20</v>
      </c>
      <c r="E1326" s="1" t="s">
        <v>22</v>
      </c>
      <c r="F1326">
        <v>2.0282</v>
      </c>
      <c r="G1326">
        <v>122.270841</v>
      </c>
      <c r="H1326">
        <v>0.52729999999999999</v>
      </c>
      <c r="I1326">
        <v>312</v>
      </c>
    </row>
    <row r="1327" spans="1:9" hidden="1" x14ac:dyDescent="0.3">
      <c r="A1327">
        <v>2021</v>
      </c>
      <c r="B1327">
        <v>12</v>
      </c>
      <c r="C1327" s="1" t="s">
        <v>32</v>
      </c>
      <c r="D1327" s="1" t="s">
        <v>20</v>
      </c>
      <c r="E1327" s="1" t="s">
        <v>12</v>
      </c>
      <c r="F1327">
        <v>19.925000000000001</v>
      </c>
      <c r="G1327">
        <v>1349.5445580000001</v>
      </c>
      <c r="H1327">
        <v>7.173</v>
      </c>
      <c r="I1327">
        <v>1769</v>
      </c>
    </row>
    <row r="1328" spans="1:9" hidden="1" x14ac:dyDescent="0.3">
      <c r="A1328">
        <v>2021</v>
      </c>
      <c r="B1328">
        <v>12</v>
      </c>
      <c r="C1328" s="1" t="s">
        <v>32</v>
      </c>
      <c r="D1328" s="1" t="s">
        <v>17</v>
      </c>
      <c r="E1328" s="1" t="s">
        <v>18</v>
      </c>
      <c r="F1328">
        <v>17.0671</v>
      </c>
      <c r="G1328">
        <v>1470.9417510000001</v>
      </c>
      <c r="H1328">
        <v>3.0720999999999998</v>
      </c>
      <c r="I1328">
        <v>4837</v>
      </c>
    </row>
    <row r="1329" spans="1:9" hidden="1" x14ac:dyDescent="0.3">
      <c r="A1329">
        <v>2021</v>
      </c>
      <c r="B1329">
        <v>12</v>
      </c>
      <c r="C1329" s="1" t="s">
        <v>32</v>
      </c>
      <c r="D1329" s="1" t="s">
        <v>33</v>
      </c>
      <c r="E1329" s="1" t="s">
        <v>18</v>
      </c>
      <c r="F1329">
        <v>1.3044</v>
      </c>
      <c r="G1329">
        <v>385.36005399999999</v>
      </c>
      <c r="H1329">
        <v>0.24779999999999999</v>
      </c>
      <c r="I1329">
        <v>105</v>
      </c>
    </row>
    <row r="1330" spans="1:9" hidden="1" x14ac:dyDescent="0.3">
      <c r="A1330">
        <v>2021</v>
      </c>
      <c r="B1330">
        <v>12</v>
      </c>
      <c r="C1330" s="1" t="s">
        <v>32</v>
      </c>
      <c r="D1330" s="1" t="s">
        <v>33</v>
      </c>
      <c r="E1330" s="1" t="s">
        <v>12</v>
      </c>
      <c r="F1330">
        <v>2.01E-2</v>
      </c>
      <c r="G1330">
        <v>8.7732209999999995</v>
      </c>
      <c r="H1330">
        <v>7.1999999999999998E-3</v>
      </c>
      <c r="I1330">
        <v>6</v>
      </c>
    </row>
    <row r="1331" spans="1:9" hidden="1" x14ac:dyDescent="0.3">
      <c r="A1331">
        <v>2021</v>
      </c>
      <c r="B1331">
        <v>12</v>
      </c>
      <c r="C1331" s="1" t="s">
        <v>32</v>
      </c>
      <c r="D1331" s="1" t="s">
        <v>33</v>
      </c>
      <c r="E1331" s="1" t="s">
        <v>13</v>
      </c>
      <c r="F1331">
        <v>5.5100000000000003E-2</v>
      </c>
      <c r="G1331">
        <v>28.912296000000001</v>
      </c>
      <c r="H1331">
        <v>2.76E-2</v>
      </c>
      <c r="I1331">
        <v>44</v>
      </c>
    </row>
    <row r="1332" spans="1:9" hidden="1" x14ac:dyDescent="0.3">
      <c r="A1332">
        <v>2021</v>
      </c>
      <c r="B1332">
        <v>12</v>
      </c>
      <c r="C1332" s="1" t="s">
        <v>32</v>
      </c>
      <c r="D1332" s="1" t="s">
        <v>51</v>
      </c>
      <c r="E1332" s="1" t="s">
        <v>12</v>
      </c>
      <c r="F1332">
        <v>3.5261999999999998</v>
      </c>
      <c r="G1332">
        <v>303.53724</v>
      </c>
      <c r="H1332">
        <v>1.3575999999999999</v>
      </c>
      <c r="I1332">
        <v>1857</v>
      </c>
    </row>
    <row r="1333" spans="1:9" hidden="1" x14ac:dyDescent="0.3">
      <c r="A1333">
        <v>2021</v>
      </c>
      <c r="B1333">
        <v>12</v>
      </c>
      <c r="C1333" s="1" t="s">
        <v>32</v>
      </c>
      <c r="D1333" s="1" t="s">
        <v>51</v>
      </c>
      <c r="E1333" s="1" t="s">
        <v>13</v>
      </c>
      <c r="F1333">
        <v>0.58360000000000001</v>
      </c>
      <c r="G1333">
        <v>45.059480999999998</v>
      </c>
      <c r="H1333">
        <v>0.28599999999999998</v>
      </c>
      <c r="I1333">
        <v>483</v>
      </c>
    </row>
    <row r="1334" spans="1:9" hidden="1" x14ac:dyDescent="0.3">
      <c r="A1334">
        <v>2021</v>
      </c>
      <c r="B1334">
        <v>12</v>
      </c>
      <c r="C1334" s="1" t="s">
        <v>32</v>
      </c>
      <c r="D1334" s="1" t="s">
        <v>50</v>
      </c>
      <c r="E1334" s="1" t="s">
        <v>27</v>
      </c>
      <c r="F1334">
        <v>3.5655000000000001</v>
      </c>
      <c r="G1334">
        <v>309.04196999999999</v>
      </c>
      <c r="H1334">
        <v>1.141</v>
      </c>
      <c r="I1334">
        <v>2940</v>
      </c>
    </row>
    <row r="1335" spans="1:9" hidden="1" x14ac:dyDescent="0.3">
      <c r="A1335">
        <v>2021</v>
      </c>
      <c r="B1335">
        <v>12</v>
      </c>
      <c r="C1335" s="1" t="s">
        <v>32</v>
      </c>
      <c r="D1335" s="1" t="s">
        <v>19</v>
      </c>
      <c r="E1335" s="1" t="s">
        <v>12</v>
      </c>
      <c r="F1335">
        <v>1.341</v>
      </c>
      <c r="G1335">
        <v>266.45908700000001</v>
      </c>
      <c r="H1335">
        <v>0.49619999999999997</v>
      </c>
      <c r="I1335">
        <v>0</v>
      </c>
    </row>
    <row r="1336" spans="1:9" hidden="1" x14ac:dyDescent="0.3">
      <c r="A1336">
        <v>2021</v>
      </c>
      <c r="B1336">
        <v>12</v>
      </c>
      <c r="C1336" s="1" t="s">
        <v>32</v>
      </c>
      <c r="D1336" s="1" t="s">
        <v>34</v>
      </c>
      <c r="E1336" s="1" t="s">
        <v>18</v>
      </c>
      <c r="F1336">
        <v>3.3E-3</v>
      </c>
      <c r="G1336">
        <v>1.6510210000000003</v>
      </c>
      <c r="H1336">
        <v>5.9999999999999995E-4</v>
      </c>
      <c r="I1336">
        <v>0</v>
      </c>
    </row>
    <row r="1337" spans="1:9" hidden="1" x14ac:dyDescent="0.3">
      <c r="A1337">
        <v>2021</v>
      </c>
      <c r="B1337">
        <v>12</v>
      </c>
      <c r="C1337" s="1" t="s">
        <v>32</v>
      </c>
      <c r="D1337" s="1" t="s">
        <v>34</v>
      </c>
      <c r="E1337" s="1" t="s">
        <v>12</v>
      </c>
      <c r="F1337">
        <v>0.104</v>
      </c>
      <c r="G1337">
        <v>49.401865999999998</v>
      </c>
      <c r="H1337">
        <v>3.6400000000000002E-2</v>
      </c>
      <c r="I1337">
        <v>0</v>
      </c>
    </row>
    <row r="1338" spans="1:9" hidden="1" x14ac:dyDescent="0.3">
      <c r="A1338">
        <v>2021</v>
      </c>
      <c r="B1338">
        <v>12</v>
      </c>
      <c r="C1338" s="1" t="s">
        <v>32</v>
      </c>
      <c r="D1338" s="1" t="s">
        <v>34</v>
      </c>
      <c r="E1338" s="1" t="s">
        <v>13</v>
      </c>
      <c r="F1338">
        <v>0.2762</v>
      </c>
      <c r="G1338">
        <v>154.51408900000001</v>
      </c>
      <c r="H1338">
        <v>0.11600000000000001</v>
      </c>
      <c r="I1338">
        <v>0</v>
      </c>
    </row>
    <row r="1339" spans="1:9" hidden="1" x14ac:dyDescent="0.3">
      <c r="A1339">
        <v>2021</v>
      </c>
      <c r="B1339">
        <v>12</v>
      </c>
      <c r="C1339" s="1" t="s">
        <v>32</v>
      </c>
      <c r="D1339" s="1" t="s">
        <v>21</v>
      </c>
      <c r="E1339" s="1" t="s">
        <v>22</v>
      </c>
      <c r="F1339">
        <v>3.9100000000000003E-2</v>
      </c>
      <c r="G1339">
        <v>14.953212000000001</v>
      </c>
      <c r="H1339">
        <v>1.09E-2</v>
      </c>
      <c r="I1339">
        <v>0</v>
      </c>
    </row>
    <row r="1340" spans="1:9" hidden="1" x14ac:dyDescent="0.3">
      <c r="A1340">
        <v>2021</v>
      </c>
      <c r="B1340">
        <v>12</v>
      </c>
      <c r="C1340" s="1" t="s">
        <v>32</v>
      </c>
      <c r="D1340" s="1" t="s">
        <v>21</v>
      </c>
      <c r="E1340" s="1" t="s">
        <v>27</v>
      </c>
      <c r="F1340">
        <v>3.0999999999999999E-3</v>
      </c>
      <c r="G1340">
        <v>0.96084099999999995</v>
      </c>
      <c r="H1340">
        <v>8.9999999999999998E-4</v>
      </c>
      <c r="I1340">
        <v>0</v>
      </c>
    </row>
    <row r="1341" spans="1:9" hidden="1" x14ac:dyDescent="0.3">
      <c r="A1341">
        <v>2021</v>
      </c>
      <c r="B1341">
        <v>12</v>
      </c>
      <c r="C1341" s="1" t="s">
        <v>32</v>
      </c>
      <c r="D1341" s="1" t="s">
        <v>21</v>
      </c>
      <c r="E1341" s="1" t="s">
        <v>13</v>
      </c>
      <c r="F1341">
        <v>1.4449000000000001</v>
      </c>
      <c r="G1341">
        <v>173.67919499999999</v>
      </c>
      <c r="H1341">
        <v>0.57809999999999995</v>
      </c>
      <c r="I1341">
        <v>0</v>
      </c>
    </row>
    <row r="1342" spans="1:9" x14ac:dyDescent="0.3">
      <c r="A1342">
        <v>2021</v>
      </c>
      <c r="B1342">
        <v>12</v>
      </c>
      <c r="C1342" s="1" t="s">
        <v>9</v>
      </c>
      <c r="D1342" s="1" t="s">
        <v>10</v>
      </c>
      <c r="E1342" s="1" t="s">
        <v>46</v>
      </c>
      <c r="F1342">
        <v>10.590299999999999</v>
      </c>
      <c r="G1342">
        <v>748.85789999999997</v>
      </c>
      <c r="H1342">
        <v>2.1179999999999999</v>
      </c>
      <c r="I1342">
        <v>428</v>
      </c>
    </row>
    <row r="1343" spans="1:9" x14ac:dyDescent="0.3">
      <c r="A1343">
        <v>2021</v>
      </c>
      <c r="B1343">
        <v>12</v>
      </c>
      <c r="C1343" s="1" t="s">
        <v>26</v>
      </c>
      <c r="D1343" s="1" t="s">
        <v>10</v>
      </c>
      <c r="E1343" s="1" t="s">
        <v>46</v>
      </c>
      <c r="F1343">
        <v>7.8182</v>
      </c>
      <c r="G1343">
        <v>549.34429999999998</v>
      </c>
      <c r="H1343">
        <v>1.5636000000000001</v>
      </c>
      <c r="I1343">
        <v>1053</v>
      </c>
    </row>
    <row r="1344" spans="1:9" x14ac:dyDescent="0.3">
      <c r="A1344">
        <v>2021</v>
      </c>
      <c r="B1344">
        <v>12</v>
      </c>
      <c r="C1344" s="1" t="s">
        <v>32</v>
      </c>
      <c r="D1344" s="1" t="s">
        <v>10</v>
      </c>
      <c r="E1344" s="1" t="s">
        <v>46</v>
      </c>
      <c r="F1344">
        <v>25.2956</v>
      </c>
      <c r="G1344">
        <v>1721.9885999999999</v>
      </c>
      <c r="H1344">
        <v>5.0590999999999999</v>
      </c>
      <c r="I1344">
        <v>2407</v>
      </c>
    </row>
    <row r="1345" spans="1:9" x14ac:dyDescent="0.3">
      <c r="A1345">
        <v>2022</v>
      </c>
      <c r="B1345">
        <v>1</v>
      </c>
      <c r="C1345" s="1" t="s">
        <v>9</v>
      </c>
      <c r="D1345" s="1" t="s">
        <v>10</v>
      </c>
      <c r="E1345" s="1" t="s">
        <v>11</v>
      </c>
      <c r="F1345">
        <v>15.2249</v>
      </c>
      <c r="G1345">
        <v>899.26549299999999</v>
      </c>
      <c r="H1345">
        <v>3.1972</v>
      </c>
      <c r="I1345">
        <v>536</v>
      </c>
    </row>
    <row r="1346" spans="1:9" x14ac:dyDescent="0.3">
      <c r="A1346">
        <v>2022</v>
      </c>
      <c r="B1346">
        <v>1</v>
      </c>
      <c r="C1346" s="1" t="s">
        <v>9</v>
      </c>
      <c r="D1346" s="1" t="s">
        <v>10</v>
      </c>
      <c r="E1346" s="1" t="s">
        <v>12</v>
      </c>
      <c r="F1346">
        <v>58.244300000000003</v>
      </c>
      <c r="G1346">
        <v>5622.5804420000004</v>
      </c>
      <c r="H1346">
        <v>20.3855</v>
      </c>
      <c r="I1346">
        <v>758</v>
      </c>
    </row>
    <row r="1347" spans="1:9" x14ac:dyDescent="0.3">
      <c r="A1347">
        <v>2022</v>
      </c>
      <c r="B1347">
        <v>1</v>
      </c>
      <c r="C1347" s="1" t="s">
        <v>9</v>
      </c>
      <c r="D1347" s="1" t="s">
        <v>10</v>
      </c>
      <c r="E1347" s="1" t="s">
        <v>13</v>
      </c>
      <c r="F1347">
        <v>38.410200000000003</v>
      </c>
      <c r="G1347">
        <v>4457.2247900000002</v>
      </c>
      <c r="H1347">
        <v>19.205100000000002</v>
      </c>
      <c r="I1347">
        <v>633</v>
      </c>
    </row>
    <row r="1348" spans="1:9" hidden="1" x14ac:dyDescent="0.3">
      <c r="A1348">
        <v>2022</v>
      </c>
      <c r="B1348">
        <v>1</v>
      </c>
      <c r="C1348" s="1" t="s">
        <v>9</v>
      </c>
      <c r="D1348" s="1" t="s">
        <v>15</v>
      </c>
      <c r="E1348" s="1" t="s">
        <v>11</v>
      </c>
      <c r="F1348">
        <v>0.13270000000000001</v>
      </c>
      <c r="G1348">
        <v>15.948333</v>
      </c>
      <c r="H1348">
        <v>2.6499999999999999E-2</v>
      </c>
      <c r="I1348">
        <v>10</v>
      </c>
    </row>
    <row r="1349" spans="1:9" hidden="1" x14ac:dyDescent="0.3">
      <c r="A1349">
        <v>2022</v>
      </c>
      <c r="B1349">
        <v>1</v>
      </c>
      <c r="C1349" s="1" t="s">
        <v>9</v>
      </c>
      <c r="D1349" s="1" t="s">
        <v>15</v>
      </c>
      <c r="E1349" s="1" t="s">
        <v>13</v>
      </c>
      <c r="F1349">
        <v>44.928699999999999</v>
      </c>
      <c r="G1349">
        <v>7611.5632079999996</v>
      </c>
      <c r="H1349">
        <v>17.971499999999999</v>
      </c>
      <c r="I1349">
        <v>728</v>
      </c>
    </row>
    <row r="1350" spans="1:9" hidden="1" x14ac:dyDescent="0.3">
      <c r="A1350">
        <v>2022</v>
      </c>
      <c r="B1350">
        <v>1</v>
      </c>
      <c r="C1350" s="1" t="s">
        <v>9</v>
      </c>
      <c r="D1350" s="1" t="s">
        <v>17</v>
      </c>
      <c r="E1350" s="1" t="s">
        <v>18</v>
      </c>
      <c r="F1350">
        <v>2.8628999999999998</v>
      </c>
      <c r="G1350">
        <v>307.94699200000002</v>
      </c>
      <c r="H1350">
        <v>0.51529999999999998</v>
      </c>
      <c r="I1350">
        <v>210</v>
      </c>
    </row>
    <row r="1351" spans="1:9" hidden="1" x14ac:dyDescent="0.3">
      <c r="A1351">
        <v>2022</v>
      </c>
      <c r="B1351">
        <v>1</v>
      </c>
      <c r="C1351" s="1" t="s">
        <v>9</v>
      </c>
      <c r="D1351" s="1" t="s">
        <v>21</v>
      </c>
      <c r="E1351" s="1" t="s">
        <v>22</v>
      </c>
      <c r="F1351">
        <v>2.2499999999999999E-2</v>
      </c>
      <c r="G1351">
        <v>6.4226049999999999</v>
      </c>
      <c r="H1351">
        <v>6.3E-3</v>
      </c>
      <c r="I1351">
        <v>13</v>
      </c>
    </row>
    <row r="1352" spans="1:9" hidden="1" x14ac:dyDescent="0.3">
      <c r="A1352">
        <v>2022</v>
      </c>
      <c r="B1352">
        <v>1</v>
      </c>
      <c r="C1352" s="1" t="s">
        <v>9</v>
      </c>
      <c r="D1352" s="1" t="s">
        <v>21</v>
      </c>
      <c r="E1352" s="1" t="s">
        <v>13</v>
      </c>
      <c r="F1352">
        <v>1.5595000000000001</v>
      </c>
      <c r="G1352">
        <v>212.46996799999999</v>
      </c>
      <c r="H1352">
        <v>0.62370000000000003</v>
      </c>
      <c r="I1352">
        <v>178</v>
      </c>
    </row>
    <row r="1353" spans="1:9" hidden="1" x14ac:dyDescent="0.3">
      <c r="A1353">
        <v>2022</v>
      </c>
      <c r="B1353">
        <v>1</v>
      </c>
      <c r="C1353" s="1" t="s">
        <v>9</v>
      </c>
      <c r="D1353" s="1" t="s">
        <v>19</v>
      </c>
      <c r="E1353" s="1" t="s">
        <v>12</v>
      </c>
      <c r="F1353">
        <v>1.0881000000000001</v>
      </c>
      <c r="G1353">
        <v>171.23694399999999</v>
      </c>
      <c r="H1353">
        <v>0.40260000000000001</v>
      </c>
      <c r="I1353">
        <v>39</v>
      </c>
    </row>
    <row r="1354" spans="1:9" hidden="1" x14ac:dyDescent="0.3">
      <c r="A1354">
        <v>2022</v>
      </c>
      <c r="B1354">
        <v>1</v>
      </c>
      <c r="C1354" s="1" t="s">
        <v>9</v>
      </c>
      <c r="D1354" s="1" t="s">
        <v>20</v>
      </c>
      <c r="E1354" s="1" t="s">
        <v>22</v>
      </c>
      <c r="F1354">
        <v>5.0000000000000001E-4</v>
      </c>
      <c r="G1354">
        <v>2.9770999999999999E-2</v>
      </c>
      <c r="H1354">
        <v>1E-4</v>
      </c>
      <c r="I1354">
        <v>2</v>
      </c>
    </row>
    <row r="1355" spans="1:9" hidden="1" x14ac:dyDescent="0.3">
      <c r="A1355">
        <v>2022</v>
      </c>
      <c r="B1355">
        <v>1</v>
      </c>
      <c r="C1355" s="1" t="s">
        <v>9</v>
      </c>
      <c r="D1355" s="1" t="s">
        <v>20</v>
      </c>
      <c r="E1355" s="1" t="s">
        <v>12</v>
      </c>
      <c r="F1355">
        <v>1.4560999999999999</v>
      </c>
      <c r="G1355">
        <v>116.992414</v>
      </c>
      <c r="H1355">
        <v>0.5242</v>
      </c>
      <c r="I1355">
        <v>155</v>
      </c>
    </row>
    <row r="1356" spans="1:9" hidden="1" x14ac:dyDescent="0.3">
      <c r="A1356">
        <v>2022</v>
      </c>
      <c r="B1356">
        <v>1</v>
      </c>
      <c r="C1356" s="1" t="s">
        <v>9</v>
      </c>
      <c r="D1356" s="1" t="s">
        <v>50</v>
      </c>
      <c r="E1356" s="1" t="s">
        <v>27</v>
      </c>
      <c r="F1356">
        <v>0.89410000000000001</v>
      </c>
      <c r="G1356">
        <v>95.339903000000007</v>
      </c>
      <c r="H1356">
        <v>0.28610000000000002</v>
      </c>
      <c r="I1356">
        <v>209</v>
      </c>
    </row>
    <row r="1357" spans="1:9" hidden="1" x14ac:dyDescent="0.3">
      <c r="A1357">
        <v>2022</v>
      </c>
      <c r="B1357">
        <v>1</v>
      </c>
      <c r="C1357" s="1" t="s">
        <v>9</v>
      </c>
      <c r="D1357" s="1" t="s">
        <v>23</v>
      </c>
      <c r="E1357" s="1" t="s">
        <v>13</v>
      </c>
      <c r="F1357">
        <v>0.1668</v>
      </c>
      <c r="G1357">
        <v>38.969667000000001</v>
      </c>
      <c r="H1357">
        <v>6.6699999999999995E-2</v>
      </c>
      <c r="I1357">
        <v>110</v>
      </c>
    </row>
    <row r="1358" spans="1:9" hidden="1" x14ac:dyDescent="0.3">
      <c r="A1358">
        <v>2022</v>
      </c>
      <c r="B1358">
        <v>1</v>
      </c>
      <c r="C1358" s="1" t="s">
        <v>9</v>
      </c>
      <c r="D1358" s="1" t="s">
        <v>24</v>
      </c>
      <c r="E1358" s="1" t="s">
        <v>18</v>
      </c>
      <c r="F1358">
        <v>0.2026</v>
      </c>
      <c r="G1358">
        <v>34.905171000000003</v>
      </c>
      <c r="H1358">
        <v>3.85E-2</v>
      </c>
      <c r="I1358">
        <v>80</v>
      </c>
    </row>
    <row r="1359" spans="1:9" hidden="1" x14ac:dyDescent="0.3">
      <c r="A1359">
        <v>2022</v>
      </c>
      <c r="B1359">
        <v>1</v>
      </c>
      <c r="C1359" s="1" t="s">
        <v>9</v>
      </c>
      <c r="D1359" s="1" t="s">
        <v>24</v>
      </c>
      <c r="E1359" s="1" t="s">
        <v>12</v>
      </c>
      <c r="F1359">
        <v>1.4E-3</v>
      </c>
      <c r="G1359">
        <v>0.14202799999999999</v>
      </c>
      <c r="H1359">
        <v>5.0000000000000001E-4</v>
      </c>
      <c r="I1359">
        <v>1</v>
      </c>
    </row>
    <row r="1360" spans="1:9" hidden="1" x14ac:dyDescent="0.3">
      <c r="A1360">
        <v>2022</v>
      </c>
      <c r="B1360">
        <v>1</v>
      </c>
      <c r="C1360" s="1" t="s">
        <v>9</v>
      </c>
      <c r="D1360" s="1" t="s">
        <v>54</v>
      </c>
      <c r="E1360" s="1" t="s">
        <v>13</v>
      </c>
      <c r="F1360">
        <v>0.19020000000000001</v>
      </c>
      <c r="G1360">
        <v>32.450189000000002</v>
      </c>
      <c r="H1360">
        <v>8.6499999999999994E-2</v>
      </c>
      <c r="I1360">
        <v>0</v>
      </c>
    </row>
    <row r="1361" spans="1:9" x14ac:dyDescent="0.3">
      <c r="A1361">
        <v>2022</v>
      </c>
      <c r="B1361">
        <v>1</v>
      </c>
      <c r="C1361" s="1" t="s">
        <v>26</v>
      </c>
      <c r="D1361" s="1" t="s">
        <v>10</v>
      </c>
      <c r="E1361" s="1" t="s">
        <v>11</v>
      </c>
      <c r="F1361">
        <v>88.491699999999994</v>
      </c>
      <c r="G1361">
        <v>4389.8095540000004</v>
      </c>
      <c r="H1361">
        <v>18.583300000000001</v>
      </c>
      <c r="I1361">
        <v>9100</v>
      </c>
    </row>
    <row r="1362" spans="1:9" x14ac:dyDescent="0.3">
      <c r="A1362">
        <v>2022</v>
      </c>
      <c r="B1362">
        <v>1</v>
      </c>
      <c r="C1362" s="1" t="s">
        <v>26</v>
      </c>
      <c r="D1362" s="1" t="s">
        <v>10</v>
      </c>
      <c r="E1362" s="1" t="s">
        <v>12</v>
      </c>
      <c r="F1362">
        <v>57.690800000000003</v>
      </c>
      <c r="G1362">
        <v>5967.1194320000004</v>
      </c>
      <c r="H1362">
        <v>20.191800000000001</v>
      </c>
      <c r="I1362">
        <v>9322</v>
      </c>
    </row>
    <row r="1363" spans="1:9" x14ac:dyDescent="0.3">
      <c r="A1363">
        <v>2022</v>
      </c>
      <c r="B1363">
        <v>1</v>
      </c>
      <c r="C1363" s="1" t="s">
        <v>26</v>
      </c>
      <c r="D1363" s="1" t="s">
        <v>10</v>
      </c>
      <c r="E1363" s="1" t="s">
        <v>13</v>
      </c>
      <c r="F1363">
        <v>2.8340000000000001</v>
      </c>
      <c r="G1363">
        <v>485.82223299999998</v>
      </c>
      <c r="H1363">
        <v>1.4171</v>
      </c>
      <c r="I1363">
        <v>721</v>
      </c>
    </row>
    <row r="1364" spans="1:9" x14ac:dyDescent="0.3">
      <c r="A1364">
        <v>2022</v>
      </c>
      <c r="B1364">
        <v>1</v>
      </c>
      <c r="C1364" s="1" t="s">
        <v>26</v>
      </c>
      <c r="D1364" s="1" t="s">
        <v>10</v>
      </c>
      <c r="E1364" s="1" t="s">
        <v>14</v>
      </c>
      <c r="F1364">
        <v>0.28560000000000002</v>
      </c>
      <c r="G1364">
        <v>46.137219999999999</v>
      </c>
      <c r="H1364">
        <v>0.2142</v>
      </c>
      <c r="I1364">
        <v>163</v>
      </c>
    </row>
    <row r="1365" spans="1:9" hidden="1" x14ac:dyDescent="0.3">
      <c r="A1365">
        <v>2022</v>
      </c>
      <c r="B1365">
        <v>1</v>
      </c>
      <c r="C1365" s="1" t="s">
        <v>26</v>
      </c>
      <c r="D1365" s="1" t="s">
        <v>15</v>
      </c>
      <c r="E1365" s="1" t="s">
        <v>11</v>
      </c>
      <c r="F1365">
        <v>9.74E-2</v>
      </c>
      <c r="G1365">
        <v>14.795735000000001</v>
      </c>
      <c r="H1365">
        <v>1.95E-2</v>
      </c>
      <c r="I1365">
        <v>24</v>
      </c>
    </row>
    <row r="1366" spans="1:9" hidden="1" x14ac:dyDescent="0.3">
      <c r="A1366">
        <v>2022</v>
      </c>
      <c r="B1366">
        <v>1</v>
      </c>
      <c r="C1366" s="1" t="s">
        <v>26</v>
      </c>
      <c r="D1366" s="1" t="s">
        <v>15</v>
      </c>
      <c r="E1366" s="1" t="s">
        <v>13</v>
      </c>
      <c r="F1366">
        <v>8.1112000000000002</v>
      </c>
      <c r="G1366">
        <v>1609.072208</v>
      </c>
      <c r="H1366">
        <v>3.2444999999999999</v>
      </c>
      <c r="I1366">
        <v>1351</v>
      </c>
    </row>
    <row r="1367" spans="1:9" hidden="1" x14ac:dyDescent="0.3">
      <c r="A1367">
        <v>2022</v>
      </c>
      <c r="B1367">
        <v>1</v>
      </c>
      <c r="C1367" s="1" t="s">
        <v>26</v>
      </c>
      <c r="D1367" s="1" t="s">
        <v>20</v>
      </c>
      <c r="E1367" s="1" t="s">
        <v>22</v>
      </c>
      <c r="F1367">
        <v>0.62350000000000005</v>
      </c>
      <c r="G1367">
        <v>38.738590000000002</v>
      </c>
      <c r="H1367">
        <v>0.16209999999999999</v>
      </c>
      <c r="I1367">
        <v>128</v>
      </c>
    </row>
    <row r="1368" spans="1:9" hidden="1" x14ac:dyDescent="0.3">
      <c r="A1368">
        <v>2022</v>
      </c>
      <c r="B1368">
        <v>1</v>
      </c>
      <c r="C1368" s="1" t="s">
        <v>26</v>
      </c>
      <c r="D1368" s="1" t="s">
        <v>20</v>
      </c>
      <c r="E1368" s="1" t="s">
        <v>12</v>
      </c>
      <c r="F1368">
        <v>11.9015</v>
      </c>
      <c r="G1368">
        <v>701.60339399999998</v>
      </c>
      <c r="H1368">
        <v>4.2846000000000002</v>
      </c>
      <c r="I1368">
        <v>1386</v>
      </c>
    </row>
    <row r="1369" spans="1:9" hidden="1" x14ac:dyDescent="0.3">
      <c r="A1369">
        <v>2022</v>
      </c>
      <c r="B1369">
        <v>1</v>
      </c>
      <c r="C1369" s="1" t="s">
        <v>26</v>
      </c>
      <c r="D1369" s="1" t="s">
        <v>17</v>
      </c>
      <c r="E1369" s="1" t="s">
        <v>18</v>
      </c>
      <c r="F1369">
        <v>8.1161999999999992</v>
      </c>
      <c r="G1369">
        <v>700.44224199999996</v>
      </c>
      <c r="H1369">
        <v>1.4609000000000001</v>
      </c>
      <c r="I1369">
        <v>2897</v>
      </c>
    </row>
    <row r="1370" spans="1:9" hidden="1" x14ac:dyDescent="0.3">
      <c r="A1370">
        <v>2022</v>
      </c>
      <c r="B1370">
        <v>1</v>
      </c>
      <c r="C1370" s="1" t="s">
        <v>26</v>
      </c>
      <c r="D1370" s="1" t="s">
        <v>55</v>
      </c>
      <c r="E1370" s="1" t="s">
        <v>12</v>
      </c>
      <c r="F1370">
        <v>4.4477000000000002</v>
      </c>
      <c r="G1370">
        <v>193.181003</v>
      </c>
      <c r="H1370">
        <v>1.5567</v>
      </c>
      <c r="I1370">
        <v>435</v>
      </c>
    </row>
    <row r="1371" spans="1:9" hidden="1" x14ac:dyDescent="0.3">
      <c r="A1371">
        <v>2022</v>
      </c>
      <c r="B1371">
        <v>1</v>
      </c>
      <c r="C1371" s="1" t="s">
        <v>26</v>
      </c>
      <c r="D1371" s="1" t="s">
        <v>51</v>
      </c>
      <c r="E1371" s="1" t="s">
        <v>12</v>
      </c>
      <c r="F1371">
        <v>2.2065999999999999</v>
      </c>
      <c r="G1371">
        <v>164.70493400000001</v>
      </c>
      <c r="H1371">
        <v>0.84960000000000002</v>
      </c>
      <c r="I1371">
        <v>769</v>
      </c>
    </row>
    <row r="1372" spans="1:9" hidden="1" x14ac:dyDescent="0.3">
      <c r="A1372">
        <v>2022</v>
      </c>
      <c r="B1372">
        <v>1</v>
      </c>
      <c r="C1372" s="1" t="s">
        <v>26</v>
      </c>
      <c r="D1372" s="1" t="s">
        <v>51</v>
      </c>
      <c r="E1372" s="1" t="s">
        <v>13</v>
      </c>
      <c r="F1372">
        <v>0.1416</v>
      </c>
      <c r="G1372">
        <v>12.006769</v>
      </c>
      <c r="H1372">
        <v>6.9400000000000003E-2</v>
      </c>
      <c r="I1372">
        <v>56</v>
      </c>
    </row>
    <row r="1373" spans="1:9" hidden="1" x14ac:dyDescent="0.3">
      <c r="A1373">
        <v>2022</v>
      </c>
      <c r="B1373">
        <v>1</v>
      </c>
      <c r="C1373" s="1" t="s">
        <v>26</v>
      </c>
      <c r="D1373" s="1" t="s">
        <v>52</v>
      </c>
      <c r="E1373" s="1" t="s">
        <v>13</v>
      </c>
      <c r="F1373">
        <v>1.1685000000000001</v>
      </c>
      <c r="G1373">
        <v>135.05644100000001</v>
      </c>
      <c r="H1373">
        <v>0.46739999999999998</v>
      </c>
      <c r="I1373">
        <v>0</v>
      </c>
    </row>
    <row r="1374" spans="1:9" hidden="1" x14ac:dyDescent="0.3">
      <c r="A1374">
        <v>2022</v>
      </c>
      <c r="B1374">
        <v>1</v>
      </c>
      <c r="C1374" s="1" t="s">
        <v>26</v>
      </c>
      <c r="D1374" s="1" t="s">
        <v>21</v>
      </c>
      <c r="E1374" s="1" t="s">
        <v>22</v>
      </c>
      <c r="F1374">
        <v>3.5999999999999999E-3</v>
      </c>
      <c r="G1374">
        <v>1.59307</v>
      </c>
      <c r="H1374">
        <v>1E-3</v>
      </c>
      <c r="I1374">
        <v>0</v>
      </c>
    </row>
    <row r="1375" spans="1:9" hidden="1" x14ac:dyDescent="0.3">
      <c r="A1375">
        <v>2022</v>
      </c>
      <c r="B1375">
        <v>1</v>
      </c>
      <c r="C1375" s="1" t="s">
        <v>26</v>
      </c>
      <c r="D1375" s="1" t="s">
        <v>21</v>
      </c>
      <c r="E1375" s="1" t="s">
        <v>27</v>
      </c>
      <c r="F1375">
        <v>3.0999999999999999E-3</v>
      </c>
      <c r="G1375">
        <v>0.95189000000000001</v>
      </c>
      <c r="H1375">
        <v>8.9999999999999998E-4</v>
      </c>
      <c r="I1375">
        <v>0</v>
      </c>
    </row>
    <row r="1376" spans="1:9" hidden="1" x14ac:dyDescent="0.3">
      <c r="A1376">
        <v>2022</v>
      </c>
      <c r="B1376">
        <v>1</v>
      </c>
      <c r="C1376" s="1" t="s">
        <v>26</v>
      </c>
      <c r="D1376" s="1" t="s">
        <v>21</v>
      </c>
      <c r="E1376" s="1" t="s">
        <v>13</v>
      </c>
      <c r="F1376">
        <v>0.871</v>
      </c>
      <c r="G1376">
        <v>127.584278</v>
      </c>
      <c r="H1376">
        <v>0.3483</v>
      </c>
      <c r="I1376">
        <v>0</v>
      </c>
    </row>
    <row r="1377" spans="1:9" hidden="1" x14ac:dyDescent="0.3">
      <c r="A1377">
        <v>2022</v>
      </c>
      <c r="B1377">
        <v>1</v>
      </c>
      <c r="C1377" s="1" t="s">
        <v>26</v>
      </c>
      <c r="D1377" s="1" t="s">
        <v>16</v>
      </c>
      <c r="E1377" s="1" t="s">
        <v>11</v>
      </c>
      <c r="F1377">
        <v>1.3608</v>
      </c>
      <c r="G1377">
        <v>98.695255000000003</v>
      </c>
      <c r="H1377">
        <v>0.313</v>
      </c>
      <c r="I1377">
        <v>422</v>
      </c>
    </row>
    <row r="1378" spans="1:9" hidden="1" x14ac:dyDescent="0.3">
      <c r="A1378">
        <v>2022</v>
      </c>
      <c r="B1378">
        <v>1</v>
      </c>
      <c r="C1378" s="1" t="s">
        <v>26</v>
      </c>
      <c r="D1378" s="1" t="s">
        <v>16</v>
      </c>
      <c r="E1378" s="1" t="s">
        <v>13</v>
      </c>
      <c r="F1378">
        <v>7.9500000000000001E-2</v>
      </c>
      <c r="G1378">
        <v>7.2062099999999996</v>
      </c>
      <c r="H1378">
        <v>3.5799999999999998E-2</v>
      </c>
      <c r="I1378">
        <v>97</v>
      </c>
    </row>
    <row r="1379" spans="1:9" hidden="1" x14ac:dyDescent="0.3">
      <c r="A1379">
        <v>2022</v>
      </c>
      <c r="B1379">
        <v>1</v>
      </c>
      <c r="C1379" s="1" t="s">
        <v>26</v>
      </c>
      <c r="D1379" s="1" t="s">
        <v>50</v>
      </c>
      <c r="E1379" s="1" t="s">
        <v>27</v>
      </c>
      <c r="F1379">
        <v>1.0834999999999999</v>
      </c>
      <c r="G1379">
        <v>96.791210000000007</v>
      </c>
      <c r="H1379">
        <v>0.34670000000000001</v>
      </c>
      <c r="I1379">
        <v>921</v>
      </c>
    </row>
    <row r="1380" spans="1:9" x14ac:dyDescent="0.3">
      <c r="A1380">
        <v>2022</v>
      </c>
      <c r="B1380">
        <v>1</v>
      </c>
      <c r="C1380" s="1" t="s">
        <v>32</v>
      </c>
      <c r="D1380" s="1" t="s">
        <v>10</v>
      </c>
      <c r="E1380" s="1" t="s">
        <v>11</v>
      </c>
      <c r="F1380">
        <v>200.7302</v>
      </c>
      <c r="G1380">
        <v>10271.139880000001</v>
      </c>
      <c r="H1380">
        <v>42.153399999999998</v>
      </c>
      <c r="I1380">
        <v>17167</v>
      </c>
    </row>
    <row r="1381" spans="1:9" x14ac:dyDescent="0.3">
      <c r="A1381">
        <v>2022</v>
      </c>
      <c r="B1381">
        <v>1</v>
      </c>
      <c r="C1381" s="1" t="s">
        <v>32</v>
      </c>
      <c r="D1381" s="1" t="s">
        <v>10</v>
      </c>
      <c r="E1381" s="1" t="s">
        <v>12</v>
      </c>
      <c r="F1381">
        <v>159.5171</v>
      </c>
      <c r="G1381">
        <v>14567.697899999999</v>
      </c>
      <c r="H1381">
        <v>55.8309</v>
      </c>
      <c r="I1381">
        <v>17397</v>
      </c>
    </row>
    <row r="1382" spans="1:9" x14ac:dyDescent="0.3">
      <c r="A1382">
        <v>2022</v>
      </c>
      <c r="B1382">
        <v>1</v>
      </c>
      <c r="C1382" s="1" t="s">
        <v>32</v>
      </c>
      <c r="D1382" s="1" t="s">
        <v>10</v>
      </c>
      <c r="E1382" s="1" t="s">
        <v>13</v>
      </c>
      <c r="F1382">
        <v>9.9210999999999991</v>
      </c>
      <c r="G1382">
        <v>1323.619549</v>
      </c>
      <c r="H1382">
        <v>4.9606000000000003</v>
      </c>
      <c r="I1382">
        <v>729</v>
      </c>
    </row>
    <row r="1383" spans="1:9" x14ac:dyDescent="0.3">
      <c r="A1383">
        <v>2022</v>
      </c>
      <c r="B1383">
        <v>1</v>
      </c>
      <c r="C1383" s="1" t="s">
        <v>32</v>
      </c>
      <c r="D1383" s="1" t="s">
        <v>10</v>
      </c>
      <c r="E1383" s="1" t="s">
        <v>14</v>
      </c>
      <c r="F1383">
        <v>8.6999999999999994E-3</v>
      </c>
      <c r="G1383">
        <v>1.791126</v>
      </c>
      <c r="H1383">
        <v>6.4999999999999997E-3</v>
      </c>
      <c r="I1383">
        <v>3</v>
      </c>
    </row>
    <row r="1384" spans="1:9" hidden="1" x14ac:dyDescent="0.3">
      <c r="A1384">
        <v>2022</v>
      </c>
      <c r="B1384">
        <v>1</v>
      </c>
      <c r="C1384" s="1" t="s">
        <v>32</v>
      </c>
      <c r="D1384" s="1" t="s">
        <v>15</v>
      </c>
      <c r="E1384" s="1" t="s">
        <v>11</v>
      </c>
      <c r="F1384">
        <v>1.2302999999999999</v>
      </c>
      <c r="G1384">
        <v>147.988777</v>
      </c>
      <c r="H1384">
        <v>0.24610000000000001</v>
      </c>
      <c r="I1384">
        <v>286</v>
      </c>
    </row>
    <row r="1385" spans="1:9" hidden="1" x14ac:dyDescent="0.3">
      <c r="A1385">
        <v>2022</v>
      </c>
      <c r="B1385">
        <v>1</v>
      </c>
      <c r="C1385" s="1" t="s">
        <v>32</v>
      </c>
      <c r="D1385" s="1" t="s">
        <v>15</v>
      </c>
      <c r="E1385" s="1" t="s">
        <v>13</v>
      </c>
      <c r="F1385">
        <v>56.186999999999998</v>
      </c>
      <c r="G1385">
        <v>9934.4125370000002</v>
      </c>
      <c r="H1385">
        <v>22.474699999999999</v>
      </c>
      <c r="I1385">
        <v>4241</v>
      </c>
    </row>
    <row r="1386" spans="1:9" hidden="1" x14ac:dyDescent="0.3">
      <c r="A1386">
        <v>2022</v>
      </c>
      <c r="B1386">
        <v>1</v>
      </c>
      <c r="C1386" s="1" t="s">
        <v>32</v>
      </c>
      <c r="D1386" s="1" t="s">
        <v>20</v>
      </c>
      <c r="E1386" s="1" t="s">
        <v>22</v>
      </c>
      <c r="F1386">
        <v>1.5709</v>
      </c>
      <c r="G1386">
        <v>96.490976000000003</v>
      </c>
      <c r="H1386">
        <v>0.40839999999999999</v>
      </c>
      <c r="I1386">
        <v>309</v>
      </c>
    </row>
    <row r="1387" spans="1:9" hidden="1" x14ac:dyDescent="0.3">
      <c r="A1387">
        <v>2022</v>
      </c>
      <c r="B1387">
        <v>1</v>
      </c>
      <c r="C1387" s="1" t="s">
        <v>32</v>
      </c>
      <c r="D1387" s="1" t="s">
        <v>20</v>
      </c>
      <c r="E1387" s="1" t="s">
        <v>12</v>
      </c>
      <c r="F1387">
        <v>19.016200000000001</v>
      </c>
      <c r="G1387">
        <v>1335.5663770000001</v>
      </c>
      <c r="H1387">
        <v>6.8459000000000003</v>
      </c>
      <c r="I1387">
        <v>1751</v>
      </c>
    </row>
    <row r="1388" spans="1:9" hidden="1" x14ac:dyDescent="0.3">
      <c r="A1388">
        <v>2022</v>
      </c>
      <c r="B1388">
        <v>1</v>
      </c>
      <c r="C1388" s="1" t="s">
        <v>32</v>
      </c>
      <c r="D1388" s="1" t="s">
        <v>17</v>
      </c>
      <c r="E1388" s="1" t="s">
        <v>18</v>
      </c>
      <c r="F1388">
        <v>14.6676</v>
      </c>
      <c r="G1388">
        <v>1288.4679839999999</v>
      </c>
      <c r="H1388">
        <v>2.6402000000000001</v>
      </c>
      <c r="I1388">
        <v>4284</v>
      </c>
    </row>
    <row r="1389" spans="1:9" hidden="1" x14ac:dyDescent="0.3">
      <c r="A1389">
        <v>2022</v>
      </c>
      <c r="B1389">
        <v>1</v>
      </c>
      <c r="C1389" s="1" t="s">
        <v>32</v>
      </c>
      <c r="D1389" s="1" t="s">
        <v>51</v>
      </c>
      <c r="E1389" s="1" t="s">
        <v>12</v>
      </c>
      <c r="F1389">
        <v>5.3848000000000003</v>
      </c>
      <c r="G1389">
        <v>403.57108199999999</v>
      </c>
      <c r="H1389">
        <v>2.0731000000000002</v>
      </c>
      <c r="I1389">
        <v>1598</v>
      </c>
    </row>
    <row r="1390" spans="1:9" hidden="1" x14ac:dyDescent="0.3">
      <c r="A1390">
        <v>2022</v>
      </c>
      <c r="B1390">
        <v>1</v>
      </c>
      <c r="C1390" s="1" t="s">
        <v>32</v>
      </c>
      <c r="D1390" s="1" t="s">
        <v>51</v>
      </c>
      <c r="E1390" s="1" t="s">
        <v>13</v>
      </c>
      <c r="F1390">
        <v>0.41749999999999998</v>
      </c>
      <c r="G1390">
        <v>34.83502</v>
      </c>
      <c r="H1390">
        <v>0.2046</v>
      </c>
      <c r="I1390">
        <v>201</v>
      </c>
    </row>
    <row r="1391" spans="1:9" hidden="1" x14ac:dyDescent="0.3">
      <c r="A1391">
        <v>2022</v>
      </c>
      <c r="B1391">
        <v>1</v>
      </c>
      <c r="C1391" s="1" t="s">
        <v>32</v>
      </c>
      <c r="D1391" s="1" t="s">
        <v>33</v>
      </c>
      <c r="E1391" s="1" t="s">
        <v>18</v>
      </c>
      <c r="F1391">
        <v>1.1420999999999999</v>
      </c>
      <c r="G1391">
        <v>359.10961500000002</v>
      </c>
      <c r="H1391">
        <v>0.217</v>
      </c>
      <c r="I1391">
        <v>112</v>
      </c>
    </row>
    <row r="1392" spans="1:9" hidden="1" x14ac:dyDescent="0.3">
      <c r="A1392">
        <v>2022</v>
      </c>
      <c r="B1392">
        <v>1</v>
      </c>
      <c r="C1392" s="1" t="s">
        <v>32</v>
      </c>
      <c r="D1392" s="1" t="s">
        <v>33</v>
      </c>
      <c r="E1392" s="1" t="s">
        <v>12</v>
      </c>
      <c r="F1392">
        <v>1.18E-2</v>
      </c>
      <c r="G1392">
        <v>5.1717409999999999</v>
      </c>
      <c r="H1392">
        <v>4.1999999999999997E-3</v>
      </c>
      <c r="I1392">
        <v>5</v>
      </c>
    </row>
    <row r="1393" spans="1:9" hidden="1" x14ac:dyDescent="0.3">
      <c r="A1393">
        <v>2022</v>
      </c>
      <c r="B1393">
        <v>1</v>
      </c>
      <c r="C1393" s="1" t="s">
        <v>32</v>
      </c>
      <c r="D1393" s="1" t="s">
        <v>33</v>
      </c>
      <c r="E1393" s="1" t="s">
        <v>13</v>
      </c>
      <c r="F1393">
        <v>6.0299999999999999E-2</v>
      </c>
      <c r="G1393">
        <v>31.900511999999999</v>
      </c>
      <c r="H1393">
        <v>3.0200000000000001E-2</v>
      </c>
      <c r="I1393">
        <v>44</v>
      </c>
    </row>
    <row r="1394" spans="1:9" hidden="1" x14ac:dyDescent="0.3">
      <c r="A1394">
        <v>2022</v>
      </c>
      <c r="B1394">
        <v>1</v>
      </c>
      <c r="C1394" s="1" t="s">
        <v>32</v>
      </c>
      <c r="D1394" s="1" t="s">
        <v>19</v>
      </c>
      <c r="E1394" s="1" t="s">
        <v>12</v>
      </c>
      <c r="F1394">
        <v>1.3623000000000001</v>
      </c>
      <c r="G1394">
        <v>282.59374000000003</v>
      </c>
      <c r="H1394">
        <v>0.504</v>
      </c>
      <c r="I1394">
        <v>0</v>
      </c>
    </row>
    <row r="1395" spans="1:9" hidden="1" x14ac:dyDescent="0.3">
      <c r="A1395">
        <v>2022</v>
      </c>
      <c r="B1395">
        <v>1</v>
      </c>
      <c r="C1395" s="1" t="s">
        <v>32</v>
      </c>
      <c r="D1395" s="1" t="s">
        <v>50</v>
      </c>
      <c r="E1395" s="1" t="s">
        <v>27</v>
      </c>
      <c r="F1395">
        <v>3.0057999999999998</v>
      </c>
      <c r="G1395">
        <v>280.30021299999999</v>
      </c>
      <c r="H1395">
        <v>0.96179999999999999</v>
      </c>
      <c r="I1395">
        <v>2426</v>
      </c>
    </row>
    <row r="1396" spans="1:9" hidden="1" x14ac:dyDescent="0.3">
      <c r="A1396">
        <v>2022</v>
      </c>
      <c r="B1396">
        <v>1</v>
      </c>
      <c r="C1396" s="1" t="s">
        <v>32</v>
      </c>
      <c r="D1396" s="1" t="s">
        <v>21</v>
      </c>
      <c r="E1396" s="1" t="s">
        <v>22</v>
      </c>
      <c r="F1396">
        <v>8.3999999999999995E-3</v>
      </c>
      <c r="G1396">
        <v>3.2303649999999999</v>
      </c>
      <c r="H1396">
        <v>2.3999999999999998E-3</v>
      </c>
      <c r="I1396">
        <v>4</v>
      </c>
    </row>
    <row r="1397" spans="1:9" hidden="1" x14ac:dyDescent="0.3">
      <c r="A1397">
        <v>2022</v>
      </c>
      <c r="B1397">
        <v>1</v>
      </c>
      <c r="C1397" s="1" t="s">
        <v>32</v>
      </c>
      <c r="D1397" s="1" t="s">
        <v>21</v>
      </c>
      <c r="E1397" s="1" t="s">
        <v>27</v>
      </c>
      <c r="F1397">
        <v>1.9300000000000001E-2</v>
      </c>
      <c r="G1397">
        <v>6.0866980000000002</v>
      </c>
      <c r="H1397">
        <v>5.7999999999999996E-3</v>
      </c>
      <c r="I1397">
        <v>14</v>
      </c>
    </row>
    <row r="1398" spans="1:9" hidden="1" x14ac:dyDescent="0.3">
      <c r="A1398">
        <v>2022</v>
      </c>
      <c r="B1398">
        <v>1</v>
      </c>
      <c r="C1398" s="1" t="s">
        <v>32</v>
      </c>
      <c r="D1398" s="1" t="s">
        <v>21</v>
      </c>
      <c r="E1398" s="1" t="s">
        <v>13</v>
      </c>
      <c r="F1398">
        <v>1.4654</v>
      </c>
      <c r="G1398">
        <v>261.31347099999999</v>
      </c>
      <c r="H1398">
        <v>0.58609999999999995</v>
      </c>
      <c r="I1398">
        <v>188</v>
      </c>
    </row>
    <row r="1399" spans="1:9" hidden="1" x14ac:dyDescent="0.3">
      <c r="A1399">
        <v>2022</v>
      </c>
      <c r="B1399">
        <v>1</v>
      </c>
      <c r="C1399" s="1" t="s">
        <v>32</v>
      </c>
      <c r="D1399" s="1" t="s">
        <v>35</v>
      </c>
      <c r="E1399" s="1" t="s">
        <v>18</v>
      </c>
      <c r="F1399">
        <v>0.2676</v>
      </c>
      <c r="G1399">
        <v>46.087755999999999</v>
      </c>
      <c r="H1399">
        <v>4.8099999999999997E-2</v>
      </c>
      <c r="I1399">
        <v>0</v>
      </c>
    </row>
    <row r="1400" spans="1:9" hidden="1" x14ac:dyDescent="0.3">
      <c r="A1400">
        <v>2022</v>
      </c>
      <c r="B1400">
        <v>1</v>
      </c>
      <c r="C1400" s="1" t="s">
        <v>32</v>
      </c>
      <c r="D1400" s="1" t="s">
        <v>35</v>
      </c>
      <c r="E1400" s="1" t="s">
        <v>12</v>
      </c>
      <c r="F1400">
        <v>0.59650000000000003</v>
      </c>
      <c r="G1400">
        <v>145.86605399999999</v>
      </c>
      <c r="H1400">
        <v>0.2087</v>
      </c>
      <c r="I1400">
        <v>0</v>
      </c>
    </row>
    <row r="1401" spans="1:9" x14ac:dyDescent="0.3">
      <c r="A1401">
        <v>2022</v>
      </c>
      <c r="B1401">
        <v>1</v>
      </c>
      <c r="C1401" s="1" t="s">
        <v>9</v>
      </c>
      <c r="D1401" s="1" t="s">
        <v>10</v>
      </c>
      <c r="E1401" s="1" t="s">
        <v>46</v>
      </c>
      <c r="F1401">
        <v>10.053699999999999</v>
      </c>
      <c r="G1401">
        <v>732.97979999999995</v>
      </c>
      <c r="H1401">
        <v>2.0106999999999999</v>
      </c>
      <c r="I1401">
        <v>411</v>
      </c>
    </row>
    <row r="1402" spans="1:9" x14ac:dyDescent="0.3">
      <c r="A1402">
        <v>2022</v>
      </c>
      <c r="B1402">
        <v>1</v>
      </c>
      <c r="C1402" s="1" t="s">
        <v>26</v>
      </c>
      <c r="D1402" s="1" t="s">
        <v>10</v>
      </c>
      <c r="E1402" s="1" t="s">
        <v>46</v>
      </c>
      <c r="F1402">
        <v>6.1787999999999998</v>
      </c>
      <c r="G1402">
        <v>460.20650000000001</v>
      </c>
      <c r="H1402">
        <v>1.2358</v>
      </c>
      <c r="I1402">
        <v>1101</v>
      </c>
    </row>
    <row r="1403" spans="1:9" x14ac:dyDescent="0.3">
      <c r="A1403">
        <v>2022</v>
      </c>
      <c r="B1403">
        <v>1</v>
      </c>
      <c r="C1403" s="1" t="s">
        <v>32</v>
      </c>
      <c r="D1403" s="1" t="s">
        <v>10</v>
      </c>
      <c r="E1403" s="1" t="s">
        <v>46</v>
      </c>
      <c r="F1403">
        <v>17.2088</v>
      </c>
      <c r="G1403">
        <v>1310.1595</v>
      </c>
      <c r="H1403">
        <v>3.4417</v>
      </c>
      <c r="I1403">
        <v>1929</v>
      </c>
    </row>
    <row r="1404" spans="1:9" x14ac:dyDescent="0.3">
      <c r="A1404">
        <v>2022</v>
      </c>
      <c r="B1404">
        <v>2</v>
      </c>
      <c r="C1404" s="1" t="s">
        <v>9</v>
      </c>
      <c r="D1404" s="1" t="s">
        <v>10</v>
      </c>
      <c r="E1404" s="1" t="s">
        <v>11</v>
      </c>
      <c r="F1404">
        <v>11.107900000000001</v>
      </c>
      <c r="G1404">
        <v>729.82120099999997</v>
      </c>
      <c r="H1404">
        <v>2.3325999999999998</v>
      </c>
      <c r="I1404">
        <v>533</v>
      </c>
    </row>
    <row r="1405" spans="1:9" x14ac:dyDescent="0.3">
      <c r="A1405">
        <v>2022</v>
      </c>
      <c r="B1405">
        <v>2</v>
      </c>
      <c r="C1405" s="1" t="s">
        <v>9</v>
      </c>
      <c r="D1405" s="1" t="s">
        <v>10</v>
      </c>
      <c r="E1405" s="1" t="s">
        <v>12</v>
      </c>
      <c r="F1405">
        <v>47.110900000000001</v>
      </c>
      <c r="G1405">
        <v>4702.004113</v>
      </c>
      <c r="H1405">
        <v>16.488900000000001</v>
      </c>
      <c r="I1405">
        <v>744</v>
      </c>
    </row>
    <row r="1406" spans="1:9" x14ac:dyDescent="0.3">
      <c r="A1406">
        <v>2022</v>
      </c>
      <c r="B1406">
        <v>2</v>
      </c>
      <c r="C1406" s="1" t="s">
        <v>9</v>
      </c>
      <c r="D1406" s="1" t="s">
        <v>10</v>
      </c>
      <c r="E1406" s="1" t="s">
        <v>13</v>
      </c>
      <c r="F1406">
        <v>32.415199999999999</v>
      </c>
      <c r="G1406">
        <v>3969.1989400000002</v>
      </c>
      <c r="H1406">
        <v>16.2075</v>
      </c>
      <c r="I1406">
        <v>641</v>
      </c>
    </row>
    <row r="1407" spans="1:9" hidden="1" x14ac:dyDescent="0.3">
      <c r="A1407">
        <v>2022</v>
      </c>
      <c r="B1407">
        <v>2</v>
      </c>
      <c r="C1407" s="1" t="s">
        <v>9</v>
      </c>
      <c r="D1407" s="1" t="s">
        <v>15</v>
      </c>
      <c r="E1407" s="1" t="s">
        <v>11</v>
      </c>
      <c r="F1407">
        <v>8.9300000000000004E-2</v>
      </c>
      <c r="G1407">
        <v>11.329055</v>
      </c>
      <c r="H1407">
        <v>1.78E-2</v>
      </c>
      <c r="I1407">
        <v>10</v>
      </c>
    </row>
    <row r="1408" spans="1:9" hidden="1" x14ac:dyDescent="0.3">
      <c r="A1408">
        <v>2022</v>
      </c>
      <c r="B1408">
        <v>2</v>
      </c>
      <c r="C1408" s="1" t="s">
        <v>9</v>
      </c>
      <c r="D1408" s="1" t="s">
        <v>15</v>
      </c>
      <c r="E1408" s="1" t="s">
        <v>13</v>
      </c>
      <c r="F1408">
        <v>35.849800000000002</v>
      </c>
      <c r="G1408">
        <v>5962.643043</v>
      </c>
      <c r="H1408">
        <v>14.3399</v>
      </c>
      <c r="I1408">
        <v>694</v>
      </c>
    </row>
    <row r="1409" spans="1:9" hidden="1" x14ac:dyDescent="0.3">
      <c r="A1409">
        <v>2022</v>
      </c>
      <c r="B1409">
        <v>2</v>
      </c>
      <c r="C1409" s="1" t="s">
        <v>9</v>
      </c>
      <c r="D1409" s="1" t="s">
        <v>17</v>
      </c>
      <c r="E1409" s="1" t="s">
        <v>18</v>
      </c>
      <c r="F1409">
        <v>2.5137999999999998</v>
      </c>
      <c r="G1409">
        <v>284.824342</v>
      </c>
      <c r="H1409">
        <v>0.45250000000000001</v>
      </c>
      <c r="I1409">
        <v>202</v>
      </c>
    </row>
    <row r="1410" spans="1:9" hidden="1" x14ac:dyDescent="0.3">
      <c r="A1410">
        <v>2022</v>
      </c>
      <c r="B1410">
        <v>2</v>
      </c>
      <c r="C1410" s="1" t="s">
        <v>9</v>
      </c>
      <c r="D1410" s="1" t="s">
        <v>21</v>
      </c>
      <c r="E1410" s="1" t="s">
        <v>22</v>
      </c>
      <c r="F1410">
        <v>9.2999999999999992E-3</v>
      </c>
      <c r="G1410">
        <v>2.9506860000000001</v>
      </c>
      <c r="H1410">
        <v>2.7000000000000001E-3</v>
      </c>
      <c r="I1410">
        <v>7</v>
      </c>
    </row>
    <row r="1411" spans="1:9" hidden="1" x14ac:dyDescent="0.3">
      <c r="A1411">
        <v>2022</v>
      </c>
      <c r="B1411">
        <v>2</v>
      </c>
      <c r="C1411" s="1" t="s">
        <v>9</v>
      </c>
      <c r="D1411" s="1" t="s">
        <v>21</v>
      </c>
      <c r="E1411" s="1" t="s">
        <v>13</v>
      </c>
      <c r="F1411">
        <v>1.6618999999999999</v>
      </c>
      <c r="G1411">
        <v>234.19879800000001</v>
      </c>
      <c r="H1411">
        <v>0.66469999999999996</v>
      </c>
      <c r="I1411">
        <v>171</v>
      </c>
    </row>
    <row r="1412" spans="1:9" hidden="1" x14ac:dyDescent="0.3">
      <c r="A1412">
        <v>2022</v>
      </c>
      <c r="B1412">
        <v>2</v>
      </c>
      <c r="C1412" s="1" t="s">
        <v>9</v>
      </c>
      <c r="D1412" s="1" t="s">
        <v>20</v>
      </c>
      <c r="E1412" s="1" t="s">
        <v>22</v>
      </c>
      <c r="F1412">
        <v>3.8999999999999998E-3</v>
      </c>
      <c r="G1412">
        <v>0.20893</v>
      </c>
      <c r="H1412">
        <v>1E-3</v>
      </c>
      <c r="I1412">
        <v>1</v>
      </c>
    </row>
    <row r="1413" spans="1:9" hidden="1" x14ac:dyDescent="0.3">
      <c r="A1413">
        <v>2022</v>
      </c>
      <c r="B1413">
        <v>2</v>
      </c>
      <c r="C1413" s="1" t="s">
        <v>9</v>
      </c>
      <c r="D1413" s="1" t="s">
        <v>20</v>
      </c>
      <c r="E1413" s="1" t="s">
        <v>12</v>
      </c>
      <c r="F1413">
        <v>1.5125999999999999</v>
      </c>
      <c r="G1413">
        <v>124.99615300000001</v>
      </c>
      <c r="H1413">
        <v>0.54449999999999998</v>
      </c>
      <c r="I1413">
        <v>151</v>
      </c>
    </row>
    <row r="1414" spans="1:9" hidden="1" x14ac:dyDescent="0.3">
      <c r="A1414">
        <v>2022</v>
      </c>
      <c r="B1414">
        <v>2</v>
      </c>
      <c r="C1414" s="1" t="s">
        <v>9</v>
      </c>
      <c r="D1414" s="1" t="s">
        <v>19</v>
      </c>
      <c r="E1414" s="1" t="s">
        <v>12</v>
      </c>
      <c r="F1414">
        <v>0.41299999999999998</v>
      </c>
      <c r="G1414">
        <v>75.322764000000006</v>
      </c>
      <c r="H1414">
        <v>0.15279999999999999</v>
      </c>
      <c r="I1414">
        <v>34</v>
      </c>
    </row>
    <row r="1415" spans="1:9" hidden="1" x14ac:dyDescent="0.3">
      <c r="A1415">
        <v>2022</v>
      </c>
      <c r="B1415">
        <v>2</v>
      </c>
      <c r="C1415" s="1" t="s">
        <v>9</v>
      </c>
      <c r="D1415" s="1" t="s">
        <v>50</v>
      </c>
      <c r="E1415" s="1" t="s">
        <v>27</v>
      </c>
      <c r="F1415">
        <v>0.75270000000000004</v>
      </c>
      <c r="G1415">
        <v>74.063677999999996</v>
      </c>
      <c r="H1415">
        <v>0.2409</v>
      </c>
      <c r="I1415">
        <v>251</v>
      </c>
    </row>
    <row r="1416" spans="1:9" hidden="1" x14ac:dyDescent="0.3">
      <c r="A1416">
        <v>2022</v>
      </c>
      <c r="B1416">
        <v>2</v>
      </c>
      <c r="C1416" s="1" t="s">
        <v>9</v>
      </c>
      <c r="D1416" s="1" t="s">
        <v>23</v>
      </c>
      <c r="E1416" s="1" t="s">
        <v>13</v>
      </c>
      <c r="F1416">
        <v>0.157</v>
      </c>
      <c r="G1416">
        <v>34.985402000000001</v>
      </c>
      <c r="H1416">
        <v>6.2799999999999995E-2</v>
      </c>
      <c r="I1416">
        <v>108</v>
      </c>
    </row>
    <row r="1417" spans="1:9" hidden="1" x14ac:dyDescent="0.3">
      <c r="A1417">
        <v>2022</v>
      </c>
      <c r="B1417">
        <v>2</v>
      </c>
      <c r="C1417" s="1" t="s">
        <v>9</v>
      </c>
      <c r="D1417" s="1" t="s">
        <v>42</v>
      </c>
      <c r="E1417" s="1" t="s">
        <v>13</v>
      </c>
      <c r="F1417">
        <v>0.20200000000000001</v>
      </c>
      <c r="G1417">
        <v>33.859988999999999</v>
      </c>
      <c r="H1417">
        <v>8.0799999999999997E-2</v>
      </c>
      <c r="I1417">
        <v>0</v>
      </c>
    </row>
    <row r="1418" spans="1:9" hidden="1" x14ac:dyDescent="0.3">
      <c r="A1418">
        <v>2022</v>
      </c>
      <c r="B1418">
        <v>2</v>
      </c>
      <c r="C1418" s="1" t="s">
        <v>9</v>
      </c>
      <c r="D1418" s="1" t="s">
        <v>24</v>
      </c>
      <c r="E1418" s="1" t="s">
        <v>18</v>
      </c>
      <c r="F1418">
        <v>0.19070000000000001</v>
      </c>
      <c r="G1418">
        <v>32.362732000000001</v>
      </c>
      <c r="H1418">
        <v>3.6200000000000003E-2</v>
      </c>
      <c r="I1418">
        <v>82</v>
      </c>
    </row>
    <row r="1419" spans="1:9" hidden="1" x14ac:dyDescent="0.3">
      <c r="A1419">
        <v>2022</v>
      </c>
      <c r="B1419">
        <v>2</v>
      </c>
      <c r="C1419" s="1" t="s">
        <v>9</v>
      </c>
      <c r="D1419" s="1" t="s">
        <v>24</v>
      </c>
      <c r="E1419" s="1" t="s">
        <v>12</v>
      </c>
      <c r="F1419">
        <v>4.4000000000000003E-3</v>
      </c>
      <c r="G1419">
        <v>0.40546199999999999</v>
      </c>
      <c r="H1419">
        <v>1.6999999999999999E-3</v>
      </c>
      <c r="I1419">
        <v>2</v>
      </c>
    </row>
    <row r="1420" spans="1:9" x14ac:dyDescent="0.3">
      <c r="A1420">
        <v>2022</v>
      </c>
      <c r="B1420">
        <v>2</v>
      </c>
      <c r="C1420" s="1" t="s">
        <v>26</v>
      </c>
      <c r="D1420" s="1" t="s">
        <v>10</v>
      </c>
      <c r="E1420" s="1" t="s">
        <v>11</v>
      </c>
      <c r="F1420">
        <v>82.454999999999998</v>
      </c>
      <c r="G1420">
        <v>4483.615135</v>
      </c>
      <c r="H1420">
        <v>17.3156</v>
      </c>
      <c r="I1420">
        <v>9842</v>
      </c>
    </row>
    <row r="1421" spans="1:9" x14ac:dyDescent="0.3">
      <c r="A1421">
        <v>2022</v>
      </c>
      <c r="B1421">
        <v>2</v>
      </c>
      <c r="C1421" s="1" t="s">
        <v>26</v>
      </c>
      <c r="D1421" s="1" t="s">
        <v>10</v>
      </c>
      <c r="E1421" s="1" t="s">
        <v>12</v>
      </c>
      <c r="F1421">
        <v>54.681100000000001</v>
      </c>
      <c r="G1421">
        <v>5765.4214149999998</v>
      </c>
      <c r="H1421">
        <v>19.138400000000001</v>
      </c>
      <c r="I1421">
        <v>8884</v>
      </c>
    </row>
    <row r="1422" spans="1:9" x14ac:dyDescent="0.3">
      <c r="A1422">
        <v>2022</v>
      </c>
      <c r="B1422">
        <v>2</v>
      </c>
      <c r="C1422" s="1" t="s">
        <v>26</v>
      </c>
      <c r="D1422" s="1" t="s">
        <v>10</v>
      </c>
      <c r="E1422" s="1" t="s">
        <v>13</v>
      </c>
      <c r="F1422">
        <v>3.2303000000000002</v>
      </c>
      <c r="G1422">
        <v>555.28155200000003</v>
      </c>
      <c r="H1422">
        <v>1.6151</v>
      </c>
      <c r="I1422">
        <v>698</v>
      </c>
    </row>
    <row r="1423" spans="1:9" x14ac:dyDescent="0.3">
      <c r="A1423">
        <v>2022</v>
      </c>
      <c r="B1423">
        <v>2</v>
      </c>
      <c r="C1423" s="1" t="s">
        <v>26</v>
      </c>
      <c r="D1423" s="1" t="s">
        <v>10</v>
      </c>
      <c r="E1423" s="1" t="s">
        <v>14</v>
      </c>
      <c r="F1423">
        <v>0.29289999999999999</v>
      </c>
      <c r="G1423">
        <v>47.309114000000001</v>
      </c>
      <c r="H1423">
        <v>0.21970000000000001</v>
      </c>
      <c r="I1423">
        <v>179</v>
      </c>
    </row>
    <row r="1424" spans="1:9" hidden="1" x14ac:dyDescent="0.3">
      <c r="A1424">
        <v>2022</v>
      </c>
      <c r="B1424">
        <v>2</v>
      </c>
      <c r="C1424" s="1" t="s">
        <v>26</v>
      </c>
      <c r="D1424" s="1" t="s">
        <v>15</v>
      </c>
      <c r="E1424" s="1" t="s">
        <v>11</v>
      </c>
      <c r="F1424">
        <v>8.6300000000000002E-2</v>
      </c>
      <c r="G1424">
        <v>13.461722999999999</v>
      </c>
      <c r="H1424">
        <v>1.72E-2</v>
      </c>
      <c r="I1424">
        <v>22</v>
      </c>
    </row>
    <row r="1425" spans="1:9" hidden="1" x14ac:dyDescent="0.3">
      <c r="A1425">
        <v>2022</v>
      </c>
      <c r="B1425">
        <v>2</v>
      </c>
      <c r="C1425" s="1" t="s">
        <v>26</v>
      </c>
      <c r="D1425" s="1" t="s">
        <v>15</v>
      </c>
      <c r="E1425" s="1" t="s">
        <v>13</v>
      </c>
      <c r="F1425">
        <v>7.6718999999999999</v>
      </c>
      <c r="G1425">
        <v>1608.7897439999999</v>
      </c>
      <c r="H1425">
        <v>3.0688</v>
      </c>
      <c r="I1425">
        <v>1087</v>
      </c>
    </row>
    <row r="1426" spans="1:9" hidden="1" x14ac:dyDescent="0.3">
      <c r="A1426">
        <v>2022</v>
      </c>
      <c r="B1426">
        <v>2</v>
      </c>
      <c r="C1426" s="1" t="s">
        <v>26</v>
      </c>
      <c r="D1426" s="1" t="s">
        <v>20</v>
      </c>
      <c r="E1426" s="1" t="s">
        <v>22</v>
      </c>
      <c r="F1426">
        <v>0.96379999999999999</v>
      </c>
      <c r="G1426">
        <v>54.697266999999997</v>
      </c>
      <c r="H1426">
        <v>0.25059999999999999</v>
      </c>
      <c r="I1426">
        <v>153</v>
      </c>
    </row>
    <row r="1427" spans="1:9" hidden="1" x14ac:dyDescent="0.3">
      <c r="A1427">
        <v>2022</v>
      </c>
      <c r="B1427">
        <v>2</v>
      </c>
      <c r="C1427" s="1" t="s">
        <v>26</v>
      </c>
      <c r="D1427" s="1" t="s">
        <v>20</v>
      </c>
      <c r="E1427" s="1" t="s">
        <v>12</v>
      </c>
      <c r="F1427">
        <v>7.0537999999999998</v>
      </c>
      <c r="G1427">
        <v>530.28847399999995</v>
      </c>
      <c r="H1427">
        <v>2.5392999999999999</v>
      </c>
      <c r="I1427">
        <v>1340</v>
      </c>
    </row>
    <row r="1428" spans="1:9" hidden="1" x14ac:dyDescent="0.3">
      <c r="A1428">
        <v>2022</v>
      </c>
      <c r="B1428">
        <v>2</v>
      </c>
      <c r="C1428" s="1" t="s">
        <v>26</v>
      </c>
      <c r="D1428" s="1" t="s">
        <v>17</v>
      </c>
      <c r="E1428" s="1" t="s">
        <v>18</v>
      </c>
      <c r="F1428">
        <v>5.7038000000000002</v>
      </c>
      <c r="G1428">
        <v>515.43810399999995</v>
      </c>
      <c r="H1428">
        <v>1.0266999999999999</v>
      </c>
      <c r="I1428">
        <v>2437</v>
      </c>
    </row>
    <row r="1429" spans="1:9" hidden="1" x14ac:dyDescent="0.3">
      <c r="A1429">
        <v>2022</v>
      </c>
      <c r="B1429">
        <v>2</v>
      </c>
      <c r="C1429" s="1" t="s">
        <v>26</v>
      </c>
      <c r="D1429" s="1" t="s">
        <v>51</v>
      </c>
      <c r="E1429" s="1" t="s">
        <v>12</v>
      </c>
      <c r="F1429">
        <v>2.7930999999999999</v>
      </c>
      <c r="G1429">
        <v>192.42710299999999</v>
      </c>
      <c r="H1429">
        <v>1.0753999999999999</v>
      </c>
      <c r="I1429">
        <v>960</v>
      </c>
    </row>
    <row r="1430" spans="1:9" hidden="1" x14ac:dyDescent="0.3">
      <c r="A1430">
        <v>2022</v>
      </c>
      <c r="B1430">
        <v>2</v>
      </c>
      <c r="C1430" s="1" t="s">
        <v>26</v>
      </c>
      <c r="D1430" s="1" t="s">
        <v>51</v>
      </c>
      <c r="E1430" s="1" t="s">
        <v>13</v>
      </c>
      <c r="F1430">
        <v>0.25559999999999999</v>
      </c>
      <c r="G1430">
        <v>21.533491999999999</v>
      </c>
      <c r="H1430">
        <v>0.12529999999999999</v>
      </c>
      <c r="I1430">
        <v>180</v>
      </c>
    </row>
    <row r="1431" spans="1:9" hidden="1" x14ac:dyDescent="0.3">
      <c r="A1431">
        <v>2022</v>
      </c>
      <c r="B1431">
        <v>2</v>
      </c>
      <c r="C1431" s="1" t="s">
        <v>26</v>
      </c>
      <c r="D1431" s="1" t="s">
        <v>21</v>
      </c>
      <c r="E1431" s="1" t="s">
        <v>22</v>
      </c>
      <c r="F1431">
        <v>2E-3</v>
      </c>
      <c r="G1431">
        <v>0.90885700000000003</v>
      </c>
      <c r="H1431">
        <v>5.9999999999999995E-4</v>
      </c>
      <c r="I1431">
        <v>0</v>
      </c>
    </row>
    <row r="1432" spans="1:9" hidden="1" x14ac:dyDescent="0.3">
      <c r="A1432">
        <v>2022</v>
      </c>
      <c r="B1432">
        <v>2</v>
      </c>
      <c r="C1432" s="1" t="s">
        <v>26</v>
      </c>
      <c r="D1432" s="1" t="s">
        <v>21</v>
      </c>
      <c r="E1432" s="1" t="s">
        <v>27</v>
      </c>
      <c r="F1432">
        <v>4.4000000000000003E-3</v>
      </c>
      <c r="G1432">
        <v>1.373464</v>
      </c>
      <c r="H1432">
        <v>1.2999999999999999E-3</v>
      </c>
      <c r="I1432">
        <v>0</v>
      </c>
    </row>
    <row r="1433" spans="1:9" hidden="1" x14ac:dyDescent="0.3">
      <c r="A1433">
        <v>2022</v>
      </c>
      <c r="B1433">
        <v>2</v>
      </c>
      <c r="C1433" s="1" t="s">
        <v>26</v>
      </c>
      <c r="D1433" s="1" t="s">
        <v>21</v>
      </c>
      <c r="E1433" s="1" t="s">
        <v>13</v>
      </c>
      <c r="F1433">
        <v>1.0492999999999999</v>
      </c>
      <c r="G1433">
        <v>156.258602</v>
      </c>
      <c r="H1433">
        <v>0.41970000000000002</v>
      </c>
      <c r="I1433">
        <v>0</v>
      </c>
    </row>
    <row r="1434" spans="1:9" hidden="1" x14ac:dyDescent="0.3">
      <c r="A1434">
        <v>2022</v>
      </c>
      <c r="B1434">
        <v>2</v>
      </c>
      <c r="C1434" s="1" t="s">
        <v>26</v>
      </c>
      <c r="D1434" s="1" t="s">
        <v>50</v>
      </c>
      <c r="E1434" s="1" t="s">
        <v>27</v>
      </c>
      <c r="F1434">
        <v>1.6042000000000001</v>
      </c>
      <c r="G1434">
        <v>121.20178799999999</v>
      </c>
      <c r="H1434">
        <v>0.51329999999999998</v>
      </c>
      <c r="I1434">
        <v>1290</v>
      </c>
    </row>
    <row r="1435" spans="1:9" hidden="1" x14ac:dyDescent="0.3">
      <c r="A1435">
        <v>2022</v>
      </c>
      <c r="B1435">
        <v>2</v>
      </c>
      <c r="C1435" s="1" t="s">
        <v>26</v>
      </c>
      <c r="D1435" s="1" t="s">
        <v>55</v>
      </c>
      <c r="E1435" s="1" t="s">
        <v>12</v>
      </c>
      <c r="F1435">
        <v>2.2345000000000002</v>
      </c>
      <c r="G1435">
        <v>106.804421</v>
      </c>
      <c r="H1435">
        <v>0.78210000000000002</v>
      </c>
      <c r="I1435">
        <v>463</v>
      </c>
    </row>
    <row r="1436" spans="1:9" hidden="1" x14ac:dyDescent="0.3">
      <c r="A1436">
        <v>2022</v>
      </c>
      <c r="B1436">
        <v>2</v>
      </c>
      <c r="C1436" s="1" t="s">
        <v>26</v>
      </c>
      <c r="D1436" s="1" t="s">
        <v>16</v>
      </c>
      <c r="E1436" s="1" t="s">
        <v>11</v>
      </c>
      <c r="F1436">
        <v>1.1353</v>
      </c>
      <c r="G1436">
        <v>79.158237999999997</v>
      </c>
      <c r="H1436">
        <v>0.2611</v>
      </c>
      <c r="I1436">
        <v>359</v>
      </c>
    </row>
    <row r="1437" spans="1:9" hidden="1" x14ac:dyDescent="0.3">
      <c r="A1437">
        <v>2022</v>
      </c>
      <c r="B1437">
        <v>2</v>
      </c>
      <c r="C1437" s="1" t="s">
        <v>26</v>
      </c>
      <c r="D1437" s="1" t="s">
        <v>16</v>
      </c>
      <c r="E1437" s="1" t="s">
        <v>13</v>
      </c>
      <c r="F1437">
        <v>5.3100000000000001E-2</v>
      </c>
      <c r="G1437">
        <v>5.0842169999999998</v>
      </c>
      <c r="H1437">
        <v>2.3900000000000001E-2</v>
      </c>
      <c r="I1437">
        <v>52</v>
      </c>
    </row>
    <row r="1438" spans="1:9" hidden="1" x14ac:dyDescent="0.3">
      <c r="A1438">
        <v>2022</v>
      </c>
      <c r="B1438">
        <v>2</v>
      </c>
      <c r="C1438" s="1" t="s">
        <v>26</v>
      </c>
      <c r="D1438" s="1" t="s">
        <v>19</v>
      </c>
      <c r="E1438" s="1" t="s">
        <v>12</v>
      </c>
      <c r="F1438">
        <v>0.41889999999999999</v>
      </c>
      <c r="G1438">
        <v>83.905488000000005</v>
      </c>
      <c r="H1438">
        <v>0.155</v>
      </c>
      <c r="I1438">
        <v>0</v>
      </c>
    </row>
    <row r="1439" spans="1:9" x14ac:dyDescent="0.3">
      <c r="A1439">
        <v>2022</v>
      </c>
      <c r="B1439">
        <v>2</v>
      </c>
      <c r="C1439" s="1" t="s">
        <v>32</v>
      </c>
      <c r="D1439" s="1" t="s">
        <v>10</v>
      </c>
      <c r="E1439" s="1" t="s">
        <v>11</v>
      </c>
      <c r="F1439">
        <v>211.82910000000001</v>
      </c>
      <c r="G1439">
        <v>11127.30868</v>
      </c>
      <c r="H1439">
        <v>44.484099999999998</v>
      </c>
      <c r="I1439">
        <v>18131</v>
      </c>
    </row>
    <row r="1440" spans="1:9" x14ac:dyDescent="0.3">
      <c r="A1440">
        <v>2022</v>
      </c>
      <c r="B1440">
        <v>2</v>
      </c>
      <c r="C1440" s="1" t="s">
        <v>32</v>
      </c>
      <c r="D1440" s="1" t="s">
        <v>10</v>
      </c>
      <c r="E1440" s="1" t="s">
        <v>12</v>
      </c>
      <c r="F1440">
        <v>129.52809999999999</v>
      </c>
      <c r="G1440">
        <v>12648.513944</v>
      </c>
      <c r="H1440">
        <v>45.334800000000001</v>
      </c>
      <c r="I1440">
        <v>16535</v>
      </c>
    </row>
    <row r="1441" spans="1:9" x14ac:dyDescent="0.3">
      <c r="A1441">
        <v>2022</v>
      </c>
      <c r="B1441">
        <v>2</v>
      </c>
      <c r="C1441" s="1" t="s">
        <v>32</v>
      </c>
      <c r="D1441" s="1" t="s">
        <v>10</v>
      </c>
      <c r="E1441" s="1" t="s">
        <v>13</v>
      </c>
      <c r="F1441">
        <v>7.3784999999999998</v>
      </c>
      <c r="G1441">
        <v>1108.9610170000001</v>
      </c>
      <c r="H1441">
        <v>3.6892999999999998</v>
      </c>
      <c r="I1441">
        <v>690</v>
      </c>
    </row>
    <row r="1442" spans="1:9" x14ac:dyDescent="0.3">
      <c r="A1442">
        <v>2022</v>
      </c>
      <c r="B1442">
        <v>2</v>
      </c>
      <c r="C1442" s="1" t="s">
        <v>32</v>
      </c>
      <c r="D1442" s="1" t="s">
        <v>10</v>
      </c>
      <c r="E1442" s="1" t="s">
        <v>14</v>
      </c>
      <c r="F1442">
        <v>1.52E-2</v>
      </c>
      <c r="G1442">
        <v>3.141648</v>
      </c>
      <c r="H1442">
        <v>1.14E-2</v>
      </c>
      <c r="I1442">
        <v>4</v>
      </c>
    </row>
    <row r="1443" spans="1:9" hidden="1" x14ac:dyDescent="0.3">
      <c r="A1443">
        <v>2022</v>
      </c>
      <c r="B1443">
        <v>2</v>
      </c>
      <c r="C1443" s="1" t="s">
        <v>32</v>
      </c>
      <c r="D1443" s="1" t="s">
        <v>15</v>
      </c>
      <c r="E1443" s="1" t="s">
        <v>11</v>
      </c>
      <c r="F1443">
        <v>0.9859</v>
      </c>
      <c r="G1443">
        <v>118.79017</v>
      </c>
      <c r="H1443">
        <v>0.19719999999999999</v>
      </c>
      <c r="I1443">
        <v>276</v>
      </c>
    </row>
    <row r="1444" spans="1:9" hidden="1" x14ac:dyDescent="0.3">
      <c r="A1444">
        <v>2022</v>
      </c>
      <c r="B1444">
        <v>2</v>
      </c>
      <c r="C1444" s="1" t="s">
        <v>32</v>
      </c>
      <c r="D1444" s="1" t="s">
        <v>15</v>
      </c>
      <c r="E1444" s="1" t="s">
        <v>13</v>
      </c>
      <c r="F1444">
        <v>29.5518</v>
      </c>
      <c r="G1444">
        <v>6283.9692070000001</v>
      </c>
      <c r="H1444">
        <v>11.820600000000001</v>
      </c>
      <c r="I1444">
        <v>3996</v>
      </c>
    </row>
    <row r="1445" spans="1:9" hidden="1" x14ac:dyDescent="0.3">
      <c r="A1445">
        <v>2022</v>
      </c>
      <c r="B1445">
        <v>2</v>
      </c>
      <c r="C1445" s="1" t="s">
        <v>32</v>
      </c>
      <c r="D1445" s="1" t="s">
        <v>20</v>
      </c>
      <c r="E1445" s="1" t="s">
        <v>22</v>
      </c>
      <c r="F1445">
        <v>2.2894999999999999</v>
      </c>
      <c r="G1445">
        <v>130.56964199999999</v>
      </c>
      <c r="H1445">
        <v>0.59519999999999995</v>
      </c>
      <c r="I1445">
        <v>321</v>
      </c>
    </row>
    <row r="1446" spans="1:9" hidden="1" x14ac:dyDescent="0.3">
      <c r="A1446">
        <v>2022</v>
      </c>
      <c r="B1446">
        <v>2</v>
      </c>
      <c r="C1446" s="1" t="s">
        <v>32</v>
      </c>
      <c r="D1446" s="1" t="s">
        <v>20</v>
      </c>
      <c r="E1446" s="1" t="s">
        <v>12</v>
      </c>
      <c r="F1446">
        <v>26.069199999999999</v>
      </c>
      <c r="G1446">
        <v>1788.1330680000001</v>
      </c>
      <c r="H1446">
        <v>9.3849</v>
      </c>
      <c r="I1446">
        <v>1739</v>
      </c>
    </row>
    <row r="1447" spans="1:9" hidden="1" x14ac:dyDescent="0.3">
      <c r="A1447">
        <v>2022</v>
      </c>
      <c r="B1447">
        <v>2</v>
      </c>
      <c r="C1447" s="1" t="s">
        <v>32</v>
      </c>
      <c r="D1447" s="1" t="s">
        <v>17</v>
      </c>
      <c r="E1447" s="1" t="s">
        <v>18</v>
      </c>
      <c r="F1447">
        <v>10.015700000000001</v>
      </c>
      <c r="G1447">
        <v>953.28915700000005</v>
      </c>
      <c r="H1447">
        <v>1.8028</v>
      </c>
      <c r="I1447">
        <v>3804</v>
      </c>
    </row>
    <row r="1448" spans="1:9" hidden="1" x14ac:dyDescent="0.3">
      <c r="A1448">
        <v>2022</v>
      </c>
      <c r="B1448">
        <v>2</v>
      </c>
      <c r="C1448" s="1" t="s">
        <v>32</v>
      </c>
      <c r="D1448" s="1" t="s">
        <v>21</v>
      </c>
      <c r="E1448" s="1" t="s">
        <v>22</v>
      </c>
      <c r="F1448">
        <v>1.14E-2</v>
      </c>
      <c r="G1448">
        <v>4.7138309999999999</v>
      </c>
      <c r="H1448">
        <v>3.2000000000000002E-3</v>
      </c>
      <c r="I1448">
        <v>5</v>
      </c>
    </row>
    <row r="1449" spans="1:9" hidden="1" x14ac:dyDescent="0.3">
      <c r="A1449">
        <v>2022</v>
      </c>
      <c r="B1449">
        <v>2</v>
      </c>
      <c r="C1449" s="1" t="s">
        <v>32</v>
      </c>
      <c r="D1449" s="1" t="s">
        <v>21</v>
      </c>
      <c r="E1449" s="1" t="s">
        <v>27</v>
      </c>
      <c r="F1449">
        <v>7.7000000000000002E-3</v>
      </c>
      <c r="G1449">
        <v>2.390466</v>
      </c>
      <c r="H1449">
        <v>2.3E-3</v>
      </c>
      <c r="I1449">
        <v>7</v>
      </c>
    </row>
    <row r="1450" spans="1:9" hidden="1" x14ac:dyDescent="0.3">
      <c r="A1450">
        <v>2022</v>
      </c>
      <c r="B1450">
        <v>2</v>
      </c>
      <c r="C1450" s="1" t="s">
        <v>32</v>
      </c>
      <c r="D1450" s="1" t="s">
        <v>21</v>
      </c>
      <c r="E1450" s="1" t="s">
        <v>13</v>
      </c>
      <c r="F1450">
        <v>3.7361</v>
      </c>
      <c r="G1450">
        <v>756.53332899999998</v>
      </c>
      <c r="H1450">
        <v>1.4944999999999999</v>
      </c>
      <c r="I1450">
        <v>411</v>
      </c>
    </row>
    <row r="1451" spans="1:9" hidden="1" x14ac:dyDescent="0.3">
      <c r="A1451">
        <v>2022</v>
      </c>
      <c r="B1451">
        <v>2</v>
      </c>
      <c r="C1451" s="1" t="s">
        <v>32</v>
      </c>
      <c r="D1451" s="1" t="s">
        <v>33</v>
      </c>
      <c r="E1451" s="1" t="s">
        <v>18</v>
      </c>
      <c r="F1451">
        <v>1.3058000000000001</v>
      </c>
      <c r="G1451">
        <v>401.38802099999998</v>
      </c>
      <c r="H1451">
        <v>0.24809999999999999</v>
      </c>
      <c r="I1451">
        <v>99</v>
      </c>
    </row>
    <row r="1452" spans="1:9" hidden="1" x14ac:dyDescent="0.3">
      <c r="A1452">
        <v>2022</v>
      </c>
      <c r="B1452">
        <v>2</v>
      </c>
      <c r="C1452" s="1" t="s">
        <v>32</v>
      </c>
      <c r="D1452" s="1" t="s">
        <v>33</v>
      </c>
      <c r="E1452" s="1" t="s">
        <v>12</v>
      </c>
      <c r="F1452">
        <v>1.44E-2</v>
      </c>
      <c r="G1452">
        <v>6.543679</v>
      </c>
      <c r="H1452">
        <v>5.1000000000000004E-3</v>
      </c>
      <c r="I1452">
        <v>3</v>
      </c>
    </row>
    <row r="1453" spans="1:9" hidden="1" x14ac:dyDescent="0.3">
      <c r="A1453">
        <v>2022</v>
      </c>
      <c r="B1453">
        <v>2</v>
      </c>
      <c r="C1453" s="1" t="s">
        <v>32</v>
      </c>
      <c r="D1453" s="1" t="s">
        <v>33</v>
      </c>
      <c r="E1453" s="1" t="s">
        <v>13</v>
      </c>
      <c r="F1453">
        <v>8.6900000000000005E-2</v>
      </c>
      <c r="G1453">
        <v>46.111162</v>
      </c>
      <c r="H1453">
        <v>4.3499999999999997E-2</v>
      </c>
      <c r="I1453">
        <v>42</v>
      </c>
    </row>
    <row r="1454" spans="1:9" hidden="1" x14ac:dyDescent="0.3">
      <c r="A1454">
        <v>2022</v>
      </c>
      <c r="B1454">
        <v>2</v>
      </c>
      <c r="C1454" s="1" t="s">
        <v>32</v>
      </c>
      <c r="D1454" s="1" t="s">
        <v>56</v>
      </c>
      <c r="E1454" s="1" t="s">
        <v>12</v>
      </c>
      <c r="F1454">
        <v>4.6976000000000004</v>
      </c>
      <c r="G1454">
        <v>410.97030899999999</v>
      </c>
      <c r="H1454">
        <v>1.6440999999999999</v>
      </c>
      <c r="I1454">
        <v>2630</v>
      </c>
    </row>
    <row r="1455" spans="1:9" hidden="1" x14ac:dyDescent="0.3">
      <c r="A1455">
        <v>2022</v>
      </c>
      <c r="B1455">
        <v>2</v>
      </c>
      <c r="C1455" s="1" t="s">
        <v>32</v>
      </c>
      <c r="D1455" s="1" t="s">
        <v>51</v>
      </c>
      <c r="E1455" s="1" t="s">
        <v>12</v>
      </c>
      <c r="F1455">
        <v>4.8779000000000003</v>
      </c>
      <c r="G1455">
        <v>342.93716699999999</v>
      </c>
      <c r="H1455">
        <v>1.8779999999999999</v>
      </c>
      <c r="I1455">
        <v>1629</v>
      </c>
    </row>
    <row r="1456" spans="1:9" hidden="1" x14ac:dyDescent="0.3">
      <c r="A1456">
        <v>2022</v>
      </c>
      <c r="B1456">
        <v>2</v>
      </c>
      <c r="C1456" s="1" t="s">
        <v>32</v>
      </c>
      <c r="D1456" s="1" t="s">
        <v>51</v>
      </c>
      <c r="E1456" s="1" t="s">
        <v>13</v>
      </c>
      <c r="F1456">
        <v>0.2908</v>
      </c>
      <c r="G1456">
        <v>28.097594000000001</v>
      </c>
      <c r="H1456">
        <v>0.14249999999999999</v>
      </c>
      <c r="I1456">
        <v>145</v>
      </c>
    </row>
    <row r="1457" spans="1:9" hidden="1" x14ac:dyDescent="0.3">
      <c r="A1457">
        <v>2022</v>
      </c>
      <c r="B1457">
        <v>2</v>
      </c>
      <c r="C1457" s="1" t="s">
        <v>32</v>
      </c>
      <c r="D1457" s="1" t="s">
        <v>50</v>
      </c>
      <c r="E1457" s="1" t="s">
        <v>27</v>
      </c>
      <c r="F1457">
        <v>3.7242999999999999</v>
      </c>
      <c r="G1457">
        <v>298.288386</v>
      </c>
      <c r="H1457">
        <v>1.1918</v>
      </c>
      <c r="I1457">
        <v>2653</v>
      </c>
    </row>
    <row r="1458" spans="1:9" hidden="1" x14ac:dyDescent="0.3">
      <c r="A1458">
        <v>2022</v>
      </c>
      <c r="B1458">
        <v>2</v>
      </c>
      <c r="C1458" s="1" t="s">
        <v>32</v>
      </c>
      <c r="D1458" s="1" t="s">
        <v>19</v>
      </c>
      <c r="E1458" s="1" t="s">
        <v>12</v>
      </c>
      <c r="F1458">
        <v>1.1930000000000001</v>
      </c>
      <c r="G1458">
        <v>256.50886700000001</v>
      </c>
      <c r="H1458">
        <v>0.44140000000000001</v>
      </c>
      <c r="I1458">
        <v>0</v>
      </c>
    </row>
    <row r="1459" spans="1:9" x14ac:dyDescent="0.3">
      <c r="A1459">
        <v>2022</v>
      </c>
      <c r="B1459">
        <v>2</v>
      </c>
      <c r="C1459" s="1" t="s">
        <v>9</v>
      </c>
      <c r="D1459" s="1" t="s">
        <v>10</v>
      </c>
      <c r="E1459" s="1" t="s">
        <v>46</v>
      </c>
      <c r="F1459">
        <v>9.7912999999999997</v>
      </c>
      <c r="G1459">
        <v>666.1454</v>
      </c>
      <c r="H1459">
        <v>1.9583999999999999</v>
      </c>
      <c r="I1459">
        <v>392</v>
      </c>
    </row>
    <row r="1460" spans="1:9" x14ac:dyDescent="0.3">
      <c r="A1460">
        <v>2022</v>
      </c>
      <c r="B1460">
        <v>2</v>
      </c>
      <c r="C1460" s="1" t="s">
        <v>26</v>
      </c>
      <c r="D1460" s="1" t="s">
        <v>10</v>
      </c>
      <c r="E1460" s="1" t="s">
        <v>46</v>
      </c>
      <c r="F1460">
        <v>4.6616</v>
      </c>
      <c r="G1460">
        <v>367.68819999999999</v>
      </c>
      <c r="H1460">
        <v>0.93240000000000001</v>
      </c>
      <c r="I1460">
        <v>843</v>
      </c>
    </row>
    <row r="1461" spans="1:9" x14ac:dyDescent="0.3">
      <c r="A1461">
        <v>2022</v>
      </c>
      <c r="B1461">
        <v>2</v>
      </c>
      <c r="C1461" s="1" t="s">
        <v>32</v>
      </c>
      <c r="D1461" s="1" t="s">
        <v>10</v>
      </c>
      <c r="E1461" s="1" t="s">
        <v>46</v>
      </c>
      <c r="F1461">
        <v>12.1234</v>
      </c>
      <c r="G1461">
        <v>992.17550000000006</v>
      </c>
      <c r="H1461">
        <v>2.4245999999999999</v>
      </c>
      <c r="I1461">
        <v>1624</v>
      </c>
    </row>
    <row r="1462" spans="1:9" x14ac:dyDescent="0.3">
      <c r="A1462">
        <v>2022</v>
      </c>
      <c r="B1462">
        <v>3</v>
      </c>
      <c r="C1462" s="1" t="s">
        <v>9</v>
      </c>
      <c r="D1462" s="1" t="s">
        <v>10</v>
      </c>
      <c r="E1462" s="1" t="s">
        <v>11</v>
      </c>
      <c r="F1462">
        <v>14.1119</v>
      </c>
      <c r="G1462">
        <v>1000.988615</v>
      </c>
      <c r="H1462">
        <v>2.9634999999999998</v>
      </c>
      <c r="I1462">
        <v>478</v>
      </c>
    </row>
    <row r="1463" spans="1:9" x14ac:dyDescent="0.3">
      <c r="A1463">
        <v>2022</v>
      </c>
      <c r="B1463">
        <v>3</v>
      </c>
      <c r="C1463" s="1" t="s">
        <v>9</v>
      </c>
      <c r="D1463" s="1" t="s">
        <v>10</v>
      </c>
      <c r="E1463" s="1" t="s">
        <v>12</v>
      </c>
      <c r="F1463">
        <v>73.746099999999998</v>
      </c>
      <c r="G1463">
        <v>7356.7611919999999</v>
      </c>
      <c r="H1463">
        <v>25.811299999999999</v>
      </c>
      <c r="I1463">
        <v>710</v>
      </c>
    </row>
    <row r="1464" spans="1:9" x14ac:dyDescent="0.3">
      <c r="A1464">
        <v>2022</v>
      </c>
      <c r="B1464">
        <v>3</v>
      </c>
      <c r="C1464" s="1" t="s">
        <v>9</v>
      </c>
      <c r="D1464" s="1" t="s">
        <v>10</v>
      </c>
      <c r="E1464" s="1" t="s">
        <v>13</v>
      </c>
      <c r="F1464">
        <v>55.554200000000002</v>
      </c>
      <c r="G1464">
        <v>6568.2463909999997</v>
      </c>
      <c r="H1464">
        <v>27.777100000000001</v>
      </c>
      <c r="I1464">
        <v>618</v>
      </c>
    </row>
    <row r="1465" spans="1:9" hidden="1" x14ac:dyDescent="0.3">
      <c r="A1465">
        <v>2022</v>
      </c>
      <c r="B1465">
        <v>3</v>
      </c>
      <c r="C1465" s="1" t="s">
        <v>9</v>
      </c>
      <c r="D1465" s="1" t="s">
        <v>15</v>
      </c>
      <c r="E1465" s="1" t="s">
        <v>11</v>
      </c>
      <c r="F1465">
        <v>3.0952999999999999</v>
      </c>
      <c r="G1465">
        <v>327.837154</v>
      </c>
      <c r="H1465">
        <v>0.61909999999999998</v>
      </c>
      <c r="I1465">
        <v>92</v>
      </c>
    </row>
    <row r="1466" spans="1:9" hidden="1" x14ac:dyDescent="0.3">
      <c r="A1466">
        <v>2022</v>
      </c>
      <c r="B1466">
        <v>3</v>
      </c>
      <c r="C1466" s="1" t="s">
        <v>9</v>
      </c>
      <c r="D1466" s="1" t="s">
        <v>15</v>
      </c>
      <c r="E1466" s="1" t="s">
        <v>13</v>
      </c>
      <c r="F1466">
        <v>45.207000000000001</v>
      </c>
      <c r="G1466">
        <v>9020.8903109999992</v>
      </c>
      <c r="H1466">
        <v>18.082699999999999</v>
      </c>
      <c r="I1466">
        <v>675</v>
      </c>
    </row>
    <row r="1467" spans="1:9" hidden="1" x14ac:dyDescent="0.3">
      <c r="A1467">
        <v>2022</v>
      </c>
      <c r="B1467">
        <v>3</v>
      </c>
      <c r="C1467" s="1" t="s">
        <v>9</v>
      </c>
      <c r="D1467" s="1" t="s">
        <v>17</v>
      </c>
      <c r="E1467" s="1" t="s">
        <v>18</v>
      </c>
      <c r="F1467">
        <v>3.8064</v>
      </c>
      <c r="G1467">
        <v>424.69898000000001</v>
      </c>
      <c r="H1467">
        <v>0.68510000000000004</v>
      </c>
      <c r="I1467">
        <v>191</v>
      </c>
    </row>
    <row r="1468" spans="1:9" hidden="1" x14ac:dyDescent="0.3">
      <c r="A1468">
        <v>2022</v>
      </c>
      <c r="B1468">
        <v>3</v>
      </c>
      <c r="C1468" s="1" t="s">
        <v>9</v>
      </c>
      <c r="D1468" s="1" t="s">
        <v>21</v>
      </c>
      <c r="E1468" s="1" t="s">
        <v>22</v>
      </c>
      <c r="F1468">
        <v>1.35E-2</v>
      </c>
      <c r="G1468">
        <v>4.1804649999999999</v>
      </c>
      <c r="H1468">
        <v>3.8E-3</v>
      </c>
      <c r="I1468">
        <v>8</v>
      </c>
    </row>
    <row r="1469" spans="1:9" hidden="1" x14ac:dyDescent="0.3">
      <c r="A1469">
        <v>2022</v>
      </c>
      <c r="B1469">
        <v>3</v>
      </c>
      <c r="C1469" s="1" t="s">
        <v>9</v>
      </c>
      <c r="D1469" s="1" t="s">
        <v>21</v>
      </c>
      <c r="E1469" s="1" t="s">
        <v>13</v>
      </c>
      <c r="F1469">
        <v>2.2989999999999999</v>
      </c>
      <c r="G1469">
        <v>346.64095800000001</v>
      </c>
      <c r="H1469">
        <v>0.91959999999999997</v>
      </c>
      <c r="I1469">
        <v>169</v>
      </c>
    </row>
    <row r="1470" spans="1:9" hidden="1" x14ac:dyDescent="0.3">
      <c r="A1470">
        <v>2022</v>
      </c>
      <c r="B1470">
        <v>3</v>
      </c>
      <c r="C1470" s="1" t="s">
        <v>9</v>
      </c>
      <c r="D1470" s="1" t="s">
        <v>20</v>
      </c>
      <c r="E1470" s="1" t="s">
        <v>22</v>
      </c>
      <c r="F1470">
        <v>3.8E-3</v>
      </c>
      <c r="G1470">
        <v>0.20919599999999999</v>
      </c>
      <c r="H1470">
        <v>1E-3</v>
      </c>
      <c r="I1470">
        <v>2</v>
      </c>
    </row>
    <row r="1471" spans="1:9" hidden="1" x14ac:dyDescent="0.3">
      <c r="A1471">
        <v>2022</v>
      </c>
      <c r="B1471">
        <v>3</v>
      </c>
      <c r="C1471" s="1" t="s">
        <v>9</v>
      </c>
      <c r="D1471" s="1" t="s">
        <v>20</v>
      </c>
      <c r="E1471" s="1" t="s">
        <v>12</v>
      </c>
      <c r="F1471">
        <v>2.7622</v>
      </c>
      <c r="G1471">
        <v>225.40303299999999</v>
      </c>
      <c r="H1471">
        <v>0.99439999999999995</v>
      </c>
      <c r="I1471">
        <v>148</v>
      </c>
    </row>
    <row r="1472" spans="1:9" hidden="1" x14ac:dyDescent="0.3">
      <c r="A1472">
        <v>2022</v>
      </c>
      <c r="B1472">
        <v>3</v>
      </c>
      <c r="C1472" s="1" t="s">
        <v>9</v>
      </c>
      <c r="D1472" s="1" t="s">
        <v>19</v>
      </c>
      <c r="E1472" s="1" t="s">
        <v>12</v>
      </c>
      <c r="F1472">
        <v>0.79310000000000003</v>
      </c>
      <c r="G1472">
        <v>146.81078299999999</v>
      </c>
      <c r="H1472">
        <v>0.29349999999999998</v>
      </c>
      <c r="I1472">
        <v>30</v>
      </c>
    </row>
    <row r="1473" spans="1:9" hidden="1" x14ac:dyDescent="0.3">
      <c r="A1473">
        <v>2022</v>
      </c>
      <c r="B1473">
        <v>3</v>
      </c>
      <c r="C1473" s="1" t="s">
        <v>9</v>
      </c>
      <c r="D1473" s="1" t="s">
        <v>50</v>
      </c>
      <c r="E1473" s="1" t="s">
        <v>27</v>
      </c>
      <c r="F1473">
        <v>1.2496</v>
      </c>
      <c r="G1473">
        <v>117.282172</v>
      </c>
      <c r="H1473">
        <v>0.39989999999999998</v>
      </c>
      <c r="I1473">
        <v>291</v>
      </c>
    </row>
    <row r="1474" spans="1:9" hidden="1" x14ac:dyDescent="0.3">
      <c r="A1474">
        <v>2022</v>
      </c>
      <c r="B1474">
        <v>3</v>
      </c>
      <c r="C1474" s="1" t="s">
        <v>9</v>
      </c>
      <c r="D1474" s="1" t="s">
        <v>42</v>
      </c>
      <c r="E1474" s="1" t="s">
        <v>13</v>
      </c>
      <c r="F1474">
        <v>0.4511</v>
      </c>
      <c r="G1474">
        <v>82.923760000000001</v>
      </c>
      <c r="H1474">
        <v>0.1804</v>
      </c>
      <c r="I1474">
        <v>0</v>
      </c>
    </row>
    <row r="1475" spans="1:9" hidden="1" x14ac:dyDescent="0.3">
      <c r="A1475">
        <v>2022</v>
      </c>
      <c r="B1475">
        <v>3</v>
      </c>
      <c r="C1475" s="1" t="s">
        <v>9</v>
      </c>
      <c r="D1475" s="1" t="s">
        <v>56</v>
      </c>
      <c r="E1475" s="1" t="s">
        <v>12</v>
      </c>
      <c r="F1475">
        <v>0.83189999999999997</v>
      </c>
      <c r="G1475">
        <v>75.031017000000006</v>
      </c>
      <c r="H1475">
        <v>0.29110000000000003</v>
      </c>
      <c r="I1475">
        <v>117</v>
      </c>
    </row>
    <row r="1476" spans="1:9" hidden="1" x14ac:dyDescent="0.3">
      <c r="A1476">
        <v>2022</v>
      </c>
      <c r="B1476">
        <v>3</v>
      </c>
      <c r="C1476" s="1" t="s">
        <v>9</v>
      </c>
      <c r="D1476" s="1" t="s">
        <v>23</v>
      </c>
      <c r="E1476" s="1" t="s">
        <v>13</v>
      </c>
      <c r="F1476">
        <v>0.28070000000000001</v>
      </c>
      <c r="G1476">
        <v>64.890698</v>
      </c>
      <c r="H1476">
        <v>0.1123</v>
      </c>
      <c r="I1476">
        <v>128</v>
      </c>
    </row>
    <row r="1477" spans="1:9" x14ac:dyDescent="0.3">
      <c r="A1477">
        <v>2022</v>
      </c>
      <c r="B1477">
        <v>3</v>
      </c>
      <c r="C1477" s="1" t="s">
        <v>26</v>
      </c>
      <c r="D1477" s="1" t="s">
        <v>10</v>
      </c>
      <c r="E1477" s="1" t="s">
        <v>11</v>
      </c>
      <c r="F1477">
        <v>52.485700000000001</v>
      </c>
      <c r="G1477">
        <v>3593.9786079999999</v>
      </c>
      <c r="H1477">
        <v>11.022</v>
      </c>
      <c r="I1477">
        <v>8349</v>
      </c>
    </row>
    <row r="1478" spans="1:9" x14ac:dyDescent="0.3">
      <c r="A1478">
        <v>2022</v>
      </c>
      <c r="B1478">
        <v>3</v>
      </c>
      <c r="C1478" s="1" t="s">
        <v>26</v>
      </c>
      <c r="D1478" s="1" t="s">
        <v>10</v>
      </c>
      <c r="E1478" s="1" t="s">
        <v>12</v>
      </c>
      <c r="F1478">
        <v>62.9831</v>
      </c>
      <c r="G1478">
        <v>6762.7386630000001</v>
      </c>
      <c r="H1478">
        <v>22.0441</v>
      </c>
      <c r="I1478">
        <v>9221</v>
      </c>
    </row>
    <row r="1479" spans="1:9" x14ac:dyDescent="0.3">
      <c r="A1479">
        <v>2022</v>
      </c>
      <c r="B1479">
        <v>3</v>
      </c>
      <c r="C1479" s="1" t="s">
        <v>26</v>
      </c>
      <c r="D1479" s="1" t="s">
        <v>10</v>
      </c>
      <c r="E1479" s="1" t="s">
        <v>13</v>
      </c>
      <c r="F1479">
        <v>3.6111</v>
      </c>
      <c r="G1479">
        <v>602.11737300000004</v>
      </c>
      <c r="H1479">
        <v>1.8055000000000001</v>
      </c>
      <c r="I1479">
        <v>786</v>
      </c>
    </row>
    <row r="1480" spans="1:9" x14ac:dyDescent="0.3">
      <c r="A1480">
        <v>2022</v>
      </c>
      <c r="B1480">
        <v>3</v>
      </c>
      <c r="C1480" s="1" t="s">
        <v>26</v>
      </c>
      <c r="D1480" s="1" t="s">
        <v>10</v>
      </c>
      <c r="E1480" s="1" t="s">
        <v>14</v>
      </c>
      <c r="F1480">
        <v>0.31319999999999998</v>
      </c>
      <c r="G1480">
        <v>50.571637000000003</v>
      </c>
      <c r="H1480">
        <v>0.2349</v>
      </c>
      <c r="I1480">
        <v>179</v>
      </c>
    </row>
    <row r="1481" spans="1:9" hidden="1" x14ac:dyDescent="0.3">
      <c r="A1481">
        <v>2022</v>
      </c>
      <c r="B1481">
        <v>3</v>
      </c>
      <c r="C1481" s="1" t="s">
        <v>26</v>
      </c>
      <c r="D1481" s="1" t="s">
        <v>15</v>
      </c>
      <c r="E1481" s="1" t="s">
        <v>11</v>
      </c>
      <c r="F1481">
        <v>0.62680000000000002</v>
      </c>
      <c r="G1481">
        <v>67.629071999999994</v>
      </c>
      <c r="H1481">
        <v>0.12540000000000001</v>
      </c>
      <c r="I1481">
        <v>64</v>
      </c>
    </row>
    <row r="1482" spans="1:9" hidden="1" x14ac:dyDescent="0.3">
      <c r="A1482">
        <v>2022</v>
      </c>
      <c r="B1482">
        <v>3</v>
      </c>
      <c r="C1482" s="1" t="s">
        <v>26</v>
      </c>
      <c r="D1482" s="1" t="s">
        <v>15</v>
      </c>
      <c r="E1482" s="1" t="s">
        <v>13</v>
      </c>
      <c r="F1482">
        <v>19.705200000000001</v>
      </c>
      <c r="G1482">
        <v>3567.8705949999999</v>
      </c>
      <c r="H1482">
        <v>7.8821000000000003</v>
      </c>
      <c r="I1482">
        <v>2934</v>
      </c>
    </row>
    <row r="1483" spans="1:9" hidden="1" x14ac:dyDescent="0.3">
      <c r="A1483">
        <v>2022</v>
      </c>
      <c r="B1483">
        <v>3</v>
      </c>
      <c r="C1483" s="1" t="s">
        <v>26</v>
      </c>
      <c r="D1483" s="1" t="s">
        <v>20</v>
      </c>
      <c r="E1483" s="1" t="s">
        <v>22</v>
      </c>
      <c r="F1483">
        <v>1.1108</v>
      </c>
      <c r="G1483">
        <v>68.207659000000007</v>
      </c>
      <c r="H1483">
        <v>0.2888</v>
      </c>
      <c r="I1483">
        <v>136</v>
      </c>
    </row>
    <row r="1484" spans="1:9" hidden="1" x14ac:dyDescent="0.3">
      <c r="A1484">
        <v>2022</v>
      </c>
      <c r="B1484">
        <v>3</v>
      </c>
      <c r="C1484" s="1" t="s">
        <v>26</v>
      </c>
      <c r="D1484" s="1" t="s">
        <v>20</v>
      </c>
      <c r="E1484" s="1" t="s">
        <v>12</v>
      </c>
      <c r="F1484">
        <v>11.5989</v>
      </c>
      <c r="G1484">
        <v>762.579249</v>
      </c>
      <c r="H1484">
        <v>4.1756000000000002</v>
      </c>
      <c r="I1484">
        <v>1371</v>
      </c>
    </row>
    <row r="1485" spans="1:9" hidden="1" x14ac:dyDescent="0.3">
      <c r="A1485">
        <v>2022</v>
      </c>
      <c r="B1485">
        <v>3</v>
      </c>
      <c r="C1485" s="1" t="s">
        <v>26</v>
      </c>
      <c r="D1485" s="1" t="s">
        <v>17</v>
      </c>
      <c r="E1485" s="1" t="s">
        <v>18</v>
      </c>
      <c r="F1485">
        <v>5.4960000000000004</v>
      </c>
      <c r="G1485">
        <v>517.77055199999995</v>
      </c>
      <c r="H1485">
        <v>0.98929999999999996</v>
      </c>
      <c r="I1485">
        <v>2432</v>
      </c>
    </row>
    <row r="1486" spans="1:9" hidden="1" x14ac:dyDescent="0.3">
      <c r="A1486">
        <v>2022</v>
      </c>
      <c r="B1486">
        <v>3</v>
      </c>
      <c r="C1486" s="1" t="s">
        <v>26</v>
      </c>
      <c r="D1486" s="1" t="s">
        <v>51</v>
      </c>
      <c r="E1486" s="1" t="s">
        <v>12</v>
      </c>
      <c r="F1486">
        <v>3.3083999999999998</v>
      </c>
      <c r="G1486">
        <v>227.97836000000001</v>
      </c>
      <c r="H1486">
        <v>1.2737000000000001</v>
      </c>
      <c r="I1486">
        <v>868</v>
      </c>
    </row>
    <row r="1487" spans="1:9" hidden="1" x14ac:dyDescent="0.3">
      <c r="A1487">
        <v>2022</v>
      </c>
      <c r="B1487">
        <v>3</v>
      </c>
      <c r="C1487" s="1" t="s">
        <v>26</v>
      </c>
      <c r="D1487" s="1" t="s">
        <v>51</v>
      </c>
      <c r="E1487" s="1" t="s">
        <v>13</v>
      </c>
      <c r="F1487">
        <v>0.1235</v>
      </c>
      <c r="G1487">
        <v>10.237458</v>
      </c>
      <c r="H1487">
        <v>6.0499999999999998E-2</v>
      </c>
      <c r="I1487">
        <v>147</v>
      </c>
    </row>
    <row r="1488" spans="1:9" hidden="1" x14ac:dyDescent="0.3">
      <c r="A1488">
        <v>2022</v>
      </c>
      <c r="B1488">
        <v>3</v>
      </c>
      <c r="C1488" s="1" t="s">
        <v>26</v>
      </c>
      <c r="D1488" s="1" t="s">
        <v>21</v>
      </c>
      <c r="E1488" s="1" t="s">
        <v>22</v>
      </c>
      <c r="F1488">
        <v>1.2999999999999999E-3</v>
      </c>
      <c r="G1488">
        <v>0.48920599999999997</v>
      </c>
      <c r="H1488">
        <v>4.0000000000000002E-4</v>
      </c>
      <c r="I1488">
        <v>3</v>
      </c>
    </row>
    <row r="1489" spans="1:9" hidden="1" x14ac:dyDescent="0.3">
      <c r="A1489">
        <v>2022</v>
      </c>
      <c r="B1489">
        <v>3</v>
      </c>
      <c r="C1489" s="1" t="s">
        <v>26</v>
      </c>
      <c r="D1489" s="1" t="s">
        <v>21</v>
      </c>
      <c r="E1489" s="1" t="s">
        <v>27</v>
      </c>
      <c r="F1489">
        <v>6.1999999999999998E-3</v>
      </c>
      <c r="G1489">
        <v>1.9124000000000001</v>
      </c>
      <c r="H1489">
        <v>1.9E-3</v>
      </c>
      <c r="I1489">
        <v>5</v>
      </c>
    </row>
    <row r="1490" spans="1:9" hidden="1" x14ac:dyDescent="0.3">
      <c r="A1490">
        <v>2022</v>
      </c>
      <c r="B1490">
        <v>3</v>
      </c>
      <c r="C1490" s="1" t="s">
        <v>26</v>
      </c>
      <c r="D1490" s="1" t="s">
        <v>21</v>
      </c>
      <c r="E1490" s="1" t="s">
        <v>13</v>
      </c>
      <c r="F1490">
        <v>1.2257</v>
      </c>
      <c r="G1490">
        <v>191.38331299999999</v>
      </c>
      <c r="H1490">
        <v>0.4904</v>
      </c>
      <c r="I1490">
        <v>385</v>
      </c>
    </row>
    <row r="1491" spans="1:9" hidden="1" x14ac:dyDescent="0.3">
      <c r="A1491">
        <v>2022</v>
      </c>
      <c r="B1491">
        <v>3</v>
      </c>
      <c r="C1491" s="1" t="s">
        <v>26</v>
      </c>
      <c r="D1491" s="1" t="s">
        <v>50</v>
      </c>
      <c r="E1491" s="1" t="s">
        <v>27</v>
      </c>
      <c r="F1491">
        <v>2.2679</v>
      </c>
      <c r="G1491">
        <v>163.897989</v>
      </c>
      <c r="H1491">
        <v>0.72570000000000001</v>
      </c>
      <c r="I1491">
        <v>1604</v>
      </c>
    </row>
    <row r="1492" spans="1:9" hidden="1" x14ac:dyDescent="0.3">
      <c r="A1492">
        <v>2022</v>
      </c>
      <c r="B1492">
        <v>3</v>
      </c>
      <c r="C1492" s="1" t="s">
        <v>26</v>
      </c>
      <c r="D1492" s="1" t="s">
        <v>56</v>
      </c>
      <c r="E1492" s="1" t="s">
        <v>12</v>
      </c>
      <c r="F1492">
        <v>1.5232000000000001</v>
      </c>
      <c r="G1492">
        <v>136.05799400000001</v>
      </c>
      <c r="H1492">
        <v>0.53310000000000002</v>
      </c>
      <c r="I1492">
        <v>642</v>
      </c>
    </row>
    <row r="1493" spans="1:9" hidden="1" x14ac:dyDescent="0.3">
      <c r="A1493">
        <v>2022</v>
      </c>
      <c r="B1493">
        <v>3</v>
      </c>
      <c r="C1493" s="1" t="s">
        <v>26</v>
      </c>
      <c r="D1493" s="1" t="s">
        <v>19</v>
      </c>
      <c r="E1493" s="1" t="s">
        <v>12</v>
      </c>
      <c r="F1493">
        <v>0.65029999999999999</v>
      </c>
      <c r="G1493">
        <v>131.263071</v>
      </c>
      <c r="H1493">
        <v>0.24060000000000001</v>
      </c>
      <c r="I1493">
        <v>0</v>
      </c>
    </row>
    <row r="1494" spans="1:9" hidden="1" x14ac:dyDescent="0.3">
      <c r="A1494">
        <v>2022</v>
      </c>
      <c r="B1494">
        <v>3</v>
      </c>
      <c r="C1494" s="1" t="s">
        <v>26</v>
      </c>
      <c r="D1494" s="1" t="s">
        <v>55</v>
      </c>
      <c r="E1494" s="1" t="s">
        <v>12</v>
      </c>
      <c r="F1494">
        <v>2.1042999999999998</v>
      </c>
      <c r="G1494">
        <v>110.584264</v>
      </c>
      <c r="H1494">
        <v>0.73650000000000004</v>
      </c>
      <c r="I1494">
        <v>454</v>
      </c>
    </row>
    <row r="1495" spans="1:9" x14ac:dyDescent="0.3">
      <c r="A1495">
        <v>2022</v>
      </c>
      <c r="B1495">
        <v>3</v>
      </c>
      <c r="C1495" s="1" t="s">
        <v>32</v>
      </c>
      <c r="D1495" s="1" t="s">
        <v>10</v>
      </c>
      <c r="E1495" s="1" t="s">
        <v>11</v>
      </c>
      <c r="F1495">
        <v>161.93020000000001</v>
      </c>
      <c r="G1495">
        <v>10159.89176</v>
      </c>
      <c r="H1495">
        <v>34.005299999999998</v>
      </c>
      <c r="I1495">
        <v>16513</v>
      </c>
    </row>
    <row r="1496" spans="1:9" x14ac:dyDescent="0.3">
      <c r="A1496">
        <v>2022</v>
      </c>
      <c r="B1496">
        <v>3</v>
      </c>
      <c r="C1496" s="1" t="s">
        <v>32</v>
      </c>
      <c r="D1496" s="1" t="s">
        <v>10</v>
      </c>
      <c r="E1496" s="1" t="s">
        <v>12</v>
      </c>
      <c r="F1496">
        <v>159.762</v>
      </c>
      <c r="G1496">
        <v>16676.614219999999</v>
      </c>
      <c r="H1496">
        <v>55.916600000000003</v>
      </c>
      <c r="I1496">
        <v>17796</v>
      </c>
    </row>
    <row r="1497" spans="1:9" x14ac:dyDescent="0.3">
      <c r="A1497">
        <v>2022</v>
      </c>
      <c r="B1497">
        <v>3</v>
      </c>
      <c r="C1497" s="1" t="s">
        <v>32</v>
      </c>
      <c r="D1497" s="1" t="s">
        <v>10</v>
      </c>
      <c r="E1497" s="1" t="s">
        <v>13</v>
      </c>
      <c r="F1497">
        <v>26.552499999999998</v>
      </c>
      <c r="G1497">
        <v>3433.7747290000002</v>
      </c>
      <c r="H1497">
        <v>13.276300000000001</v>
      </c>
      <c r="I1497">
        <v>918</v>
      </c>
    </row>
    <row r="1498" spans="1:9" x14ac:dyDescent="0.3">
      <c r="A1498">
        <v>2022</v>
      </c>
      <c r="B1498">
        <v>3</v>
      </c>
      <c r="C1498" s="1" t="s">
        <v>32</v>
      </c>
      <c r="D1498" s="1" t="s">
        <v>10</v>
      </c>
      <c r="E1498" s="1" t="s">
        <v>14</v>
      </c>
      <c r="F1498">
        <v>1.6199999999999999E-2</v>
      </c>
      <c r="G1498">
        <v>3.358336</v>
      </c>
      <c r="H1498">
        <v>1.2200000000000001E-2</v>
      </c>
      <c r="I1498">
        <v>4</v>
      </c>
    </row>
    <row r="1499" spans="1:9" hidden="1" x14ac:dyDescent="0.3">
      <c r="A1499">
        <v>2022</v>
      </c>
      <c r="B1499">
        <v>3</v>
      </c>
      <c r="C1499" s="1" t="s">
        <v>32</v>
      </c>
      <c r="D1499" s="1" t="s">
        <v>15</v>
      </c>
      <c r="E1499" s="1" t="s">
        <v>11</v>
      </c>
      <c r="F1499">
        <v>1.4625999999999999</v>
      </c>
      <c r="G1499">
        <v>186.26879400000001</v>
      </c>
      <c r="H1499">
        <v>0.29249999999999998</v>
      </c>
      <c r="I1499">
        <v>281</v>
      </c>
    </row>
    <row r="1500" spans="1:9" hidden="1" x14ac:dyDescent="0.3">
      <c r="A1500">
        <v>2022</v>
      </c>
      <c r="B1500">
        <v>3</v>
      </c>
      <c r="C1500" s="1" t="s">
        <v>32</v>
      </c>
      <c r="D1500" s="1" t="s">
        <v>15</v>
      </c>
      <c r="E1500" s="1" t="s">
        <v>13</v>
      </c>
      <c r="F1500">
        <v>73.765600000000006</v>
      </c>
      <c r="G1500">
        <v>14237.19253</v>
      </c>
      <c r="H1500">
        <v>29.5063</v>
      </c>
      <c r="I1500">
        <v>5015</v>
      </c>
    </row>
    <row r="1501" spans="1:9" hidden="1" x14ac:dyDescent="0.3">
      <c r="A1501">
        <v>2022</v>
      </c>
      <c r="B1501">
        <v>3</v>
      </c>
      <c r="C1501" s="1" t="s">
        <v>32</v>
      </c>
      <c r="D1501" s="1" t="s">
        <v>20</v>
      </c>
      <c r="E1501" s="1" t="s">
        <v>22</v>
      </c>
      <c r="F1501">
        <v>2.6452</v>
      </c>
      <c r="G1501">
        <v>160.44801799999999</v>
      </c>
      <c r="H1501">
        <v>0.68769999999999998</v>
      </c>
      <c r="I1501">
        <v>335</v>
      </c>
    </row>
    <row r="1502" spans="1:9" hidden="1" x14ac:dyDescent="0.3">
      <c r="A1502">
        <v>2022</v>
      </c>
      <c r="B1502">
        <v>3</v>
      </c>
      <c r="C1502" s="1" t="s">
        <v>32</v>
      </c>
      <c r="D1502" s="1" t="s">
        <v>20</v>
      </c>
      <c r="E1502" s="1" t="s">
        <v>12</v>
      </c>
      <c r="F1502">
        <v>32.647399999999998</v>
      </c>
      <c r="G1502">
        <v>2284.9223910000001</v>
      </c>
      <c r="H1502">
        <v>11.753</v>
      </c>
      <c r="I1502">
        <v>1770</v>
      </c>
    </row>
    <row r="1503" spans="1:9" hidden="1" x14ac:dyDescent="0.3">
      <c r="A1503">
        <v>2022</v>
      </c>
      <c r="B1503">
        <v>3</v>
      </c>
      <c r="C1503" s="1" t="s">
        <v>32</v>
      </c>
      <c r="D1503" s="1" t="s">
        <v>21</v>
      </c>
      <c r="E1503" s="1" t="s">
        <v>22</v>
      </c>
      <c r="F1503">
        <v>9.7000000000000003E-3</v>
      </c>
      <c r="G1503">
        <v>3.9300929999999998</v>
      </c>
      <c r="H1503">
        <v>2.7000000000000001E-3</v>
      </c>
      <c r="I1503">
        <v>8</v>
      </c>
    </row>
    <row r="1504" spans="1:9" hidden="1" x14ac:dyDescent="0.3">
      <c r="A1504">
        <v>2022</v>
      </c>
      <c r="B1504">
        <v>3</v>
      </c>
      <c r="C1504" s="1" t="s">
        <v>32</v>
      </c>
      <c r="D1504" s="1" t="s">
        <v>21</v>
      </c>
      <c r="E1504" s="1" t="s">
        <v>27</v>
      </c>
      <c r="F1504">
        <v>4.2999999999999997E-2</v>
      </c>
      <c r="G1504">
        <v>13.459402000000001</v>
      </c>
      <c r="H1504">
        <v>1.29E-2</v>
      </c>
      <c r="I1504">
        <v>15</v>
      </c>
    </row>
    <row r="1505" spans="1:9" hidden="1" x14ac:dyDescent="0.3">
      <c r="A1505">
        <v>2022</v>
      </c>
      <c r="B1505">
        <v>3</v>
      </c>
      <c r="C1505" s="1" t="s">
        <v>32</v>
      </c>
      <c r="D1505" s="1" t="s">
        <v>21</v>
      </c>
      <c r="E1505" s="1" t="s">
        <v>13</v>
      </c>
      <c r="F1505">
        <v>4.5225</v>
      </c>
      <c r="G1505">
        <v>1072.6836410000001</v>
      </c>
      <c r="H1505">
        <v>1.8089999999999999</v>
      </c>
      <c r="I1505">
        <v>470</v>
      </c>
    </row>
    <row r="1506" spans="1:9" hidden="1" x14ac:dyDescent="0.3">
      <c r="A1506">
        <v>2022</v>
      </c>
      <c r="B1506">
        <v>3</v>
      </c>
      <c r="C1506" s="1" t="s">
        <v>32</v>
      </c>
      <c r="D1506" s="1" t="s">
        <v>56</v>
      </c>
      <c r="E1506" s="1" t="s">
        <v>12</v>
      </c>
      <c r="F1506">
        <v>10.7233</v>
      </c>
      <c r="G1506">
        <v>982.05882899999995</v>
      </c>
      <c r="H1506">
        <v>3.7530999999999999</v>
      </c>
      <c r="I1506">
        <v>3545</v>
      </c>
    </row>
    <row r="1507" spans="1:9" hidden="1" x14ac:dyDescent="0.3">
      <c r="A1507">
        <v>2022</v>
      </c>
      <c r="B1507">
        <v>3</v>
      </c>
      <c r="C1507" s="1" t="s">
        <v>32</v>
      </c>
      <c r="D1507" s="1" t="s">
        <v>17</v>
      </c>
      <c r="E1507" s="1" t="s">
        <v>18</v>
      </c>
      <c r="F1507">
        <v>9.3745999999999992</v>
      </c>
      <c r="G1507">
        <v>947.04014199999995</v>
      </c>
      <c r="H1507">
        <v>1.6874</v>
      </c>
      <c r="I1507">
        <v>3564</v>
      </c>
    </row>
    <row r="1508" spans="1:9" hidden="1" x14ac:dyDescent="0.3">
      <c r="A1508">
        <v>2022</v>
      </c>
      <c r="B1508">
        <v>3</v>
      </c>
      <c r="C1508" s="1" t="s">
        <v>32</v>
      </c>
      <c r="D1508" s="1" t="s">
        <v>33</v>
      </c>
      <c r="E1508" s="1" t="s">
        <v>18</v>
      </c>
      <c r="F1508">
        <v>2.2362000000000002</v>
      </c>
      <c r="G1508">
        <v>709.715146</v>
      </c>
      <c r="H1508">
        <v>0.42480000000000001</v>
      </c>
      <c r="I1508">
        <v>116</v>
      </c>
    </row>
    <row r="1509" spans="1:9" hidden="1" x14ac:dyDescent="0.3">
      <c r="A1509">
        <v>2022</v>
      </c>
      <c r="B1509">
        <v>3</v>
      </c>
      <c r="C1509" s="1" t="s">
        <v>32</v>
      </c>
      <c r="D1509" s="1" t="s">
        <v>33</v>
      </c>
      <c r="E1509" s="1" t="s">
        <v>12</v>
      </c>
      <c r="F1509">
        <v>5.0999999999999997E-2</v>
      </c>
      <c r="G1509">
        <v>22.146691000000001</v>
      </c>
      <c r="H1509">
        <v>1.7999999999999999E-2</v>
      </c>
      <c r="I1509">
        <v>6</v>
      </c>
    </row>
    <row r="1510" spans="1:9" hidden="1" x14ac:dyDescent="0.3">
      <c r="A1510">
        <v>2022</v>
      </c>
      <c r="B1510">
        <v>3</v>
      </c>
      <c r="C1510" s="1" t="s">
        <v>32</v>
      </c>
      <c r="D1510" s="1" t="s">
        <v>33</v>
      </c>
      <c r="E1510" s="1" t="s">
        <v>13</v>
      </c>
      <c r="F1510">
        <v>0.16880000000000001</v>
      </c>
      <c r="G1510">
        <v>88.881426000000005</v>
      </c>
      <c r="H1510">
        <v>8.4400000000000003E-2</v>
      </c>
      <c r="I1510">
        <v>64</v>
      </c>
    </row>
    <row r="1511" spans="1:9" hidden="1" x14ac:dyDescent="0.3">
      <c r="A1511">
        <v>2022</v>
      </c>
      <c r="B1511">
        <v>3</v>
      </c>
      <c r="C1511" s="1" t="s">
        <v>32</v>
      </c>
      <c r="D1511" s="1" t="s">
        <v>50</v>
      </c>
      <c r="E1511" s="1" t="s">
        <v>27</v>
      </c>
      <c r="F1511">
        <v>7.9659000000000004</v>
      </c>
      <c r="G1511">
        <v>521.41672300000005</v>
      </c>
      <c r="H1511">
        <v>2.5491000000000001</v>
      </c>
      <c r="I1511">
        <v>3499</v>
      </c>
    </row>
    <row r="1512" spans="1:9" hidden="1" x14ac:dyDescent="0.3">
      <c r="A1512">
        <v>2022</v>
      </c>
      <c r="B1512">
        <v>3</v>
      </c>
      <c r="C1512" s="1" t="s">
        <v>32</v>
      </c>
      <c r="D1512" s="1" t="s">
        <v>34</v>
      </c>
      <c r="E1512" s="1" t="s">
        <v>12</v>
      </c>
      <c r="F1512">
        <v>0.4466</v>
      </c>
      <c r="G1512">
        <v>200.89193399999999</v>
      </c>
      <c r="H1512">
        <v>0.15629999999999999</v>
      </c>
      <c r="I1512">
        <v>0</v>
      </c>
    </row>
    <row r="1513" spans="1:9" hidden="1" x14ac:dyDescent="0.3">
      <c r="A1513">
        <v>2022</v>
      </c>
      <c r="B1513">
        <v>3</v>
      </c>
      <c r="C1513" s="1" t="s">
        <v>32</v>
      </c>
      <c r="D1513" s="1" t="s">
        <v>34</v>
      </c>
      <c r="E1513" s="1" t="s">
        <v>13</v>
      </c>
      <c r="F1513">
        <v>0.53059999999999996</v>
      </c>
      <c r="G1513">
        <v>290.884253</v>
      </c>
      <c r="H1513">
        <v>0.22289999999999999</v>
      </c>
      <c r="I1513">
        <v>0</v>
      </c>
    </row>
    <row r="1514" spans="1:9" hidden="1" x14ac:dyDescent="0.3">
      <c r="A1514">
        <v>2022</v>
      </c>
      <c r="B1514">
        <v>3</v>
      </c>
      <c r="C1514" s="1" t="s">
        <v>32</v>
      </c>
      <c r="D1514" s="1" t="s">
        <v>51</v>
      </c>
      <c r="E1514" s="1" t="s">
        <v>12</v>
      </c>
      <c r="F1514">
        <v>5.4265999999999996</v>
      </c>
      <c r="G1514">
        <v>395.15684199999998</v>
      </c>
      <c r="H1514">
        <v>2.0891999999999999</v>
      </c>
      <c r="I1514">
        <v>1692</v>
      </c>
    </row>
    <row r="1515" spans="1:9" hidden="1" x14ac:dyDescent="0.3">
      <c r="A1515">
        <v>2022</v>
      </c>
      <c r="B1515">
        <v>3</v>
      </c>
      <c r="C1515" s="1" t="s">
        <v>32</v>
      </c>
      <c r="D1515" s="1" t="s">
        <v>51</v>
      </c>
      <c r="E1515" s="1" t="s">
        <v>13</v>
      </c>
      <c r="F1515">
        <v>0.27129999999999999</v>
      </c>
      <c r="G1515">
        <v>25.76972</v>
      </c>
      <c r="H1515">
        <v>0.13289999999999999</v>
      </c>
      <c r="I1515">
        <v>135</v>
      </c>
    </row>
    <row r="1516" spans="1:9" x14ac:dyDescent="0.3">
      <c r="A1516">
        <v>2022</v>
      </c>
      <c r="B1516">
        <v>3</v>
      </c>
      <c r="C1516" s="1" t="s">
        <v>9</v>
      </c>
      <c r="D1516" s="1" t="s">
        <v>10</v>
      </c>
      <c r="E1516" s="1" t="s">
        <v>46</v>
      </c>
      <c r="F1516">
        <v>16.243300000000001</v>
      </c>
      <c r="G1516">
        <v>1111.4856</v>
      </c>
      <c r="H1516">
        <v>3.2486000000000002</v>
      </c>
      <c r="I1516">
        <v>339</v>
      </c>
    </row>
    <row r="1517" spans="1:9" x14ac:dyDescent="0.3">
      <c r="A1517">
        <v>2022</v>
      </c>
      <c r="B1517">
        <v>3</v>
      </c>
      <c r="C1517" s="1" t="s">
        <v>26</v>
      </c>
      <c r="D1517" s="1" t="s">
        <v>10</v>
      </c>
      <c r="E1517" s="1" t="s">
        <v>46</v>
      </c>
      <c r="F1517">
        <v>3.9952000000000001</v>
      </c>
      <c r="G1517">
        <v>333.67649999999998</v>
      </c>
      <c r="H1517">
        <v>0.79890000000000005</v>
      </c>
      <c r="I1517">
        <v>791</v>
      </c>
    </row>
    <row r="1518" spans="1:9" x14ac:dyDescent="0.3">
      <c r="A1518">
        <v>2022</v>
      </c>
      <c r="B1518">
        <v>3</v>
      </c>
      <c r="C1518" s="1" t="s">
        <v>32</v>
      </c>
      <c r="D1518" s="1" t="s">
        <v>10</v>
      </c>
      <c r="E1518" s="1" t="s">
        <v>46</v>
      </c>
      <c r="F1518">
        <v>18.528300000000002</v>
      </c>
      <c r="G1518">
        <v>1307.2</v>
      </c>
      <c r="H1518">
        <v>3.7056</v>
      </c>
      <c r="I1518">
        <v>1466</v>
      </c>
    </row>
    <row r="1519" spans="1:9" x14ac:dyDescent="0.3">
      <c r="A1519">
        <v>2022</v>
      </c>
      <c r="B1519">
        <v>4</v>
      </c>
      <c r="C1519" s="1" t="s">
        <v>9</v>
      </c>
      <c r="D1519" s="1" t="s">
        <v>10</v>
      </c>
      <c r="E1519" s="1" t="s">
        <v>11</v>
      </c>
      <c r="F1519">
        <v>11.337899999999999</v>
      </c>
      <c r="G1519">
        <v>820.41610800000001</v>
      </c>
      <c r="H1519">
        <v>2.3809</v>
      </c>
      <c r="I1519">
        <v>442</v>
      </c>
    </row>
    <row r="1520" spans="1:9" x14ac:dyDescent="0.3">
      <c r="A1520">
        <v>2022</v>
      </c>
      <c r="B1520">
        <v>4</v>
      </c>
      <c r="C1520" s="1" t="s">
        <v>9</v>
      </c>
      <c r="D1520" s="1" t="s">
        <v>10</v>
      </c>
      <c r="E1520" s="1" t="s">
        <v>12</v>
      </c>
      <c r="F1520">
        <v>54.245699999999999</v>
      </c>
      <c r="G1520">
        <v>5684.181431</v>
      </c>
      <c r="H1520">
        <v>18.986000000000001</v>
      </c>
      <c r="I1520">
        <v>679</v>
      </c>
    </row>
    <row r="1521" spans="1:9" x14ac:dyDescent="0.3">
      <c r="A1521">
        <v>2022</v>
      </c>
      <c r="B1521">
        <v>4</v>
      </c>
      <c r="C1521" s="1" t="s">
        <v>9</v>
      </c>
      <c r="D1521" s="1" t="s">
        <v>10</v>
      </c>
      <c r="E1521" s="1" t="s">
        <v>13</v>
      </c>
      <c r="F1521">
        <v>25.783000000000001</v>
      </c>
      <c r="G1521">
        <v>3564.3508029999998</v>
      </c>
      <c r="H1521">
        <v>12.8916</v>
      </c>
      <c r="I1521">
        <v>538</v>
      </c>
    </row>
    <row r="1522" spans="1:9" hidden="1" x14ac:dyDescent="0.3">
      <c r="A1522">
        <v>2022</v>
      </c>
      <c r="B1522">
        <v>4</v>
      </c>
      <c r="C1522" s="1" t="s">
        <v>9</v>
      </c>
      <c r="D1522" s="1" t="s">
        <v>15</v>
      </c>
      <c r="E1522" s="1" t="s">
        <v>11</v>
      </c>
      <c r="F1522">
        <v>3.0257000000000001</v>
      </c>
      <c r="G1522">
        <v>318.20381099999997</v>
      </c>
      <c r="H1522">
        <v>0.60509999999999997</v>
      </c>
      <c r="I1522">
        <v>92</v>
      </c>
    </row>
    <row r="1523" spans="1:9" hidden="1" x14ac:dyDescent="0.3">
      <c r="A1523">
        <v>2022</v>
      </c>
      <c r="B1523">
        <v>4</v>
      </c>
      <c r="C1523" s="1" t="s">
        <v>9</v>
      </c>
      <c r="D1523" s="1" t="s">
        <v>15</v>
      </c>
      <c r="E1523" s="1" t="s">
        <v>13</v>
      </c>
      <c r="F1523">
        <v>29.136299999999999</v>
      </c>
      <c r="G1523">
        <v>6304.3134330000003</v>
      </c>
      <c r="H1523">
        <v>11.6546</v>
      </c>
      <c r="I1523">
        <v>633</v>
      </c>
    </row>
    <row r="1524" spans="1:9" hidden="1" x14ac:dyDescent="0.3">
      <c r="A1524">
        <v>2022</v>
      </c>
      <c r="B1524">
        <v>4</v>
      </c>
      <c r="C1524" s="1" t="s">
        <v>9</v>
      </c>
      <c r="D1524" s="1" t="s">
        <v>21</v>
      </c>
      <c r="E1524" s="1" t="s">
        <v>22</v>
      </c>
      <c r="F1524">
        <v>1.26E-2</v>
      </c>
      <c r="G1524">
        <v>3.8186330000000002</v>
      </c>
      <c r="H1524">
        <v>3.5000000000000001E-3</v>
      </c>
      <c r="I1524">
        <v>7</v>
      </c>
    </row>
    <row r="1525" spans="1:9" hidden="1" x14ac:dyDescent="0.3">
      <c r="A1525">
        <v>2022</v>
      </c>
      <c r="B1525">
        <v>4</v>
      </c>
      <c r="C1525" s="1" t="s">
        <v>9</v>
      </c>
      <c r="D1525" s="1" t="s">
        <v>21</v>
      </c>
      <c r="E1525" s="1" t="s">
        <v>13</v>
      </c>
      <c r="F1525">
        <v>2.839</v>
      </c>
      <c r="G1525">
        <v>475.48093999999998</v>
      </c>
      <c r="H1525">
        <v>1.1355999999999999</v>
      </c>
      <c r="I1525">
        <v>163</v>
      </c>
    </row>
    <row r="1526" spans="1:9" hidden="1" x14ac:dyDescent="0.3">
      <c r="A1526">
        <v>2022</v>
      </c>
      <c r="B1526">
        <v>4</v>
      </c>
      <c r="C1526" s="1" t="s">
        <v>9</v>
      </c>
      <c r="D1526" s="1" t="s">
        <v>17</v>
      </c>
      <c r="E1526" s="1" t="s">
        <v>18</v>
      </c>
      <c r="F1526">
        <v>1.7005999999999999</v>
      </c>
      <c r="G1526">
        <v>203.671087</v>
      </c>
      <c r="H1526">
        <v>0.30609999999999998</v>
      </c>
      <c r="I1526">
        <v>167</v>
      </c>
    </row>
    <row r="1527" spans="1:9" hidden="1" x14ac:dyDescent="0.3">
      <c r="A1527">
        <v>2022</v>
      </c>
      <c r="B1527">
        <v>4</v>
      </c>
      <c r="C1527" s="1" t="s">
        <v>9</v>
      </c>
      <c r="D1527" s="1" t="s">
        <v>20</v>
      </c>
      <c r="E1527" s="1" t="s">
        <v>22</v>
      </c>
      <c r="F1527">
        <v>4.5999999999999999E-3</v>
      </c>
      <c r="G1527">
        <v>0.27464</v>
      </c>
      <c r="H1527">
        <v>1.1999999999999999E-3</v>
      </c>
      <c r="I1527">
        <v>1</v>
      </c>
    </row>
    <row r="1528" spans="1:9" hidden="1" x14ac:dyDescent="0.3">
      <c r="A1528">
        <v>2022</v>
      </c>
      <c r="B1528">
        <v>4</v>
      </c>
      <c r="C1528" s="1" t="s">
        <v>9</v>
      </c>
      <c r="D1528" s="1" t="s">
        <v>20</v>
      </c>
      <c r="E1528" s="1" t="s">
        <v>12</v>
      </c>
      <c r="F1528">
        <v>2.3275000000000001</v>
      </c>
      <c r="G1528">
        <v>195.82847100000001</v>
      </c>
      <c r="H1528">
        <v>0.83789999999999998</v>
      </c>
      <c r="I1528">
        <v>140</v>
      </c>
    </row>
    <row r="1529" spans="1:9" hidden="1" x14ac:dyDescent="0.3">
      <c r="A1529">
        <v>2022</v>
      </c>
      <c r="B1529">
        <v>4</v>
      </c>
      <c r="C1529" s="1" t="s">
        <v>9</v>
      </c>
      <c r="D1529" s="1" t="s">
        <v>19</v>
      </c>
      <c r="E1529" s="1" t="s">
        <v>12</v>
      </c>
      <c r="F1529">
        <v>0.54100000000000004</v>
      </c>
      <c r="G1529">
        <v>104.95249200000001</v>
      </c>
      <c r="H1529">
        <v>0.2001</v>
      </c>
      <c r="I1529">
        <v>0</v>
      </c>
    </row>
    <row r="1530" spans="1:9" hidden="1" x14ac:dyDescent="0.3">
      <c r="A1530">
        <v>2022</v>
      </c>
      <c r="B1530">
        <v>4</v>
      </c>
      <c r="C1530" s="1" t="s">
        <v>9</v>
      </c>
      <c r="D1530" s="1" t="s">
        <v>57</v>
      </c>
      <c r="E1530" s="1" t="s">
        <v>12</v>
      </c>
      <c r="F1530">
        <v>1.4502999999999999</v>
      </c>
      <c r="G1530">
        <v>92.093954999999994</v>
      </c>
      <c r="H1530">
        <v>0.50760000000000005</v>
      </c>
      <c r="I1530">
        <v>104</v>
      </c>
    </row>
    <row r="1531" spans="1:9" hidden="1" x14ac:dyDescent="0.3">
      <c r="A1531">
        <v>2022</v>
      </c>
      <c r="B1531">
        <v>4</v>
      </c>
      <c r="C1531" s="1" t="s">
        <v>9</v>
      </c>
      <c r="D1531" s="1" t="s">
        <v>56</v>
      </c>
      <c r="E1531" s="1" t="s">
        <v>12</v>
      </c>
      <c r="F1531">
        <v>0.79239999999999999</v>
      </c>
      <c r="G1531">
        <v>73.897713999999993</v>
      </c>
      <c r="H1531">
        <v>0.27739999999999998</v>
      </c>
      <c r="I1531">
        <v>117</v>
      </c>
    </row>
    <row r="1532" spans="1:9" hidden="1" x14ac:dyDescent="0.3">
      <c r="A1532">
        <v>2022</v>
      </c>
      <c r="B1532">
        <v>4</v>
      </c>
      <c r="C1532" s="1" t="s">
        <v>9</v>
      </c>
      <c r="D1532" s="1" t="s">
        <v>50</v>
      </c>
      <c r="E1532" s="1" t="s">
        <v>27</v>
      </c>
      <c r="F1532">
        <v>0.48530000000000001</v>
      </c>
      <c r="G1532">
        <v>55.820227000000003</v>
      </c>
      <c r="H1532">
        <v>0.15529999999999999</v>
      </c>
      <c r="I1532">
        <v>245</v>
      </c>
    </row>
    <row r="1533" spans="1:9" hidden="1" x14ac:dyDescent="0.3">
      <c r="A1533">
        <v>2022</v>
      </c>
      <c r="B1533">
        <v>4</v>
      </c>
      <c r="C1533" s="1" t="s">
        <v>9</v>
      </c>
      <c r="D1533" s="1" t="s">
        <v>23</v>
      </c>
      <c r="E1533" s="1" t="s">
        <v>13</v>
      </c>
      <c r="F1533">
        <v>0.22070000000000001</v>
      </c>
      <c r="G1533">
        <v>52.923910999999997</v>
      </c>
      <c r="H1533">
        <v>8.8300000000000003E-2</v>
      </c>
      <c r="I1533">
        <v>125</v>
      </c>
    </row>
    <row r="1534" spans="1:9" x14ac:dyDescent="0.3">
      <c r="A1534">
        <v>2022</v>
      </c>
      <c r="B1534">
        <v>4</v>
      </c>
      <c r="C1534" s="1" t="s">
        <v>26</v>
      </c>
      <c r="D1534" s="1" t="s">
        <v>10</v>
      </c>
      <c r="E1534" s="1" t="s">
        <v>11</v>
      </c>
      <c r="F1534">
        <v>41.018300000000004</v>
      </c>
      <c r="G1534">
        <v>2841.1043800000002</v>
      </c>
      <c r="H1534">
        <v>8.6137999999999995</v>
      </c>
      <c r="I1534">
        <v>7512</v>
      </c>
    </row>
    <row r="1535" spans="1:9" x14ac:dyDescent="0.3">
      <c r="A1535">
        <v>2022</v>
      </c>
      <c r="B1535">
        <v>4</v>
      </c>
      <c r="C1535" s="1" t="s">
        <v>26</v>
      </c>
      <c r="D1535" s="1" t="s">
        <v>10</v>
      </c>
      <c r="E1535" s="1" t="s">
        <v>12</v>
      </c>
      <c r="F1535">
        <v>61.099299999999999</v>
      </c>
      <c r="G1535">
        <v>6623.0000179999997</v>
      </c>
      <c r="H1535">
        <v>21.384699999999999</v>
      </c>
      <c r="I1535">
        <v>8855</v>
      </c>
    </row>
    <row r="1536" spans="1:9" x14ac:dyDescent="0.3">
      <c r="A1536">
        <v>2022</v>
      </c>
      <c r="B1536">
        <v>4</v>
      </c>
      <c r="C1536" s="1" t="s">
        <v>26</v>
      </c>
      <c r="D1536" s="1" t="s">
        <v>10</v>
      </c>
      <c r="E1536" s="1" t="s">
        <v>13</v>
      </c>
      <c r="F1536">
        <v>2.8633999999999999</v>
      </c>
      <c r="G1536">
        <v>525.96028000000001</v>
      </c>
      <c r="H1536">
        <v>1.4317</v>
      </c>
      <c r="I1536">
        <v>472</v>
      </c>
    </row>
    <row r="1537" spans="1:9" x14ac:dyDescent="0.3">
      <c r="A1537">
        <v>2022</v>
      </c>
      <c r="B1537">
        <v>4</v>
      </c>
      <c r="C1537" s="1" t="s">
        <v>26</v>
      </c>
      <c r="D1537" s="1" t="s">
        <v>10</v>
      </c>
      <c r="E1537" s="1" t="s">
        <v>14</v>
      </c>
      <c r="F1537">
        <v>0.30299999999999999</v>
      </c>
      <c r="G1537">
        <v>48.940376000000001</v>
      </c>
      <c r="H1537">
        <v>0.2273</v>
      </c>
      <c r="I1537">
        <v>179</v>
      </c>
    </row>
    <row r="1538" spans="1:9" hidden="1" x14ac:dyDescent="0.3">
      <c r="A1538">
        <v>2022</v>
      </c>
      <c r="B1538">
        <v>4</v>
      </c>
      <c r="C1538" s="1" t="s">
        <v>26</v>
      </c>
      <c r="D1538" s="1" t="s">
        <v>15</v>
      </c>
      <c r="E1538" s="1" t="s">
        <v>11</v>
      </c>
      <c r="F1538">
        <v>1.0727</v>
      </c>
      <c r="G1538">
        <v>113.266212</v>
      </c>
      <c r="H1538">
        <v>0.21460000000000001</v>
      </c>
      <c r="I1538">
        <v>73</v>
      </c>
    </row>
    <row r="1539" spans="1:9" hidden="1" x14ac:dyDescent="0.3">
      <c r="A1539">
        <v>2022</v>
      </c>
      <c r="B1539">
        <v>4</v>
      </c>
      <c r="C1539" s="1" t="s">
        <v>26</v>
      </c>
      <c r="D1539" s="1" t="s">
        <v>15</v>
      </c>
      <c r="E1539" s="1" t="s">
        <v>13</v>
      </c>
      <c r="F1539">
        <v>17.859200000000001</v>
      </c>
      <c r="G1539">
        <v>3527.4231639999998</v>
      </c>
      <c r="H1539">
        <v>7.1436999999999999</v>
      </c>
      <c r="I1539">
        <v>2396</v>
      </c>
    </row>
    <row r="1540" spans="1:9" hidden="1" x14ac:dyDescent="0.3">
      <c r="A1540">
        <v>2022</v>
      </c>
      <c r="B1540">
        <v>4</v>
      </c>
      <c r="C1540" s="1" t="s">
        <v>26</v>
      </c>
      <c r="D1540" s="1" t="s">
        <v>20</v>
      </c>
      <c r="E1540" s="1" t="s">
        <v>22</v>
      </c>
      <c r="F1540">
        <v>1.0960000000000001</v>
      </c>
      <c r="G1540">
        <v>63.418239</v>
      </c>
      <c r="H1540">
        <v>0.28499999999999998</v>
      </c>
      <c r="I1540">
        <v>155</v>
      </c>
    </row>
    <row r="1541" spans="1:9" hidden="1" x14ac:dyDescent="0.3">
      <c r="A1541">
        <v>2022</v>
      </c>
      <c r="B1541">
        <v>4</v>
      </c>
      <c r="C1541" s="1" t="s">
        <v>26</v>
      </c>
      <c r="D1541" s="1" t="s">
        <v>20</v>
      </c>
      <c r="E1541" s="1" t="s">
        <v>12</v>
      </c>
      <c r="F1541">
        <v>10.1778</v>
      </c>
      <c r="G1541">
        <v>634.86123199999997</v>
      </c>
      <c r="H1541">
        <v>3.6640999999999999</v>
      </c>
      <c r="I1541">
        <v>1409</v>
      </c>
    </row>
    <row r="1542" spans="1:9" hidden="1" x14ac:dyDescent="0.3">
      <c r="A1542">
        <v>2022</v>
      </c>
      <c r="B1542">
        <v>4</v>
      </c>
      <c r="C1542" s="1" t="s">
        <v>26</v>
      </c>
      <c r="D1542" s="1" t="s">
        <v>17</v>
      </c>
      <c r="E1542" s="1" t="s">
        <v>18</v>
      </c>
      <c r="F1542">
        <v>4.4524999999999997</v>
      </c>
      <c r="G1542">
        <v>416.92419599999999</v>
      </c>
      <c r="H1542">
        <v>0.8014</v>
      </c>
      <c r="I1542">
        <v>1675</v>
      </c>
    </row>
    <row r="1543" spans="1:9" hidden="1" x14ac:dyDescent="0.3">
      <c r="A1543">
        <v>2022</v>
      </c>
      <c r="B1543">
        <v>4</v>
      </c>
      <c r="C1543" s="1" t="s">
        <v>26</v>
      </c>
      <c r="D1543" s="1" t="s">
        <v>51</v>
      </c>
      <c r="E1543" s="1" t="s">
        <v>12</v>
      </c>
      <c r="F1543">
        <v>2.0219999999999998</v>
      </c>
      <c r="G1543">
        <v>142.50128599999999</v>
      </c>
      <c r="H1543">
        <v>0.77839999999999998</v>
      </c>
      <c r="I1543">
        <v>883</v>
      </c>
    </row>
    <row r="1544" spans="1:9" hidden="1" x14ac:dyDescent="0.3">
      <c r="A1544">
        <v>2022</v>
      </c>
      <c r="B1544">
        <v>4</v>
      </c>
      <c r="C1544" s="1" t="s">
        <v>26</v>
      </c>
      <c r="D1544" s="1" t="s">
        <v>51</v>
      </c>
      <c r="E1544" s="1" t="s">
        <v>13</v>
      </c>
      <c r="F1544">
        <v>1.6967000000000001</v>
      </c>
      <c r="G1544">
        <v>141.081872</v>
      </c>
      <c r="H1544">
        <v>0.83140000000000003</v>
      </c>
      <c r="I1544">
        <v>281</v>
      </c>
    </row>
    <row r="1545" spans="1:9" hidden="1" x14ac:dyDescent="0.3">
      <c r="A1545">
        <v>2022</v>
      </c>
      <c r="B1545">
        <v>4</v>
      </c>
      <c r="C1545" s="1" t="s">
        <v>26</v>
      </c>
      <c r="D1545" s="1" t="s">
        <v>21</v>
      </c>
      <c r="E1545" s="1" t="s">
        <v>22</v>
      </c>
      <c r="F1545">
        <v>2E-3</v>
      </c>
      <c r="G1545">
        <v>0.89559599999999995</v>
      </c>
      <c r="H1545">
        <v>5.9999999999999995E-4</v>
      </c>
      <c r="I1545">
        <v>2</v>
      </c>
    </row>
    <row r="1546" spans="1:9" hidden="1" x14ac:dyDescent="0.3">
      <c r="A1546">
        <v>2022</v>
      </c>
      <c r="B1546">
        <v>4</v>
      </c>
      <c r="C1546" s="1" t="s">
        <v>26</v>
      </c>
      <c r="D1546" s="1" t="s">
        <v>21</v>
      </c>
      <c r="E1546" s="1" t="s">
        <v>27</v>
      </c>
      <c r="F1546">
        <v>6.9999999999999999E-4</v>
      </c>
      <c r="G1546">
        <v>0.238702</v>
      </c>
      <c r="H1546">
        <v>2.0000000000000001E-4</v>
      </c>
      <c r="I1546">
        <v>2</v>
      </c>
    </row>
    <row r="1547" spans="1:9" hidden="1" x14ac:dyDescent="0.3">
      <c r="A1547">
        <v>2022</v>
      </c>
      <c r="B1547">
        <v>4</v>
      </c>
      <c r="C1547" s="1" t="s">
        <v>26</v>
      </c>
      <c r="D1547" s="1" t="s">
        <v>21</v>
      </c>
      <c r="E1547" s="1" t="s">
        <v>13</v>
      </c>
      <c r="F1547">
        <v>1.2879</v>
      </c>
      <c r="G1547">
        <v>227.064729</v>
      </c>
      <c r="H1547">
        <v>0.51519999999999999</v>
      </c>
      <c r="I1547">
        <v>388</v>
      </c>
    </row>
    <row r="1548" spans="1:9" hidden="1" x14ac:dyDescent="0.3">
      <c r="A1548">
        <v>2022</v>
      </c>
      <c r="B1548">
        <v>4</v>
      </c>
      <c r="C1548" s="1" t="s">
        <v>26</v>
      </c>
      <c r="D1548" s="1" t="s">
        <v>56</v>
      </c>
      <c r="E1548" s="1" t="s">
        <v>12</v>
      </c>
      <c r="F1548">
        <v>1.6755</v>
      </c>
      <c r="G1548">
        <v>152.96133399999999</v>
      </c>
      <c r="H1548">
        <v>0.58640000000000003</v>
      </c>
      <c r="I1548">
        <v>814</v>
      </c>
    </row>
    <row r="1549" spans="1:9" hidden="1" x14ac:dyDescent="0.3">
      <c r="A1549">
        <v>2022</v>
      </c>
      <c r="B1549">
        <v>4</v>
      </c>
      <c r="C1549" s="1" t="s">
        <v>26</v>
      </c>
      <c r="D1549" s="1" t="s">
        <v>50</v>
      </c>
      <c r="E1549" s="1" t="s">
        <v>27</v>
      </c>
      <c r="F1549">
        <v>1.2133</v>
      </c>
      <c r="G1549">
        <v>95.999382999999995</v>
      </c>
      <c r="H1549">
        <v>0.38819999999999999</v>
      </c>
      <c r="I1549">
        <v>1026</v>
      </c>
    </row>
    <row r="1550" spans="1:9" hidden="1" x14ac:dyDescent="0.3">
      <c r="A1550">
        <v>2022</v>
      </c>
      <c r="B1550">
        <v>4</v>
      </c>
      <c r="C1550" s="1" t="s">
        <v>26</v>
      </c>
      <c r="D1550" s="1" t="s">
        <v>57</v>
      </c>
      <c r="E1550" s="1" t="s">
        <v>12</v>
      </c>
      <c r="F1550">
        <v>1.1158999999999999</v>
      </c>
      <c r="G1550">
        <v>89.912221000000002</v>
      </c>
      <c r="H1550">
        <v>0.39050000000000001</v>
      </c>
      <c r="I1550">
        <v>566</v>
      </c>
    </row>
    <row r="1551" spans="1:9" hidden="1" x14ac:dyDescent="0.3">
      <c r="A1551">
        <v>2022</v>
      </c>
      <c r="B1551">
        <v>4</v>
      </c>
      <c r="C1551" s="1" t="s">
        <v>26</v>
      </c>
      <c r="D1551" s="1" t="s">
        <v>16</v>
      </c>
      <c r="E1551" s="1" t="s">
        <v>11</v>
      </c>
      <c r="F1551">
        <v>1.2441</v>
      </c>
      <c r="G1551">
        <v>83.254228999999995</v>
      </c>
      <c r="H1551">
        <v>0.28620000000000001</v>
      </c>
      <c r="I1551">
        <v>0</v>
      </c>
    </row>
    <row r="1552" spans="1:9" hidden="1" x14ac:dyDescent="0.3">
      <c r="A1552">
        <v>2022</v>
      </c>
      <c r="B1552">
        <v>4</v>
      </c>
      <c r="C1552" s="1" t="s">
        <v>26</v>
      </c>
      <c r="D1552" s="1" t="s">
        <v>16</v>
      </c>
      <c r="E1552" s="1" t="s">
        <v>13</v>
      </c>
      <c r="F1552">
        <v>7.6E-3</v>
      </c>
      <c r="G1552">
        <v>1.0291360000000001</v>
      </c>
      <c r="H1552">
        <v>3.3999999999999998E-3</v>
      </c>
      <c r="I1552">
        <v>0</v>
      </c>
    </row>
    <row r="1553" spans="1:9" x14ac:dyDescent="0.3">
      <c r="A1553">
        <v>2022</v>
      </c>
      <c r="B1553">
        <v>4</v>
      </c>
      <c r="C1553" s="1" t="s">
        <v>32</v>
      </c>
      <c r="D1553" s="1" t="s">
        <v>10</v>
      </c>
      <c r="E1553" s="1" t="s">
        <v>11</v>
      </c>
      <c r="F1553">
        <v>94.072100000000006</v>
      </c>
      <c r="G1553">
        <v>6235.1577299999999</v>
      </c>
      <c r="H1553">
        <v>19.755099999999999</v>
      </c>
      <c r="I1553">
        <v>13935</v>
      </c>
    </row>
    <row r="1554" spans="1:9" x14ac:dyDescent="0.3">
      <c r="A1554">
        <v>2022</v>
      </c>
      <c r="B1554">
        <v>4</v>
      </c>
      <c r="C1554" s="1" t="s">
        <v>32</v>
      </c>
      <c r="D1554" s="1" t="s">
        <v>10</v>
      </c>
      <c r="E1554" s="1" t="s">
        <v>12</v>
      </c>
      <c r="F1554">
        <v>150.4402</v>
      </c>
      <c r="G1554">
        <v>15700.382104</v>
      </c>
      <c r="H1554">
        <v>52.6541</v>
      </c>
      <c r="I1554">
        <v>17610</v>
      </c>
    </row>
    <row r="1555" spans="1:9" x14ac:dyDescent="0.3">
      <c r="A1555">
        <v>2022</v>
      </c>
      <c r="B1555">
        <v>4</v>
      </c>
      <c r="C1555" s="1" t="s">
        <v>32</v>
      </c>
      <c r="D1555" s="1" t="s">
        <v>10</v>
      </c>
      <c r="E1555" s="1" t="s">
        <v>13</v>
      </c>
      <c r="F1555">
        <v>12.196300000000001</v>
      </c>
      <c r="G1555">
        <v>1938.3899759999999</v>
      </c>
      <c r="H1555">
        <v>6.0980999999999996</v>
      </c>
      <c r="I1555">
        <v>971</v>
      </c>
    </row>
    <row r="1556" spans="1:9" x14ac:dyDescent="0.3">
      <c r="A1556">
        <v>2022</v>
      </c>
      <c r="B1556">
        <v>4</v>
      </c>
      <c r="C1556" s="1" t="s">
        <v>32</v>
      </c>
      <c r="D1556" s="1" t="s">
        <v>10</v>
      </c>
      <c r="E1556" s="1" t="s">
        <v>14</v>
      </c>
      <c r="F1556">
        <v>1.5699999999999999E-2</v>
      </c>
      <c r="G1556">
        <v>3.2499920000000002</v>
      </c>
      <c r="H1556">
        <v>1.18E-2</v>
      </c>
      <c r="I1556">
        <v>4</v>
      </c>
    </row>
    <row r="1557" spans="1:9" hidden="1" x14ac:dyDescent="0.3">
      <c r="A1557">
        <v>2022</v>
      </c>
      <c r="B1557">
        <v>4</v>
      </c>
      <c r="C1557" s="1" t="s">
        <v>32</v>
      </c>
      <c r="D1557" s="1" t="s">
        <v>15</v>
      </c>
      <c r="E1557" s="1" t="s">
        <v>11</v>
      </c>
      <c r="F1557">
        <v>1.2804</v>
      </c>
      <c r="G1557">
        <v>166.170232</v>
      </c>
      <c r="H1557">
        <v>0.25609999999999999</v>
      </c>
      <c r="I1557">
        <v>230</v>
      </c>
    </row>
    <row r="1558" spans="1:9" hidden="1" x14ac:dyDescent="0.3">
      <c r="A1558">
        <v>2022</v>
      </c>
      <c r="B1558">
        <v>4</v>
      </c>
      <c r="C1558" s="1" t="s">
        <v>32</v>
      </c>
      <c r="D1558" s="1" t="s">
        <v>15</v>
      </c>
      <c r="E1558" s="1" t="s">
        <v>13</v>
      </c>
      <c r="F1558">
        <v>41.0715</v>
      </c>
      <c r="G1558">
        <v>8986.1269680000005</v>
      </c>
      <c r="H1558">
        <v>16.428599999999999</v>
      </c>
      <c r="I1558">
        <v>4466</v>
      </c>
    </row>
    <row r="1559" spans="1:9" hidden="1" x14ac:dyDescent="0.3">
      <c r="A1559">
        <v>2022</v>
      </c>
      <c r="B1559">
        <v>4</v>
      </c>
      <c r="C1559" s="1" t="s">
        <v>32</v>
      </c>
      <c r="D1559" s="1" t="s">
        <v>20</v>
      </c>
      <c r="E1559" s="1" t="s">
        <v>22</v>
      </c>
      <c r="F1559">
        <v>2.6467000000000001</v>
      </c>
      <c r="G1559">
        <v>152.97903700000001</v>
      </c>
      <c r="H1559">
        <v>0.68810000000000004</v>
      </c>
      <c r="I1559">
        <v>337</v>
      </c>
    </row>
    <row r="1560" spans="1:9" hidden="1" x14ac:dyDescent="0.3">
      <c r="A1560">
        <v>2022</v>
      </c>
      <c r="B1560">
        <v>4</v>
      </c>
      <c r="C1560" s="1" t="s">
        <v>32</v>
      </c>
      <c r="D1560" s="1" t="s">
        <v>20</v>
      </c>
      <c r="E1560" s="1" t="s">
        <v>12</v>
      </c>
      <c r="F1560">
        <v>32.6462</v>
      </c>
      <c r="G1560">
        <v>2037.907029</v>
      </c>
      <c r="H1560">
        <v>11.752599999999999</v>
      </c>
      <c r="I1560">
        <v>1760</v>
      </c>
    </row>
    <row r="1561" spans="1:9" hidden="1" x14ac:dyDescent="0.3">
      <c r="A1561">
        <v>2022</v>
      </c>
      <c r="B1561">
        <v>4</v>
      </c>
      <c r="C1561" s="1" t="s">
        <v>32</v>
      </c>
      <c r="D1561" s="1" t="s">
        <v>21</v>
      </c>
      <c r="E1561" s="1" t="s">
        <v>22</v>
      </c>
      <c r="F1561">
        <v>5.1999999999999998E-3</v>
      </c>
      <c r="G1561">
        <v>2.054427</v>
      </c>
      <c r="H1561">
        <v>1.4E-3</v>
      </c>
      <c r="I1561">
        <v>4</v>
      </c>
    </row>
    <row r="1562" spans="1:9" hidden="1" x14ac:dyDescent="0.3">
      <c r="A1562">
        <v>2022</v>
      </c>
      <c r="B1562">
        <v>4</v>
      </c>
      <c r="C1562" s="1" t="s">
        <v>32</v>
      </c>
      <c r="D1562" s="1" t="s">
        <v>21</v>
      </c>
      <c r="E1562" s="1" t="s">
        <v>27</v>
      </c>
      <c r="F1562">
        <v>7.7299999999999994E-2</v>
      </c>
      <c r="G1562">
        <v>23.693545</v>
      </c>
      <c r="H1562">
        <v>2.3199999999999998E-2</v>
      </c>
      <c r="I1562">
        <v>28</v>
      </c>
    </row>
    <row r="1563" spans="1:9" hidden="1" x14ac:dyDescent="0.3">
      <c r="A1563">
        <v>2022</v>
      </c>
      <c r="B1563">
        <v>4</v>
      </c>
      <c r="C1563" s="1" t="s">
        <v>32</v>
      </c>
      <c r="D1563" s="1" t="s">
        <v>21</v>
      </c>
      <c r="E1563" s="1" t="s">
        <v>13</v>
      </c>
      <c r="F1563">
        <v>4.3506999999999998</v>
      </c>
      <c r="G1563">
        <v>1098.9411749999999</v>
      </c>
      <c r="H1563">
        <v>1.7402</v>
      </c>
      <c r="I1563">
        <v>426</v>
      </c>
    </row>
    <row r="1564" spans="1:9" hidden="1" x14ac:dyDescent="0.3">
      <c r="A1564">
        <v>2022</v>
      </c>
      <c r="B1564">
        <v>4</v>
      </c>
      <c r="C1564" s="1" t="s">
        <v>32</v>
      </c>
      <c r="D1564" s="1" t="s">
        <v>56</v>
      </c>
      <c r="E1564" s="1" t="s">
        <v>12</v>
      </c>
      <c r="F1564">
        <v>10.287599999999999</v>
      </c>
      <c r="G1564">
        <v>955.543497</v>
      </c>
      <c r="H1564">
        <v>3.6006999999999998</v>
      </c>
      <c r="I1564">
        <v>3276</v>
      </c>
    </row>
    <row r="1565" spans="1:9" hidden="1" x14ac:dyDescent="0.3">
      <c r="A1565">
        <v>2022</v>
      </c>
      <c r="B1565">
        <v>4</v>
      </c>
      <c r="C1565" s="1" t="s">
        <v>32</v>
      </c>
      <c r="D1565" s="1" t="s">
        <v>33</v>
      </c>
      <c r="E1565" s="1" t="s">
        <v>18</v>
      </c>
      <c r="F1565">
        <v>2.2896999999999998</v>
      </c>
      <c r="G1565">
        <v>723.54970800000001</v>
      </c>
      <c r="H1565">
        <v>0.435</v>
      </c>
      <c r="I1565">
        <v>122</v>
      </c>
    </row>
    <row r="1566" spans="1:9" hidden="1" x14ac:dyDescent="0.3">
      <c r="A1566">
        <v>2022</v>
      </c>
      <c r="B1566">
        <v>4</v>
      </c>
      <c r="C1566" s="1" t="s">
        <v>32</v>
      </c>
      <c r="D1566" s="1" t="s">
        <v>33</v>
      </c>
      <c r="E1566" s="1" t="s">
        <v>12</v>
      </c>
      <c r="F1566">
        <v>2.4E-2</v>
      </c>
      <c r="G1566">
        <v>10.674282</v>
      </c>
      <c r="H1566">
        <v>8.6E-3</v>
      </c>
      <c r="I1566">
        <v>6</v>
      </c>
    </row>
    <row r="1567" spans="1:9" hidden="1" x14ac:dyDescent="0.3">
      <c r="A1567">
        <v>2022</v>
      </c>
      <c r="B1567">
        <v>4</v>
      </c>
      <c r="C1567" s="1" t="s">
        <v>32</v>
      </c>
      <c r="D1567" s="1" t="s">
        <v>33</v>
      </c>
      <c r="E1567" s="1" t="s">
        <v>13</v>
      </c>
      <c r="F1567">
        <v>0.1361</v>
      </c>
      <c r="G1567">
        <v>71.973048000000006</v>
      </c>
      <c r="H1567">
        <v>6.8000000000000005E-2</v>
      </c>
      <c r="I1567">
        <v>52</v>
      </c>
    </row>
    <row r="1568" spans="1:9" hidden="1" x14ac:dyDescent="0.3">
      <c r="A1568">
        <v>2022</v>
      </c>
      <c r="B1568">
        <v>4</v>
      </c>
      <c r="C1568" s="1" t="s">
        <v>32</v>
      </c>
      <c r="D1568" s="1" t="s">
        <v>17</v>
      </c>
      <c r="E1568" s="1" t="s">
        <v>18</v>
      </c>
      <c r="F1568">
        <v>6.2295999999999996</v>
      </c>
      <c r="G1568">
        <v>631.50654299999997</v>
      </c>
      <c r="H1568">
        <v>1.1213</v>
      </c>
      <c r="I1568">
        <v>2641</v>
      </c>
    </row>
    <row r="1569" spans="1:9" hidden="1" x14ac:dyDescent="0.3">
      <c r="A1569">
        <v>2022</v>
      </c>
      <c r="B1569">
        <v>4</v>
      </c>
      <c r="C1569" s="1" t="s">
        <v>32</v>
      </c>
      <c r="D1569" s="1" t="s">
        <v>19</v>
      </c>
      <c r="E1569" s="1" t="s">
        <v>12</v>
      </c>
      <c r="F1569">
        <v>2.4323999999999999</v>
      </c>
      <c r="G1569">
        <v>528.57777799999997</v>
      </c>
      <c r="H1569">
        <v>0.9</v>
      </c>
      <c r="I1569">
        <v>0</v>
      </c>
    </row>
    <row r="1570" spans="1:9" hidden="1" x14ac:dyDescent="0.3">
      <c r="A1570">
        <v>2022</v>
      </c>
      <c r="B1570">
        <v>4</v>
      </c>
      <c r="C1570" s="1" t="s">
        <v>32</v>
      </c>
      <c r="D1570" s="1" t="s">
        <v>34</v>
      </c>
      <c r="E1570" s="1" t="s">
        <v>12</v>
      </c>
      <c r="F1570">
        <v>0.434</v>
      </c>
      <c r="G1570">
        <v>183.83927399999999</v>
      </c>
      <c r="H1570">
        <v>0.15190000000000001</v>
      </c>
      <c r="I1570">
        <v>0</v>
      </c>
    </row>
    <row r="1571" spans="1:9" hidden="1" x14ac:dyDescent="0.3">
      <c r="A1571">
        <v>2022</v>
      </c>
      <c r="B1571">
        <v>4</v>
      </c>
      <c r="C1571" s="1" t="s">
        <v>32</v>
      </c>
      <c r="D1571" s="1" t="s">
        <v>34</v>
      </c>
      <c r="E1571" s="1" t="s">
        <v>13</v>
      </c>
      <c r="F1571">
        <v>0.5333</v>
      </c>
      <c r="G1571">
        <v>288.943805</v>
      </c>
      <c r="H1571">
        <v>0.224</v>
      </c>
      <c r="I1571">
        <v>0</v>
      </c>
    </row>
    <row r="1572" spans="1:9" hidden="1" x14ac:dyDescent="0.3">
      <c r="A1572">
        <v>2022</v>
      </c>
      <c r="B1572">
        <v>4</v>
      </c>
      <c r="C1572" s="1" t="s">
        <v>32</v>
      </c>
      <c r="D1572" s="1" t="s">
        <v>51</v>
      </c>
      <c r="E1572" s="1" t="s">
        <v>12</v>
      </c>
      <c r="F1572">
        <v>5.2129000000000003</v>
      </c>
      <c r="G1572">
        <v>362.23720600000001</v>
      </c>
      <c r="H1572">
        <v>2.0070000000000001</v>
      </c>
      <c r="I1572">
        <v>1569</v>
      </c>
    </row>
    <row r="1573" spans="1:9" hidden="1" x14ac:dyDescent="0.3">
      <c r="A1573">
        <v>2022</v>
      </c>
      <c r="B1573">
        <v>4</v>
      </c>
      <c r="C1573" s="1" t="s">
        <v>32</v>
      </c>
      <c r="D1573" s="1" t="s">
        <v>51</v>
      </c>
      <c r="E1573" s="1" t="s">
        <v>13</v>
      </c>
      <c r="F1573">
        <v>0.46529999999999999</v>
      </c>
      <c r="G1573">
        <v>42.914679</v>
      </c>
      <c r="H1573">
        <v>0.22800000000000001</v>
      </c>
      <c r="I1573">
        <v>130</v>
      </c>
    </row>
    <row r="1574" spans="1:9" x14ac:dyDescent="0.3">
      <c r="A1574">
        <v>2022</v>
      </c>
      <c r="B1574">
        <v>4</v>
      </c>
      <c r="C1574" s="1" t="s">
        <v>9</v>
      </c>
      <c r="D1574" s="1" t="s">
        <v>10</v>
      </c>
      <c r="E1574" s="1" t="s">
        <v>46</v>
      </c>
      <c r="F1574">
        <v>7.3804999999999996</v>
      </c>
      <c r="G1574">
        <v>577.65989999999999</v>
      </c>
      <c r="H1574">
        <v>1.4761</v>
      </c>
      <c r="I1574">
        <v>310</v>
      </c>
    </row>
    <row r="1575" spans="1:9" x14ac:dyDescent="0.3">
      <c r="A1575">
        <v>2022</v>
      </c>
      <c r="B1575">
        <v>4</v>
      </c>
      <c r="C1575" s="1" t="s">
        <v>26</v>
      </c>
      <c r="D1575" s="1" t="s">
        <v>10</v>
      </c>
      <c r="E1575" s="1" t="s">
        <v>46</v>
      </c>
      <c r="F1575">
        <v>4.2591000000000001</v>
      </c>
      <c r="G1575">
        <v>348.50400000000002</v>
      </c>
      <c r="H1575">
        <v>0.85189999999999999</v>
      </c>
      <c r="I1575">
        <v>778</v>
      </c>
    </row>
    <row r="1576" spans="1:9" x14ac:dyDescent="0.3">
      <c r="A1576">
        <v>2022</v>
      </c>
      <c r="B1576">
        <v>4</v>
      </c>
      <c r="C1576" s="1" t="s">
        <v>32</v>
      </c>
      <c r="D1576" s="1" t="s">
        <v>10</v>
      </c>
      <c r="E1576" s="1" t="s">
        <v>46</v>
      </c>
      <c r="F1576">
        <v>28.006599999999999</v>
      </c>
      <c r="G1576">
        <v>1561.4301</v>
      </c>
      <c r="H1576">
        <v>5.6012000000000004</v>
      </c>
      <c r="I1576">
        <v>1607</v>
      </c>
    </row>
    <row r="1577" spans="1:9" x14ac:dyDescent="0.3">
      <c r="A1577">
        <v>2022</v>
      </c>
      <c r="B1577">
        <v>5</v>
      </c>
      <c r="C1577" s="1" t="s">
        <v>9</v>
      </c>
      <c r="D1577" s="1" t="s">
        <v>10</v>
      </c>
      <c r="E1577" s="1" t="s">
        <v>11</v>
      </c>
      <c r="F1577">
        <v>10.422700000000001</v>
      </c>
      <c r="G1577">
        <v>773.76654099999996</v>
      </c>
      <c r="H1577">
        <v>2.1888000000000001</v>
      </c>
      <c r="I1577">
        <v>423</v>
      </c>
    </row>
    <row r="1578" spans="1:9" x14ac:dyDescent="0.3">
      <c r="A1578">
        <v>2022</v>
      </c>
      <c r="B1578">
        <v>5</v>
      </c>
      <c r="C1578" s="1" t="s">
        <v>9</v>
      </c>
      <c r="D1578" s="1" t="s">
        <v>10</v>
      </c>
      <c r="E1578" s="1" t="s">
        <v>12</v>
      </c>
      <c r="F1578">
        <v>42.728000000000002</v>
      </c>
      <c r="G1578">
        <v>4568.3092669999996</v>
      </c>
      <c r="H1578">
        <v>14.9549</v>
      </c>
      <c r="I1578">
        <v>677</v>
      </c>
    </row>
    <row r="1579" spans="1:9" x14ac:dyDescent="0.3">
      <c r="A1579">
        <v>2022</v>
      </c>
      <c r="B1579">
        <v>5</v>
      </c>
      <c r="C1579" s="1" t="s">
        <v>9</v>
      </c>
      <c r="D1579" s="1" t="s">
        <v>10</v>
      </c>
      <c r="E1579" s="1" t="s">
        <v>13</v>
      </c>
      <c r="F1579">
        <v>38.6723</v>
      </c>
      <c r="G1579">
        <v>4738.7843540000003</v>
      </c>
      <c r="H1579">
        <v>19.336099999999998</v>
      </c>
      <c r="I1579">
        <v>554</v>
      </c>
    </row>
    <row r="1580" spans="1:9" hidden="1" x14ac:dyDescent="0.3">
      <c r="A1580">
        <v>2022</v>
      </c>
      <c r="B1580">
        <v>5</v>
      </c>
      <c r="C1580" s="1" t="s">
        <v>9</v>
      </c>
      <c r="D1580" s="1" t="s">
        <v>15</v>
      </c>
      <c r="E1580" s="1" t="s">
        <v>11</v>
      </c>
      <c r="F1580">
        <v>1.3643000000000001</v>
      </c>
      <c r="G1580">
        <v>146.524473</v>
      </c>
      <c r="H1580">
        <v>0.27289999999999998</v>
      </c>
      <c r="I1580">
        <v>89</v>
      </c>
    </row>
    <row r="1581" spans="1:9" hidden="1" x14ac:dyDescent="0.3">
      <c r="A1581">
        <v>2022</v>
      </c>
      <c r="B1581">
        <v>5</v>
      </c>
      <c r="C1581" s="1" t="s">
        <v>9</v>
      </c>
      <c r="D1581" s="1" t="s">
        <v>15</v>
      </c>
      <c r="E1581" s="1" t="s">
        <v>13</v>
      </c>
      <c r="F1581">
        <v>34.181800000000003</v>
      </c>
      <c r="G1581">
        <v>6829.4346759999999</v>
      </c>
      <c r="H1581">
        <v>13.672700000000001</v>
      </c>
      <c r="I1581">
        <v>649</v>
      </c>
    </row>
    <row r="1582" spans="1:9" hidden="1" x14ac:dyDescent="0.3">
      <c r="A1582">
        <v>2022</v>
      </c>
      <c r="B1582">
        <v>5</v>
      </c>
      <c r="C1582" s="1" t="s">
        <v>9</v>
      </c>
      <c r="D1582" s="1" t="s">
        <v>21</v>
      </c>
      <c r="E1582" s="1" t="s">
        <v>22</v>
      </c>
      <c r="F1582">
        <v>1.1900000000000001E-2</v>
      </c>
      <c r="G1582">
        <v>3.7430439999999998</v>
      </c>
      <c r="H1582">
        <v>3.3999999999999998E-3</v>
      </c>
      <c r="I1582">
        <v>9</v>
      </c>
    </row>
    <row r="1583" spans="1:9" hidden="1" x14ac:dyDescent="0.3">
      <c r="A1583">
        <v>2022</v>
      </c>
      <c r="B1583">
        <v>5</v>
      </c>
      <c r="C1583" s="1" t="s">
        <v>9</v>
      </c>
      <c r="D1583" s="1" t="s">
        <v>21</v>
      </c>
      <c r="E1583" s="1" t="s">
        <v>13</v>
      </c>
      <c r="F1583">
        <v>4.3141999999999996</v>
      </c>
      <c r="G1583">
        <v>760.29407700000002</v>
      </c>
      <c r="H1583">
        <v>1.7256</v>
      </c>
      <c r="I1583">
        <v>166</v>
      </c>
    </row>
    <row r="1584" spans="1:9" hidden="1" x14ac:dyDescent="0.3">
      <c r="A1584">
        <v>2022</v>
      </c>
      <c r="B1584">
        <v>5</v>
      </c>
      <c r="C1584" s="1" t="s">
        <v>9</v>
      </c>
      <c r="D1584" s="1" t="s">
        <v>17</v>
      </c>
      <c r="E1584" s="1" t="s">
        <v>18</v>
      </c>
      <c r="F1584">
        <v>1.6698999999999999</v>
      </c>
      <c r="G1584">
        <v>200.27634900000001</v>
      </c>
      <c r="H1584">
        <v>0.30059999999999998</v>
      </c>
      <c r="I1584">
        <v>159</v>
      </c>
    </row>
    <row r="1585" spans="1:9" hidden="1" x14ac:dyDescent="0.3">
      <c r="A1585">
        <v>2022</v>
      </c>
      <c r="B1585">
        <v>5</v>
      </c>
      <c r="C1585" s="1" t="s">
        <v>9</v>
      </c>
      <c r="D1585" s="1" t="s">
        <v>20</v>
      </c>
      <c r="E1585" s="1" t="s">
        <v>22</v>
      </c>
      <c r="F1585">
        <v>6.1899999999999997E-2</v>
      </c>
      <c r="G1585">
        <v>3.6242230000000002</v>
      </c>
      <c r="H1585">
        <v>1.61E-2</v>
      </c>
      <c r="I1585">
        <v>6</v>
      </c>
    </row>
    <row r="1586" spans="1:9" hidden="1" x14ac:dyDescent="0.3">
      <c r="A1586">
        <v>2022</v>
      </c>
      <c r="B1586">
        <v>5</v>
      </c>
      <c r="C1586" s="1" t="s">
        <v>9</v>
      </c>
      <c r="D1586" s="1" t="s">
        <v>20</v>
      </c>
      <c r="E1586" s="1" t="s">
        <v>12</v>
      </c>
      <c r="F1586">
        <v>2.3174000000000001</v>
      </c>
      <c r="G1586">
        <v>190.920762</v>
      </c>
      <c r="H1586">
        <v>0.83430000000000004</v>
      </c>
      <c r="I1586">
        <v>151</v>
      </c>
    </row>
    <row r="1587" spans="1:9" hidden="1" x14ac:dyDescent="0.3">
      <c r="A1587">
        <v>2022</v>
      </c>
      <c r="B1587">
        <v>5</v>
      </c>
      <c r="C1587" s="1" t="s">
        <v>9</v>
      </c>
      <c r="D1587" s="1" t="s">
        <v>57</v>
      </c>
      <c r="E1587" s="1" t="s">
        <v>12</v>
      </c>
      <c r="F1587">
        <v>2.8144999999999998</v>
      </c>
      <c r="G1587">
        <v>192.815258</v>
      </c>
      <c r="H1587">
        <v>0.98509999999999998</v>
      </c>
      <c r="I1587">
        <v>132</v>
      </c>
    </row>
    <row r="1588" spans="1:9" hidden="1" x14ac:dyDescent="0.3">
      <c r="A1588">
        <v>2022</v>
      </c>
      <c r="B1588">
        <v>5</v>
      </c>
      <c r="C1588" s="1" t="s">
        <v>9</v>
      </c>
      <c r="D1588" s="1" t="s">
        <v>19</v>
      </c>
      <c r="E1588" s="1" t="s">
        <v>12</v>
      </c>
      <c r="F1588">
        <v>0.45739999999999997</v>
      </c>
      <c r="G1588">
        <v>88.075675000000004</v>
      </c>
      <c r="H1588">
        <v>0.16919999999999999</v>
      </c>
      <c r="I1588">
        <v>0</v>
      </c>
    </row>
    <row r="1589" spans="1:9" hidden="1" x14ac:dyDescent="0.3">
      <c r="A1589">
        <v>2022</v>
      </c>
      <c r="B1589">
        <v>5</v>
      </c>
      <c r="C1589" s="1" t="s">
        <v>9</v>
      </c>
      <c r="D1589" s="1" t="s">
        <v>56</v>
      </c>
      <c r="E1589" s="1" t="s">
        <v>12</v>
      </c>
      <c r="F1589">
        <v>0.79859999999999998</v>
      </c>
      <c r="G1589">
        <v>74.260341999999994</v>
      </c>
      <c r="H1589">
        <v>0.27950000000000003</v>
      </c>
      <c r="I1589">
        <v>109</v>
      </c>
    </row>
    <row r="1590" spans="1:9" hidden="1" x14ac:dyDescent="0.3">
      <c r="A1590">
        <v>2022</v>
      </c>
      <c r="B1590">
        <v>5</v>
      </c>
      <c r="C1590" s="1" t="s">
        <v>9</v>
      </c>
      <c r="D1590" s="1" t="s">
        <v>50</v>
      </c>
      <c r="E1590" s="1" t="s">
        <v>27</v>
      </c>
      <c r="F1590">
        <v>0.45729999999999998</v>
      </c>
      <c r="G1590">
        <v>52.727248000000003</v>
      </c>
      <c r="H1590">
        <v>0.14630000000000001</v>
      </c>
      <c r="I1590">
        <v>234</v>
      </c>
    </row>
    <row r="1591" spans="1:9" hidden="1" x14ac:dyDescent="0.3">
      <c r="A1591">
        <v>2022</v>
      </c>
      <c r="B1591">
        <v>5</v>
      </c>
      <c r="C1591" s="1" t="s">
        <v>9</v>
      </c>
      <c r="D1591" s="1" t="s">
        <v>23</v>
      </c>
      <c r="E1591" s="1" t="s">
        <v>13</v>
      </c>
      <c r="F1591">
        <v>0.1885</v>
      </c>
      <c r="G1591">
        <v>45.304416000000003</v>
      </c>
      <c r="H1591">
        <v>7.5399999999999995E-2</v>
      </c>
      <c r="I1591">
        <v>117</v>
      </c>
    </row>
    <row r="1592" spans="1:9" x14ac:dyDescent="0.3">
      <c r="A1592">
        <v>2022</v>
      </c>
      <c r="B1592">
        <v>5</v>
      </c>
      <c r="C1592" s="1" t="s">
        <v>26</v>
      </c>
      <c r="D1592" s="1" t="s">
        <v>10</v>
      </c>
      <c r="E1592" s="1" t="s">
        <v>11</v>
      </c>
      <c r="F1592">
        <v>38.142800000000001</v>
      </c>
      <c r="G1592">
        <v>2383.2716610000002</v>
      </c>
      <c r="H1592">
        <v>8.01</v>
      </c>
      <c r="I1592">
        <v>6985</v>
      </c>
    </row>
    <row r="1593" spans="1:9" x14ac:dyDescent="0.3">
      <c r="A1593">
        <v>2022</v>
      </c>
      <c r="B1593">
        <v>5</v>
      </c>
      <c r="C1593" s="1" t="s">
        <v>26</v>
      </c>
      <c r="D1593" s="1" t="s">
        <v>10</v>
      </c>
      <c r="E1593" s="1" t="s">
        <v>12</v>
      </c>
      <c r="F1593">
        <v>62.5334</v>
      </c>
      <c r="G1593">
        <v>6723.1640189999998</v>
      </c>
      <c r="H1593">
        <v>21.886500000000002</v>
      </c>
      <c r="I1593">
        <v>8839</v>
      </c>
    </row>
    <row r="1594" spans="1:9" x14ac:dyDescent="0.3">
      <c r="A1594">
        <v>2022</v>
      </c>
      <c r="B1594">
        <v>5</v>
      </c>
      <c r="C1594" s="1" t="s">
        <v>26</v>
      </c>
      <c r="D1594" s="1" t="s">
        <v>10</v>
      </c>
      <c r="E1594" s="1" t="s">
        <v>13</v>
      </c>
      <c r="F1594">
        <v>2.8616000000000001</v>
      </c>
      <c r="G1594">
        <v>523.02981699999998</v>
      </c>
      <c r="H1594">
        <v>1.4308000000000001</v>
      </c>
      <c r="I1594">
        <v>438</v>
      </c>
    </row>
    <row r="1595" spans="1:9" x14ac:dyDescent="0.3">
      <c r="A1595">
        <v>2022</v>
      </c>
      <c r="B1595">
        <v>5</v>
      </c>
      <c r="C1595" s="1" t="s">
        <v>26</v>
      </c>
      <c r="D1595" s="1" t="s">
        <v>10</v>
      </c>
      <c r="E1595" s="1" t="s">
        <v>14</v>
      </c>
      <c r="F1595">
        <v>0.29330000000000001</v>
      </c>
      <c r="G1595">
        <v>47.363750000000003</v>
      </c>
      <c r="H1595">
        <v>0.21990000000000001</v>
      </c>
      <c r="I1595">
        <v>168</v>
      </c>
    </row>
    <row r="1596" spans="1:9" hidden="1" x14ac:dyDescent="0.3">
      <c r="A1596">
        <v>2022</v>
      </c>
      <c r="B1596">
        <v>5</v>
      </c>
      <c r="C1596" s="1" t="s">
        <v>26</v>
      </c>
      <c r="D1596" s="1" t="s">
        <v>15</v>
      </c>
      <c r="E1596" s="1" t="s">
        <v>11</v>
      </c>
      <c r="F1596">
        <v>0.5615</v>
      </c>
      <c r="G1596">
        <v>72.253720999999999</v>
      </c>
      <c r="H1596">
        <v>0.1123</v>
      </c>
      <c r="I1596">
        <v>72</v>
      </c>
    </row>
    <row r="1597" spans="1:9" hidden="1" x14ac:dyDescent="0.3">
      <c r="A1597">
        <v>2022</v>
      </c>
      <c r="B1597">
        <v>5</v>
      </c>
      <c r="C1597" s="1" t="s">
        <v>26</v>
      </c>
      <c r="D1597" s="1" t="s">
        <v>15</v>
      </c>
      <c r="E1597" s="1" t="s">
        <v>13</v>
      </c>
      <c r="F1597">
        <v>11.338699999999999</v>
      </c>
      <c r="G1597">
        <v>2381.7023290000002</v>
      </c>
      <c r="H1597">
        <v>4.5354999999999999</v>
      </c>
      <c r="I1597">
        <v>1918</v>
      </c>
    </row>
    <row r="1598" spans="1:9" hidden="1" x14ac:dyDescent="0.3">
      <c r="A1598">
        <v>2022</v>
      </c>
      <c r="B1598">
        <v>5</v>
      </c>
      <c r="C1598" s="1" t="s">
        <v>26</v>
      </c>
      <c r="D1598" s="1" t="s">
        <v>20</v>
      </c>
      <c r="E1598" s="1" t="s">
        <v>22</v>
      </c>
      <c r="F1598">
        <v>1.0163</v>
      </c>
      <c r="G1598">
        <v>58.583002</v>
      </c>
      <c r="H1598">
        <v>0.26419999999999999</v>
      </c>
      <c r="I1598">
        <v>134</v>
      </c>
    </row>
    <row r="1599" spans="1:9" hidden="1" x14ac:dyDescent="0.3">
      <c r="A1599">
        <v>2022</v>
      </c>
      <c r="B1599">
        <v>5</v>
      </c>
      <c r="C1599" s="1" t="s">
        <v>26</v>
      </c>
      <c r="D1599" s="1" t="s">
        <v>20</v>
      </c>
      <c r="E1599" s="1" t="s">
        <v>12</v>
      </c>
      <c r="F1599">
        <v>5.2721999999999998</v>
      </c>
      <c r="G1599">
        <v>410.25194900000002</v>
      </c>
      <c r="H1599">
        <v>1.8978999999999999</v>
      </c>
      <c r="I1599">
        <v>1380</v>
      </c>
    </row>
    <row r="1600" spans="1:9" hidden="1" x14ac:dyDescent="0.3">
      <c r="A1600">
        <v>2022</v>
      </c>
      <c r="B1600">
        <v>5</v>
      </c>
      <c r="C1600" s="1" t="s">
        <v>26</v>
      </c>
      <c r="D1600" s="1" t="s">
        <v>57</v>
      </c>
      <c r="E1600" s="1" t="s">
        <v>12</v>
      </c>
      <c r="F1600">
        <v>4.7601000000000004</v>
      </c>
      <c r="G1600">
        <v>382.14135900000002</v>
      </c>
      <c r="H1600">
        <v>1.6660999999999999</v>
      </c>
      <c r="I1600">
        <v>870</v>
      </c>
    </row>
    <row r="1601" spans="1:9" hidden="1" x14ac:dyDescent="0.3">
      <c r="A1601">
        <v>2022</v>
      </c>
      <c r="B1601">
        <v>5</v>
      </c>
      <c r="C1601" s="1" t="s">
        <v>26</v>
      </c>
      <c r="D1601" s="1" t="s">
        <v>17</v>
      </c>
      <c r="E1601" s="1" t="s">
        <v>18</v>
      </c>
      <c r="F1601">
        <v>3.8740999999999999</v>
      </c>
      <c r="G1601">
        <v>350.53213</v>
      </c>
      <c r="H1601">
        <v>0.69730000000000003</v>
      </c>
      <c r="I1601">
        <v>1441</v>
      </c>
    </row>
    <row r="1602" spans="1:9" hidden="1" x14ac:dyDescent="0.3">
      <c r="A1602">
        <v>2022</v>
      </c>
      <c r="B1602">
        <v>5</v>
      </c>
      <c r="C1602" s="1" t="s">
        <v>26</v>
      </c>
      <c r="D1602" s="1" t="s">
        <v>21</v>
      </c>
      <c r="E1602" s="1" t="s">
        <v>22</v>
      </c>
      <c r="F1602">
        <v>6.9999999999999999E-4</v>
      </c>
      <c r="G1602">
        <v>0.296985</v>
      </c>
      <c r="H1602">
        <v>2.0000000000000001E-4</v>
      </c>
      <c r="I1602">
        <v>2</v>
      </c>
    </row>
    <row r="1603" spans="1:9" hidden="1" x14ac:dyDescent="0.3">
      <c r="A1603">
        <v>2022</v>
      </c>
      <c r="B1603">
        <v>5</v>
      </c>
      <c r="C1603" s="1" t="s">
        <v>26</v>
      </c>
      <c r="D1603" s="1" t="s">
        <v>21</v>
      </c>
      <c r="E1603" s="1" t="s">
        <v>27</v>
      </c>
      <c r="F1603">
        <v>9.1999999999999998E-3</v>
      </c>
      <c r="G1603">
        <v>2.8114439999999998</v>
      </c>
      <c r="H1603">
        <v>2.8E-3</v>
      </c>
      <c r="I1603">
        <v>11</v>
      </c>
    </row>
    <row r="1604" spans="1:9" hidden="1" x14ac:dyDescent="0.3">
      <c r="A1604">
        <v>2022</v>
      </c>
      <c r="B1604">
        <v>5</v>
      </c>
      <c r="C1604" s="1" t="s">
        <v>26</v>
      </c>
      <c r="D1604" s="1" t="s">
        <v>21</v>
      </c>
      <c r="E1604" s="1" t="s">
        <v>13</v>
      </c>
      <c r="F1604">
        <v>1.3945000000000001</v>
      </c>
      <c r="G1604">
        <v>246.06579400000001</v>
      </c>
      <c r="H1604">
        <v>0.55779999999999996</v>
      </c>
      <c r="I1604">
        <v>345</v>
      </c>
    </row>
    <row r="1605" spans="1:9" hidden="1" x14ac:dyDescent="0.3">
      <c r="A1605">
        <v>2022</v>
      </c>
      <c r="B1605">
        <v>5</v>
      </c>
      <c r="C1605" s="1" t="s">
        <v>26</v>
      </c>
      <c r="D1605" s="1" t="s">
        <v>51</v>
      </c>
      <c r="E1605" s="1" t="s">
        <v>12</v>
      </c>
      <c r="F1605">
        <v>3.0453000000000001</v>
      </c>
      <c r="G1605">
        <v>174.863686</v>
      </c>
      <c r="H1605">
        <v>1.1724000000000001</v>
      </c>
      <c r="I1605">
        <v>915</v>
      </c>
    </row>
    <row r="1606" spans="1:9" hidden="1" x14ac:dyDescent="0.3">
      <c r="A1606">
        <v>2022</v>
      </c>
      <c r="B1606">
        <v>5</v>
      </c>
      <c r="C1606" s="1" t="s">
        <v>26</v>
      </c>
      <c r="D1606" s="1" t="s">
        <v>51</v>
      </c>
      <c r="E1606" s="1" t="s">
        <v>13</v>
      </c>
      <c r="F1606">
        <v>0.33839999999999998</v>
      </c>
      <c r="G1606">
        <v>24.139054999999999</v>
      </c>
      <c r="H1606">
        <v>0.1658</v>
      </c>
      <c r="I1606">
        <v>144</v>
      </c>
    </row>
    <row r="1607" spans="1:9" hidden="1" x14ac:dyDescent="0.3">
      <c r="A1607">
        <v>2022</v>
      </c>
      <c r="B1607">
        <v>5</v>
      </c>
      <c r="C1607" s="1" t="s">
        <v>26</v>
      </c>
      <c r="D1607" s="1" t="s">
        <v>56</v>
      </c>
      <c r="E1607" s="1" t="s">
        <v>12</v>
      </c>
      <c r="F1607">
        <v>1.4164000000000001</v>
      </c>
      <c r="G1607">
        <v>129.82277099999999</v>
      </c>
      <c r="H1607">
        <v>0.49569999999999997</v>
      </c>
      <c r="I1607">
        <v>529</v>
      </c>
    </row>
    <row r="1608" spans="1:9" hidden="1" x14ac:dyDescent="0.3">
      <c r="A1608">
        <v>2022</v>
      </c>
      <c r="B1608">
        <v>5</v>
      </c>
      <c r="C1608" s="1" t="s">
        <v>26</v>
      </c>
      <c r="D1608" s="1" t="s">
        <v>50</v>
      </c>
      <c r="E1608" s="1" t="s">
        <v>27</v>
      </c>
      <c r="F1608">
        <v>1.3728</v>
      </c>
      <c r="G1608">
        <v>107.913191</v>
      </c>
      <c r="H1608">
        <v>0.43930000000000002</v>
      </c>
      <c r="I1608">
        <v>1203</v>
      </c>
    </row>
    <row r="1609" spans="1:9" hidden="1" x14ac:dyDescent="0.3">
      <c r="A1609">
        <v>2022</v>
      </c>
      <c r="B1609">
        <v>5</v>
      </c>
      <c r="C1609" s="1" t="s">
        <v>26</v>
      </c>
      <c r="D1609" s="1" t="s">
        <v>55</v>
      </c>
      <c r="E1609" s="1" t="s">
        <v>12</v>
      </c>
      <c r="F1609">
        <v>1.5551999999999999</v>
      </c>
      <c r="G1609">
        <v>76.888582</v>
      </c>
      <c r="H1609">
        <v>0.5444</v>
      </c>
      <c r="I1609">
        <v>336</v>
      </c>
    </row>
    <row r="1610" spans="1:9" x14ac:dyDescent="0.3">
      <c r="A1610">
        <v>2022</v>
      </c>
      <c r="B1610">
        <v>5</v>
      </c>
      <c r="C1610" s="1" t="s">
        <v>32</v>
      </c>
      <c r="D1610" s="1" t="s">
        <v>10</v>
      </c>
      <c r="E1610" s="1" t="s">
        <v>11</v>
      </c>
      <c r="F1610">
        <v>83.008799999999994</v>
      </c>
      <c r="G1610">
        <v>5184.360197</v>
      </c>
      <c r="H1610">
        <v>17.431899999999999</v>
      </c>
      <c r="I1610">
        <v>12256</v>
      </c>
    </row>
    <row r="1611" spans="1:9" x14ac:dyDescent="0.3">
      <c r="A1611">
        <v>2022</v>
      </c>
      <c r="B1611">
        <v>5</v>
      </c>
      <c r="C1611" s="1" t="s">
        <v>32</v>
      </c>
      <c r="D1611" s="1" t="s">
        <v>10</v>
      </c>
      <c r="E1611" s="1" t="s">
        <v>12</v>
      </c>
      <c r="F1611">
        <v>139.11660000000001</v>
      </c>
      <c r="G1611">
        <v>14277.08856</v>
      </c>
      <c r="H1611">
        <v>48.6907</v>
      </c>
      <c r="I1611">
        <v>18024</v>
      </c>
    </row>
    <row r="1612" spans="1:9" x14ac:dyDescent="0.3">
      <c r="A1612">
        <v>2022</v>
      </c>
      <c r="B1612">
        <v>5</v>
      </c>
      <c r="C1612" s="1" t="s">
        <v>32</v>
      </c>
      <c r="D1612" s="1" t="s">
        <v>10</v>
      </c>
      <c r="E1612" s="1" t="s">
        <v>13</v>
      </c>
      <c r="F1612">
        <v>11.2546</v>
      </c>
      <c r="G1612">
        <v>1644.230536</v>
      </c>
      <c r="H1612">
        <v>5.6273</v>
      </c>
      <c r="I1612">
        <v>891</v>
      </c>
    </row>
    <row r="1613" spans="1:9" x14ac:dyDescent="0.3">
      <c r="A1613">
        <v>2022</v>
      </c>
      <c r="B1613">
        <v>5</v>
      </c>
      <c r="C1613" s="1" t="s">
        <v>32</v>
      </c>
      <c r="D1613" s="1" t="s">
        <v>10</v>
      </c>
      <c r="E1613" s="1" t="s">
        <v>14</v>
      </c>
      <c r="F1613">
        <v>1.7299999999999999E-2</v>
      </c>
      <c r="G1613">
        <v>3.582185</v>
      </c>
      <c r="H1613">
        <v>1.2999999999999999E-2</v>
      </c>
      <c r="I1613">
        <v>5</v>
      </c>
    </row>
    <row r="1614" spans="1:9" hidden="1" x14ac:dyDescent="0.3">
      <c r="A1614">
        <v>2022</v>
      </c>
      <c r="B1614">
        <v>5</v>
      </c>
      <c r="C1614" s="1" t="s">
        <v>32</v>
      </c>
      <c r="D1614" s="1" t="s">
        <v>15</v>
      </c>
      <c r="E1614" s="1" t="s">
        <v>11</v>
      </c>
      <c r="F1614">
        <v>1.2907999999999999</v>
      </c>
      <c r="G1614">
        <v>183.721912</v>
      </c>
      <c r="H1614">
        <v>0.25819999999999999</v>
      </c>
      <c r="I1614">
        <v>293</v>
      </c>
    </row>
    <row r="1615" spans="1:9" hidden="1" x14ac:dyDescent="0.3">
      <c r="A1615">
        <v>2022</v>
      </c>
      <c r="B1615">
        <v>5</v>
      </c>
      <c r="C1615" s="1" t="s">
        <v>32</v>
      </c>
      <c r="D1615" s="1" t="s">
        <v>15</v>
      </c>
      <c r="E1615" s="1" t="s">
        <v>13</v>
      </c>
      <c r="F1615">
        <v>30.697199999999999</v>
      </c>
      <c r="G1615">
        <v>6818.8296170000003</v>
      </c>
      <c r="H1615">
        <v>12.2789</v>
      </c>
      <c r="I1615">
        <v>4051</v>
      </c>
    </row>
    <row r="1616" spans="1:9" hidden="1" x14ac:dyDescent="0.3">
      <c r="A1616">
        <v>2022</v>
      </c>
      <c r="B1616">
        <v>5</v>
      </c>
      <c r="C1616" s="1" t="s">
        <v>32</v>
      </c>
      <c r="D1616" s="1" t="s">
        <v>20</v>
      </c>
      <c r="E1616" s="1" t="s">
        <v>22</v>
      </c>
      <c r="F1616">
        <v>2.7366000000000001</v>
      </c>
      <c r="G1616">
        <v>157.761561</v>
      </c>
      <c r="H1616">
        <v>0.71150000000000002</v>
      </c>
      <c r="I1616">
        <v>352</v>
      </c>
    </row>
    <row r="1617" spans="1:9" hidden="1" x14ac:dyDescent="0.3">
      <c r="A1617">
        <v>2022</v>
      </c>
      <c r="B1617">
        <v>5</v>
      </c>
      <c r="C1617" s="1" t="s">
        <v>32</v>
      </c>
      <c r="D1617" s="1" t="s">
        <v>20</v>
      </c>
      <c r="E1617" s="1" t="s">
        <v>12</v>
      </c>
      <c r="F1617">
        <v>23.697700000000001</v>
      </c>
      <c r="G1617">
        <v>1670.173912</v>
      </c>
      <c r="H1617">
        <v>8.5312000000000001</v>
      </c>
      <c r="I1617">
        <v>1669</v>
      </c>
    </row>
    <row r="1618" spans="1:9" hidden="1" x14ac:dyDescent="0.3">
      <c r="A1618">
        <v>2022</v>
      </c>
      <c r="B1618">
        <v>5</v>
      </c>
      <c r="C1618" s="1" t="s">
        <v>32</v>
      </c>
      <c r="D1618" s="1" t="s">
        <v>21</v>
      </c>
      <c r="E1618" s="1" t="s">
        <v>22</v>
      </c>
      <c r="F1618">
        <v>8.8000000000000005E-3</v>
      </c>
      <c r="G1618">
        <v>3.5453190000000001</v>
      </c>
      <c r="H1618">
        <v>2.5000000000000001E-3</v>
      </c>
      <c r="I1618">
        <v>6</v>
      </c>
    </row>
    <row r="1619" spans="1:9" hidden="1" x14ac:dyDescent="0.3">
      <c r="A1619">
        <v>2022</v>
      </c>
      <c r="B1619">
        <v>5</v>
      </c>
      <c r="C1619" s="1" t="s">
        <v>32</v>
      </c>
      <c r="D1619" s="1" t="s">
        <v>21</v>
      </c>
      <c r="E1619" s="1" t="s">
        <v>27</v>
      </c>
      <c r="F1619">
        <v>5.8500000000000003E-2</v>
      </c>
      <c r="G1619">
        <v>17.701398999999999</v>
      </c>
      <c r="H1619">
        <v>1.7600000000000001E-2</v>
      </c>
      <c r="I1619">
        <v>33</v>
      </c>
    </row>
    <row r="1620" spans="1:9" hidden="1" x14ac:dyDescent="0.3">
      <c r="A1620">
        <v>2022</v>
      </c>
      <c r="B1620">
        <v>5</v>
      </c>
      <c r="C1620" s="1" t="s">
        <v>32</v>
      </c>
      <c r="D1620" s="1" t="s">
        <v>21</v>
      </c>
      <c r="E1620" s="1" t="s">
        <v>13</v>
      </c>
      <c r="F1620">
        <v>4.6614000000000004</v>
      </c>
      <c r="G1620">
        <v>1070.0705849999999</v>
      </c>
      <c r="H1620">
        <v>1.8646</v>
      </c>
      <c r="I1620">
        <v>447</v>
      </c>
    </row>
    <row r="1621" spans="1:9" hidden="1" x14ac:dyDescent="0.3">
      <c r="A1621">
        <v>2022</v>
      </c>
      <c r="B1621">
        <v>5</v>
      </c>
      <c r="C1621" s="1" t="s">
        <v>32</v>
      </c>
      <c r="D1621" s="1" t="s">
        <v>56</v>
      </c>
      <c r="E1621" s="1" t="s">
        <v>12</v>
      </c>
      <c r="F1621">
        <v>10.0082</v>
      </c>
      <c r="G1621">
        <v>934.25620000000004</v>
      </c>
      <c r="H1621">
        <v>3.5028999999999999</v>
      </c>
      <c r="I1621">
        <v>3211</v>
      </c>
    </row>
    <row r="1622" spans="1:9" hidden="1" x14ac:dyDescent="0.3">
      <c r="A1622">
        <v>2022</v>
      </c>
      <c r="B1622">
        <v>5</v>
      </c>
      <c r="C1622" s="1" t="s">
        <v>32</v>
      </c>
      <c r="D1622" s="1" t="s">
        <v>17</v>
      </c>
      <c r="E1622" s="1" t="s">
        <v>18</v>
      </c>
      <c r="F1622">
        <v>6.4932999999999996</v>
      </c>
      <c r="G1622">
        <v>637.88611500000002</v>
      </c>
      <c r="H1622">
        <v>1.1688000000000001</v>
      </c>
      <c r="I1622">
        <v>2563</v>
      </c>
    </row>
    <row r="1623" spans="1:9" hidden="1" x14ac:dyDescent="0.3">
      <c r="A1623">
        <v>2022</v>
      </c>
      <c r="B1623">
        <v>5</v>
      </c>
      <c r="C1623" s="1" t="s">
        <v>32</v>
      </c>
      <c r="D1623" s="1" t="s">
        <v>33</v>
      </c>
      <c r="E1623" s="1" t="s">
        <v>18</v>
      </c>
      <c r="F1623">
        <v>1.5366</v>
      </c>
      <c r="G1623">
        <v>489.37299000000002</v>
      </c>
      <c r="H1623">
        <v>0.29189999999999999</v>
      </c>
      <c r="I1623">
        <v>121</v>
      </c>
    </row>
    <row r="1624" spans="1:9" hidden="1" x14ac:dyDescent="0.3">
      <c r="A1624">
        <v>2022</v>
      </c>
      <c r="B1624">
        <v>5</v>
      </c>
      <c r="C1624" s="1" t="s">
        <v>32</v>
      </c>
      <c r="D1624" s="1" t="s">
        <v>33</v>
      </c>
      <c r="E1624" s="1" t="s">
        <v>12</v>
      </c>
      <c r="F1624">
        <v>2.53E-2</v>
      </c>
      <c r="G1624">
        <v>11.949414000000001</v>
      </c>
      <c r="H1624">
        <v>8.9999999999999993E-3</v>
      </c>
      <c r="I1624">
        <v>6</v>
      </c>
    </row>
    <row r="1625" spans="1:9" hidden="1" x14ac:dyDescent="0.3">
      <c r="A1625">
        <v>2022</v>
      </c>
      <c r="B1625">
        <v>5</v>
      </c>
      <c r="C1625" s="1" t="s">
        <v>32</v>
      </c>
      <c r="D1625" s="1" t="s">
        <v>33</v>
      </c>
      <c r="E1625" s="1" t="s">
        <v>13</v>
      </c>
      <c r="F1625">
        <v>9.0899999999999995E-2</v>
      </c>
      <c r="G1625">
        <v>47.841617999999997</v>
      </c>
      <c r="H1625">
        <v>4.5499999999999999E-2</v>
      </c>
      <c r="I1625">
        <v>52</v>
      </c>
    </row>
    <row r="1626" spans="1:9" hidden="1" x14ac:dyDescent="0.3">
      <c r="A1626">
        <v>2022</v>
      </c>
      <c r="B1626">
        <v>5</v>
      </c>
      <c r="C1626" s="1" t="s">
        <v>32</v>
      </c>
      <c r="D1626" s="1" t="s">
        <v>57</v>
      </c>
      <c r="E1626" s="1" t="s">
        <v>12</v>
      </c>
      <c r="F1626">
        <v>4.1803999999999997</v>
      </c>
      <c r="G1626">
        <v>344.14095400000002</v>
      </c>
      <c r="H1626">
        <v>1.4631000000000001</v>
      </c>
      <c r="I1626">
        <v>641</v>
      </c>
    </row>
    <row r="1627" spans="1:9" hidden="1" x14ac:dyDescent="0.3">
      <c r="A1627">
        <v>2022</v>
      </c>
      <c r="B1627">
        <v>5</v>
      </c>
      <c r="C1627" s="1" t="s">
        <v>32</v>
      </c>
      <c r="D1627" s="1" t="s">
        <v>51</v>
      </c>
      <c r="E1627" s="1" t="s">
        <v>12</v>
      </c>
      <c r="F1627">
        <v>4.5991</v>
      </c>
      <c r="G1627">
        <v>302.88313099999999</v>
      </c>
      <c r="H1627">
        <v>1.7706</v>
      </c>
      <c r="I1627">
        <v>1506</v>
      </c>
    </row>
    <row r="1628" spans="1:9" hidden="1" x14ac:dyDescent="0.3">
      <c r="A1628">
        <v>2022</v>
      </c>
      <c r="B1628">
        <v>5</v>
      </c>
      <c r="C1628" s="1" t="s">
        <v>32</v>
      </c>
      <c r="D1628" s="1" t="s">
        <v>51</v>
      </c>
      <c r="E1628" s="1" t="s">
        <v>13</v>
      </c>
      <c r="F1628">
        <v>0.39579999999999999</v>
      </c>
      <c r="G1628">
        <v>36.618056000000003</v>
      </c>
      <c r="H1628">
        <v>0.19389999999999999</v>
      </c>
      <c r="I1628">
        <v>125</v>
      </c>
    </row>
    <row r="1629" spans="1:9" hidden="1" x14ac:dyDescent="0.3">
      <c r="A1629">
        <v>2022</v>
      </c>
      <c r="B1629">
        <v>5</v>
      </c>
      <c r="C1629" s="1" t="s">
        <v>32</v>
      </c>
      <c r="D1629" s="1" t="s">
        <v>34</v>
      </c>
      <c r="E1629" s="1" t="s">
        <v>12</v>
      </c>
      <c r="F1629">
        <v>0.45429999999999998</v>
      </c>
      <c r="G1629">
        <v>194.672956</v>
      </c>
      <c r="H1629">
        <v>0.159</v>
      </c>
      <c r="I1629">
        <v>0</v>
      </c>
    </row>
    <row r="1630" spans="1:9" hidden="1" x14ac:dyDescent="0.3">
      <c r="A1630">
        <v>2022</v>
      </c>
      <c r="B1630">
        <v>5</v>
      </c>
      <c r="C1630" s="1" t="s">
        <v>32</v>
      </c>
      <c r="D1630" s="1" t="s">
        <v>34</v>
      </c>
      <c r="E1630" s="1" t="s">
        <v>13</v>
      </c>
      <c r="F1630">
        <v>0.1734</v>
      </c>
      <c r="G1630">
        <v>100.229246</v>
      </c>
      <c r="H1630">
        <v>7.2800000000000004E-2</v>
      </c>
      <c r="I1630">
        <v>0</v>
      </c>
    </row>
    <row r="1631" spans="1:9" x14ac:dyDescent="0.3">
      <c r="A1631">
        <v>2022</v>
      </c>
      <c r="B1631">
        <v>5</v>
      </c>
      <c r="C1631" s="1" t="s">
        <v>9</v>
      </c>
      <c r="D1631" s="1" t="s">
        <v>10</v>
      </c>
      <c r="E1631" s="1" t="s">
        <v>46</v>
      </c>
      <c r="F1631">
        <v>6.8372999999999999</v>
      </c>
      <c r="G1631">
        <v>551.19290000000001</v>
      </c>
      <c r="H1631">
        <v>1.3674999999999999</v>
      </c>
      <c r="I1631">
        <v>312</v>
      </c>
    </row>
    <row r="1632" spans="1:9" x14ac:dyDescent="0.3">
      <c r="A1632">
        <v>2022</v>
      </c>
      <c r="B1632">
        <v>5</v>
      </c>
      <c r="C1632" s="1" t="s">
        <v>26</v>
      </c>
      <c r="D1632" s="1" t="s">
        <v>10</v>
      </c>
      <c r="E1632" s="1" t="s">
        <v>46</v>
      </c>
      <c r="F1632">
        <v>5.7554999999999996</v>
      </c>
      <c r="G1632">
        <v>467.64339999999999</v>
      </c>
      <c r="H1632">
        <v>1.151</v>
      </c>
      <c r="I1632">
        <v>820</v>
      </c>
    </row>
    <row r="1633" spans="1:9" x14ac:dyDescent="0.3">
      <c r="A1633">
        <v>2022</v>
      </c>
      <c r="B1633">
        <v>5</v>
      </c>
      <c r="C1633" s="1" t="s">
        <v>32</v>
      </c>
      <c r="D1633" s="1" t="s">
        <v>10</v>
      </c>
      <c r="E1633" s="1" t="s">
        <v>46</v>
      </c>
      <c r="F1633">
        <v>14.3789</v>
      </c>
      <c r="G1633">
        <v>1050.2044000000001</v>
      </c>
      <c r="H1633">
        <v>2.8757999999999999</v>
      </c>
      <c r="I1633">
        <v>1236</v>
      </c>
    </row>
    <row r="1634" spans="1:9" x14ac:dyDescent="0.3">
      <c r="A1634">
        <v>2022</v>
      </c>
      <c r="B1634">
        <v>6</v>
      </c>
      <c r="C1634" s="1" t="s">
        <v>9</v>
      </c>
      <c r="D1634" s="1" t="s">
        <v>10</v>
      </c>
      <c r="E1634" s="1" t="s">
        <v>11</v>
      </c>
      <c r="F1634">
        <v>7.5260999999999996</v>
      </c>
      <c r="G1634">
        <v>562.87664700000005</v>
      </c>
      <c r="H1634">
        <v>1.5805</v>
      </c>
      <c r="I1634">
        <v>403</v>
      </c>
    </row>
    <row r="1635" spans="1:9" x14ac:dyDescent="0.3">
      <c r="A1635">
        <v>2022</v>
      </c>
      <c r="B1635">
        <v>6</v>
      </c>
      <c r="C1635" s="1" t="s">
        <v>9</v>
      </c>
      <c r="D1635" s="1" t="s">
        <v>10</v>
      </c>
      <c r="E1635" s="1" t="s">
        <v>12</v>
      </c>
      <c r="F1635">
        <v>56.865200000000002</v>
      </c>
      <c r="G1635">
        <v>5681.495903</v>
      </c>
      <c r="H1635">
        <v>19.902799999999999</v>
      </c>
      <c r="I1635">
        <v>681</v>
      </c>
    </row>
    <row r="1636" spans="1:9" x14ac:dyDescent="0.3">
      <c r="A1636">
        <v>2022</v>
      </c>
      <c r="B1636">
        <v>6</v>
      </c>
      <c r="C1636" s="1" t="s">
        <v>9</v>
      </c>
      <c r="D1636" s="1" t="s">
        <v>10</v>
      </c>
      <c r="E1636" s="1" t="s">
        <v>13</v>
      </c>
      <c r="F1636">
        <v>22.7316</v>
      </c>
      <c r="G1636">
        <v>2922.3966789999999</v>
      </c>
      <c r="H1636">
        <v>11.3659</v>
      </c>
      <c r="I1636">
        <v>558</v>
      </c>
    </row>
    <row r="1637" spans="1:9" hidden="1" x14ac:dyDescent="0.3">
      <c r="A1637">
        <v>2022</v>
      </c>
      <c r="B1637">
        <v>6</v>
      </c>
      <c r="C1637" s="1" t="s">
        <v>9</v>
      </c>
      <c r="D1637" s="1" t="s">
        <v>15</v>
      </c>
      <c r="E1637" s="1" t="s">
        <v>11</v>
      </c>
      <c r="F1637">
        <v>1.1254999999999999</v>
      </c>
      <c r="G1637">
        <v>121.08747700000001</v>
      </c>
      <c r="H1637">
        <v>0.22509999999999999</v>
      </c>
      <c r="I1637">
        <v>85</v>
      </c>
    </row>
    <row r="1638" spans="1:9" hidden="1" x14ac:dyDescent="0.3">
      <c r="A1638">
        <v>2022</v>
      </c>
      <c r="B1638">
        <v>6</v>
      </c>
      <c r="C1638" s="1" t="s">
        <v>9</v>
      </c>
      <c r="D1638" s="1" t="s">
        <v>15</v>
      </c>
      <c r="E1638" s="1" t="s">
        <v>13</v>
      </c>
      <c r="F1638">
        <v>27.228400000000001</v>
      </c>
      <c r="G1638">
        <v>5610.0487949999997</v>
      </c>
      <c r="H1638">
        <v>10.891400000000001</v>
      </c>
      <c r="I1638">
        <v>636</v>
      </c>
    </row>
    <row r="1639" spans="1:9" hidden="1" x14ac:dyDescent="0.3">
      <c r="A1639">
        <v>2022</v>
      </c>
      <c r="B1639">
        <v>6</v>
      </c>
      <c r="C1639" s="1" t="s">
        <v>9</v>
      </c>
      <c r="D1639" s="1" t="s">
        <v>21</v>
      </c>
      <c r="E1639" s="1" t="s">
        <v>22</v>
      </c>
      <c r="F1639">
        <v>9.4999999999999998E-3</v>
      </c>
      <c r="G1639">
        <v>2.8811979999999999</v>
      </c>
      <c r="H1639">
        <v>2.7000000000000001E-3</v>
      </c>
      <c r="I1639">
        <v>8</v>
      </c>
    </row>
    <row r="1640" spans="1:9" hidden="1" x14ac:dyDescent="0.3">
      <c r="A1640">
        <v>2022</v>
      </c>
      <c r="B1640">
        <v>6</v>
      </c>
      <c r="C1640" s="1" t="s">
        <v>9</v>
      </c>
      <c r="D1640" s="1" t="s">
        <v>21</v>
      </c>
      <c r="E1640" s="1" t="s">
        <v>13</v>
      </c>
      <c r="F1640">
        <v>3.1193</v>
      </c>
      <c r="G1640">
        <v>536.89680199999998</v>
      </c>
      <c r="H1640">
        <v>1.2478</v>
      </c>
      <c r="I1640">
        <v>166</v>
      </c>
    </row>
    <row r="1641" spans="1:9" hidden="1" x14ac:dyDescent="0.3">
      <c r="A1641">
        <v>2022</v>
      </c>
      <c r="B1641">
        <v>6</v>
      </c>
      <c r="C1641" s="1" t="s">
        <v>9</v>
      </c>
      <c r="D1641" s="1" t="s">
        <v>17</v>
      </c>
      <c r="E1641" s="1" t="s">
        <v>18</v>
      </c>
      <c r="F1641">
        <v>1.9762999999999999</v>
      </c>
      <c r="G1641">
        <v>231.50842900000001</v>
      </c>
      <c r="H1641">
        <v>0.35570000000000002</v>
      </c>
      <c r="I1641">
        <v>189</v>
      </c>
    </row>
    <row r="1642" spans="1:9" hidden="1" x14ac:dyDescent="0.3">
      <c r="A1642">
        <v>2022</v>
      </c>
      <c r="B1642">
        <v>6</v>
      </c>
      <c r="C1642" s="1" t="s">
        <v>9</v>
      </c>
      <c r="D1642" s="1" t="s">
        <v>20</v>
      </c>
      <c r="E1642" s="1" t="s">
        <v>22</v>
      </c>
      <c r="F1642">
        <v>4.3200000000000002E-2</v>
      </c>
      <c r="G1642">
        <v>2.4590269999999999</v>
      </c>
      <c r="H1642">
        <v>1.12E-2</v>
      </c>
      <c r="I1642">
        <v>5</v>
      </c>
    </row>
    <row r="1643" spans="1:9" hidden="1" x14ac:dyDescent="0.3">
      <c r="A1643">
        <v>2022</v>
      </c>
      <c r="B1643">
        <v>6</v>
      </c>
      <c r="C1643" s="1" t="s">
        <v>9</v>
      </c>
      <c r="D1643" s="1" t="s">
        <v>20</v>
      </c>
      <c r="E1643" s="1" t="s">
        <v>12</v>
      </c>
      <c r="F1643">
        <v>1.9363999999999999</v>
      </c>
      <c r="G1643">
        <v>166.33234999999999</v>
      </c>
      <c r="H1643">
        <v>0.69710000000000005</v>
      </c>
      <c r="I1643">
        <v>156</v>
      </c>
    </row>
    <row r="1644" spans="1:9" hidden="1" x14ac:dyDescent="0.3">
      <c r="A1644">
        <v>2022</v>
      </c>
      <c r="B1644">
        <v>6</v>
      </c>
      <c r="C1644" s="1" t="s">
        <v>9</v>
      </c>
      <c r="D1644" s="1" t="s">
        <v>19</v>
      </c>
      <c r="E1644" s="1" t="s">
        <v>12</v>
      </c>
      <c r="F1644">
        <v>0.75600000000000001</v>
      </c>
      <c r="G1644">
        <v>130.46600599999999</v>
      </c>
      <c r="H1644">
        <v>0.2797</v>
      </c>
      <c r="I1644">
        <v>0</v>
      </c>
    </row>
    <row r="1645" spans="1:9" hidden="1" x14ac:dyDescent="0.3">
      <c r="A1645">
        <v>2022</v>
      </c>
      <c r="B1645">
        <v>6</v>
      </c>
      <c r="C1645" s="1" t="s">
        <v>9</v>
      </c>
      <c r="D1645" s="1" t="s">
        <v>57</v>
      </c>
      <c r="E1645" s="1" t="s">
        <v>12</v>
      </c>
      <c r="F1645">
        <v>1.3609</v>
      </c>
      <c r="G1645">
        <v>99.192218999999994</v>
      </c>
      <c r="H1645">
        <v>0.4763</v>
      </c>
      <c r="I1645">
        <v>123</v>
      </c>
    </row>
    <row r="1646" spans="1:9" hidden="1" x14ac:dyDescent="0.3">
      <c r="A1646">
        <v>2022</v>
      </c>
      <c r="B1646">
        <v>6</v>
      </c>
      <c r="C1646" s="1" t="s">
        <v>9</v>
      </c>
      <c r="D1646" s="1" t="s">
        <v>42</v>
      </c>
      <c r="E1646" s="1" t="s">
        <v>13</v>
      </c>
      <c r="F1646">
        <v>0.51590000000000003</v>
      </c>
      <c r="G1646">
        <v>65.759904000000006</v>
      </c>
      <c r="H1646">
        <v>0.2064</v>
      </c>
      <c r="I1646">
        <v>0</v>
      </c>
    </row>
    <row r="1647" spans="1:9" hidden="1" x14ac:dyDescent="0.3">
      <c r="A1647">
        <v>2022</v>
      </c>
      <c r="B1647">
        <v>6</v>
      </c>
      <c r="C1647" s="1" t="s">
        <v>9</v>
      </c>
      <c r="D1647" s="1" t="s">
        <v>56</v>
      </c>
      <c r="E1647" s="1" t="s">
        <v>12</v>
      </c>
      <c r="F1647">
        <v>0.69420000000000004</v>
      </c>
      <c r="G1647">
        <v>64.158081999999993</v>
      </c>
      <c r="H1647">
        <v>0.2429</v>
      </c>
      <c r="I1647">
        <v>111</v>
      </c>
    </row>
    <row r="1648" spans="1:9" hidden="1" x14ac:dyDescent="0.3">
      <c r="A1648">
        <v>2022</v>
      </c>
      <c r="B1648">
        <v>6</v>
      </c>
      <c r="C1648" s="1" t="s">
        <v>9</v>
      </c>
      <c r="D1648" s="1" t="s">
        <v>23</v>
      </c>
      <c r="E1648" s="1" t="s">
        <v>13</v>
      </c>
      <c r="F1648">
        <v>0.20499999999999999</v>
      </c>
      <c r="G1648">
        <v>47.942005000000002</v>
      </c>
      <c r="H1648">
        <v>8.2000000000000003E-2</v>
      </c>
      <c r="I1648">
        <v>129</v>
      </c>
    </row>
    <row r="1649" spans="1:9" x14ac:dyDescent="0.3">
      <c r="A1649">
        <v>2022</v>
      </c>
      <c r="B1649">
        <v>6</v>
      </c>
      <c r="C1649" s="1" t="s">
        <v>26</v>
      </c>
      <c r="D1649" s="1" t="s">
        <v>10</v>
      </c>
      <c r="E1649" s="1" t="s">
        <v>11</v>
      </c>
      <c r="F1649">
        <v>23.008400000000002</v>
      </c>
      <c r="G1649">
        <v>1685.635691</v>
      </c>
      <c r="H1649">
        <v>4.8318000000000003</v>
      </c>
      <c r="I1649">
        <v>5156</v>
      </c>
    </row>
    <row r="1650" spans="1:9" x14ac:dyDescent="0.3">
      <c r="A1650">
        <v>2022</v>
      </c>
      <c r="B1650">
        <v>6</v>
      </c>
      <c r="C1650" s="1" t="s">
        <v>26</v>
      </c>
      <c r="D1650" s="1" t="s">
        <v>10</v>
      </c>
      <c r="E1650" s="1" t="s">
        <v>12</v>
      </c>
      <c r="F1650">
        <v>49.532600000000002</v>
      </c>
      <c r="G1650">
        <v>5592.5030820000002</v>
      </c>
      <c r="H1650">
        <v>17.336400000000001</v>
      </c>
      <c r="I1650">
        <v>9047</v>
      </c>
    </row>
    <row r="1651" spans="1:9" x14ac:dyDescent="0.3">
      <c r="A1651">
        <v>2022</v>
      </c>
      <c r="B1651">
        <v>6</v>
      </c>
      <c r="C1651" s="1" t="s">
        <v>26</v>
      </c>
      <c r="D1651" s="1" t="s">
        <v>10</v>
      </c>
      <c r="E1651" s="1" t="s">
        <v>13</v>
      </c>
      <c r="F1651">
        <v>1.6842999999999999</v>
      </c>
      <c r="G1651">
        <v>272.15079900000001</v>
      </c>
      <c r="H1651">
        <v>0.84219999999999995</v>
      </c>
      <c r="I1651">
        <v>405</v>
      </c>
    </row>
    <row r="1652" spans="1:9" x14ac:dyDescent="0.3">
      <c r="A1652">
        <v>2022</v>
      </c>
      <c r="B1652">
        <v>6</v>
      </c>
      <c r="C1652" s="1" t="s">
        <v>26</v>
      </c>
      <c r="D1652" s="1" t="s">
        <v>10</v>
      </c>
      <c r="E1652" s="1" t="s">
        <v>14</v>
      </c>
      <c r="F1652">
        <v>0.2838</v>
      </c>
      <c r="G1652">
        <v>45.835925000000003</v>
      </c>
      <c r="H1652">
        <v>0.21279999999999999</v>
      </c>
      <c r="I1652">
        <v>168</v>
      </c>
    </row>
    <row r="1653" spans="1:9" hidden="1" x14ac:dyDescent="0.3">
      <c r="A1653">
        <v>2022</v>
      </c>
      <c r="B1653">
        <v>6</v>
      </c>
      <c r="C1653" s="1" t="s">
        <v>26</v>
      </c>
      <c r="D1653" s="1" t="s">
        <v>15</v>
      </c>
      <c r="E1653" s="1" t="s">
        <v>11</v>
      </c>
      <c r="F1653">
        <v>0.41360000000000002</v>
      </c>
      <c r="G1653">
        <v>55.049286000000002</v>
      </c>
      <c r="H1653">
        <v>8.2699999999999996E-2</v>
      </c>
      <c r="I1653">
        <v>79</v>
      </c>
    </row>
    <row r="1654" spans="1:9" hidden="1" x14ac:dyDescent="0.3">
      <c r="A1654">
        <v>2022</v>
      </c>
      <c r="B1654">
        <v>6</v>
      </c>
      <c r="C1654" s="1" t="s">
        <v>26</v>
      </c>
      <c r="D1654" s="1" t="s">
        <v>15</v>
      </c>
      <c r="E1654" s="1" t="s">
        <v>13</v>
      </c>
      <c r="F1654">
        <v>10.0684</v>
      </c>
      <c r="G1654">
        <v>1936.7996920000001</v>
      </c>
      <c r="H1654">
        <v>4.0274000000000001</v>
      </c>
      <c r="I1654">
        <v>1724</v>
      </c>
    </row>
    <row r="1655" spans="1:9" hidden="1" x14ac:dyDescent="0.3">
      <c r="A1655">
        <v>2022</v>
      </c>
      <c r="B1655">
        <v>6</v>
      </c>
      <c r="C1655" s="1" t="s">
        <v>26</v>
      </c>
      <c r="D1655" s="1" t="s">
        <v>20</v>
      </c>
      <c r="E1655" s="1" t="s">
        <v>22</v>
      </c>
      <c r="F1655">
        <v>0.7601</v>
      </c>
      <c r="G1655">
        <v>47.310042000000003</v>
      </c>
      <c r="H1655">
        <v>0.19769999999999999</v>
      </c>
      <c r="I1655">
        <v>132</v>
      </c>
    </row>
    <row r="1656" spans="1:9" hidden="1" x14ac:dyDescent="0.3">
      <c r="A1656">
        <v>2022</v>
      </c>
      <c r="B1656">
        <v>6</v>
      </c>
      <c r="C1656" s="1" t="s">
        <v>26</v>
      </c>
      <c r="D1656" s="1" t="s">
        <v>20</v>
      </c>
      <c r="E1656" s="1" t="s">
        <v>12</v>
      </c>
      <c r="F1656">
        <v>4.6069000000000004</v>
      </c>
      <c r="G1656">
        <v>358.47950900000001</v>
      </c>
      <c r="H1656">
        <v>1.6584000000000001</v>
      </c>
      <c r="I1656">
        <v>1378</v>
      </c>
    </row>
    <row r="1657" spans="1:9" hidden="1" x14ac:dyDescent="0.3">
      <c r="A1657">
        <v>2022</v>
      </c>
      <c r="B1657">
        <v>6</v>
      </c>
      <c r="C1657" s="1" t="s">
        <v>26</v>
      </c>
      <c r="D1657" s="1" t="s">
        <v>17</v>
      </c>
      <c r="E1657" s="1" t="s">
        <v>18</v>
      </c>
      <c r="F1657">
        <v>3.7427000000000001</v>
      </c>
      <c r="G1657">
        <v>338.56308899999999</v>
      </c>
      <c r="H1657">
        <v>0.67369999999999997</v>
      </c>
      <c r="I1657">
        <v>1548</v>
      </c>
    </row>
    <row r="1658" spans="1:9" hidden="1" x14ac:dyDescent="0.3">
      <c r="A1658">
        <v>2022</v>
      </c>
      <c r="B1658">
        <v>6</v>
      </c>
      <c r="C1658" s="1" t="s">
        <v>26</v>
      </c>
      <c r="D1658" s="1" t="s">
        <v>57</v>
      </c>
      <c r="E1658" s="1" t="s">
        <v>12</v>
      </c>
      <c r="F1658">
        <v>2.3031000000000001</v>
      </c>
      <c r="G1658">
        <v>185.18833699999999</v>
      </c>
      <c r="H1658">
        <v>0.80610000000000004</v>
      </c>
      <c r="I1658">
        <v>800</v>
      </c>
    </row>
    <row r="1659" spans="1:9" hidden="1" x14ac:dyDescent="0.3">
      <c r="A1659">
        <v>2022</v>
      </c>
      <c r="B1659">
        <v>6</v>
      </c>
      <c r="C1659" s="1" t="s">
        <v>26</v>
      </c>
      <c r="D1659" s="1" t="s">
        <v>51</v>
      </c>
      <c r="E1659" s="1" t="s">
        <v>12</v>
      </c>
      <c r="F1659">
        <v>2.3915999999999999</v>
      </c>
      <c r="G1659">
        <v>125.774255</v>
      </c>
      <c r="H1659">
        <v>0.92079999999999995</v>
      </c>
      <c r="I1659">
        <v>735</v>
      </c>
    </row>
    <row r="1660" spans="1:9" hidden="1" x14ac:dyDescent="0.3">
      <c r="A1660">
        <v>2022</v>
      </c>
      <c r="B1660">
        <v>6</v>
      </c>
      <c r="C1660" s="1" t="s">
        <v>26</v>
      </c>
      <c r="D1660" s="1" t="s">
        <v>51</v>
      </c>
      <c r="E1660" s="1" t="s">
        <v>13</v>
      </c>
      <c r="F1660">
        <v>0.3448</v>
      </c>
      <c r="G1660">
        <v>24.544915</v>
      </c>
      <c r="H1660">
        <v>0.16889999999999999</v>
      </c>
      <c r="I1660">
        <v>139</v>
      </c>
    </row>
    <row r="1661" spans="1:9" hidden="1" x14ac:dyDescent="0.3">
      <c r="A1661">
        <v>2022</v>
      </c>
      <c r="B1661">
        <v>6</v>
      </c>
      <c r="C1661" s="1" t="s">
        <v>26</v>
      </c>
      <c r="D1661" s="1" t="s">
        <v>21</v>
      </c>
      <c r="E1661" s="1" t="s">
        <v>22</v>
      </c>
      <c r="F1661">
        <v>1.2999999999999999E-3</v>
      </c>
      <c r="G1661">
        <v>0.43669200000000002</v>
      </c>
      <c r="H1661">
        <v>4.0000000000000002E-4</v>
      </c>
      <c r="I1661">
        <v>0</v>
      </c>
    </row>
    <row r="1662" spans="1:9" hidden="1" x14ac:dyDescent="0.3">
      <c r="A1662">
        <v>2022</v>
      </c>
      <c r="B1662">
        <v>6</v>
      </c>
      <c r="C1662" s="1" t="s">
        <v>26</v>
      </c>
      <c r="D1662" s="1" t="s">
        <v>21</v>
      </c>
      <c r="E1662" s="1" t="s">
        <v>27</v>
      </c>
      <c r="F1662">
        <v>5.7000000000000002E-3</v>
      </c>
      <c r="G1662">
        <v>1.798287</v>
      </c>
      <c r="H1662">
        <v>1.6999999999999999E-3</v>
      </c>
      <c r="I1662">
        <v>0</v>
      </c>
    </row>
    <row r="1663" spans="1:9" hidden="1" x14ac:dyDescent="0.3">
      <c r="A1663">
        <v>2022</v>
      </c>
      <c r="B1663">
        <v>6</v>
      </c>
      <c r="C1663" s="1" t="s">
        <v>26</v>
      </c>
      <c r="D1663" s="1" t="s">
        <v>21</v>
      </c>
      <c r="E1663" s="1" t="s">
        <v>13</v>
      </c>
      <c r="F1663">
        <v>0.79730000000000001</v>
      </c>
      <c r="G1663">
        <v>130.88930400000001</v>
      </c>
      <c r="H1663">
        <v>0.31890000000000002</v>
      </c>
      <c r="I1663">
        <v>0</v>
      </c>
    </row>
    <row r="1664" spans="1:9" hidden="1" x14ac:dyDescent="0.3">
      <c r="A1664">
        <v>2022</v>
      </c>
      <c r="B1664">
        <v>6</v>
      </c>
      <c r="C1664" s="1" t="s">
        <v>26</v>
      </c>
      <c r="D1664" s="1" t="s">
        <v>56</v>
      </c>
      <c r="E1664" s="1" t="s">
        <v>12</v>
      </c>
      <c r="F1664">
        <v>1.3515999999999999</v>
      </c>
      <c r="G1664">
        <v>123.076725</v>
      </c>
      <c r="H1664">
        <v>0.47310000000000002</v>
      </c>
      <c r="I1664">
        <v>569</v>
      </c>
    </row>
    <row r="1665" spans="1:9" hidden="1" x14ac:dyDescent="0.3">
      <c r="A1665">
        <v>2022</v>
      </c>
      <c r="B1665">
        <v>6</v>
      </c>
      <c r="C1665" s="1" t="s">
        <v>26</v>
      </c>
      <c r="D1665" s="1" t="s">
        <v>50</v>
      </c>
      <c r="E1665" s="1" t="s">
        <v>27</v>
      </c>
      <c r="F1665">
        <v>0.77680000000000005</v>
      </c>
      <c r="G1665">
        <v>77.288938000000002</v>
      </c>
      <c r="H1665">
        <v>0.24859999999999999</v>
      </c>
      <c r="I1665">
        <v>548</v>
      </c>
    </row>
    <row r="1666" spans="1:9" hidden="1" x14ac:dyDescent="0.3">
      <c r="A1666">
        <v>2022</v>
      </c>
      <c r="B1666">
        <v>6</v>
      </c>
      <c r="C1666" s="1" t="s">
        <v>26</v>
      </c>
      <c r="D1666" s="1" t="s">
        <v>16</v>
      </c>
      <c r="E1666" s="1" t="s">
        <v>11</v>
      </c>
      <c r="F1666">
        <v>1.1194</v>
      </c>
      <c r="G1666">
        <v>73.262568000000002</v>
      </c>
      <c r="H1666">
        <v>0.25750000000000001</v>
      </c>
      <c r="I1666">
        <v>0</v>
      </c>
    </row>
    <row r="1667" spans="1:9" hidden="1" x14ac:dyDescent="0.3">
      <c r="A1667">
        <v>2022</v>
      </c>
      <c r="B1667">
        <v>6</v>
      </c>
      <c r="C1667" s="1" t="s">
        <v>26</v>
      </c>
      <c r="D1667" s="1" t="s">
        <v>16</v>
      </c>
      <c r="E1667" s="1" t="s">
        <v>13</v>
      </c>
      <c r="F1667">
        <v>2.7000000000000001E-3</v>
      </c>
      <c r="G1667">
        <v>0.42409400000000003</v>
      </c>
      <c r="H1667">
        <v>1.1999999999999999E-3</v>
      </c>
      <c r="I1667">
        <v>0</v>
      </c>
    </row>
    <row r="1668" spans="1:9" x14ac:dyDescent="0.3">
      <c r="A1668">
        <v>2022</v>
      </c>
      <c r="B1668">
        <v>6</v>
      </c>
      <c r="C1668" s="1" t="s">
        <v>32</v>
      </c>
      <c r="D1668" s="1" t="s">
        <v>10</v>
      </c>
      <c r="E1668" s="1" t="s">
        <v>11</v>
      </c>
      <c r="F1668">
        <v>51.0212</v>
      </c>
      <c r="G1668">
        <v>3597.9911860000002</v>
      </c>
      <c r="H1668">
        <v>10.714399999999999</v>
      </c>
      <c r="I1668">
        <v>9488</v>
      </c>
    </row>
    <row r="1669" spans="1:9" x14ac:dyDescent="0.3">
      <c r="A1669">
        <v>2022</v>
      </c>
      <c r="B1669">
        <v>6</v>
      </c>
      <c r="C1669" s="1" t="s">
        <v>32</v>
      </c>
      <c r="D1669" s="1" t="s">
        <v>10</v>
      </c>
      <c r="E1669" s="1" t="s">
        <v>12</v>
      </c>
      <c r="F1669">
        <v>107.7345</v>
      </c>
      <c r="G1669">
        <v>12022.168798000001</v>
      </c>
      <c r="H1669">
        <v>37.707000000000001</v>
      </c>
      <c r="I1669">
        <v>17303</v>
      </c>
    </row>
    <row r="1670" spans="1:9" x14ac:dyDescent="0.3">
      <c r="A1670">
        <v>2022</v>
      </c>
      <c r="B1670">
        <v>6</v>
      </c>
      <c r="C1670" s="1" t="s">
        <v>32</v>
      </c>
      <c r="D1670" s="1" t="s">
        <v>10</v>
      </c>
      <c r="E1670" s="1" t="s">
        <v>13</v>
      </c>
      <c r="F1670">
        <v>7.0644</v>
      </c>
      <c r="G1670">
        <v>1132.8631600000001</v>
      </c>
      <c r="H1670">
        <v>3.5320999999999998</v>
      </c>
      <c r="I1670">
        <v>824</v>
      </c>
    </row>
    <row r="1671" spans="1:9" x14ac:dyDescent="0.3">
      <c r="A1671">
        <v>2022</v>
      </c>
      <c r="B1671">
        <v>6</v>
      </c>
      <c r="C1671" s="1" t="s">
        <v>32</v>
      </c>
      <c r="D1671" s="1" t="s">
        <v>10</v>
      </c>
      <c r="E1671" s="1" t="s">
        <v>14</v>
      </c>
      <c r="F1671">
        <v>1.6799999999999999E-2</v>
      </c>
      <c r="G1671">
        <v>3.4666800000000002</v>
      </c>
      <c r="H1671">
        <v>1.26E-2</v>
      </c>
      <c r="I1671">
        <v>5</v>
      </c>
    </row>
    <row r="1672" spans="1:9" hidden="1" x14ac:dyDescent="0.3">
      <c r="A1672">
        <v>2022</v>
      </c>
      <c r="B1672">
        <v>6</v>
      </c>
      <c r="C1672" s="1" t="s">
        <v>32</v>
      </c>
      <c r="D1672" s="1" t="s">
        <v>15</v>
      </c>
      <c r="E1672" s="1" t="s">
        <v>11</v>
      </c>
      <c r="F1672">
        <v>1.5531999999999999</v>
      </c>
      <c r="G1672">
        <v>186.21826899999999</v>
      </c>
      <c r="H1672">
        <v>0.31059999999999999</v>
      </c>
      <c r="I1672">
        <v>276</v>
      </c>
    </row>
    <row r="1673" spans="1:9" hidden="1" x14ac:dyDescent="0.3">
      <c r="A1673">
        <v>2022</v>
      </c>
      <c r="B1673">
        <v>6</v>
      </c>
      <c r="C1673" s="1" t="s">
        <v>32</v>
      </c>
      <c r="D1673" s="1" t="s">
        <v>15</v>
      </c>
      <c r="E1673" s="1" t="s">
        <v>13</v>
      </c>
      <c r="F1673">
        <v>29.5306</v>
      </c>
      <c r="G1673">
        <v>6132.8843349999997</v>
      </c>
      <c r="H1673">
        <v>11.812200000000001</v>
      </c>
      <c r="I1673">
        <v>4155</v>
      </c>
    </row>
    <row r="1674" spans="1:9" hidden="1" x14ac:dyDescent="0.3">
      <c r="A1674">
        <v>2022</v>
      </c>
      <c r="B1674">
        <v>6</v>
      </c>
      <c r="C1674" s="1" t="s">
        <v>32</v>
      </c>
      <c r="D1674" s="1" t="s">
        <v>20</v>
      </c>
      <c r="E1674" s="1" t="s">
        <v>22</v>
      </c>
      <c r="F1674">
        <v>2.2017000000000002</v>
      </c>
      <c r="G1674">
        <v>135.54107200000001</v>
      </c>
      <c r="H1674">
        <v>0.57240000000000002</v>
      </c>
      <c r="I1674">
        <v>359</v>
      </c>
    </row>
    <row r="1675" spans="1:9" hidden="1" x14ac:dyDescent="0.3">
      <c r="A1675">
        <v>2022</v>
      </c>
      <c r="B1675">
        <v>6</v>
      </c>
      <c r="C1675" s="1" t="s">
        <v>32</v>
      </c>
      <c r="D1675" s="1" t="s">
        <v>20</v>
      </c>
      <c r="E1675" s="1" t="s">
        <v>12</v>
      </c>
      <c r="F1675">
        <v>11.8421</v>
      </c>
      <c r="G1675">
        <v>998.02327500000001</v>
      </c>
      <c r="H1675">
        <v>4.2630999999999997</v>
      </c>
      <c r="I1675">
        <v>1694</v>
      </c>
    </row>
    <row r="1676" spans="1:9" hidden="1" x14ac:dyDescent="0.3">
      <c r="A1676">
        <v>2022</v>
      </c>
      <c r="B1676">
        <v>6</v>
      </c>
      <c r="C1676" s="1" t="s">
        <v>32</v>
      </c>
      <c r="D1676" s="1" t="s">
        <v>56</v>
      </c>
      <c r="E1676" s="1" t="s">
        <v>12</v>
      </c>
      <c r="F1676">
        <v>8.1940000000000008</v>
      </c>
      <c r="G1676">
        <v>763.41112499999997</v>
      </c>
      <c r="H1676">
        <v>2.8679000000000001</v>
      </c>
      <c r="I1676">
        <v>2990</v>
      </c>
    </row>
    <row r="1677" spans="1:9" hidden="1" x14ac:dyDescent="0.3">
      <c r="A1677">
        <v>2022</v>
      </c>
      <c r="B1677">
        <v>6</v>
      </c>
      <c r="C1677" s="1" t="s">
        <v>32</v>
      </c>
      <c r="D1677" s="1" t="s">
        <v>21</v>
      </c>
      <c r="E1677" s="1" t="s">
        <v>22</v>
      </c>
      <c r="F1677">
        <v>4.0000000000000001E-3</v>
      </c>
      <c r="G1677">
        <v>1.783766</v>
      </c>
      <c r="H1677">
        <v>1.1000000000000001E-3</v>
      </c>
      <c r="I1677">
        <v>3</v>
      </c>
    </row>
    <row r="1678" spans="1:9" hidden="1" x14ac:dyDescent="0.3">
      <c r="A1678">
        <v>2022</v>
      </c>
      <c r="B1678">
        <v>6</v>
      </c>
      <c r="C1678" s="1" t="s">
        <v>32</v>
      </c>
      <c r="D1678" s="1" t="s">
        <v>21</v>
      </c>
      <c r="E1678" s="1" t="s">
        <v>27</v>
      </c>
      <c r="F1678">
        <v>4.3700000000000003E-2</v>
      </c>
      <c r="G1678">
        <v>12.487819</v>
      </c>
      <c r="H1678">
        <v>1.3100000000000001E-2</v>
      </c>
      <c r="I1678">
        <v>31</v>
      </c>
    </row>
    <row r="1679" spans="1:9" hidden="1" x14ac:dyDescent="0.3">
      <c r="A1679">
        <v>2022</v>
      </c>
      <c r="B1679">
        <v>6</v>
      </c>
      <c r="C1679" s="1" t="s">
        <v>32</v>
      </c>
      <c r="D1679" s="1" t="s">
        <v>21</v>
      </c>
      <c r="E1679" s="1" t="s">
        <v>13</v>
      </c>
      <c r="F1679">
        <v>2.0888</v>
      </c>
      <c r="G1679">
        <v>570.03286200000002</v>
      </c>
      <c r="H1679">
        <v>0.83550000000000002</v>
      </c>
      <c r="I1679">
        <v>353</v>
      </c>
    </row>
    <row r="1680" spans="1:9" hidden="1" x14ac:dyDescent="0.3">
      <c r="A1680">
        <v>2022</v>
      </c>
      <c r="B1680">
        <v>6</v>
      </c>
      <c r="C1680" s="1" t="s">
        <v>32</v>
      </c>
      <c r="D1680" s="1" t="s">
        <v>17</v>
      </c>
      <c r="E1680" s="1" t="s">
        <v>18</v>
      </c>
      <c r="F1680">
        <v>5.4622999999999999</v>
      </c>
      <c r="G1680">
        <v>528.67610999999999</v>
      </c>
      <c r="H1680">
        <v>0.98329999999999995</v>
      </c>
      <c r="I1680">
        <v>2267</v>
      </c>
    </row>
    <row r="1681" spans="1:9" hidden="1" x14ac:dyDescent="0.3">
      <c r="A1681">
        <v>2022</v>
      </c>
      <c r="B1681">
        <v>6</v>
      </c>
      <c r="C1681" s="1" t="s">
        <v>32</v>
      </c>
      <c r="D1681" s="1" t="s">
        <v>51</v>
      </c>
      <c r="E1681" s="1" t="s">
        <v>12</v>
      </c>
      <c r="F1681">
        <v>6.5872999999999999</v>
      </c>
      <c r="G1681">
        <v>378.79190799999998</v>
      </c>
      <c r="H1681">
        <v>2.5360999999999998</v>
      </c>
      <c r="I1681">
        <v>1670</v>
      </c>
    </row>
    <row r="1682" spans="1:9" hidden="1" x14ac:dyDescent="0.3">
      <c r="A1682">
        <v>2022</v>
      </c>
      <c r="B1682">
        <v>6</v>
      </c>
      <c r="C1682" s="1" t="s">
        <v>32</v>
      </c>
      <c r="D1682" s="1" t="s">
        <v>51</v>
      </c>
      <c r="E1682" s="1" t="s">
        <v>13</v>
      </c>
      <c r="F1682">
        <v>0.3579</v>
      </c>
      <c r="G1682">
        <v>31.427351999999999</v>
      </c>
      <c r="H1682">
        <v>0.1754</v>
      </c>
      <c r="I1682">
        <v>112</v>
      </c>
    </row>
    <row r="1683" spans="1:9" hidden="1" x14ac:dyDescent="0.3">
      <c r="A1683">
        <v>2022</v>
      </c>
      <c r="B1683">
        <v>6</v>
      </c>
      <c r="C1683" s="1" t="s">
        <v>32</v>
      </c>
      <c r="D1683" s="1" t="s">
        <v>33</v>
      </c>
      <c r="E1683" s="1" t="s">
        <v>18</v>
      </c>
      <c r="F1683">
        <v>1.1775</v>
      </c>
      <c r="G1683">
        <v>383.185945</v>
      </c>
      <c r="H1683">
        <v>0.22370000000000001</v>
      </c>
      <c r="I1683">
        <v>106</v>
      </c>
    </row>
    <row r="1684" spans="1:9" hidden="1" x14ac:dyDescent="0.3">
      <c r="A1684">
        <v>2022</v>
      </c>
      <c r="B1684">
        <v>6</v>
      </c>
      <c r="C1684" s="1" t="s">
        <v>32</v>
      </c>
      <c r="D1684" s="1" t="s">
        <v>33</v>
      </c>
      <c r="E1684" s="1" t="s">
        <v>12</v>
      </c>
      <c r="F1684">
        <v>1.41E-2</v>
      </c>
      <c r="G1684">
        <v>6.649438</v>
      </c>
      <c r="H1684">
        <v>4.8999999999999998E-3</v>
      </c>
      <c r="I1684">
        <v>4</v>
      </c>
    </row>
    <row r="1685" spans="1:9" hidden="1" x14ac:dyDescent="0.3">
      <c r="A1685">
        <v>2022</v>
      </c>
      <c r="B1685">
        <v>6</v>
      </c>
      <c r="C1685" s="1" t="s">
        <v>32</v>
      </c>
      <c r="D1685" s="1" t="s">
        <v>33</v>
      </c>
      <c r="E1685" s="1" t="s">
        <v>13</v>
      </c>
      <c r="F1685">
        <v>4.6399999999999997E-2</v>
      </c>
      <c r="G1685">
        <v>24.763261</v>
      </c>
      <c r="H1685">
        <v>2.3199999999999998E-2</v>
      </c>
      <c r="I1685">
        <v>37</v>
      </c>
    </row>
    <row r="1686" spans="1:9" hidden="1" x14ac:dyDescent="0.3">
      <c r="A1686">
        <v>2022</v>
      </c>
      <c r="B1686">
        <v>6</v>
      </c>
      <c r="C1686" s="1" t="s">
        <v>32</v>
      </c>
      <c r="D1686" s="1" t="s">
        <v>19</v>
      </c>
      <c r="E1686" s="1" t="s">
        <v>12</v>
      </c>
      <c r="F1686">
        <v>1.2145999999999999</v>
      </c>
      <c r="G1686">
        <v>247.16329200000001</v>
      </c>
      <c r="H1686">
        <v>0.44940000000000002</v>
      </c>
      <c r="I1686">
        <v>0</v>
      </c>
    </row>
    <row r="1687" spans="1:9" hidden="1" x14ac:dyDescent="0.3">
      <c r="A1687">
        <v>2022</v>
      </c>
      <c r="B1687">
        <v>6</v>
      </c>
      <c r="C1687" s="1" t="s">
        <v>32</v>
      </c>
      <c r="D1687" s="1" t="s">
        <v>34</v>
      </c>
      <c r="E1687" s="1" t="s">
        <v>12</v>
      </c>
      <c r="F1687">
        <v>0.29060000000000002</v>
      </c>
      <c r="G1687">
        <v>122.495486</v>
      </c>
      <c r="H1687">
        <v>0.1017</v>
      </c>
      <c r="I1687">
        <v>0</v>
      </c>
    </row>
    <row r="1688" spans="1:9" hidden="1" x14ac:dyDescent="0.3">
      <c r="A1688">
        <v>2022</v>
      </c>
      <c r="B1688">
        <v>6</v>
      </c>
      <c r="C1688" s="1" t="s">
        <v>32</v>
      </c>
      <c r="D1688" s="1" t="s">
        <v>34</v>
      </c>
      <c r="E1688" s="1" t="s">
        <v>13</v>
      </c>
      <c r="F1688">
        <v>0.1318</v>
      </c>
      <c r="G1688">
        <v>74.971474000000001</v>
      </c>
      <c r="H1688">
        <v>5.5300000000000002E-2</v>
      </c>
      <c r="I1688">
        <v>0</v>
      </c>
    </row>
    <row r="1689" spans="1:9" x14ac:dyDescent="0.3">
      <c r="A1689">
        <v>2022</v>
      </c>
      <c r="B1689">
        <v>6</v>
      </c>
      <c r="C1689" s="1" t="s">
        <v>9</v>
      </c>
      <c r="D1689" s="1" t="s">
        <v>10</v>
      </c>
      <c r="E1689" s="1" t="s">
        <v>46</v>
      </c>
      <c r="F1689">
        <v>5.7480000000000002</v>
      </c>
      <c r="G1689">
        <v>460.81889999999999</v>
      </c>
      <c r="H1689">
        <v>1.1496</v>
      </c>
      <c r="I1689">
        <v>315</v>
      </c>
    </row>
    <row r="1690" spans="1:9" x14ac:dyDescent="0.3">
      <c r="A1690">
        <v>2022</v>
      </c>
      <c r="B1690">
        <v>6</v>
      </c>
      <c r="C1690" s="1" t="s">
        <v>26</v>
      </c>
      <c r="D1690" s="1" t="s">
        <v>10</v>
      </c>
      <c r="E1690" s="1" t="s">
        <v>46</v>
      </c>
      <c r="F1690">
        <v>5.8023999999999996</v>
      </c>
      <c r="G1690">
        <v>436.7045</v>
      </c>
      <c r="H1690">
        <v>1.1605000000000001</v>
      </c>
      <c r="I1690">
        <v>846</v>
      </c>
    </row>
    <row r="1691" spans="1:9" x14ac:dyDescent="0.3">
      <c r="A1691">
        <v>2022</v>
      </c>
      <c r="B1691">
        <v>6</v>
      </c>
      <c r="C1691" s="1" t="s">
        <v>32</v>
      </c>
      <c r="D1691" s="1" t="s">
        <v>10</v>
      </c>
      <c r="E1691" s="1" t="s">
        <v>46</v>
      </c>
      <c r="F1691">
        <v>13.5144</v>
      </c>
      <c r="G1691">
        <v>1010.165</v>
      </c>
      <c r="H1691">
        <v>2.7029000000000001</v>
      </c>
      <c r="I1691">
        <v>1255</v>
      </c>
    </row>
    <row r="1692" spans="1:9" x14ac:dyDescent="0.3">
      <c r="A1692">
        <v>2022</v>
      </c>
      <c r="B1692">
        <v>7</v>
      </c>
      <c r="C1692" s="1" t="s">
        <v>9</v>
      </c>
      <c r="D1692" s="1" t="s">
        <v>10</v>
      </c>
      <c r="E1692" s="1" t="s">
        <v>11</v>
      </c>
      <c r="F1692">
        <v>7.9512</v>
      </c>
      <c r="G1692">
        <v>593.09145999999998</v>
      </c>
      <c r="H1692">
        <v>1.6698</v>
      </c>
      <c r="I1692">
        <v>431</v>
      </c>
    </row>
    <row r="1693" spans="1:9" x14ac:dyDescent="0.3">
      <c r="A1693">
        <v>2022</v>
      </c>
      <c r="B1693">
        <v>7</v>
      </c>
      <c r="C1693" s="1" t="s">
        <v>9</v>
      </c>
      <c r="D1693" s="1" t="s">
        <v>10</v>
      </c>
      <c r="E1693" s="1" t="s">
        <v>12</v>
      </c>
      <c r="F1693">
        <v>38.008899999999997</v>
      </c>
      <c r="G1693">
        <v>4003.4489410000001</v>
      </c>
      <c r="H1693">
        <v>13.3033</v>
      </c>
      <c r="I1693">
        <v>654</v>
      </c>
    </row>
    <row r="1694" spans="1:9" x14ac:dyDescent="0.3">
      <c r="A1694">
        <v>2022</v>
      </c>
      <c r="B1694">
        <v>7</v>
      </c>
      <c r="C1694" s="1" t="s">
        <v>9</v>
      </c>
      <c r="D1694" s="1" t="s">
        <v>10</v>
      </c>
      <c r="E1694" s="1" t="s">
        <v>13</v>
      </c>
      <c r="F1694">
        <v>24.308599999999998</v>
      </c>
      <c r="G1694">
        <v>3206.174313</v>
      </c>
      <c r="H1694">
        <v>12.154400000000001</v>
      </c>
      <c r="I1694">
        <v>540</v>
      </c>
    </row>
    <row r="1695" spans="1:9" hidden="1" x14ac:dyDescent="0.3">
      <c r="A1695">
        <v>2022</v>
      </c>
      <c r="B1695">
        <v>7</v>
      </c>
      <c r="C1695" s="1" t="s">
        <v>9</v>
      </c>
      <c r="D1695" s="1" t="s">
        <v>15</v>
      </c>
      <c r="E1695" s="1" t="s">
        <v>11</v>
      </c>
      <c r="F1695">
        <v>1.2669999999999999</v>
      </c>
      <c r="G1695">
        <v>121.73906700000001</v>
      </c>
      <c r="H1695">
        <v>0.25340000000000001</v>
      </c>
      <c r="I1695">
        <v>81</v>
      </c>
    </row>
    <row r="1696" spans="1:9" hidden="1" x14ac:dyDescent="0.3">
      <c r="A1696">
        <v>2022</v>
      </c>
      <c r="B1696">
        <v>7</v>
      </c>
      <c r="C1696" s="1" t="s">
        <v>9</v>
      </c>
      <c r="D1696" s="1" t="s">
        <v>15</v>
      </c>
      <c r="E1696" s="1" t="s">
        <v>13</v>
      </c>
      <c r="F1696">
        <v>40.531799999999997</v>
      </c>
      <c r="G1696">
        <v>7236.9815360000002</v>
      </c>
      <c r="H1696">
        <v>16.212700000000002</v>
      </c>
      <c r="I1696">
        <v>627</v>
      </c>
    </row>
    <row r="1697" spans="1:9" hidden="1" x14ac:dyDescent="0.3">
      <c r="A1697">
        <v>2022</v>
      </c>
      <c r="B1697">
        <v>7</v>
      </c>
      <c r="C1697" s="1" t="s">
        <v>9</v>
      </c>
      <c r="D1697" s="1" t="s">
        <v>21</v>
      </c>
      <c r="E1697" s="1" t="s">
        <v>22</v>
      </c>
      <c r="F1697">
        <v>4.8999999999999998E-3</v>
      </c>
      <c r="G1697">
        <v>1.5916110000000001</v>
      </c>
      <c r="H1697">
        <v>1.4E-3</v>
      </c>
      <c r="I1697">
        <v>6</v>
      </c>
    </row>
    <row r="1698" spans="1:9" hidden="1" x14ac:dyDescent="0.3">
      <c r="A1698">
        <v>2022</v>
      </c>
      <c r="B1698">
        <v>7</v>
      </c>
      <c r="C1698" s="1" t="s">
        <v>9</v>
      </c>
      <c r="D1698" s="1" t="s">
        <v>21</v>
      </c>
      <c r="E1698" s="1" t="s">
        <v>13</v>
      </c>
      <c r="F1698">
        <v>2.5055000000000001</v>
      </c>
      <c r="G1698">
        <v>410.21554700000002</v>
      </c>
      <c r="H1698">
        <v>1.0021</v>
      </c>
      <c r="I1698">
        <v>168</v>
      </c>
    </row>
    <row r="1699" spans="1:9" hidden="1" x14ac:dyDescent="0.3">
      <c r="A1699">
        <v>2022</v>
      </c>
      <c r="B1699">
        <v>7</v>
      </c>
      <c r="C1699" s="1" t="s">
        <v>9</v>
      </c>
      <c r="D1699" s="1" t="s">
        <v>17</v>
      </c>
      <c r="E1699" s="1" t="s">
        <v>18</v>
      </c>
      <c r="F1699">
        <v>2.3359999999999999</v>
      </c>
      <c r="G1699">
        <v>263.524314</v>
      </c>
      <c r="H1699">
        <v>0.42049999999999998</v>
      </c>
      <c r="I1699">
        <v>176</v>
      </c>
    </row>
    <row r="1700" spans="1:9" hidden="1" x14ac:dyDescent="0.3">
      <c r="A1700">
        <v>2022</v>
      </c>
      <c r="B1700">
        <v>7</v>
      </c>
      <c r="C1700" s="1" t="s">
        <v>9</v>
      </c>
      <c r="D1700" s="1" t="s">
        <v>20</v>
      </c>
      <c r="E1700" s="1" t="s">
        <v>22</v>
      </c>
      <c r="F1700">
        <v>6.0499999999999998E-2</v>
      </c>
      <c r="G1700">
        <v>3.3097340000000002</v>
      </c>
      <c r="H1700">
        <v>1.5699999999999999E-2</v>
      </c>
      <c r="I1700">
        <v>6</v>
      </c>
    </row>
    <row r="1701" spans="1:9" hidden="1" x14ac:dyDescent="0.3">
      <c r="A1701">
        <v>2022</v>
      </c>
      <c r="B1701">
        <v>7</v>
      </c>
      <c r="C1701" s="1" t="s">
        <v>9</v>
      </c>
      <c r="D1701" s="1" t="s">
        <v>20</v>
      </c>
      <c r="E1701" s="1" t="s">
        <v>12</v>
      </c>
      <c r="F1701">
        <v>2.6688999999999998</v>
      </c>
      <c r="G1701">
        <v>170.50021699999999</v>
      </c>
      <c r="H1701">
        <v>0.96079999999999999</v>
      </c>
      <c r="I1701">
        <v>157</v>
      </c>
    </row>
    <row r="1702" spans="1:9" hidden="1" x14ac:dyDescent="0.3">
      <c r="A1702">
        <v>2022</v>
      </c>
      <c r="B1702">
        <v>7</v>
      </c>
      <c r="C1702" s="1" t="s">
        <v>9</v>
      </c>
      <c r="D1702" s="1" t="s">
        <v>57</v>
      </c>
      <c r="E1702" s="1" t="s">
        <v>12</v>
      </c>
      <c r="F1702">
        <v>1.5616000000000001</v>
      </c>
      <c r="G1702">
        <v>116.54471599999999</v>
      </c>
      <c r="H1702">
        <v>0.54659999999999997</v>
      </c>
      <c r="I1702">
        <v>107</v>
      </c>
    </row>
    <row r="1703" spans="1:9" hidden="1" x14ac:dyDescent="0.3">
      <c r="A1703">
        <v>2022</v>
      </c>
      <c r="B1703">
        <v>7</v>
      </c>
      <c r="C1703" s="1" t="s">
        <v>9</v>
      </c>
      <c r="D1703" s="1" t="s">
        <v>19</v>
      </c>
      <c r="E1703" s="1" t="s">
        <v>12</v>
      </c>
      <c r="F1703">
        <v>0.67610000000000003</v>
      </c>
      <c r="G1703">
        <v>116.102321</v>
      </c>
      <c r="H1703">
        <v>0.25019999999999998</v>
      </c>
      <c r="I1703">
        <v>0</v>
      </c>
    </row>
    <row r="1704" spans="1:9" hidden="1" x14ac:dyDescent="0.3">
      <c r="A1704">
        <v>2022</v>
      </c>
      <c r="B1704">
        <v>7</v>
      </c>
      <c r="C1704" s="1" t="s">
        <v>9</v>
      </c>
      <c r="D1704" s="1" t="s">
        <v>23</v>
      </c>
      <c r="E1704" s="1" t="s">
        <v>13</v>
      </c>
      <c r="F1704">
        <v>0.44679999999999997</v>
      </c>
      <c r="G1704">
        <v>74.509653</v>
      </c>
      <c r="H1704">
        <v>0.1787</v>
      </c>
      <c r="I1704">
        <v>146</v>
      </c>
    </row>
    <row r="1705" spans="1:9" hidden="1" x14ac:dyDescent="0.3">
      <c r="A1705">
        <v>2022</v>
      </c>
      <c r="B1705">
        <v>7</v>
      </c>
      <c r="C1705" s="1" t="s">
        <v>9</v>
      </c>
      <c r="D1705" s="1" t="s">
        <v>56</v>
      </c>
      <c r="E1705" s="1" t="s">
        <v>12</v>
      </c>
      <c r="F1705">
        <v>0.80969999999999998</v>
      </c>
      <c r="G1705">
        <v>70.919377999999995</v>
      </c>
      <c r="H1705">
        <v>0.2833</v>
      </c>
      <c r="I1705">
        <v>114</v>
      </c>
    </row>
    <row r="1706" spans="1:9" hidden="1" x14ac:dyDescent="0.3">
      <c r="A1706">
        <v>2022</v>
      </c>
      <c r="B1706">
        <v>7</v>
      </c>
      <c r="C1706" s="1" t="s">
        <v>9</v>
      </c>
      <c r="D1706" s="1" t="s">
        <v>58</v>
      </c>
      <c r="E1706" s="1" t="s">
        <v>12</v>
      </c>
      <c r="F1706">
        <v>0.60550000000000004</v>
      </c>
      <c r="G1706">
        <v>36.580792000000002</v>
      </c>
      <c r="H1706">
        <v>0.21190000000000001</v>
      </c>
      <c r="I1706">
        <v>0</v>
      </c>
    </row>
    <row r="1707" spans="1:9" x14ac:dyDescent="0.3">
      <c r="A1707">
        <v>2022</v>
      </c>
      <c r="B1707">
        <v>7</v>
      </c>
      <c r="C1707" s="1" t="s">
        <v>26</v>
      </c>
      <c r="D1707" s="1" t="s">
        <v>10</v>
      </c>
      <c r="E1707" s="1" t="s">
        <v>11</v>
      </c>
      <c r="F1707">
        <v>21.645199999999999</v>
      </c>
      <c r="G1707">
        <v>1619.21498</v>
      </c>
      <c r="H1707">
        <v>4.5454999999999997</v>
      </c>
      <c r="I1707">
        <v>4711</v>
      </c>
    </row>
    <row r="1708" spans="1:9" x14ac:dyDescent="0.3">
      <c r="A1708">
        <v>2022</v>
      </c>
      <c r="B1708">
        <v>7</v>
      </c>
      <c r="C1708" s="1" t="s">
        <v>26</v>
      </c>
      <c r="D1708" s="1" t="s">
        <v>10</v>
      </c>
      <c r="E1708" s="1" t="s">
        <v>12</v>
      </c>
      <c r="F1708">
        <v>59.872500000000002</v>
      </c>
      <c r="G1708">
        <v>6284.66363</v>
      </c>
      <c r="H1708">
        <v>20.955400000000001</v>
      </c>
      <c r="I1708">
        <v>9650</v>
      </c>
    </row>
    <row r="1709" spans="1:9" x14ac:dyDescent="0.3">
      <c r="A1709">
        <v>2022</v>
      </c>
      <c r="B1709">
        <v>7</v>
      </c>
      <c r="C1709" s="1" t="s">
        <v>26</v>
      </c>
      <c r="D1709" s="1" t="s">
        <v>10</v>
      </c>
      <c r="E1709" s="1" t="s">
        <v>13</v>
      </c>
      <c r="F1709">
        <v>1.7908999999999999</v>
      </c>
      <c r="G1709">
        <v>304.38489700000002</v>
      </c>
      <c r="H1709">
        <v>0.89539999999999997</v>
      </c>
      <c r="I1709">
        <v>432</v>
      </c>
    </row>
    <row r="1710" spans="1:9" x14ac:dyDescent="0.3">
      <c r="A1710">
        <v>2022</v>
      </c>
      <c r="B1710">
        <v>7</v>
      </c>
      <c r="C1710" s="1" t="s">
        <v>26</v>
      </c>
      <c r="D1710" s="1" t="s">
        <v>10</v>
      </c>
      <c r="E1710" s="1" t="s">
        <v>14</v>
      </c>
      <c r="F1710">
        <v>0.29330000000000001</v>
      </c>
      <c r="G1710">
        <v>47.363750000000003</v>
      </c>
      <c r="H1710">
        <v>0.21990000000000001</v>
      </c>
      <c r="I1710">
        <v>168</v>
      </c>
    </row>
    <row r="1711" spans="1:9" hidden="1" x14ac:dyDescent="0.3">
      <c r="A1711">
        <v>2022</v>
      </c>
      <c r="B1711">
        <v>7</v>
      </c>
      <c r="C1711" s="1" t="s">
        <v>26</v>
      </c>
      <c r="D1711" s="1" t="s">
        <v>15</v>
      </c>
      <c r="E1711" s="1" t="s">
        <v>11</v>
      </c>
      <c r="F1711">
        <v>0.48599999999999999</v>
      </c>
      <c r="G1711">
        <v>65.735039</v>
      </c>
      <c r="H1711">
        <v>9.7199999999999995E-2</v>
      </c>
      <c r="I1711">
        <v>83</v>
      </c>
    </row>
    <row r="1712" spans="1:9" hidden="1" x14ac:dyDescent="0.3">
      <c r="A1712">
        <v>2022</v>
      </c>
      <c r="B1712">
        <v>7</v>
      </c>
      <c r="C1712" s="1" t="s">
        <v>26</v>
      </c>
      <c r="D1712" s="1" t="s">
        <v>15</v>
      </c>
      <c r="E1712" s="1" t="s">
        <v>13</v>
      </c>
      <c r="F1712">
        <v>10.2943</v>
      </c>
      <c r="G1712">
        <v>1980.9562169999999</v>
      </c>
      <c r="H1712">
        <v>4.1177000000000001</v>
      </c>
      <c r="I1712">
        <v>1693</v>
      </c>
    </row>
    <row r="1713" spans="1:9" hidden="1" x14ac:dyDescent="0.3">
      <c r="A1713">
        <v>2022</v>
      </c>
      <c r="B1713">
        <v>7</v>
      </c>
      <c r="C1713" s="1" t="s">
        <v>26</v>
      </c>
      <c r="D1713" s="1" t="s">
        <v>20</v>
      </c>
      <c r="E1713" s="1" t="s">
        <v>22</v>
      </c>
      <c r="F1713">
        <v>1.0439000000000001</v>
      </c>
      <c r="G1713">
        <v>59.966875999999999</v>
      </c>
      <c r="H1713">
        <v>0.27150000000000002</v>
      </c>
      <c r="I1713">
        <v>133</v>
      </c>
    </row>
    <row r="1714" spans="1:9" hidden="1" x14ac:dyDescent="0.3">
      <c r="A1714">
        <v>2022</v>
      </c>
      <c r="B1714">
        <v>7</v>
      </c>
      <c r="C1714" s="1" t="s">
        <v>26</v>
      </c>
      <c r="D1714" s="1" t="s">
        <v>20</v>
      </c>
      <c r="E1714" s="1" t="s">
        <v>12</v>
      </c>
      <c r="F1714">
        <v>6.6272000000000002</v>
      </c>
      <c r="G1714">
        <v>438.45218399999999</v>
      </c>
      <c r="H1714">
        <v>2.3858000000000001</v>
      </c>
      <c r="I1714">
        <v>1430</v>
      </c>
    </row>
    <row r="1715" spans="1:9" hidden="1" x14ac:dyDescent="0.3">
      <c r="A1715">
        <v>2022</v>
      </c>
      <c r="B1715">
        <v>7</v>
      </c>
      <c r="C1715" s="1" t="s">
        <v>26</v>
      </c>
      <c r="D1715" s="1" t="s">
        <v>17</v>
      </c>
      <c r="E1715" s="1" t="s">
        <v>18</v>
      </c>
      <c r="F1715">
        <v>3.7982999999999998</v>
      </c>
      <c r="G1715">
        <v>348.84576700000002</v>
      </c>
      <c r="H1715">
        <v>0.68369999999999997</v>
      </c>
      <c r="I1715">
        <v>1365</v>
      </c>
    </row>
    <row r="1716" spans="1:9" hidden="1" x14ac:dyDescent="0.3">
      <c r="A1716">
        <v>2022</v>
      </c>
      <c r="B1716">
        <v>7</v>
      </c>
      <c r="C1716" s="1" t="s">
        <v>26</v>
      </c>
      <c r="D1716" s="1" t="s">
        <v>51</v>
      </c>
      <c r="E1716" s="1" t="s">
        <v>12</v>
      </c>
      <c r="F1716">
        <v>2.6669999999999998</v>
      </c>
      <c r="G1716">
        <v>157.55568099999999</v>
      </c>
      <c r="H1716">
        <v>1.0266999999999999</v>
      </c>
      <c r="I1716">
        <v>780</v>
      </c>
    </row>
    <row r="1717" spans="1:9" hidden="1" x14ac:dyDescent="0.3">
      <c r="A1717">
        <v>2022</v>
      </c>
      <c r="B1717">
        <v>7</v>
      </c>
      <c r="C1717" s="1" t="s">
        <v>26</v>
      </c>
      <c r="D1717" s="1" t="s">
        <v>51</v>
      </c>
      <c r="E1717" s="1" t="s">
        <v>13</v>
      </c>
      <c r="F1717">
        <v>0.31780000000000003</v>
      </c>
      <c r="G1717">
        <v>22.29946</v>
      </c>
      <c r="H1717">
        <v>0.15570000000000001</v>
      </c>
      <c r="I1717">
        <v>146</v>
      </c>
    </row>
    <row r="1718" spans="1:9" hidden="1" x14ac:dyDescent="0.3">
      <c r="A1718">
        <v>2022</v>
      </c>
      <c r="B1718">
        <v>7</v>
      </c>
      <c r="C1718" s="1" t="s">
        <v>26</v>
      </c>
      <c r="D1718" s="1" t="s">
        <v>19</v>
      </c>
      <c r="E1718" s="1" t="s">
        <v>12</v>
      </c>
      <c r="F1718">
        <v>0.7056</v>
      </c>
      <c r="G1718">
        <v>148.367583</v>
      </c>
      <c r="H1718">
        <v>0.2611</v>
      </c>
      <c r="I1718">
        <v>0</v>
      </c>
    </row>
    <row r="1719" spans="1:9" hidden="1" x14ac:dyDescent="0.3">
      <c r="A1719">
        <v>2022</v>
      </c>
      <c r="B1719">
        <v>7</v>
      </c>
      <c r="C1719" s="1" t="s">
        <v>26</v>
      </c>
      <c r="D1719" s="1" t="s">
        <v>56</v>
      </c>
      <c r="E1719" s="1" t="s">
        <v>12</v>
      </c>
      <c r="F1719">
        <v>1.2556</v>
      </c>
      <c r="G1719">
        <v>115.030749</v>
      </c>
      <c r="H1719">
        <v>0.4395</v>
      </c>
      <c r="I1719">
        <v>554</v>
      </c>
    </row>
    <row r="1720" spans="1:9" hidden="1" x14ac:dyDescent="0.3">
      <c r="A1720">
        <v>2022</v>
      </c>
      <c r="B1720">
        <v>7</v>
      </c>
      <c r="C1720" s="1" t="s">
        <v>26</v>
      </c>
      <c r="D1720" s="1" t="s">
        <v>57</v>
      </c>
      <c r="E1720" s="1" t="s">
        <v>12</v>
      </c>
      <c r="F1720">
        <v>1.0859000000000001</v>
      </c>
      <c r="G1720">
        <v>87.554177999999993</v>
      </c>
      <c r="H1720">
        <v>0.38009999999999999</v>
      </c>
      <c r="I1720">
        <v>525</v>
      </c>
    </row>
    <row r="1721" spans="1:9" hidden="1" x14ac:dyDescent="0.3">
      <c r="A1721">
        <v>2022</v>
      </c>
      <c r="B1721">
        <v>7</v>
      </c>
      <c r="C1721" s="1" t="s">
        <v>26</v>
      </c>
      <c r="D1721" s="1" t="s">
        <v>21</v>
      </c>
      <c r="E1721" s="1" t="s">
        <v>22</v>
      </c>
      <c r="F1721">
        <v>6.9999999999999999E-4</v>
      </c>
      <c r="G1721">
        <v>0.279082</v>
      </c>
      <c r="H1721">
        <v>2.0000000000000001E-4</v>
      </c>
      <c r="I1721">
        <v>0</v>
      </c>
    </row>
    <row r="1722" spans="1:9" hidden="1" x14ac:dyDescent="0.3">
      <c r="A1722">
        <v>2022</v>
      </c>
      <c r="B1722">
        <v>7</v>
      </c>
      <c r="C1722" s="1" t="s">
        <v>26</v>
      </c>
      <c r="D1722" s="1" t="s">
        <v>21</v>
      </c>
      <c r="E1722" s="1" t="s">
        <v>27</v>
      </c>
      <c r="F1722">
        <v>3.8999999999999998E-3</v>
      </c>
      <c r="G1722">
        <v>1.31538</v>
      </c>
      <c r="H1722">
        <v>1.1999999999999999E-3</v>
      </c>
      <c r="I1722">
        <v>0</v>
      </c>
    </row>
    <row r="1723" spans="1:9" hidden="1" x14ac:dyDescent="0.3">
      <c r="A1723">
        <v>2022</v>
      </c>
      <c r="B1723">
        <v>7</v>
      </c>
      <c r="C1723" s="1" t="s">
        <v>26</v>
      </c>
      <c r="D1723" s="1" t="s">
        <v>21</v>
      </c>
      <c r="E1723" s="1" t="s">
        <v>13</v>
      </c>
      <c r="F1723">
        <v>0.54149999999999998</v>
      </c>
      <c r="G1723">
        <v>82.367585000000005</v>
      </c>
      <c r="H1723">
        <v>0.21659999999999999</v>
      </c>
      <c r="I1723">
        <v>0</v>
      </c>
    </row>
    <row r="1724" spans="1:9" hidden="1" x14ac:dyDescent="0.3">
      <c r="A1724">
        <v>2022</v>
      </c>
      <c r="B1724">
        <v>7</v>
      </c>
      <c r="C1724" s="1" t="s">
        <v>26</v>
      </c>
      <c r="D1724" s="1" t="s">
        <v>16</v>
      </c>
      <c r="E1724" s="1" t="s">
        <v>11</v>
      </c>
      <c r="F1724">
        <v>1.2142999999999999</v>
      </c>
      <c r="G1724">
        <v>80.504517000000007</v>
      </c>
      <c r="H1724">
        <v>0.27929999999999999</v>
      </c>
      <c r="I1724">
        <v>0</v>
      </c>
    </row>
    <row r="1725" spans="1:9" hidden="1" x14ac:dyDescent="0.3">
      <c r="A1725">
        <v>2022</v>
      </c>
      <c r="B1725">
        <v>7</v>
      </c>
      <c r="C1725" s="1" t="s">
        <v>26</v>
      </c>
      <c r="D1725" s="1" t="s">
        <v>16</v>
      </c>
      <c r="E1725" s="1" t="s">
        <v>13</v>
      </c>
      <c r="F1725">
        <v>6.9999999999999999E-4</v>
      </c>
      <c r="G1725">
        <v>0.10602300000000001</v>
      </c>
      <c r="H1725">
        <v>2.9999999999999997E-4</v>
      </c>
      <c r="I1725">
        <v>0</v>
      </c>
    </row>
    <row r="1726" spans="1:9" x14ac:dyDescent="0.3">
      <c r="A1726">
        <v>2022</v>
      </c>
      <c r="B1726">
        <v>7</v>
      </c>
      <c r="C1726" s="1" t="s">
        <v>32</v>
      </c>
      <c r="D1726" s="1" t="s">
        <v>10</v>
      </c>
      <c r="E1726" s="1" t="s">
        <v>11</v>
      </c>
      <c r="F1726">
        <v>40.090299999999999</v>
      </c>
      <c r="G1726">
        <v>2873.741751</v>
      </c>
      <c r="H1726">
        <v>8.4189000000000007</v>
      </c>
      <c r="I1726">
        <v>7904</v>
      </c>
    </row>
    <row r="1727" spans="1:9" x14ac:dyDescent="0.3">
      <c r="A1727">
        <v>2022</v>
      </c>
      <c r="B1727">
        <v>7</v>
      </c>
      <c r="C1727" s="1" t="s">
        <v>32</v>
      </c>
      <c r="D1727" s="1" t="s">
        <v>10</v>
      </c>
      <c r="E1727" s="1" t="s">
        <v>12</v>
      </c>
      <c r="F1727">
        <v>154.49189999999999</v>
      </c>
      <c r="G1727">
        <v>15221.22025</v>
      </c>
      <c r="H1727">
        <v>54.072299999999998</v>
      </c>
      <c r="I1727">
        <v>18868</v>
      </c>
    </row>
    <row r="1728" spans="1:9" x14ac:dyDescent="0.3">
      <c r="A1728">
        <v>2022</v>
      </c>
      <c r="B1728">
        <v>7</v>
      </c>
      <c r="C1728" s="1" t="s">
        <v>32</v>
      </c>
      <c r="D1728" s="1" t="s">
        <v>10</v>
      </c>
      <c r="E1728" s="1" t="s">
        <v>13</v>
      </c>
      <c r="F1728">
        <v>8.9411000000000005</v>
      </c>
      <c r="G1728">
        <v>1254.763085</v>
      </c>
      <c r="H1728">
        <v>4.4703999999999997</v>
      </c>
      <c r="I1728">
        <v>724</v>
      </c>
    </row>
    <row r="1729" spans="1:9" x14ac:dyDescent="0.3">
      <c r="A1729">
        <v>2022</v>
      </c>
      <c r="B1729">
        <v>7</v>
      </c>
      <c r="C1729" s="1" t="s">
        <v>32</v>
      </c>
      <c r="D1729" s="1" t="s">
        <v>10</v>
      </c>
      <c r="E1729" s="1" t="s">
        <v>14</v>
      </c>
      <c r="F1729">
        <v>1.7299999999999999E-2</v>
      </c>
      <c r="G1729">
        <v>3.582185</v>
      </c>
      <c r="H1729">
        <v>1.2999999999999999E-2</v>
      </c>
      <c r="I1729">
        <v>5</v>
      </c>
    </row>
    <row r="1730" spans="1:9" hidden="1" x14ac:dyDescent="0.3">
      <c r="A1730">
        <v>2022</v>
      </c>
      <c r="B1730">
        <v>7</v>
      </c>
      <c r="C1730" s="1" t="s">
        <v>32</v>
      </c>
      <c r="D1730" s="1" t="s">
        <v>15</v>
      </c>
      <c r="E1730" s="1" t="s">
        <v>11</v>
      </c>
      <c r="F1730">
        <v>1.0061</v>
      </c>
      <c r="G1730">
        <v>141.81813500000001</v>
      </c>
      <c r="H1730">
        <v>0.20119999999999999</v>
      </c>
      <c r="I1730">
        <v>224</v>
      </c>
    </row>
    <row r="1731" spans="1:9" hidden="1" x14ac:dyDescent="0.3">
      <c r="A1731">
        <v>2022</v>
      </c>
      <c r="B1731">
        <v>7</v>
      </c>
      <c r="C1731" s="1" t="s">
        <v>32</v>
      </c>
      <c r="D1731" s="1" t="s">
        <v>15</v>
      </c>
      <c r="E1731" s="1" t="s">
        <v>13</v>
      </c>
      <c r="F1731">
        <v>40.710799999999999</v>
      </c>
      <c r="G1731">
        <v>7831.7069760000004</v>
      </c>
      <c r="H1731">
        <v>16.284300000000002</v>
      </c>
      <c r="I1731">
        <v>3981</v>
      </c>
    </row>
    <row r="1732" spans="1:9" hidden="1" x14ac:dyDescent="0.3">
      <c r="A1732">
        <v>2022</v>
      </c>
      <c r="B1732">
        <v>7</v>
      </c>
      <c r="C1732" s="1" t="s">
        <v>32</v>
      </c>
      <c r="D1732" s="1" t="s">
        <v>20</v>
      </c>
      <c r="E1732" s="1" t="s">
        <v>22</v>
      </c>
      <c r="F1732">
        <v>2.8408000000000002</v>
      </c>
      <c r="G1732">
        <v>162.03147300000001</v>
      </c>
      <c r="H1732">
        <v>0.73860000000000003</v>
      </c>
      <c r="I1732">
        <v>357</v>
      </c>
    </row>
    <row r="1733" spans="1:9" hidden="1" x14ac:dyDescent="0.3">
      <c r="A1733">
        <v>2022</v>
      </c>
      <c r="B1733">
        <v>7</v>
      </c>
      <c r="C1733" s="1" t="s">
        <v>32</v>
      </c>
      <c r="D1733" s="1" t="s">
        <v>20</v>
      </c>
      <c r="E1733" s="1" t="s">
        <v>12</v>
      </c>
      <c r="F1733">
        <v>23.921399999999998</v>
      </c>
      <c r="G1733">
        <v>1649.0916990000001</v>
      </c>
      <c r="H1733">
        <v>8.6118000000000006</v>
      </c>
      <c r="I1733">
        <v>1727</v>
      </c>
    </row>
    <row r="1734" spans="1:9" hidden="1" x14ac:dyDescent="0.3">
      <c r="A1734">
        <v>2022</v>
      </c>
      <c r="B1734">
        <v>7</v>
      </c>
      <c r="C1734" s="1" t="s">
        <v>32</v>
      </c>
      <c r="D1734" s="1" t="s">
        <v>56</v>
      </c>
      <c r="E1734" s="1" t="s">
        <v>12</v>
      </c>
      <c r="F1734">
        <v>9.1713000000000005</v>
      </c>
      <c r="G1734">
        <v>848.26989500000002</v>
      </c>
      <c r="H1734">
        <v>3.2099000000000002</v>
      </c>
      <c r="I1734">
        <v>3168</v>
      </c>
    </row>
    <row r="1735" spans="1:9" hidden="1" x14ac:dyDescent="0.3">
      <c r="A1735">
        <v>2022</v>
      </c>
      <c r="B1735">
        <v>7</v>
      </c>
      <c r="C1735" s="1" t="s">
        <v>32</v>
      </c>
      <c r="D1735" s="1" t="s">
        <v>21</v>
      </c>
      <c r="E1735" s="1" t="s">
        <v>22</v>
      </c>
      <c r="F1735">
        <v>1.4E-3</v>
      </c>
      <c r="G1735">
        <v>0.52587300000000003</v>
      </c>
      <c r="H1735">
        <v>4.0000000000000002E-4</v>
      </c>
      <c r="I1735">
        <v>2</v>
      </c>
    </row>
    <row r="1736" spans="1:9" hidden="1" x14ac:dyDescent="0.3">
      <c r="A1736">
        <v>2022</v>
      </c>
      <c r="B1736">
        <v>7</v>
      </c>
      <c r="C1736" s="1" t="s">
        <v>32</v>
      </c>
      <c r="D1736" s="1" t="s">
        <v>21</v>
      </c>
      <c r="E1736" s="1" t="s">
        <v>27</v>
      </c>
      <c r="F1736">
        <v>2.3099999999999999E-2</v>
      </c>
      <c r="G1736">
        <v>7.314819</v>
      </c>
      <c r="H1736">
        <v>7.0000000000000001E-3</v>
      </c>
      <c r="I1736">
        <v>29</v>
      </c>
    </row>
    <row r="1737" spans="1:9" hidden="1" x14ac:dyDescent="0.3">
      <c r="A1737">
        <v>2022</v>
      </c>
      <c r="B1737">
        <v>7</v>
      </c>
      <c r="C1737" s="1" t="s">
        <v>32</v>
      </c>
      <c r="D1737" s="1" t="s">
        <v>21</v>
      </c>
      <c r="E1737" s="1" t="s">
        <v>13</v>
      </c>
      <c r="F1737">
        <v>2.3618000000000001</v>
      </c>
      <c r="G1737">
        <v>597.38252299999999</v>
      </c>
      <c r="H1737">
        <v>0.94469999999999998</v>
      </c>
      <c r="I1737">
        <v>406</v>
      </c>
    </row>
    <row r="1738" spans="1:9" hidden="1" x14ac:dyDescent="0.3">
      <c r="A1738">
        <v>2022</v>
      </c>
      <c r="B1738">
        <v>7</v>
      </c>
      <c r="C1738" s="1" t="s">
        <v>32</v>
      </c>
      <c r="D1738" s="1" t="s">
        <v>17</v>
      </c>
      <c r="E1738" s="1" t="s">
        <v>18</v>
      </c>
      <c r="F1738">
        <v>5.2210000000000001</v>
      </c>
      <c r="G1738">
        <v>520.67634899999996</v>
      </c>
      <c r="H1738">
        <v>0.93979999999999997</v>
      </c>
      <c r="I1738">
        <v>2169</v>
      </c>
    </row>
    <row r="1739" spans="1:9" hidden="1" x14ac:dyDescent="0.3">
      <c r="A1739">
        <v>2022</v>
      </c>
      <c r="B1739">
        <v>7</v>
      </c>
      <c r="C1739" s="1" t="s">
        <v>32</v>
      </c>
      <c r="D1739" s="1" t="s">
        <v>51</v>
      </c>
      <c r="E1739" s="1" t="s">
        <v>12</v>
      </c>
      <c r="F1739">
        <v>5.7888999999999999</v>
      </c>
      <c r="G1739">
        <v>309.18247300000002</v>
      </c>
      <c r="H1739">
        <v>2.2286999999999999</v>
      </c>
      <c r="I1739">
        <v>1453</v>
      </c>
    </row>
    <row r="1740" spans="1:9" hidden="1" x14ac:dyDescent="0.3">
      <c r="A1740">
        <v>2022</v>
      </c>
      <c r="B1740">
        <v>7</v>
      </c>
      <c r="C1740" s="1" t="s">
        <v>32</v>
      </c>
      <c r="D1740" s="1" t="s">
        <v>51</v>
      </c>
      <c r="E1740" s="1" t="s">
        <v>13</v>
      </c>
      <c r="F1740">
        <v>0.40079999999999999</v>
      </c>
      <c r="G1740">
        <v>36.390825</v>
      </c>
      <c r="H1740">
        <v>0.19639999999999999</v>
      </c>
      <c r="I1740">
        <v>109</v>
      </c>
    </row>
    <row r="1741" spans="1:9" hidden="1" x14ac:dyDescent="0.3">
      <c r="A1741">
        <v>2022</v>
      </c>
      <c r="B1741">
        <v>7</v>
      </c>
      <c r="C1741" s="1" t="s">
        <v>32</v>
      </c>
      <c r="D1741" s="1" t="s">
        <v>33</v>
      </c>
      <c r="E1741" s="1" t="s">
        <v>18</v>
      </c>
      <c r="F1741">
        <v>0.97009999999999996</v>
      </c>
      <c r="G1741">
        <v>318.702764</v>
      </c>
      <c r="H1741">
        <v>0.18429999999999999</v>
      </c>
      <c r="I1741">
        <v>99</v>
      </c>
    </row>
    <row r="1742" spans="1:9" hidden="1" x14ac:dyDescent="0.3">
      <c r="A1742">
        <v>2022</v>
      </c>
      <c r="B1742">
        <v>7</v>
      </c>
      <c r="C1742" s="1" t="s">
        <v>32</v>
      </c>
      <c r="D1742" s="1" t="s">
        <v>33</v>
      </c>
      <c r="E1742" s="1" t="s">
        <v>12</v>
      </c>
      <c r="F1742">
        <v>7.7000000000000002E-3</v>
      </c>
      <c r="G1742">
        <v>3.731573</v>
      </c>
      <c r="H1742">
        <v>2.7000000000000001E-3</v>
      </c>
      <c r="I1742">
        <v>3</v>
      </c>
    </row>
    <row r="1743" spans="1:9" hidden="1" x14ac:dyDescent="0.3">
      <c r="A1743">
        <v>2022</v>
      </c>
      <c r="B1743">
        <v>7</v>
      </c>
      <c r="C1743" s="1" t="s">
        <v>32</v>
      </c>
      <c r="D1743" s="1" t="s">
        <v>33</v>
      </c>
      <c r="E1743" s="1" t="s">
        <v>13</v>
      </c>
      <c r="F1743">
        <v>4.1799999999999997E-2</v>
      </c>
      <c r="G1743">
        <v>22.339708000000002</v>
      </c>
      <c r="H1743">
        <v>2.1000000000000001E-2</v>
      </c>
      <c r="I1743">
        <v>36</v>
      </c>
    </row>
    <row r="1744" spans="1:9" hidden="1" x14ac:dyDescent="0.3">
      <c r="A1744">
        <v>2022</v>
      </c>
      <c r="B1744">
        <v>7</v>
      </c>
      <c r="C1744" s="1" t="s">
        <v>32</v>
      </c>
      <c r="D1744" s="1" t="s">
        <v>58</v>
      </c>
      <c r="E1744" s="1" t="s">
        <v>12</v>
      </c>
      <c r="F1744">
        <v>3.8847</v>
      </c>
      <c r="G1744">
        <v>224.618831</v>
      </c>
      <c r="H1744">
        <v>1.3596999999999999</v>
      </c>
      <c r="I1744">
        <v>0</v>
      </c>
    </row>
    <row r="1745" spans="1:9" hidden="1" x14ac:dyDescent="0.3">
      <c r="A1745">
        <v>2022</v>
      </c>
      <c r="B1745">
        <v>7</v>
      </c>
      <c r="C1745" s="1" t="s">
        <v>32</v>
      </c>
      <c r="D1745" s="1" t="s">
        <v>59</v>
      </c>
      <c r="E1745" s="1" t="s">
        <v>13</v>
      </c>
      <c r="F1745">
        <v>1.0334000000000001</v>
      </c>
      <c r="G1745">
        <v>198.984905</v>
      </c>
      <c r="H1745">
        <v>0.4133</v>
      </c>
      <c r="I1745">
        <v>0</v>
      </c>
    </row>
    <row r="1746" spans="1:9" x14ac:dyDescent="0.3">
      <c r="A1746">
        <v>2022</v>
      </c>
      <c r="B1746">
        <v>7</v>
      </c>
      <c r="C1746" s="1" t="s">
        <v>9</v>
      </c>
      <c r="D1746" s="1" t="s">
        <v>10</v>
      </c>
      <c r="E1746" s="1" t="s">
        <v>46</v>
      </c>
      <c r="F1746">
        <v>5.6314000000000002</v>
      </c>
      <c r="G1746">
        <v>432.37329999999997</v>
      </c>
      <c r="H1746">
        <v>1.1262000000000001</v>
      </c>
      <c r="I1746">
        <v>301</v>
      </c>
    </row>
    <row r="1747" spans="1:9" x14ac:dyDescent="0.3">
      <c r="A1747">
        <v>2022</v>
      </c>
      <c r="B1747">
        <v>7</v>
      </c>
      <c r="C1747" s="1" t="s">
        <v>26</v>
      </c>
      <c r="D1747" s="1" t="s">
        <v>10</v>
      </c>
      <c r="E1747" s="1" t="s">
        <v>46</v>
      </c>
      <c r="F1747">
        <v>3.7073999999999998</v>
      </c>
      <c r="G1747">
        <v>311.91520000000003</v>
      </c>
      <c r="H1747">
        <v>0.74139999999999995</v>
      </c>
      <c r="I1747">
        <v>589</v>
      </c>
    </row>
    <row r="1748" spans="1:9" x14ac:dyDescent="0.3">
      <c r="A1748">
        <v>2022</v>
      </c>
      <c r="B1748">
        <v>7</v>
      </c>
      <c r="C1748" s="1" t="s">
        <v>32</v>
      </c>
      <c r="D1748" s="1" t="s">
        <v>10</v>
      </c>
      <c r="E1748" s="1" t="s">
        <v>46</v>
      </c>
      <c r="F1748">
        <v>11.843500000000001</v>
      </c>
      <c r="G1748">
        <v>894.30610000000001</v>
      </c>
      <c r="H1748">
        <v>2.3685999999999998</v>
      </c>
      <c r="I1748">
        <v>1201</v>
      </c>
    </row>
    <row r="1749" spans="1:9" x14ac:dyDescent="0.3">
      <c r="A1749">
        <v>2022</v>
      </c>
      <c r="B1749">
        <v>8</v>
      </c>
      <c r="C1749" s="1" t="s">
        <v>9</v>
      </c>
      <c r="D1749" s="1" t="s">
        <v>10</v>
      </c>
      <c r="E1749" s="1" t="s">
        <v>11</v>
      </c>
      <c r="F1749">
        <v>8.0892999999999997</v>
      </c>
      <c r="G1749">
        <v>594.58878300000003</v>
      </c>
      <c r="H1749">
        <v>1.6988000000000001</v>
      </c>
      <c r="I1749">
        <v>408</v>
      </c>
    </row>
    <row r="1750" spans="1:9" x14ac:dyDescent="0.3">
      <c r="A1750">
        <v>2022</v>
      </c>
      <c r="B1750">
        <v>8</v>
      </c>
      <c r="C1750" s="1" t="s">
        <v>9</v>
      </c>
      <c r="D1750" s="1" t="s">
        <v>10</v>
      </c>
      <c r="E1750" s="1" t="s">
        <v>12</v>
      </c>
      <c r="F1750">
        <v>30.621600000000001</v>
      </c>
      <c r="G1750">
        <v>3368.8655979999999</v>
      </c>
      <c r="H1750">
        <v>10.717599999999999</v>
      </c>
      <c r="I1750">
        <v>636</v>
      </c>
    </row>
    <row r="1751" spans="1:9" x14ac:dyDescent="0.3">
      <c r="A1751">
        <v>2022</v>
      </c>
      <c r="B1751">
        <v>8</v>
      </c>
      <c r="C1751" s="1" t="s">
        <v>9</v>
      </c>
      <c r="D1751" s="1" t="s">
        <v>10</v>
      </c>
      <c r="E1751" s="1" t="s">
        <v>13</v>
      </c>
      <c r="F1751">
        <v>26.051400000000001</v>
      </c>
      <c r="G1751">
        <v>3372.1738730000002</v>
      </c>
      <c r="H1751">
        <v>13.0236</v>
      </c>
      <c r="I1751">
        <v>490</v>
      </c>
    </row>
    <row r="1752" spans="1:9" hidden="1" x14ac:dyDescent="0.3">
      <c r="A1752">
        <v>2022</v>
      </c>
      <c r="B1752">
        <v>8</v>
      </c>
      <c r="C1752" s="1" t="s">
        <v>9</v>
      </c>
      <c r="D1752" s="1" t="s">
        <v>15</v>
      </c>
      <c r="E1752" s="1" t="s">
        <v>11</v>
      </c>
      <c r="F1752">
        <v>0.46550000000000002</v>
      </c>
      <c r="G1752">
        <v>39.605674999999998</v>
      </c>
      <c r="H1752">
        <v>9.3200000000000005E-2</v>
      </c>
      <c r="I1752">
        <v>65</v>
      </c>
    </row>
    <row r="1753" spans="1:9" hidden="1" x14ac:dyDescent="0.3">
      <c r="A1753">
        <v>2022</v>
      </c>
      <c r="B1753">
        <v>8</v>
      </c>
      <c r="C1753" s="1" t="s">
        <v>9</v>
      </c>
      <c r="D1753" s="1" t="s">
        <v>15</v>
      </c>
      <c r="E1753" s="1" t="s">
        <v>13</v>
      </c>
      <c r="F1753">
        <v>28.076799999999999</v>
      </c>
      <c r="G1753">
        <v>5767.1397370000004</v>
      </c>
      <c r="H1753">
        <v>11.2308</v>
      </c>
      <c r="I1753">
        <v>620</v>
      </c>
    </row>
    <row r="1754" spans="1:9" hidden="1" x14ac:dyDescent="0.3">
      <c r="A1754">
        <v>2022</v>
      </c>
      <c r="B1754">
        <v>8</v>
      </c>
      <c r="C1754" s="1" t="s">
        <v>9</v>
      </c>
      <c r="D1754" s="1" t="s">
        <v>21</v>
      </c>
      <c r="E1754" s="1" t="s">
        <v>22</v>
      </c>
      <c r="F1754">
        <v>2.7000000000000001E-3</v>
      </c>
      <c r="G1754">
        <v>0.85083900000000001</v>
      </c>
      <c r="H1754">
        <v>6.9999999999999999E-4</v>
      </c>
      <c r="I1754">
        <v>4</v>
      </c>
    </row>
    <row r="1755" spans="1:9" hidden="1" x14ac:dyDescent="0.3">
      <c r="A1755">
        <v>2022</v>
      </c>
      <c r="B1755">
        <v>8</v>
      </c>
      <c r="C1755" s="1" t="s">
        <v>9</v>
      </c>
      <c r="D1755" s="1" t="s">
        <v>21</v>
      </c>
      <c r="E1755" s="1" t="s">
        <v>13</v>
      </c>
      <c r="F1755">
        <v>2.3601000000000001</v>
      </c>
      <c r="G1755">
        <v>370.52380699999998</v>
      </c>
      <c r="H1755">
        <v>0.94399999999999995</v>
      </c>
      <c r="I1755">
        <v>168</v>
      </c>
    </row>
    <row r="1756" spans="1:9" hidden="1" x14ac:dyDescent="0.3">
      <c r="A1756">
        <v>2022</v>
      </c>
      <c r="B1756">
        <v>8</v>
      </c>
      <c r="C1756" s="1" t="s">
        <v>9</v>
      </c>
      <c r="D1756" s="1" t="s">
        <v>17</v>
      </c>
      <c r="E1756" s="1" t="s">
        <v>18</v>
      </c>
      <c r="F1756">
        <v>3.3197000000000001</v>
      </c>
      <c r="G1756">
        <v>345.17924099999999</v>
      </c>
      <c r="H1756">
        <v>0.59760000000000002</v>
      </c>
      <c r="I1756">
        <v>166</v>
      </c>
    </row>
    <row r="1757" spans="1:9" hidden="1" x14ac:dyDescent="0.3">
      <c r="A1757">
        <v>2022</v>
      </c>
      <c r="B1757">
        <v>8</v>
      </c>
      <c r="C1757" s="1" t="s">
        <v>9</v>
      </c>
      <c r="D1757" s="1" t="s">
        <v>20</v>
      </c>
      <c r="E1757" s="1" t="s">
        <v>22</v>
      </c>
      <c r="F1757">
        <v>4.1399999999999999E-2</v>
      </c>
      <c r="G1757">
        <v>2.1983779999999999</v>
      </c>
      <c r="H1757">
        <v>1.0699999999999999E-2</v>
      </c>
      <c r="I1757">
        <v>4</v>
      </c>
    </row>
    <row r="1758" spans="1:9" hidden="1" x14ac:dyDescent="0.3">
      <c r="A1758">
        <v>2022</v>
      </c>
      <c r="B1758">
        <v>8</v>
      </c>
      <c r="C1758" s="1" t="s">
        <v>9</v>
      </c>
      <c r="D1758" s="1" t="s">
        <v>20</v>
      </c>
      <c r="E1758" s="1" t="s">
        <v>12</v>
      </c>
      <c r="F1758">
        <v>2.4137</v>
      </c>
      <c r="G1758">
        <v>161.85470100000001</v>
      </c>
      <c r="H1758">
        <v>0.86890000000000001</v>
      </c>
      <c r="I1758">
        <v>156</v>
      </c>
    </row>
    <row r="1759" spans="1:9" hidden="1" x14ac:dyDescent="0.3">
      <c r="A1759">
        <v>2022</v>
      </c>
      <c r="B1759">
        <v>8</v>
      </c>
      <c r="C1759" s="1" t="s">
        <v>9</v>
      </c>
      <c r="D1759" s="1" t="s">
        <v>60</v>
      </c>
      <c r="E1759" s="1" t="s">
        <v>22</v>
      </c>
      <c r="F1759">
        <v>2.399</v>
      </c>
      <c r="G1759">
        <v>145.440369</v>
      </c>
      <c r="H1759">
        <v>0.59970000000000001</v>
      </c>
      <c r="I1759">
        <v>0</v>
      </c>
    </row>
    <row r="1760" spans="1:9" hidden="1" x14ac:dyDescent="0.3">
      <c r="A1760">
        <v>2022</v>
      </c>
      <c r="B1760">
        <v>8</v>
      </c>
      <c r="C1760" s="1" t="s">
        <v>9</v>
      </c>
      <c r="D1760" s="1" t="s">
        <v>58</v>
      </c>
      <c r="E1760" s="1" t="s">
        <v>12</v>
      </c>
      <c r="F1760">
        <v>2.0727000000000002</v>
      </c>
      <c r="G1760">
        <v>109.779905</v>
      </c>
      <c r="H1760">
        <v>0.72540000000000004</v>
      </c>
      <c r="I1760">
        <v>0</v>
      </c>
    </row>
    <row r="1761" spans="1:9" hidden="1" x14ac:dyDescent="0.3">
      <c r="A1761">
        <v>2022</v>
      </c>
      <c r="B1761">
        <v>8</v>
      </c>
      <c r="C1761" s="1" t="s">
        <v>9</v>
      </c>
      <c r="D1761" s="1" t="s">
        <v>57</v>
      </c>
      <c r="E1761" s="1" t="s">
        <v>12</v>
      </c>
      <c r="F1761">
        <v>1.1654</v>
      </c>
      <c r="G1761">
        <v>91.105464999999995</v>
      </c>
      <c r="H1761">
        <v>0.4078</v>
      </c>
      <c r="I1761">
        <v>85</v>
      </c>
    </row>
    <row r="1762" spans="1:9" hidden="1" x14ac:dyDescent="0.3">
      <c r="A1762">
        <v>2022</v>
      </c>
      <c r="B1762">
        <v>8</v>
      </c>
      <c r="C1762" s="1" t="s">
        <v>9</v>
      </c>
      <c r="D1762" s="1" t="s">
        <v>56</v>
      </c>
      <c r="E1762" s="1" t="s">
        <v>12</v>
      </c>
      <c r="F1762">
        <v>0.97130000000000005</v>
      </c>
      <c r="G1762">
        <v>82.145392999999999</v>
      </c>
      <c r="H1762">
        <v>0.34</v>
      </c>
      <c r="I1762">
        <v>115</v>
      </c>
    </row>
    <row r="1763" spans="1:9" hidden="1" x14ac:dyDescent="0.3">
      <c r="A1763">
        <v>2022</v>
      </c>
      <c r="B1763">
        <v>8</v>
      </c>
      <c r="C1763" s="1" t="s">
        <v>9</v>
      </c>
      <c r="D1763" s="1" t="s">
        <v>23</v>
      </c>
      <c r="E1763" s="1" t="s">
        <v>13</v>
      </c>
      <c r="F1763">
        <v>0.39169999999999999</v>
      </c>
      <c r="G1763">
        <v>67.406085000000004</v>
      </c>
      <c r="H1763">
        <v>0.15670000000000001</v>
      </c>
      <c r="I1763">
        <v>147</v>
      </c>
    </row>
    <row r="1764" spans="1:9" x14ac:dyDescent="0.3">
      <c r="A1764">
        <v>2022</v>
      </c>
      <c r="B1764">
        <v>8</v>
      </c>
      <c r="C1764" s="1" t="s">
        <v>26</v>
      </c>
      <c r="D1764" s="1" t="s">
        <v>10</v>
      </c>
      <c r="E1764" s="1" t="s">
        <v>11</v>
      </c>
      <c r="F1764">
        <v>17.5685</v>
      </c>
      <c r="G1764">
        <v>1345.404076</v>
      </c>
      <c r="H1764">
        <v>3.6894</v>
      </c>
      <c r="I1764">
        <v>3957</v>
      </c>
    </row>
    <row r="1765" spans="1:9" x14ac:dyDescent="0.3">
      <c r="A1765">
        <v>2022</v>
      </c>
      <c r="B1765">
        <v>8</v>
      </c>
      <c r="C1765" s="1" t="s">
        <v>26</v>
      </c>
      <c r="D1765" s="1" t="s">
        <v>10</v>
      </c>
      <c r="E1765" s="1" t="s">
        <v>12</v>
      </c>
      <c r="F1765">
        <v>58.143999999999998</v>
      </c>
      <c r="G1765">
        <v>6175.5323969999999</v>
      </c>
      <c r="H1765">
        <v>20.3505</v>
      </c>
      <c r="I1765">
        <v>9622</v>
      </c>
    </row>
    <row r="1766" spans="1:9" x14ac:dyDescent="0.3">
      <c r="A1766">
        <v>2022</v>
      </c>
      <c r="B1766">
        <v>8</v>
      </c>
      <c r="C1766" s="1" t="s">
        <v>26</v>
      </c>
      <c r="D1766" s="1" t="s">
        <v>10</v>
      </c>
      <c r="E1766" s="1" t="s">
        <v>13</v>
      </c>
      <c r="F1766">
        <v>2.6274000000000002</v>
      </c>
      <c r="G1766">
        <v>400.43831899999998</v>
      </c>
      <c r="H1766">
        <v>1.3064</v>
      </c>
      <c r="I1766">
        <v>873</v>
      </c>
    </row>
    <row r="1767" spans="1:9" x14ac:dyDescent="0.3">
      <c r="A1767">
        <v>2022</v>
      </c>
      <c r="B1767">
        <v>8</v>
      </c>
      <c r="C1767" s="1" t="s">
        <v>26</v>
      </c>
      <c r="D1767" s="1" t="s">
        <v>10</v>
      </c>
      <c r="E1767" s="1" t="s">
        <v>14</v>
      </c>
      <c r="F1767">
        <v>0.29330000000000001</v>
      </c>
      <c r="G1767">
        <v>47.363750000000003</v>
      </c>
      <c r="H1767">
        <v>0.21990000000000001</v>
      </c>
      <c r="I1767">
        <v>168</v>
      </c>
    </row>
    <row r="1768" spans="1:9" hidden="1" x14ac:dyDescent="0.3">
      <c r="A1768">
        <v>2022</v>
      </c>
      <c r="B1768">
        <v>8</v>
      </c>
      <c r="C1768" s="1" t="s">
        <v>26</v>
      </c>
      <c r="D1768" s="1" t="s">
        <v>15</v>
      </c>
      <c r="E1768" s="1" t="s">
        <v>11</v>
      </c>
      <c r="F1768">
        <v>0.64800000000000002</v>
      </c>
      <c r="G1768">
        <v>79.544736999999998</v>
      </c>
      <c r="H1768">
        <v>0.12959999999999999</v>
      </c>
      <c r="I1768">
        <v>163</v>
      </c>
    </row>
    <row r="1769" spans="1:9" hidden="1" x14ac:dyDescent="0.3">
      <c r="A1769">
        <v>2022</v>
      </c>
      <c r="B1769">
        <v>8</v>
      </c>
      <c r="C1769" s="1" t="s">
        <v>26</v>
      </c>
      <c r="D1769" s="1" t="s">
        <v>15</v>
      </c>
      <c r="E1769" s="1" t="s">
        <v>13</v>
      </c>
      <c r="F1769">
        <v>9.7257999999999996</v>
      </c>
      <c r="G1769">
        <v>1693.249683</v>
      </c>
      <c r="H1769">
        <v>3.8904000000000001</v>
      </c>
      <c r="I1769">
        <v>1743</v>
      </c>
    </row>
    <row r="1770" spans="1:9" hidden="1" x14ac:dyDescent="0.3">
      <c r="A1770">
        <v>2022</v>
      </c>
      <c r="B1770">
        <v>8</v>
      </c>
      <c r="C1770" s="1" t="s">
        <v>26</v>
      </c>
      <c r="D1770" s="1" t="s">
        <v>20</v>
      </c>
      <c r="E1770" s="1" t="s">
        <v>22</v>
      </c>
      <c r="F1770">
        <v>1.0464</v>
      </c>
      <c r="G1770">
        <v>61.849902</v>
      </c>
      <c r="H1770">
        <v>0.27210000000000001</v>
      </c>
      <c r="I1770">
        <v>200</v>
      </c>
    </row>
    <row r="1771" spans="1:9" hidden="1" x14ac:dyDescent="0.3">
      <c r="A1771">
        <v>2022</v>
      </c>
      <c r="B1771">
        <v>8</v>
      </c>
      <c r="C1771" s="1" t="s">
        <v>26</v>
      </c>
      <c r="D1771" s="1" t="s">
        <v>20</v>
      </c>
      <c r="E1771" s="1" t="s">
        <v>12</v>
      </c>
      <c r="F1771">
        <v>6.7550999999999997</v>
      </c>
      <c r="G1771">
        <v>479.08673099999999</v>
      </c>
      <c r="H1771">
        <v>2.4318</v>
      </c>
      <c r="I1771">
        <v>1405</v>
      </c>
    </row>
    <row r="1772" spans="1:9" hidden="1" x14ac:dyDescent="0.3">
      <c r="A1772">
        <v>2022</v>
      </c>
      <c r="B1772">
        <v>8</v>
      </c>
      <c r="C1772" s="1" t="s">
        <v>26</v>
      </c>
      <c r="D1772" s="1" t="s">
        <v>17</v>
      </c>
      <c r="E1772" s="1" t="s">
        <v>18</v>
      </c>
      <c r="F1772">
        <v>4.0218999999999996</v>
      </c>
      <c r="G1772">
        <v>357.342625</v>
      </c>
      <c r="H1772">
        <v>0.72389999999999999</v>
      </c>
      <c r="I1772">
        <v>1354</v>
      </c>
    </row>
    <row r="1773" spans="1:9" hidden="1" x14ac:dyDescent="0.3">
      <c r="A1773">
        <v>2022</v>
      </c>
      <c r="B1773">
        <v>8</v>
      </c>
      <c r="C1773" s="1" t="s">
        <v>26</v>
      </c>
      <c r="D1773" s="1" t="s">
        <v>19</v>
      </c>
      <c r="E1773" s="1" t="s">
        <v>12</v>
      </c>
      <c r="F1773">
        <v>0.93340000000000001</v>
      </c>
      <c r="G1773">
        <v>200.05150499999999</v>
      </c>
      <c r="H1773">
        <v>0.34539999999999998</v>
      </c>
      <c r="I1773">
        <v>0</v>
      </c>
    </row>
    <row r="1774" spans="1:9" hidden="1" x14ac:dyDescent="0.3">
      <c r="A1774">
        <v>2022</v>
      </c>
      <c r="B1774">
        <v>8</v>
      </c>
      <c r="C1774" s="1" t="s">
        <v>26</v>
      </c>
      <c r="D1774" s="1" t="s">
        <v>56</v>
      </c>
      <c r="E1774" s="1" t="s">
        <v>12</v>
      </c>
      <c r="F1774">
        <v>1.9097999999999999</v>
      </c>
      <c r="G1774">
        <v>164.086365</v>
      </c>
      <c r="H1774">
        <v>0.66839999999999999</v>
      </c>
      <c r="I1774">
        <v>856</v>
      </c>
    </row>
    <row r="1775" spans="1:9" hidden="1" x14ac:dyDescent="0.3">
      <c r="A1775">
        <v>2022</v>
      </c>
      <c r="B1775">
        <v>8</v>
      </c>
      <c r="C1775" s="1" t="s">
        <v>26</v>
      </c>
      <c r="D1775" s="1" t="s">
        <v>21</v>
      </c>
      <c r="E1775" s="1" t="s">
        <v>22</v>
      </c>
      <c r="F1775">
        <v>4.1999999999999997E-3</v>
      </c>
      <c r="G1775">
        <v>1.3345419999999999</v>
      </c>
      <c r="H1775">
        <v>1.1999999999999999E-3</v>
      </c>
      <c r="I1775">
        <v>3</v>
      </c>
    </row>
    <row r="1776" spans="1:9" hidden="1" x14ac:dyDescent="0.3">
      <c r="A1776">
        <v>2022</v>
      </c>
      <c r="B1776">
        <v>8</v>
      </c>
      <c r="C1776" s="1" t="s">
        <v>26</v>
      </c>
      <c r="D1776" s="1" t="s">
        <v>21</v>
      </c>
      <c r="E1776" s="1" t="s">
        <v>27</v>
      </c>
      <c r="F1776">
        <v>2.3999999999999998E-3</v>
      </c>
      <c r="G1776">
        <v>0.80237000000000003</v>
      </c>
      <c r="H1776">
        <v>6.9999999999999999E-4</v>
      </c>
      <c r="I1776">
        <v>6</v>
      </c>
    </row>
    <row r="1777" spans="1:9" hidden="1" x14ac:dyDescent="0.3">
      <c r="A1777">
        <v>2022</v>
      </c>
      <c r="B1777">
        <v>8</v>
      </c>
      <c r="C1777" s="1" t="s">
        <v>26</v>
      </c>
      <c r="D1777" s="1" t="s">
        <v>21</v>
      </c>
      <c r="E1777" s="1" t="s">
        <v>13</v>
      </c>
      <c r="F1777">
        <v>0.68210000000000004</v>
      </c>
      <c r="G1777">
        <v>114.57960300000001</v>
      </c>
      <c r="H1777">
        <v>0.27279999999999999</v>
      </c>
      <c r="I1777">
        <v>254</v>
      </c>
    </row>
    <row r="1778" spans="1:9" hidden="1" x14ac:dyDescent="0.3">
      <c r="A1778">
        <v>2022</v>
      </c>
      <c r="B1778">
        <v>8</v>
      </c>
      <c r="C1778" s="1" t="s">
        <v>26</v>
      </c>
      <c r="D1778" s="1" t="s">
        <v>51</v>
      </c>
      <c r="E1778" s="1" t="s">
        <v>12</v>
      </c>
      <c r="F1778">
        <v>1.1354</v>
      </c>
      <c r="G1778">
        <v>81.085424000000003</v>
      </c>
      <c r="H1778">
        <v>0.43709999999999999</v>
      </c>
      <c r="I1778">
        <v>676</v>
      </c>
    </row>
    <row r="1779" spans="1:9" hidden="1" x14ac:dyDescent="0.3">
      <c r="A1779">
        <v>2022</v>
      </c>
      <c r="B1779">
        <v>8</v>
      </c>
      <c r="C1779" s="1" t="s">
        <v>26</v>
      </c>
      <c r="D1779" s="1" t="s">
        <v>51</v>
      </c>
      <c r="E1779" s="1" t="s">
        <v>13</v>
      </c>
      <c r="F1779">
        <v>0.14849999999999999</v>
      </c>
      <c r="G1779">
        <v>13.757581</v>
      </c>
      <c r="H1779">
        <v>7.2700000000000001E-2</v>
      </c>
      <c r="I1779">
        <v>101</v>
      </c>
    </row>
    <row r="1780" spans="1:9" hidden="1" x14ac:dyDescent="0.3">
      <c r="A1780">
        <v>2022</v>
      </c>
      <c r="B1780">
        <v>8</v>
      </c>
      <c r="C1780" s="1" t="s">
        <v>26</v>
      </c>
      <c r="D1780" s="1" t="s">
        <v>52</v>
      </c>
      <c r="E1780" s="1" t="s">
        <v>13</v>
      </c>
      <c r="F1780">
        <v>0.48020000000000002</v>
      </c>
      <c r="G1780">
        <v>56.659264</v>
      </c>
      <c r="H1780">
        <v>0.19209999999999999</v>
      </c>
      <c r="I1780">
        <v>0</v>
      </c>
    </row>
    <row r="1781" spans="1:9" hidden="1" x14ac:dyDescent="0.3">
      <c r="A1781">
        <v>2022</v>
      </c>
      <c r="B1781">
        <v>8</v>
      </c>
      <c r="C1781" s="1" t="s">
        <v>26</v>
      </c>
      <c r="D1781" s="1" t="s">
        <v>50</v>
      </c>
      <c r="E1781" s="1" t="s">
        <v>27</v>
      </c>
      <c r="F1781">
        <v>0.51549999999999996</v>
      </c>
      <c r="G1781">
        <v>52.392999000000003</v>
      </c>
      <c r="H1781">
        <v>0.16500000000000001</v>
      </c>
      <c r="I1781">
        <v>424</v>
      </c>
    </row>
    <row r="1782" spans="1:9" x14ac:dyDescent="0.3">
      <c r="A1782">
        <v>2022</v>
      </c>
      <c r="B1782">
        <v>8</v>
      </c>
      <c r="C1782" s="1" t="s">
        <v>32</v>
      </c>
      <c r="D1782" s="1" t="s">
        <v>10</v>
      </c>
      <c r="E1782" s="1" t="s">
        <v>11</v>
      </c>
      <c r="F1782">
        <v>43.929200000000002</v>
      </c>
      <c r="G1782">
        <v>3039.610091</v>
      </c>
      <c r="H1782">
        <v>9.2250999999999994</v>
      </c>
      <c r="I1782">
        <v>7021</v>
      </c>
    </row>
    <row r="1783" spans="1:9" x14ac:dyDescent="0.3">
      <c r="A1783">
        <v>2022</v>
      </c>
      <c r="B1783">
        <v>8</v>
      </c>
      <c r="C1783" s="1" t="s">
        <v>32</v>
      </c>
      <c r="D1783" s="1" t="s">
        <v>10</v>
      </c>
      <c r="E1783" s="1" t="s">
        <v>27</v>
      </c>
      <c r="F1783">
        <v>6.9999999999999999E-4</v>
      </c>
      <c r="G1783">
        <v>4.6413999999999997E-2</v>
      </c>
      <c r="H1783">
        <v>2.0000000000000001E-4</v>
      </c>
      <c r="I1783">
        <v>1</v>
      </c>
    </row>
    <row r="1784" spans="1:9" x14ac:dyDescent="0.3">
      <c r="A1784">
        <v>2022</v>
      </c>
      <c r="B1784">
        <v>8</v>
      </c>
      <c r="C1784" s="1" t="s">
        <v>32</v>
      </c>
      <c r="D1784" s="1" t="s">
        <v>10</v>
      </c>
      <c r="E1784" s="1" t="s">
        <v>12</v>
      </c>
      <c r="F1784">
        <v>136.4948</v>
      </c>
      <c r="G1784">
        <v>13934.444727</v>
      </c>
      <c r="H1784">
        <v>47.773200000000003</v>
      </c>
      <c r="I1784">
        <v>19290</v>
      </c>
    </row>
    <row r="1785" spans="1:9" x14ac:dyDescent="0.3">
      <c r="A1785">
        <v>2022</v>
      </c>
      <c r="B1785">
        <v>8</v>
      </c>
      <c r="C1785" s="1" t="s">
        <v>32</v>
      </c>
      <c r="D1785" s="1" t="s">
        <v>10</v>
      </c>
      <c r="E1785" s="1" t="s">
        <v>13</v>
      </c>
      <c r="F1785">
        <v>8.7719000000000005</v>
      </c>
      <c r="G1785">
        <v>1290.3116910000001</v>
      </c>
      <c r="H1785">
        <v>4.3630000000000004</v>
      </c>
      <c r="I1785">
        <v>2403</v>
      </c>
    </row>
    <row r="1786" spans="1:9" x14ac:dyDescent="0.3">
      <c r="A1786">
        <v>2022</v>
      </c>
      <c r="B1786">
        <v>8</v>
      </c>
      <c r="C1786" s="1" t="s">
        <v>32</v>
      </c>
      <c r="D1786" s="1" t="s">
        <v>10</v>
      </c>
      <c r="E1786" s="1" t="s">
        <v>14</v>
      </c>
      <c r="F1786">
        <v>1.7299999999999999E-2</v>
      </c>
      <c r="G1786">
        <v>3.582185</v>
      </c>
      <c r="H1786">
        <v>1.2999999999999999E-2</v>
      </c>
      <c r="I1786">
        <v>5</v>
      </c>
    </row>
    <row r="1787" spans="1:9" hidden="1" x14ac:dyDescent="0.3">
      <c r="A1787">
        <v>2022</v>
      </c>
      <c r="B1787">
        <v>8</v>
      </c>
      <c r="C1787" s="1" t="s">
        <v>32</v>
      </c>
      <c r="D1787" s="1" t="s">
        <v>15</v>
      </c>
      <c r="E1787" s="1" t="s">
        <v>11</v>
      </c>
      <c r="F1787">
        <v>1.6218999999999999</v>
      </c>
      <c r="G1787">
        <v>225.96517600000001</v>
      </c>
      <c r="H1787">
        <v>0.32440000000000002</v>
      </c>
      <c r="I1787">
        <v>262</v>
      </c>
    </row>
    <row r="1788" spans="1:9" hidden="1" x14ac:dyDescent="0.3">
      <c r="A1788">
        <v>2022</v>
      </c>
      <c r="B1788">
        <v>8</v>
      </c>
      <c r="C1788" s="1" t="s">
        <v>32</v>
      </c>
      <c r="D1788" s="1" t="s">
        <v>15</v>
      </c>
      <c r="E1788" s="1" t="s">
        <v>13</v>
      </c>
      <c r="F1788">
        <v>35.424799999999998</v>
      </c>
      <c r="G1788">
        <v>7079.5944049999998</v>
      </c>
      <c r="H1788">
        <v>14.1701</v>
      </c>
      <c r="I1788">
        <v>3846</v>
      </c>
    </row>
    <row r="1789" spans="1:9" hidden="1" x14ac:dyDescent="0.3">
      <c r="A1789">
        <v>2022</v>
      </c>
      <c r="B1789">
        <v>8</v>
      </c>
      <c r="C1789" s="1" t="s">
        <v>32</v>
      </c>
      <c r="D1789" s="1" t="s">
        <v>20</v>
      </c>
      <c r="E1789" s="1" t="s">
        <v>22</v>
      </c>
      <c r="F1789">
        <v>2.8089</v>
      </c>
      <c r="G1789">
        <v>160.881395</v>
      </c>
      <c r="H1789">
        <v>0.73029999999999995</v>
      </c>
      <c r="I1789">
        <v>350</v>
      </c>
    </row>
    <row r="1790" spans="1:9" hidden="1" x14ac:dyDescent="0.3">
      <c r="A1790">
        <v>2022</v>
      </c>
      <c r="B1790">
        <v>8</v>
      </c>
      <c r="C1790" s="1" t="s">
        <v>32</v>
      </c>
      <c r="D1790" s="1" t="s">
        <v>20</v>
      </c>
      <c r="E1790" s="1" t="s">
        <v>12</v>
      </c>
      <c r="F1790">
        <v>13.5756</v>
      </c>
      <c r="G1790">
        <v>1101.436074</v>
      </c>
      <c r="H1790">
        <v>4.8872</v>
      </c>
      <c r="I1790">
        <v>1795</v>
      </c>
    </row>
    <row r="1791" spans="1:9" hidden="1" x14ac:dyDescent="0.3">
      <c r="A1791">
        <v>2022</v>
      </c>
      <c r="B1791">
        <v>8</v>
      </c>
      <c r="C1791" s="1" t="s">
        <v>32</v>
      </c>
      <c r="D1791" s="1" t="s">
        <v>56</v>
      </c>
      <c r="E1791" s="1" t="s">
        <v>12</v>
      </c>
      <c r="F1791">
        <v>12.331200000000001</v>
      </c>
      <c r="G1791">
        <v>1072.2411139999999</v>
      </c>
      <c r="H1791">
        <v>4.3159000000000001</v>
      </c>
      <c r="I1791">
        <v>3741</v>
      </c>
    </row>
    <row r="1792" spans="1:9" hidden="1" x14ac:dyDescent="0.3">
      <c r="A1792">
        <v>2022</v>
      </c>
      <c r="B1792">
        <v>8</v>
      </c>
      <c r="C1792" s="1" t="s">
        <v>32</v>
      </c>
      <c r="D1792" s="1" t="s">
        <v>21</v>
      </c>
      <c r="E1792" s="1" t="s">
        <v>22</v>
      </c>
      <c r="F1792">
        <v>3.8999999999999998E-3</v>
      </c>
      <c r="G1792">
        <v>1.7209080000000001</v>
      </c>
      <c r="H1792">
        <v>1.1000000000000001E-3</v>
      </c>
      <c r="I1792">
        <v>5</v>
      </c>
    </row>
    <row r="1793" spans="1:9" hidden="1" x14ac:dyDescent="0.3">
      <c r="A1793">
        <v>2022</v>
      </c>
      <c r="B1793">
        <v>8</v>
      </c>
      <c r="C1793" s="1" t="s">
        <v>32</v>
      </c>
      <c r="D1793" s="1" t="s">
        <v>21</v>
      </c>
      <c r="E1793" s="1" t="s">
        <v>27</v>
      </c>
      <c r="F1793">
        <v>2.29E-2</v>
      </c>
      <c r="G1793">
        <v>7.5275290000000004</v>
      </c>
      <c r="H1793">
        <v>6.8999999999999999E-3</v>
      </c>
      <c r="I1793">
        <v>20</v>
      </c>
    </row>
    <row r="1794" spans="1:9" hidden="1" x14ac:dyDescent="0.3">
      <c r="A1794">
        <v>2022</v>
      </c>
      <c r="B1794">
        <v>8</v>
      </c>
      <c r="C1794" s="1" t="s">
        <v>32</v>
      </c>
      <c r="D1794" s="1" t="s">
        <v>21</v>
      </c>
      <c r="E1794" s="1" t="s">
        <v>13</v>
      </c>
      <c r="F1794">
        <v>1.9689000000000001</v>
      </c>
      <c r="G1794">
        <v>514.08347100000003</v>
      </c>
      <c r="H1794">
        <v>0.78759999999999997</v>
      </c>
      <c r="I1794">
        <v>413</v>
      </c>
    </row>
    <row r="1795" spans="1:9" hidden="1" x14ac:dyDescent="0.3">
      <c r="A1795">
        <v>2022</v>
      </c>
      <c r="B1795">
        <v>8</v>
      </c>
      <c r="C1795" s="1" t="s">
        <v>32</v>
      </c>
      <c r="D1795" s="1" t="s">
        <v>17</v>
      </c>
      <c r="E1795" s="1" t="s">
        <v>18</v>
      </c>
      <c r="F1795">
        <v>5.577</v>
      </c>
      <c r="G1795">
        <v>506.79238900000001</v>
      </c>
      <c r="H1795">
        <v>1.0039</v>
      </c>
      <c r="I1795">
        <v>2265</v>
      </c>
    </row>
    <row r="1796" spans="1:9" hidden="1" x14ac:dyDescent="0.3">
      <c r="A1796">
        <v>2022</v>
      </c>
      <c r="B1796">
        <v>8</v>
      </c>
      <c r="C1796" s="1" t="s">
        <v>32</v>
      </c>
      <c r="D1796" s="1" t="s">
        <v>33</v>
      </c>
      <c r="E1796" s="1" t="s">
        <v>18</v>
      </c>
      <c r="F1796">
        <v>1.0411999999999999</v>
      </c>
      <c r="G1796">
        <v>345.81836499999997</v>
      </c>
      <c r="H1796">
        <v>0.1978</v>
      </c>
      <c r="I1796">
        <v>106</v>
      </c>
    </row>
    <row r="1797" spans="1:9" hidden="1" x14ac:dyDescent="0.3">
      <c r="A1797">
        <v>2022</v>
      </c>
      <c r="B1797">
        <v>8</v>
      </c>
      <c r="C1797" s="1" t="s">
        <v>32</v>
      </c>
      <c r="D1797" s="1" t="s">
        <v>33</v>
      </c>
      <c r="E1797" s="1" t="s">
        <v>12</v>
      </c>
      <c r="F1797">
        <v>2.0199999999999999E-2</v>
      </c>
      <c r="G1797">
        <v>9.1996350000000007</v>
      </c>
      <c r="H1797">
        <v>7.1999999999999998E-3</v>
      </c>
      <c r="I1797">
        <v>7</v>
      </c>
    </row>
    <row r="1798" spans="1:9" hidden="1" x14ac:dyDescent="0.3">
      <c r="A1798">
        <v>2022</v>
      </c>
      <c r="B1798">
        <v>8</v>
      </c>
      <c r="C1798" s="1" t="s">
        <v>32</v>
      </c>
      <c r="D1798" s="1" t="s">
        <v>33</v>
      </c>
      <c r="E1798" s="1" t="s">
        <v>13</v>
      </c>
      <c r="F1798">
        <v>3.7499999999999999E-2</v>
      </c>
      <c r="G1798">
        <v>20.010375</v>
      </c>
      <c r="H1798">
        <v>1.8800000000000001E-2</v>
      </c>
      <c r="I1798">
        <v>35</v>
      </c>
    </row>
    <row r="1799" spans="1:9" hidden="1" x14ac:dyDescent="0.3">
      <c r="A1799">
        <v>2022</v>
      </c>
      <c r="B1799">
        <v>8</v>
      </c>
      <c r="C1799" s="1" t="s">
        <v>32</v>
      </c>
      <c r="D1799" s="1" t="s">
        <v>58</v>
      </c>
      <c r="E1799" s="1" t="s">
        <v>12</v>
      </c>
      <c r="F1799">
        <v>5.6062000000000003</v>
      </c>
      <c r="G1799">
        <v>313.649181</v>
      </c>
      <c r="H1799">
        <v>1.9621999999999999</v>
      </c>
      <c r="I1799">
        <v>131</v>
      </c>
    </row>
    <row r="1800" spans="1:9" hidden="1" x14ac:dyDescent="0.3">
      <c r="A1800">
        <v>2022</v>
      </c>
      <c r="B1800">
        <v>8</v>
      </c>
      <c r="C1800" s="1" t="s">
        <v>32</v>
      </c>
      <c r="D1800" s="1" t="s">
        <v>51</v>
      </c>
      <c r="E1800" s="1" t="s">
        <v>12</v>
      </c>
      <c r="F1800">
        <v>3.0958999999999999</v>
      </c>
      <c r="G1800">
        <v>202.80738400000001</v>
      </c>
      <c r="H1800">
        <v>1.1919</v>
      </c>
      <c r="I1800">
        <v>1758</v>
      </c>
    </row>
    <row r="1801" spans="1:9" hidden="1" x14ac:dyDescent="0.3">
      <c r="A1801">
        <v>2022</v>
      </c>
      <c r="B1801">
        <v>8</v>
      </c>
      <c r="C1801" s="1" t="s">
        <v>32</v>
      </c>
      <c r="D1801" s="1" t="s">
        <v>51</v>
      </c>
      <c r="E1801" s="1" t="s">
        <v>13</v>
      </c>
      <c r="F1801">
        <v>0.36830000000000002</v>
      </c>
      <c r="G1801">
        <v>33.449024000000001</v>
      </c>
      <c r="H1801">
        <v>0.1804</v>
      </c>
      <c r="I1801">
        <v>120</v>
      </c>
    </row>
    <row r="1802" spans="1:9" hidden="1" x14ac:dyDescent="0.3">
      <c r="A1802">
        <v>2022</v>
      </c>
      <c r="B1802">
        <v>8</v>
      </c>
      <c r="C1802" s="1" t="s">
        <v>32</v>
      </c>
      <c r="D1802" s="1" t="s">
        <v>35</v>
      </c>
      <c r="E1802" s="1" t="s">
        <v>18</v>
      </c>
      <c r="F1802">
        <v>0.32879999999999998</v>
      </c>
      <c r="G1802">
        <v>83.087602000000004</v>
      </c>
      <c r="H1802">
        <v>5.9200000000000003E-2</v>
      </c>
      <c r="I1802">
        <v>0</v>
      </c>
    </row>
    <row r="1803" spans="1:9" hidden="1" x14ac:dyDescent="0.3">
      <c r="A1803">
        <v>2022</v>
      </c>
      <c r="B1803">
        <v>8</v>
      </c>
      <c r="C1803" s="1" t="s">
        <v>32</v>
      </c>
      <c r="D1803" s="1" t="s">
        <v>35</v>
      </c>
      <c r="E1803" s="1" t="s">
        <v>12</v>
      </c>
      <c r="F1803">
        <v>0.3392</v>
      </c>
      <c r="G1803">
        <v>98.935481999999993</v>
      </c>
      <c r="H1803">
        <v>0.1187</v>
      </c>
      <c r="I1803">
        <v>0</v>
      </c>
    </row>
    <row r="1804" spans="1:9" x14ac:dyDescent="0.3">
      <c r="A1804">
        <v>2022</v>
      </c>
      <c r="B1804">
        <v>8</v>
      </c>
      <c r="C1804" s="1" t="s">
        <v>9</v>
      </c>
      <c r="D1804" s="1" t="s">
        <v>10</v>
      </c>
      <c r="E1804" s="1" t="s">
        <v>46</v>
      </c>
      <c r="F1804">
        <v>4.9946999999999999</v>
      </c>
      <c r="G1804">
        <v>350.64789999999999</v>
      </c>
      <c r="H1804">
        <v>0.99890000000000001</v>
      </c>
      <c r="I1804">
        <v>295</v>
      </c>
    </row>
    <row r="1805" spans="1:9" x14ac:dyDescent="0.3">
      <c r="A1805">
        <v>2022</v>
      </c>
      <c r="B1805">
        <v>8</v>
      </c>
      <c r="C1805" s="1" t="s">
        <v>26</v>
      </c>
      <c r="D1805" s="1" t="s">
        <v>10</v>
      </c>
      <c r="E1805" s="1" t="s">
        <v>46</v>
      </c>
      <c r="F1805">
        <v>3.7602000000000002</v>
      </c>
      <c r="G1805">
        <v>312.31299999999999</v>
      </c>
      <c r="H1805">
        <v>0.75190000000000001</v>
      </c>
      <c r="I1805">
        <v>813</v>
      </c>
    </row>
    <row r="1806" spans="1:9" x14ac:dyDescent="0.3">
      <c r="A1806">
        <v>2022</v>
      </c>
      <c r="B1806">
        <v>8</v>
      </c>
      <c r="C1806" s="1" t="s">
        <v>32</v>
      </c>
      <c r="D1806" s="1" t="s">
        <v>10</v>
      </c>
      <c r="E1806" s="1" t="s">
        <v>46</v>
      </c>
      <c r="F1806">
        <v>9.8409999999999993</v>
      </c>
      <c r="G1806">
        <v>794.33199999999999</v>
      </c>
      <c r="H1806">
        <v>1.9681999999999999</v>
      </c>
      <c r="I1806">
        <v>1201</v>
      </c>
    </row>
    <row r="1807" spans="1:9" hidden="1" x14ac:dyDescent="0.3">
      <c r="A1807">
        <v>2022</v>
      </c>
      <c r="B1807">
        <v>9</v>
      </c>
      <c r="C1807" s="1" t="s">
        <v>9</v>
      </c>
      <c r="D1807" s="1" t="s">
        <v>15</v>
      </c>
      <c r="E1807" s="1" t="s">
        <v>11</v>
      </c>
      <c r="F1807">
        <v>0.2591</v>
      </c>
      <c r="G1807">
        <v>21.931858999999999</v>
      </c>
      <c r="H1807">
        <v>5.1799999999999999E-2</v>
      </c>
      <c r="I1807">
        <v>32</v>
      </c>
    </row>
    <row r="1808" spans="1:9" hidden="1" x14ac:dyDescent="0.3">
      <c r="A1808">
        <v>2022</v>
      </c>
      <c r="B1808">
        <v>9</v>
      </c>
      <c r="C1808" s="1" t="s">
        <v>9</v>
      </c>
      <c r="D1808" s="1" t="s">
        <v>15</v>
      </c>
      <c r="E1808" s="1" t="s">
        <v>13</v>
      </c>
      <c r="F1808">
        <v>38.967300000000002</v>
      </c>
      <c r="G1808">
        <v>7477.9733239999996</v>
      </c>
      <c r="H1808">
        <v>15.587</v>
      </c>
      <c r="I1808">
        <v>622</v>
      </c>
    </row>
    <row r="1809" spans="1:9" x14ac:dyDescent="0.3">
      <c r="A1809">
        <v>2022</v>
      </c>
      <c r="B1809">
        <v>9</v>
      </c>
      <c r="C1809" s="1" t="s">
        <v>9</v>
      </c>
      <c r="D1809" s="1" t="s">
        <v>10</v>
      </c>
      <c r="E1809" s="1" t="s">
        <v>11</v>
      </c>
      <c r="F1809">
        <v>4.4724000000000004</v>
      </c>
      <c r="G1809">
        <v>372.44873799999999</v>
      </c>
      <c r="H1809">
        <v>0.93920000000000003</v>
      </c>
      <c r="I1809">
        <v>337</v>
      </c>
    </row>
    <row r="1810" spans="1:9" x14ac:dyDescent="0.3">
      <c r="A1810">
        <v>2022</v>
      </c>
      <c r="B1810">
        <v>9</v>
      </c>
      <c r="C1810" s="1" t="s">
        <v>9</v>
      </c>
      <c r="D1810" s="1" t="s">
        <v>10</v>
      </c>
      <c r="E1810" s="1" t="s">
        <v>12</v>
      </c>
      <c r="F1810">
        <v>36.849400000000003</v>
      </c>
      <c r="G1810">
        <v>3683.3465890000002</v>
      </c>
      <c r="H1810">
        <v>12.8973</v>
      </c>
      <c r="I1810">
        <v>561</v>
      </c>
    </row>
    <row r="1811" spans="1:9" x14ac:dyDescent="0.3">
      <c r="A1811">
        <v>2022</v>
      </c>
      <c r="B1811">
        <v>9</v>
      </c>
      <c r="C1811" s="1" t="s">
        <v>9</v>
      </c>
      <c r="D1811" s="1" t="s">
        <v>10</v>
      </c>
      <c r="E1811" s="1" t="s">
        <v>13</v>
      </c>
      <c r="F1811">
        <v>20.111599999999999</v>
      </c>
      <c r="G1811">
        <v>2658.1624259999999</v>
      </c>
      <c r="H1811">
        <v>10.045500000000001</v>
      </c>
      <c r="I1811">
        <v>459</v>
      </c>
    </row>
    <row r="1812" spans="1:9" hidden="1" x14ac:dyDescent="0.3">
      <c r="A1812">
        <v>2022</v>
      </c>
      <c r="B1812">
        <v>9</v>
      </c>
      <c r="C1812" s="1" t="s">
        <v>9</v>
      </c>
      <c r="D1812" s="1" t="s">
        <v>21</v>
      </c>
      <c r="E1812" s="1" t="s">
        <v>22</v>
      </c>
      <c r="F1812">
        <v>5.4999999999999997E-3</v>
      </c>
      <c r="G1812">
        <v>1.1916530000000001</v>
      </c>
      <c r="H1812">
        <v>1.5E-3</v>
      </c>
      <c r="I1812">
        <v>2</v>
      </c>
    </row>
    <row r="1813" spans="1:9" hidden="1" x14ac:dyDescent="0.3">
      <c r="A1813">
        <v>2022</v>
      </c>
      <c r="B1813">
        <v>9</v>
      </c>
      <c r="C1813" s="1" t="s">
        <v>9</v>
      </c>
      <c r="D1813" s="1" t="s">
        <v>21</v>
      </c>
      <c r="E1813" s="1" t="s">
        <v>13</v>
      </c>
      <c r="F1813">
        <v>3.7585999999999999</v>
      </c>
      <c r="G1813">
        <v>578.31913099999997</v>
      </c>
      <c r="H1813">
        <v>1.5034000000000001</v>
      </c>
      <c r="I1813">
        <v>164</v>
      </c>
    </row>
    <row r="1814" spans="1:9" hidden="1" x14ac:dyDescent="0.3">
      <c r="A1814">
        <v>2022</v>
      </c>
      <c r="B1814">
        <v>9</v>
      </c>
      <c r="C1814" s="1" t="s">
        <v>9</v>
      </c>
      <c r="D1814" s="1" t="s">
        <v>17</v>
      </c>
      <c r="E1814" s="1" t="s">
        <v>18</v>
      </c>
      <c r="F1814">
        <v>2.8967999999999998</v>
      </c>
      <c r="G1814">
        <v>309.26137699999998</v>
      </c>
      <c r="H1814">
        <v>0.52139999999999997</v>
      </c>
      <c r="I1814">
        <v>156</v>
      </c>
    </row>
    <row r="1815" spans="1:9" hidden="1" x14ac:dyDescent="0.3">
      <c r="A1815">
        <v>2022</v>
      </c>
      <c r="B1815">
        <v>9</v>
      </c>
      <c r="C1815" s="1" t="s">
        <v>9</v>
      </c>
      <c r="D1815" s="1" t="s">
        <v>20</v>
      </c>
      <c r="E1815" s="1" t="s">
        <v>22</v>
      </c>
      <c r="F1815">
        <v>5.3800000000000001E-2</v>
      </c>
      <c r="G1815">
        <v>3.2104729999999999</v>
      </c>
      <c r="H1815">
        <v>1.4E-2</v>
      </c>
      <c r="I1815">
        <v>4</v>
      </c>
    </row>
    <row r="1816" spans="1:9" hidden="1" x14ac:dyDescent="0.3">
      <c r="A1816">
        <v>2022</v>
      </c>
      <c r="B1816">
        <v>9</v>
      </c>
      <c r="C1816" s="1" t="s">
        <v>9</v>
      </c>
      <c r="D1816" s="1" t="s">
        <v>20</v>
      </c>
      <c r="E1816" s="1" t="s">
        <v>12</v>
      </c>
      <c r="F1816">
        <v>2.4312999999999998</v>
      </c>
      <c r="G1816">
        <v>168.27213399999999</v>
      </c>
      <c r="H1816">
        <v>0.87529999999999997</v>
      </c>
      <c r="I1816">
        <v>159</v>
      </c>
    </row>
    <row r="1817" spans="1:9" hidden="1" x14ac:dyDescent="0.3">
      <c r="A1817">
        <v>2022</v>
      </c>
      <c r="B1817">
        <v>9</v>
      </c>
      <c r="C1817" s="1" t="s">
        <v>9</v>
      </c>
      <c r="D1817" s="1" t="s">
        <v>57</v>
      </c>
      <c r="E1817" s="1" t="s">
        <v>12</v>
      </c>
      <c r="F1817">
        <v>0.97430000000000005</v>
      </c>
      <c r="G1817">
        <v>88.223206000000005</v>
      </c>
      <c r="H1817">
        <v>0.34100000000000003</v>
      </c>
      <c r="I1817">
        <v>81</v>
      </c>
    </row>
    <row r="1818" spans="1:9" hidden="1" x14ac:dyDescent="0.3">
      <c r="A1818">
        <v>2022</v>
      </c>
      <c r="B1818">
        <v>9</v>
      </c>
      <c r="C1818" s="1" t="s">
        <v>9</v>
      </c>
      <c r="D1818" s="1" t="s">
        <v>56</v>
      </c>
      <c r="E1818" s="1" t="s">
        <v>12</v>
      </c>
      <c r="F1818">
        <v>0.84909999999999997</v>
      </c>
      <c r="G1818">
        <v>78.136527999999998</v>
      </c>
      <c r="H1818">
        <v>0.29720000000000002</v>
      </c>
      <c r="I1818">
        <v>114</v>
      </c>
    </row>
    <row r="1819" spans="1:9" hidden="1" x14ac:dyDescent="0.3">
      <c r="A1819">
        <v>2022</v>
      </c>
      <c r="B1819">
        <v>9</v>
      </c>
      <c r="C1819" s="1" t="s">
        <v>9</v>
      </c>
      <c r="D1819" s="1" t="s">
        <v>60</v>
      </c>
      <c r="E1819" s="1" t="s">
        <v>22</v>
      </c>
      <c r="F1819">
        <v>1.1431</v>
      </c>
      <c r="G1819">
        <v>75.358834999999999</v>
      </c>
      <c r="H1819">
        <v>0.2858</v>
      </c>
      <c r="I1819">
        <v>0</v>
      </c>
    </row>
    <row r="1820" spans="1:9" hidden="1" x14ac:dyDescent="0.3">
      <c r="A1820">
        <v>2022</v>
      </c>
      <c r="B1820">
        <v>9</v>
      </c>
      <c r="C1820" s="1" t="s">
        <v>9</v>
      </c>
      <c r="D1820" s="1" t="s">
        <v>58</v>
      </c>
      <c r="E1820" s="1" t="s">
        <v>12</v>
      </c>
      <c r="F1820">
        <v>1.0530999999999999</v>
      </c>
      <c r="G1820">
        <v>56.502913999999997</v>
      </c>
      <c r="H1820">
        <v>0.36859999999999998</v>
      </c>
      <c r="I1820">
        <v>0</v>
      </c>
    </row>
    <row r="1821" spans="1:9" hidden="1" x14ac:dyDescent="0.3">
      <c r="A1821">
        <v>2022</v>
      </c>
      <c r="B1821">
        <v>9</v>
      </c>
      <c r="C1821" s="1" t="s">
        <v>9</v>
      </c>
      <c r="D1821" s="1" t="s">
        <v>19</v>
      </c>
      <c r="E1821" s="1" t="s">
        <v>12</v>
      </c>
      <c r="F1821">
        <v>0.2482</v>
      </c>
      <c r="G1821">
        <v>47.686528000000003</v>
      </c>
      <c r="H1821">
        <v>9.1800000000000007E-2</v>
      </c>
      <c r="I1821">
        <v>0</v>
      </c>
    </row>
    <row r="1822" spans="1:9" x14ac:dyDescent="0.3">
      <c r="A1822">
        <v>2022</v>
      </c>
      <c r="B1822">
        <v>9</v>
      </c>
      <c r="C1822" s="1" t="s">
        <v>26</v>
      </c>
      <c r="D1822" s="1" t="s">
        <v>10</v>
      </c>
      <c r="E1822" s="1" t="s">
        <v>11</v>
      </c>
      <c r="F1822">
        <v>13.612</v>
      </c>
      <c r="G1822">
        <v>1019.348168</v>
      </c>
      <c r="H1822">
        <v>2.8586</v>
      </c>
      <c r="I1822">
        <v>3207</v>
      </c>
    </row>
    <row r="1823" spans="1:9" x14ac:dyDescent="0.3">
      <c r="A1823">
        <v>2022</v>
      </c>
      <c r="B1823">
        <v>9</v>
      </c>
      <c r="C1823" s="1" t="s">
        <v>26</v>
      </c>
      <c r="D1823" s="1" t="s">
        <v>10</v>
      </c>
      <c r="E1823" s="1" t="s">
        <v>12</v>
      </c>
      <c r="F1823">
        <v>53.9114</v>
      </c>
      <c r="G1823">
        <v>5939.7496799999999</v>
      </c>
      <c r="H1823">
        <v>18.869</v>
      </c>
      <c r="I1823">
        <v>8071</v>
      </c>
    </row>
    <row r="1824" spans="1:9" x14ac:dyDescent="0.3">
      <c r="A1824">
        <v>2022</v>
      </c>
      <c r="B1824">
        <v>9</v>
      </c>
      <c r="C1824" s="1" t="s">
        <v>26</v>
      </c>
      <c r="D1824" s="1" t="s">
        <v>10</v>
      </c>
      <c r="E1824" s="1" t="s">
        <v>13</v>
      </c>
      <c r="F1824">
        <v>6.1974999999999998</v>
      </c>
      <c r="G1824">
        <v>813.65182900000002</v>
      </c>
      <c r="H1824">
        <v>3.0510999999999999</v>
      </c>
      <c r="I1824">
        <v>1798</v>
      </c>
    </row>
    <row r="1825" spans="1:9" x14ac:dyDescent="0.3">
      <c r="A1825">
        <v>2022</v>
      </c>
      <c r="B1825">
        <v>9</v>
      </c>
      <c r="C1825" s="1" t="s">
        <v>26</v>
      </c>
      <c r="D1825" s="1" t="s">
        <v>10</v>
      </c>
      <c r="E1825" s="1" t="s">
        <v>14</v>
      </c>
      <c r="F1825">
        <v>0.2838</v>
      </c>
      <c r="G1825">
        <v>45.835925000000003</v>
      </c>
      <c r="H1825">
        <v>0.21279999999999999</v>
      </c>
      <c r="I1825">
        <v>168</v>
      </c>
    </row>
    <row r="1826" spans="1:9" hidden="1" x14ac:dyDescent="0.3">
      <c r="A1826">
        <v>2022</v>
      </c>
      <c r="B1826">
        <v>9</v>
      </c>
      <c r="C1826" s="1" t="s">
        <v>26</v>
      </c>
      <c r="D1826" s="1" t="s">
        <v>15</v>
      </c>
      <c r="E1826" s="1" t="s">
        <v>11</v>
      </c>
      <c r="F1826">
        <v>0.70309999999999995</v>
      </c>
      <c r="G1826">
        <v>83.168761000000003</v>
      </c>
      <c r="H1826">
        <v>0.1406</v>
      </c>
      <c r="I1826">
        <v>202</v>
      </c>
    </row>
    <row r="1827" spans="1:9" hidden="1" x14ac:dyDescent="0.3">
      <c r="A1827">
        <v>2022</v>
      </c>
      <c r="B1827">
        <v>9</v>
      </c>
      <c r="C1827" s="1" t="s">
        <v>26</v>
      </c>
      <c r="D1827" s="1" t="s">
        <v>15</v>
      </c>
      <c r="E1827" s="1" t="s">
        <v>13</v>
      </c>
      <c r="F1827">
        <v>11.0032</v>
      </c>
      <c r="G1827">
        <v>2009.1188569999999</v>
      </c>
      <c r="H1827">
        <v>4.4013</v>
      </c>
      <c r="I1827">
        <v>1621</v>
      </c>
    </row>
    <row r="1828" spans="1:9" hidden="1" x14ac:dyDescent="0.3">
      <c r="A1828">
        <v>2022</v>
      </c>
      <c r="B1828">
        <v>9</v>
      </c>
      <c r="C1828" s="1" t="s">
        <v>26</v>
      </c>
      <c r="D1828" s="1" t="s">
        <v>20</v>
      </c>
      <c r="E1828" s="1" t="s">
        <v>22</v>
      </c>
      <c r="F1828">
        <v>0.78269999999999995</v>
      </c>
      <c r="G1828">
        <v>48.973263000000003</v>
      </c>
      <c r="H1828">
        <v>0.20349999999999999</v>
      </c>
      <c r="I1828">
        <v>191</v>
      </c>
    </row>
    <row r="1829" spans="1:9" hidden="1" x14ac:dyDescent="0.3">
      <c r="A1829">
        <v>2022</v>
      </c>
      <c r="B1829">
        <v>9</v>
      </c>
      <c r="C1829" s="1" t="s">
        <v>26</v>
      </c>
      <c r="D1829" s="1" t="s">
        <v>20</v>
      </c>
      <c r="E1829" s="1" t="s">
        <v>12</v>
      </c>
      <c r="F1829">
        <v>14.0677</v>
      </c>
      <c r="G1829">
        <v>770.71858399999996</v>
      </c>
      <c r="H1829">
        <v>5.0643000000000002</v>
      </c>
      <c r="I1829">
        <v>1386</v>
      </c>
    </row>
    <row r="1830" spans="1:9" hidden="1" x14ac:dyDescent="0.3">
      <c r="A1830">
        <v>2022</v>
      </c>
      <c r="B1830">
        <v>9</v>
      </c>
      <c r="C1830" s="1" t="s">
        <v>26</v>
      </c>
      <c r="D1830" s="1" t="s">
        <v>17</v>
      </c>
      <c r="E1830" s="1" t="s">
        <v>18</v>
      </c>
      <c r="F1830">
        <v>3.8073999999999999</v>
      </c>
      <c r="G1830">
        <v>297.966205</v>
      </c>
      <c r="H1830">
        <v>0.68530000000000002</v>
      </c>
      <c r="I1830">
        <v>1396</v>
      </c>
    </row>
    <row r="1831" spans="1:9" hidden="1" x14ac:dyDescent="0.3">
      <c r="A1831">
        <v>2022</v>
      </c>
      <c r="B1831">
        <v>9</v>
      </c>
      <c r="C1831" s="1" t="s">
        <v>26</v>
      </c>
      <c r="D1831" s="1" t="s">
        <v>56</v>
      </c>
      <c r="E1831" s="1" t="s">
        <v>12</v>
      </c>
      <c r="F1831">
        <v>1.9004000000000001</v>
      </c>
      <c r="G1831">
        <v>167.379323</v>
      </c>
      <c r="H1831">
        <v>0.66510000000000002</v>
      </c>
      <c r="I1831">
        <v>984</v>
      </c>
    </row>
    <row r="1832" spans="1:9" hidden="1" x14ac:dyDescent="0.3">
      <c r="A1832">
        <v>2022</v>
      </c>
      <c r="B1832">
        <v>9</v>
      </c>
      <c r="C1832" s="1" t="s">
        <v>26</v>
      </c>
      <c r="D1832" s="1" t="s">
        <v>60</v>
      </c>
      <c r="E1832" s="1" t="s">
        <v>22</v>
      </c>
      <c r="F1832">
        <v>1.3413999999999999</v>
      </c>
      <c r="G1832">
        <v>127.422027</v>
      </c>
      <c r="H1832">
        <v>0.33539999999999998</v>
      </c>
      <c r="I1832">
        <v>825</v>
      </c>
    </row>
    <row r="1833" spans="1:9" hidden="1" x14ac:dyDescent="0.3">
      <c r="A1833">
        <v>2022</v>
      </c>
      <c r="B1833">
        <v>9</v>
      </c>
      <c r="C1833" s="1" t="s">
        <v>26</v>
      </c>
      <c r="D1833" s="1" t="s">
        <v>21</v>
      </c>
      <c r="E1833" s="1" t="s">
        <v>22</v>
      </c>
      <c r="F1833">
        <v>4.4000000000000003E-3</v>
      </c>
      <c r="G1833">
        <v>1.132441</v>
      </c>
      <c r="H1833">
        <v>1.1999999999999999E-3</v>
      </c>
      <c r="I1833">
        <v>1</v>
      </c>
    </row>
    <row r="1834" spans="1:9" hidden="1" x14ac:dyDescent="0.3">
      <c r="A1834">
        <v>2022</v>
      </c>
      <c r="B1834">
        <v>9</v>
      </c>
      <c r="C1834" s="1" t="s">
        <v>26</v>
      </c>
      <c r="D1834" s="1" t="s">
        <v>21</v>
      </c>
      <c r="E1834" s="1" t="s">
        <v>27</v>
      </c>
      <c r="F1834">
        <v>2E-3</v>
      </c>
      <c r="G1834">
        <v>0.67433299999999996</v>
      </c>
      <c r="H1834">
        <v>5.9999999999999995E-4</v>
      </c>
      <c r="I1834">
        <v>3</v>
      </c>
    </row>
    <row r="1835" spans="1:9" hidden="1" x14ac:dyDescent="0.3">
      <c r="A1835">
        <v>2022</v>
      </c>
      <c r="B1835">
        <v>9</v>
      </c>
      <c r="C1835" s="1" t="s">
        <v>26</v>
      </c>
      <c r="D1835" s="1" t="s">
        <v>21</v>
      </c>
      <c r="E1835" s="1" t="s">
        <v>13</v>
      </c>
      <c r="F1835">
        <v>0.62770000000000004</v>
      </c>
      <c r="G1835">
        <v>100.602947</v>
      </c>
      <c r="H1835">
        <v>0.25109999999999999</v>
      </c>
      <c r="I1835">
        <v>322</v>
      </c>
    </row>
    <row r="1836" spans="1:9" hidden="1" x14ac:dyDescent="0.3">
      <c r="A1836">
        <v>2022</v>
      </c>
      <c r="B1836">
        <v>9</v>
      </c>
      <c r="C1836" s="1" t="s">
        <v>26</v>
      </c>
      <c r="D1836" s="1" t="s">
        <v>19</v>
      </c>
      <c r="E1836" s="1" t="s">
        <v>12</v>
      </c>
      <c r="F1836">
        <v>0.40610000000000002</v>
      </c>
      <c r="G1836">
        <v>90.136533999999997</v>
      </c>
      <c r="H1836">
        <v>0.1502</v>
      </c>
      <c r="I1836">
        <v>0</v>
      </c>
    </row>
    <row r="1837" spans="1:9" hidden="1" x14ac:dyDescent="0.3">
      <c r="A1837">
        <v>2022</v>
      </c>
      <c r="B1837">
        <v>9</v>
      </c>
      <c r="C1837" s="1" t="s">
        <v>26</v>
      </c>
      <c r="D1837" s="1" t="s">
        <v>51</v>
      </c>
      <c r="E1837" s="1" t="s">
        <v>12</v>
      </c>
      <c r="F1837">
        <v>1.1156999999999999</v>
      </c>
      <c r="G1837">
        <v>72.697706999999994</v>
      </c>
      <c r="H1837">
        <v>0.42949999999999999</v>
      </c>
      <c r="I1837">
        <v>487</v>
      </c>
    </row>
    <row r="1838" spans="1:9" hidden="1" x14ac:dyDescent="0.3">
      <c r="A1838">
        <v>2022</v>
      </c>
      <c r="B1838">
        <v>9</v>
      </c>
      <c r="C1838" s="1" t="s">
        <v>26</v>
      </c>
      <c r="D1838" s="1" t="s">
        <v>51</v>
      </c>
      <c r="E1838" s="1" t="s">
        <v>13</v>
      </c>
      <c r="F1838">
        <v>0.15820000000000001</v>
      </c>
      <c r="G1838">
        <v>14.157007999999999</v>
      </c>
      <c r="H1838">
        <v>7.7499999999999999E-2</v>
      </c>
      <c r="I1838">
        <v>110</v>
      </c>
    </row>
    <row r="1839" spans="1:9" hidden="1" x14ac:dyDescent="0.3">
      <c r="A1839">
        <v>2022</v>
      </c>
      <c r="B1839">
        <v>9</v>
      </c>
      <c r="C1839" s="1" t="s">
        <v>26</v>
      </c>
      <c r="D1839" s="1" t="s">
        <v>50</v>
      </c>
      <c r="E1839" s="1" t="s">
        <v>27</v>
      </c>
      <c r="F1839">
        <v>0.60770000000000002</v>
      </c>
      <c r="G1839">
        <v>63.000511000000003</v>
      </c>
      <c r="H1839">
        <v>0.19450000000000001</v>
      </c>
      <c r="I1839">
        <v>426</v>
      </c>
    </row>
    <row r="1840" spans="1:9" x14ac:dyDescent="0.3">
      <c r="A1840">
        <v>2022</v>
      </c>
      <c r="B1840">
        <v>9</v>
      </c>
      <c r="C1840" s="1" t="s">
        <v>32</v>
      </c>
      <c r="D1840" s="1" t="s">
        <v>10</v>
      </c>
      <c r="E1840" s="1" t="s">
        <v>11</v>
      </c>
      <c r="F1840">
        <v>33.580800000000004</v>
      </c>
      <c r="G1840">
        <v>2550.8101190000002</v>
      </c>
      <c r="H1840">
        <v>7.0519999999999996</v>
      </c>
      <c r="I1840">
        <v>5417</v>
      </c>
    </row>
    <row r="1841" spans="1:9" x14ac:dyDescent="0.3">
      <c r="A1841">
        <v>2022</v>
      </c>
      <c r="B1841">
        <v>9</v>
      </c>
      <c r="C1841" s="1" t="s">
        <v>32</v>
      </c>
      <c r="D1841" s="1" t="s">
        <v>10</v>
      </c>
      <c r="E1841" s="1" t="s">
        <v>12</v>
      </c>
      <c r="F1841">
        <v>101.4127</v>
      </c>
      <c r="G1841">
        <v>12097.787420000001</v>
      </c>
      <c r="H1841">
        <v>35.494399999999999</v>
      </c>
      <c r="I1841">
        <v>16888</v>
      </c>
    </row>
    <row r="1842" spans="1:9" x14ac:dyDescent="0.3">
      <c r="A1842">
        <v>2022</v>
      </c>
      <c r="B1842">
        <v>9</v>
      </c>
      <c r="C1842" s="1" t="s">
        <v>32</v>
      </c>
      <c r="D1842" s="1" t="s">
        <v>10</v>
      </c>
      <c r="E1842" s="1" t="s">
        <v>13</v>
      </c>
      <c r="F1842">
        <v>20.623999999999999</v>
      </c>
      <c r="G1842">
        <v>2737.0403230000002</v>
      </c>
      <c r="H1842">
        <v>10.1936</v>
      </c>
      <c r="I1842">
        <v>4012</v>
      </c>
    </row>
    <row r="1843" spans="1:9" x14ac:dyDescent="0.3">
      <c r="A1843">
        <v>2022</v>
      </c>
      <c r="B1843">
        <v>9</v>
      </c>
      <c r="C1843" s="1" t="s">
        <v>32</v>
      </c>
      <c r="D1843" s="1" t="s">
        <v>10</v>
      </c>
      <c r="E1843" s="1" t="s">
        <v>14</v>
      </c>
      <c r="F1843">
        <v>1.6799999999999999E-2</v>
      </c>
      <c r="G1843">
        <v>3.4666800000000002</v>
      </c>
      <c r="H1843">
        <v>1.26E-2</v>
      </c>
      <c r="I1843">
        <v>5</v>
      </c>
    </row>
    <row r="1844" spans="1:9" hidden="1" x14ac:dyDescent="0.3">
      <c r="A1844">
        <v>2022</v>
      </c>
      <c r="B1844">
        <v>9</v>
      </c>
      <c r="C1844" s="1" t="s">
        <v>32</v>
      </c>
      <c r="D1844" s="1" t="s">
        <v>15</v>
      </c>
      <c r="E1844" s="1" t="s">
        <v>11</v>
      </c>
      <c r="F1844">
        <v>1.0855999999999999</v>
      </c>
      <c r="G1844">
        <v>141.04062999999999</v>
      </c>
      <c r="H1844">
        <v>0.21709999999999999</v>
      </c>
      <c r="I1844">
        <v>251</v>
      </c>
    </row>
    <row r="1845" spans="1:9" hidden="1" x14ac:dyDescent="0.3">
      <c r="A1845">
        <v>2022</v>
      </c>
      <c r="B1845">
        <v>9</v>
      </c>
      <c r="C1845" s="1" t="s">
        <v>32</v>
      </c>
      <c r="D1845" s="1" t="s">
        <v>15</v>
      </c>
      <c r="E1845" s="1" t="s">
        <v>13</v>
      </c>
      <c r="F1845">
        <v>31.026700000000002</v>
      </c>
      <c r="G1845">
        <v>6399.1824299999998</v>
      </c>
      <c r="H1845">
        <v>12.410600000000001</v>
      </c>
      <c r="I1845">
        <v>3549</v>
      </c>
    </row>
    <row r="1846" spans="1:9" hidden="1" x14ac:dyDescent="0.3">
      <c r="A1846">
        <v>2022</v>
      </c>
      <c r="B1846">
        <v>9</v>
      </c>
      <c r="C1846" s="1" t="s">
        <v>32</v>
      </c>
      <c r="D1846" s="1" t="s">
        <v>20</v>
      </c>
      <c r="E1846" s="1" t="s">
        <v>22</v>
      </c>
      <c r="F1846">
        <v>2.4691999999999998</v>
      </c>
      <c r="G1846">
        <v>153.16091499999999</v>
      </c>
      <c r="H1846">
        <v>0.64200000000000002</v>
      </c>
      <c r="I1846">
        <v>338</v>
      </c>
    </row>
    <row r="1847" spans="1:9" hidden="1" x14ac:dyDescent="0.3">
      <c r="A1847">
        <v>2022</v>
      </c>
      <c r="B1847">
        <v>9</v>
      </c>
      <c r="C1847" s="1" t="s">
        <v>32</v>
      </c>
      <c r="D1847" s="1" t="s">
        <v>20</v>
      </c>
      <c r="E1847" s="1" t="s">
        <v>12</v>
      </c>
      <c r="F1847">
        <v>26.1782</v>
      </c>
      <c r="G1847">
        <v>1815.597704</v>
      </c>
      <c r="H1847">
        <v>9.4240999999999993</v>
      </c>
      <c r="I1847">
        <v>1827</v>
      </c>
    </row>
    <row r="1848" spans="1:9" hidden="1" x14ac:dyDescent="0.3">
      <c r="A1848">
        <v>2022</v>
      </c>
      <c r="B1848">
        <v>9</v>
      </c>
      <c r="C1848" s="1" t="s">
        <v>32</v>
      </c>
      <c r="D1848" s="1" t="s">
        <v>56</v>
      </c>
      <c r="E1848" s="1" t="s">
        <v>12</v>
      </c>
      <c r="F1848">
        <v>11.807499999999999</v>
      </c>
      <c r="G1848">
        <v>1071.843543</v>
      </c>
      <c r="H1848">
        <v>4.1326000000000001</v>
      </c>
      <c r="I1848">
        <v>3759</v>
      </c>
    </row>
    <row r="1849" spans="1:9" hidden="1" x14ac:dyDescent="0.3">
      <c r="A1849">
        <v>2022</v>
      </c>
      <c r="B1849">
        <v>9</v>
      </c>
      <c r="C1849" s="1" t="s">
        <v>32</v>
      </c>
      <c r="D1849" s="1" t="s">
        <v>17</v>
      </c>
      <c r="E1849" s="1" t="s">
        <v>18</v>
      </c>
      <c r="F1849">
        <v>6.7737999999999996</v>
      </c>
      <c r="G1849">
        <v>517.05504299999996</v>
      </c>
      <c r="H1849">
        <v>1.2192000000000001</v>
      </c>
      <c r="I1849">
        <v>2145</v>
      </c>
    </row>
    <row r="1850" spans="1:9" hidden="1" x14ac:dyDescent="0.3">
      <c r="A1850">
        <v>2022</v>
      </c>
      <c r="B1850">
        <v>9</v>
      </c>
      <c r="C1850" s="1" t="s">
        <v>32</v>
      </c>
      <c r="D1850" s="1" t="s">
        <v>21</v>
      </c>
      <c r="E1850" s="1" t="s">
        <v>22</v>
      </c>
      <c r="F1850">
        <v>1.2999999999999999E-3</v>
      </c>
      <c r="G1850">
        <v>0.68620099999999995</v>
      </c>
      <c r="H1850">
        <v>4.0000000000000002E-4</v>
      </c>
      <c r="I1850">
        <v>2</v>
      </c>
    </row>
    <row r="1851" spans="1:9" hidden="1" x14ac:dyDescent="0.3">
      <c r="A1851">
        <v>2022</v>
      </c>
      <c r="B1851">
        <v>9</v>
      </c>
      <c r="C1851" s="1" t="s">
        <v>32</v>
      </c>
      <c r="D1851" s="1" t="s">
        <v>21</v>
      </c>
      <c r="E1851" s="1" t="s">
        <v>27</v>
      </c>
      <c r="F1851">
        <v>1.03E-2</v>
      </c>
      <c r="G1851">
        <v>3.4660829999999998</v>
      </c>
      <c r="H1851">
        <v>3.0999999999999999E-3</v>
      </c>
      <c r="I1851">
        <v>12</v>
      </c>
    </row>
    <row r="1852" spans="1:9" hidden="1" x14ac:dyDescent="0.3">
      <c r="A1852">
        <v>2022</v>
      </c>
      <c r="B1852">
        <v>9</v>
      </c>
      <c r="C1852" s="1" t="s">
        <v>32</v>
      </c>
      <c r="D1852" s="1" t="s">
        <v>21</v>
      </c>
      <c r="E1852" s="1" t="s">
        <v>13</v>
      </c>
      <c r="F1852">
        <v>1.7531000000000001</v>
      </c>
      <c r="G1852">
        <v>477.69954100000001</v>
      </c>
      <c r="H1852">
        <v>0.70130000000000003</v>
      </c>
      <c r="I1852">
        <v>375</v>
      </c>
    </row>
    <row r="1853" spans="1:9" hidden="1" x14ac:dyDescent="0.3">
      <c r="A1853">
        <v>2022</v>
      </c>
      <c r="B1853">
        <v>9</v>
      </c>
      <c r="C1853" s="1" t="s">
        <v>32</v>
      </c>
      <c r="D1853" s="1" t="s">
        <v>33</v>
      </c>
      <c r="E1853" s="1" t="s">
        <v>18</v>
      </c>
      <c r="F1853">
        <v>1.1708000000000001</v>
      </c>
      <c r="G1853">
        <v>382.11987599999998</v>
      </c>
      <c r="H1853">
        <v>0.2225</v>
      </c>
      <c r="I1853">
        <v>101</v>
      </c>
    </row>
    <row r="1854" spans="1:9" hidden="1" x14ac:dyDescent="0.3">
      <c r="A1854">
        <v>2022</v>
      </c>
      <c r="B1854">
        <v>9</v>
      </c>
      <c r="C1854" s="1" t="s">
        <v>32</v>
      </c>
      <c r="D1854" s="1" t="s">
        <v>33</v>
      </c>
      <c r="E1854" s="1" t="s">
        <v>12</v>
      </c>
      <c r="F1854">
        <v>1.41E-2</v>
      </c>
      <c r="G1854">
        <v>6.9241440000000001</v>
      </c>
      <c r="H1854">
        <v>5.0000000000000001E-3</v>
      </c>
      <c r="I1854">
        <v>6</v>
      </c>
    </row>
    <row r="1855" spans="1:9" hidden="1" x14ac:dyDescent="0.3">
      <c r="A1855">
        <v>2022</v>
      </c>
      <c r="B1855">
        <v>9</v>
      </c>
      <c r="C1855" s="1" t="s">
        <v>32</v>
      </c>
      <c r="D1855" s="1" t="s">
        <v>33</v>
      </c>
      <c r="E1855" s="1" t="s">
        <v>13</v>
      </c>
      <c r="F1855">
        <v>3.8100000000000002E-2</v>
      </c>
      <c r="G1855">
        <v>20.303315999999999</v>
      </c>
      <c r="H1855">
        <v>1.9E-2</v>
      </c>
      <c r="I1855">
        <v>28</v>
      </c>
    </row>
    <row r="1856" spans="1:9" hidden="1" x14ac:dyDescent="0.3">
      <c r="A1856">
        <v>2022</v>
      </c>
      <c r="B1856">
        <v>9</v>
      </c>
      <c r="C1856" s="1" t="s">
        <v>32</v>
      </c>
      <c r="D1856" s="1" t="s">
        <v>51</v>
      </c>
      <c r="E1856" s="1" t="s">
        <v>12</v>
      </c>
      <c r="F1856">
        <v>6.0589000000000004</v>
      </c>
      <c r="G1856">
        <v>357.79105299999998</v>
      </c>
      <c r="H1856">
        <v>2.3325999999999998</v>
      </c>
      <c r="I1856">
        <v>1472</v>
      </c>
    </row>
    <row r="1857" spans="1:9" hidden="1" x14ac:dyDescent="0.3">
      <c r="A1857">
        <v>2022</v>
      </c>
      <c r="B1857">
        <v>9</v>
      </c>
      <c r="C1857" s="1" t="s">
        <v>32</v>
      </c>
      <c r="D1857" s="1" t="s">
        <v>51</v>
      </c>
      <c r="E1857" s="1" t="s">
        <v>13</v>
      </c>
      <c r="F1857">
        <v>0.16789999999999999</v>
      </c>
      <c r="G1857">
        <v>19.158144</v>
      </c>
      <c r="H1857">
        <v>8.2299999999999998E-2</v>
      </c>
      <c r="I1857">
        <v>78</v>
      </c>
    </row>
    <row r="1858" spans="1:9" hidden="1" x14ac:dyDescent="0.3">
      <c r="A1858">
        <v>2022</v>
      </c>
      <c r="B1858">
        <v>9</v>
      </c>
      <c r="C1858" s="1" t="s">
        <v>32</v>
      </c>
      <c r="D1858" s="1" t="s">
        <v>19</v>
      </c>
      <c r="E1858" s="1" t="s">
        <v>12</v>
      </c>
      <c r="F1858">
        <v>1.0606</v>
      </c>
      <c r="G1858">
        <v>220.256091</v>
      </c>
      <c r="H1858">
        <v>0.39240000000000003</v>
      </c>
      <c r="I1858">
        <v>0</v>
      </c>
    </row>
    <row r="1859" spans="1:9" hidden="1" x14ac:dyDescent="0.3">
      <c r="A1859">
        <v>2022</v>
      </c>
      <c r="B1859">
        <v>9</v>
      </c>
      <c r="C1859" s="1" t="s">
        <v>32</v>
      </c>
      <c r="D1859" s="1" t="s">
        <v>35</v>
      </c>
      <c r="E1859" s="1" t="s">
        <v>18</v>
      </c>
      <c r="F1859">
        <v>0.2399</v>
      </c>
      <c r="G1859">
        <v>62.670107999999999</v>
      </c>
      <c r="H1859">
        <v>4.3200000000000002E-2</v>
      </c>
      <c r="I1859">
        <v>0</v>
      </c>
    </row>
    <row r="1860" spans="1:9" hidden="1" x14ac:dyDescent="0.3">
      <c r="A1860">
        <v>2022</v>
      </c>
      <c r="B1860">
        <v>9</v>
      </c>
      <c r="C1860" s="1" t="s">
        <v>32</v>
      </c>
      <c r="D1860" s="1" t="s">
        <v>35</v>
      </c>
      <c r="E1860" s="1" t="s">
        <v>12</v>
      </c>
      <c r="F1860">
        <v>0.44269999999999998</v>
      </c>
      <c r="G1860">
        <v>128.904763</v>
      </c>
      <c r="H1860">
        <v>0.155</v>
      </c>
      <c r="I1860">
        <v>0</v>
      </c>
    </row>
    <row r="1861" spans="1:9" x14ac:dyDescent="0.3">
      <c r="A1861">
        <v>2022</v>
      </c>
      <c r="B1861">
        <v>9</v>
      </c>
      <c r="C1861" s="1" t="s">
        <v>9</v>
      </c>
      <c r="D1861" s="1" t="s">
        <v>10</v>
      </c>
      <c r="E1861" s="1" t="s">
        <v>46</v>
      </c>
      <c r="F1861">
        <v>2.8003999999999998</v>
      </c>
      <c r="G1861">
        <v>175.3501</v>
      </c>
      <c r="H1861">
        <v>0.56010000000000004</v>
      </c>
      <c r="I1861">
        <v>154</v>
      </c>
    </row>
    <row r="1862" spans="1:9" x14ac:dyDescent="0.3">
      <c r="A1862">
        <v>2022</v>
      </c>
      <c r="B1862">
        <v>9</v>
      </c>
      <c r="C1862" s="1" t="s">
        <v>26</v>
      </c>
      <c r="D1862" s="1" t="s">
        <v>10</v>
      </c>
      <c r="E1862" s="1" t="s">
        <v>46</v>
      </c>
      <c r="F1862">
        <v>1.9584999999999999</v>
      </c>
      <c r="G1862">
        <v>150.93379999999999</v>
      </c>
      <c r="H1862">
        <v>0.39169999999999999</v>
      </c>
      <c r="I1862">
        <v>311</v>
      </c>
    </row>
    <row r="1863" spans="1:9" x14ac:dyDescent="0.3">
      <c r="A1863">
        <v>2022</v>
      </c>
      <c r="B1863">
        <v>9</v>
      </c>
      <c r="C1863" s="1" t="s">
        <v>32</v>
      </c>
      <c r="D1863" s="1" t="s">
        <v>10</v>
      </c>
      <c r="E1863" s="1" t="s">
        <v>46</v>
      </c>
      <c r="F1863">
        <v>7.5782999999999996</v>
      </c>
      <c r="G1863">
        <v>633.95069999999998</v>
      </c>
      <c r="H1863">
        <v>1.5157</v>
      </c>
      <c r="I1863">
        <v>1050</v>
      </c>
    </row>
    <row r="1864" spans="1:9" x14ac:dyDescent="0.3">
      <c r="A1864">
        <v>2022</v>
      </c>
      <c r="B1864">
        <v>10</v>
      </c>
      <c r="C1864" s="1" t="s">
        <v>9</v>
      </c>
      <c r="D1864" s="1" t="s">
        <v>10</v>
      </c>
      <c r="E1864" s="1" t="s">
        <v>11</v>
      </c>
      <c r="F1864">
        <v>8.1066000000000003</v>
      </c>
      <c r="G1864">
        <v>618.48177699999997</v>
      </c>
      <c r="H1864">
        <v>1.7023999999999999</v>
      </c>
      <c r="I1864">
        <v>392</v>
      </c>
    </row>
    <row r="1865" spans="1:9" x14ac:dyDescent="0.3">
      <c r="A1865">
        <v>2022</v>
      </c>
      <c r="B1865">
        <v>10</v>
      </c>
      <c r="C1865" s="1" t="s">
        <v>9</v>
      </c>
      <c r="D1865" s="1" t="s">
        <v>10</v>
      </c>
      <c r="E1865" s="1" t="s">
        <v>12</v>
      </c>
      <c r="F1865">
        <v>65.06</v>
      </c>
      <c r="G1865">
        <v>5995.7105419999998</v>
      </c>
      <c r="H1865">
        <v>22.771000000000001</v>
      </c>
      <c r="I1865">
        <v>624</v>
      </c>
    </row>
    <row r="1866" spans="1:9" x14ac:dyDescent="0.3">
      <c r="A1866">
        <v>2022</v>
      </c>
      <c r="B1866">
        <v>10</v>
      </c>
      <c r="C1866" s="1" t="s">
        <v>9</v>
      </c>
      <c r="D1866" s="1" t="s">
        <v>10</v>
      </c>
      <c r="E1866" s="1" t="s">
        <v>13</v>
      </c>
      <c r="F1866">
        <v>34.969799999999999</v>
      </c>
      <c r="G1866">
        <v>4346.8723309999996</v>
      </c>
      <c r="H1866">
        <v>17.473700000000001</v>
      </c>
      <c r="I1866">
        <v>522</v>
      </c>
    </row>
    <row r="1867" spans="1:9" hidden="1" x14ac:dyDescent="0.3">
      <c r="A1867">
        <v>2022</v>
      </c>
      <c r="B1867">
        <v>10</v>
      </c>
      <c r="C1867" s="1" t="s">
        <v>9</v>
      </c>
      <c r="D1867" s="1" t="s">
        <v>15</v>
      </c>
      <c r="E1867" s="1" t="s">
        <v>11</v>
      </c>
      <c r="F1867">
        <v>0.1794</v>
      </c>
      <c r="G1867">
        <v>17.551945</v>
      </c>
      <c r="H1867">
        <v>3.5900000000000001E-2</v>
      </c>
      <c r="I1867">
        <v>20</v>
      </c>
    </row>
    <row r="1868" spans="1:9" hidden="1" x14ac:dyDescent="0.3">
      <c r="A1868">
        <v>2022</v>
      </c>
      <c r="B1868">
        <v>10</v>
      </c>
      <c r="C1868" s="1" t="s">
        <v>9</v>
      </c>
      <c r="D1868" s="1" t="s">
        <v>15</v>
      </c>
      <c r="E1868" s="1" t="s">
        <v>13</v>
      </c>
      <c r="F1868">
        <v>33.0304</v>
      </c>
      <c r="G1868">
        <v>6797.6770530000003</v>
      </c>
      <c r="H1868">
        <v>13.212199999999999</v>
      </c>
      <c r="I1868">
        <v>629</v>
      </c>
    </row>
    <row r="1869" spans="1:9" hidden="1" x14ac:dyDescent="0.3">
      <c r="A1869">
        <v>2022</v>
      </c>
      <c r="B1869">
        <v>10</v>
      </c>
      <c r="C1869" s="1" t="s">
        <v>9</v>
      </c>
      <c r="D1869" s="1" t="s">
        <v>21</v>
      </c>
      <c r="E1869" s="1" t="s">
        <v>22</v>
      </c>
      <c r="F1869">
        <v>2E-3</v>
      </c>
      <c r="G1869">
        <v>0.47594500000000001</v>
      </c>
      <c r="H1869">
        <v>5.0000000000000001E-4</v>
      </c>
      <c r="I1869">
        <v>1</v>
      </c>
    </row>
    <row r="1870" spans="1:9" hidden="1" x14ac:dyDescent="0.3">
      <c r="A1870">
        <v>2022</v>
      </c>
      <c r="B1870">
        <v>10</v>
      </c>
      <c r="C1870" s="1" t="s">
        <v>9</v>
      </c>
      <c r="D1870" s="1" t="s">
        <v>21</v>
      </c>
      <c r="E1870" s="1" t="s">
        <v>13</v>
      </c>
      <c r="F1870">
        <v>2.8843999999999999</v>
      </c>
      <c r="G1870">
        <v>443.89737100000002</v>
      </c>
      <c r="H1870">
        <v>1.1536999999999999</v>
      </c>
      <c r="I1870">
        <v>162</v>
      </c>
    </row>
    <row r="1871" spans="1:9" hidden="1" x14ac:dyDescent="0.3">
      <c r="A1871">
        <v>2022</v>
      </c>
      <c r="B1871">
        <v>10</v>
      </c>
      <c r="C1871" s="1" t="s">
        <v>9</v>
      </c>
      <c r="D1871" s="1" t="s">
        <v>17</v>
      </c>
      <c r="E1871" s="1" t="s">
        <v>18</v>
      </c>
      <c r="F1871">
        <v>2.3938000000000001</v>
      </c>
      <c r="G1871">
        <v>280.43919</v>
      </c>
      <c r="H1871">
        <v>0.43090000000000001</v>
      </c>
      <c r="I1871">
        <v>135</v>
      </c>
    </row>
    <row r="1872" spans="1:9" hidden="1" x14ac:dyDescent="0.3">
      <c r="A1872">
        <v>2022</v>
      </c>
      <c r="B1872">
        <v>10</v>
      </c>
      <c r="C1872" s="1" t="s">
        <v>9</v>
      </c>
      <c r="D1872" s="1" t="s">
        <v>20</v>
      </c>
      <c r="E1872" s="1" t="s">
        <v>22</v>
      </c>
      <c r="F1872">
        <v>3.9300000000000002E-2</v>
      </c>
      <c r="G1872">
        <v>2.3331119999999999</v>
      </c>
      <c r="H1872">
        <v>1.0200000000000001E-2</v>
      </c>
      <c r="I1872">
        <v>4</v>
      </c>
    </row>
    <row r="1873" spans="1:9" hidden="1" x14ac:dyDescent="0.3">
      <c r="A1873">
        <v>2022</v>
      </c>
      <c r="B1873">
        <v>10</v>
      </c>
      <c r="C1873" s="1" t="s">
        <v>9</v>
      </c>
      <c r="D1873" s="1" t="s">
        <v>20</v>
      </c>
      <c r="E1873" s="1" t="s">
        <v>12</v>
      </c>
      <c r="F1873">
        <v>2.3325</v>
      </c>
      <c r="G1873">
        <v>168.95727500000001</v>
      </c>
      <c r="H1873">
        <v>0.8397</v>
      </c>
      <c r="I1873">
        <v>157</v>
      </c>
    </row>
    <row r="1874" spans="1:9" hidden="1" x14ac:dyDescent="0.3">
      <c r="A1874">
        <v>2022</v>
      </c>
      <c r="B1874">
        <v>10</v>
      </c>
      <c r="C1874" s="1" t="s">
        <v>9</v>
      </c>
      <c r="D1874" s="1" t="s">
        <v>56</v>
      </c>
      <c r="E1874" s="1" t="s">
        <v>12</v>
      </c>
      <c r="F1874">
        <v>1.0964</v>
      </c>
      <c r="G1874">
        <v>99.100650000000002</v>
      </c>
      <c r="H1874">
        <v>0.38379999999999997</v>
      </c>
      <c r="I1874">
        <v>113</v>
      </c>
    </row>
    <row r="1875" spans="1:9" hidden="1" x14ac:dyDescent="0.3">
      <c r="A1875">
        <v>2022</v>
      </c>
      <c r="B1875">
        <v>10</v>
      </c>
      <c r="C1875" s="1" t="s">
        <v>9</v>
      </c>
      <c r="D1875" s="1" t="s">
        <v>57</v>
      </c>
      <c r="E1875" s="1" t="s">
        <v>12</v>
      </c>
      <c r="F1875">
        <v>0.75260000000000005</v>
      </c>
      <c r="G1875">
        <v>68.122720999999999</v>
      </c>
      <c r="H1875">
        <v>0.26340000000000002</v>
      </c>
      <c r="I1875">
        <v>80</v>
      </c>
    </row>
    <row r="1876" spans="1:9" hidden="1" x14ac:dyDescent="0.3">
      <c r="A1876">
        <v>2022</v>
      </c>
      <c r="B1876">
        <v>10</v>
      </c>
      <c r="C1876" s="1" t="s">
        <v>9</v>
      </c>
      <c r="D1876" s="1" t="s">
        <v>60</v>
      </c>
      <c r="E1876" s="1" t="s">
        <v>22</v>
      </c>
      <c r="F1876">
        <v>1.3633</v>
      </c>
      <c r="G1876">
        <v>66.180682000000004</v>
      </c>
      <c r="H1876">
        <v>0.34079999999999999</v>
      </c>
      <c r="I1876">
        <v>67</v>
      </c>
    </row>
    <row r="1877" spans="1:9" hidden="1" x14ac:dyDescent="0.3">
      <c r="A1877">
        <v>2022</v>
      </c>
      <c r="B1877">
        <v>10</v>
      </c>
      <c r="C1877" s="1" t="s">
        <v>9</v>
      </c>
      <c r="D1877" s="1" t="s">
        <v>19</v>
      </c>
      <c r="E1877" s="1" t="s">
        <v>12</v>
      </c>
      <c r="F1877">
        <v>0.28249999999999997</v>
      </c>
      <c r="G1877">
        <v>51.100825999999998</v>
      </c>
      <c r="H1877">
        <v>0.1046</v>
      </c>
      <c r="I1877">
        <v>0</v>
      </c>
    </row>
    <row r="1878" spans="1:9" hidden="1" x14ac:dyDescent="0.3">
      <c r="A1878">
        <v>2022</v>
      </c>
      <c r="B1878">
        <v>10</v>
      </c>
      <c r="C1878" s="1" t="s">
        <v>9</v>
      </c>
      <c r="D1878" s="1" t="s">
        <v>51</v>
      </c>
      <c r="E1878" s="1" t="s">
        <v>12</v>
      </c>
      <c r="F1878">
        <v>0.49120000000000003</v>
      </c>
      <c r="G1878">
        <v>47.016438999999998</v>
      </c>
      <c r="H1878">
        <v>0.18909999999999999</v>
      </c>
      <c r="I1878">
        <v>137</v>
      </c>
    </row>
    <row r="1879" spans="1:9" x14ac:dyDescent="0.3">
      <c r="A1879">
        <v>2022</v>
      </c>
      <c r="B1879">
        <v>10</v>
      </c>
      <c r="C1879" s="1" t="s">
        <v>26</v>
      </c>
      <c r="D1879" s="1" t="s">
        <v>10</v>
      </c>
      <c r="E1879" s="1" t="s">
        <v>11</v>
      </c>
      <c r="F1879">
        <v>14.072900000000001</v>
      </c>
      <c r="G1879">
        <v>1104.7091399999999</v>
      </c>
      <c r="H1879">
        <v>2.9552999999999998</v>
      </c>
      <c r="I1879">
        <v>2918</v>
      </c>
    </row>
    <row r="1880" spans="1:9" x14ac:dyDescent="0.3">
      <c r="A1880">
        <v>2022</v>
      </c>
      <c r="B1880">
        <v>10</v>
      </c>
      <c r="C1880" s="1" t="s">
        <v>26</v>
      </c>
      <c r="D1880" s="1" t="s">
        <v>10</v>
      </c>
      <c r="E1880" s="1" t="s">
        <v>12</v>
      </c>
      <c r="F1880">
        <v>53.130099999999999</v>
      </c>
      <c r="G1880">
        <v>5945.9333839999999</v>
      </c>
      <c r="H1880">
        <v>18.595500000000001</v>
      </c>
      <c r="I1880">
        <v>8665</v>
      </c>
    </row>
    <row r="1881" spans="1:9" x14ac:dyDescent="0.3">
      <c r="A1881">
        <v>2022</v>
      </c>
      <c r="B1881">
        <v>10</v>
      </c>
      <c r="C1881" s="1" t="s">
        <v>26</v>
      </c>
      <c r="D1881" s="1" t="s">
        <v>10</v>
      </c>
      <c r="E1881" s="1" t="s">
        <v>13</v>
      </c>
      <c r="F1881">
        <v>8.8827999999999996</v>
      </c>
      <c r="G1881">
        <v>1161.74794</v>
      </c>
      <c r="H1881">
        <v>4.3691000000000004</v>
      </c>
      <c r="I1881">
        <v>2423</v>
      </c>
    </row>
    <row r="1882" spans="1:9" x14ac:dyDescent="0.3">
      <c r="A1882">
        <v>2022</v>
      </c>
      <c r="B1882">
        <v>10</v>
      </c>
      <c r="C1882" s="1" t="s">
        <v>26</v>
      </c>
      <c r="D1882" s="1" t="s">
        <v>10</v>
      </c>
      <c r="E1882" s="1" t="s">
        <v>14</v>
      </c>
      <c r="F1882">
        <v>0.29680000000000001</v>
      </c>
      <c r="G1882">
        <v>47.929870999999999</v>
      </c>
      <c r="H1882">
        <v>0.22259999999999999</v>
      </c>
      <c r="I1882">
        <v>170</v>
      </c>
    </row>
    <row r="1883" spans="1:9" hidden="1" x14ac:dyDescent="0.3">
      <c r="A1883">
        <v>2022</v>
      </c>
      <c r="B1883">
        <v>10</v>
      </c>
      <c r="C1883" s="1" t="s">
        <v>26</v>
      </c>
      <c r="D1883" s="1" t="s">
        <v>15</v>
      </c>
      <c r="E1883" s="1" t="s">
        <v>11</v>
      </c>
      <c r="F1883">
        <v>0.67889999999999995</v>
      </c>
      <c r="G1883">
        <v>87.049256999999997</v>
      </c>
      <c r="H1883">
        <v>0.1358</v>
      </c>
      <c r="I1883">
        <v>209</v>
      </c>
    </row>
    <row r="1884" spans="1:9" hidden="1" x14ac:dyDescent="0.3">
      <c r="A1884">
        <v>2022</v>
      </c>
      <c r="B1884">
        <v>10</v>
      </c>
      <c r="C1884" s="1" t="s">
        <v>26</v>
      </c>
      <c r="D1884" s="1" t="s">
        <v>15</v>
      </c>
      <c r="E1884" s="1" t="s">
        <v>13</v>
      </c>
      <c r="F1884">
        <v>12.4224</v>
      </c>
      <c r="G1884">
        <v>2134.3948879999998</v>
      </c>
      <c r="H1884">
        <v>4.9690000000000003</v>
      </c>
      <c r="I1884">
        <v>1809</v>
      </c>
    </row>
    <row r="1885" spans="1:9" hidden="1" x14ac:dyDescent="0.3">
      <c r="A1885">
        <v>2022</v>
      </c>
      <c r="B1885">
        <v>10</v>
      </c>
      <c r="C1885" s="1" t="s">
        <v>26</v>
      </c>
      <c r="D1885" s="1" t="s">
        <v>20</v>
      </c>
      <c r="E1885" s="1" t="s">
        <v>22</v>
      </c>
      <c r="F1885">
        <v>0.84799999999999998</v>
      </c>
      <c r="G1885">
        <v>53.446204000000002</v>
      </c>
      <c r="H1885">
        <v>0.2205</v>
      </c>
      <c r="I1885">
        <v>193</v>
      </c>
    </row>
    <row r="1886" spans="1:9" hidden="1" x14ac:dyDescent="0.3">
      <c r="A1886">
        <v>2022</v>
      </c>
      <c r="B1886">
        <v>10</v>
      </c>
      <c r="C1886" s="1" t="s">
        <v>26</v>
      </c>
      <c r="D1886" s="1" t="s">
        <v>20</v>
      </c>
      <c r="E1886" s="1" t="s">
        <v>12</v>
      </c>
      <c r="F1886">
        <v>10.3903</v>
      </c>
      <c r="G1886">
        <v>648.87627899999995</v>
      </c>
      <c r="H1886">
        <v>3.7404999999999999</v>
      </c>
      <c r="I1886">
        <v>1361</v>
      </c>
    </row>
    <row r="1887" spans="1:9" hidden="1" x14ac:dyDescent="0.3">
      <c r="A1887">
        <v>2022</v>
      </c>
      <c r="B1887">
        <v>10</v>
      </c>
      <c r="C1887" s="1" t="s">
        <v>26</v>
      </c>
      <c r="D1887" s="1" t="s">
        <v>17</v>
      </c>
      <c r="E1887" s="1" t="s">
        <v>18</v>
      </c>
      <c r="F1887">
        <v>3.58</v>
      </c>
      <c r="G1887">
        <v>285.06291099999999</v>
      </c>
      <c r="H1887">
        <v>0.64439999999999997</v>
      </c>
      <c r="I1887">
        <v>1455</v>
      </c>
    </row>
    <row r="1888" spans="1:9" hidden="1" x14ac:dyDescent="0.3">
      <c r="A1888">
        <v>2022</v>
      </c>
      <c r="B1888">
        <v>10</v>
      </c>
      <c r="C1888" s="1" t="s">
        <v>26</v>
      </c>
      <c r="D1888" s="1" t="s">
        <v>56</v>
      </c>
      <c r="E1888" s="1" t="s">
        <v>12</v>
      </c>
      <c r="F1888">
        <v>2.4011</v>
      </c>
      <c r="G1888">
        <v>208.76339300000001</v>
      </c>
      <c r="H1888">
        <v>0.84040000000000004</v>
      </c>
      <c r="I1888">
        <v>1064</v>
      </c>
    </row>
    <row r="1889" spans="1:9" hidden="1" x14ac:dyDescent="0.3">
      <c r="A1889">
        <v>2022</v>
      </c>
      <c r="B1889">
        <v>10</v>
      </c>
      <c r="C1889" s="1" t="s">
        <v>26</v>
      </c>
      <c r="D1889" s="1" t="s">
        <v>19</v>
      </c>
      <c r="E1889" s="1" t="s">
        <v>12</v>
      </c>
      <c r="F1889">
        <v>0.81759999999999999</v>
      </c>
      <c r="G1889">
        <v>160.901353</v>
      </c>
      <c r="H1889">
        <v>0.30259999999999998</v>
      </c>
      <c r="I1889">
        <v>0</v>
      </c>
    </row>
    <row r="1890" spans="1:9" hidden="1" x14ac:dyDescent="0.3">
      <c r="A1890">
        <v>2022</v>
      </c>
      <c r="B1890">
        <v>10</v>
      </c>
      <c r="C1890" s="1" t="s">
        <v>26</v>
      </c>
      <c r="D1890" s="1" t="s">
        <v>21</v>
      </c>
      <c r="E1890" s="1" t="s">
        <v>22</v>
      </c>
      <c r="F1890">
        <v>8.0000000000000002E-3</v>
      </c>
      <c r="G1890">
        <v>2.6375890000000002</v>
      </c>
      <c r="H1890">
        <v>2.3E-3</v>
      </c>
      <c r="I1890">
        <v>2</v>
      </c>
    </row>
    <row r="1891" spans="1:9" hidden="1" x14ac:dyDescent="0.3">
      <c r="A1891">
        <v>2022</v>
      </c>
      <c r="B1891">
        <v>10</v>
      </c>
      <c r="C1891" s="1" t="s">
        <v>26</v>
      </c>
      <c r="D1891" s="1" t="s">
        <v>21</v>
      </c>
      <c r="E1891" s="1" t="s">
        <v>27</v>
      </c>
      <c r="F1891">
        <v>2E-3</v>
      </c>
      <c r="G1891">
        <v>0.673736</v>
      </c>
      <c r="H1891">
        <v>5.9999999999999995E-4</v>
      </c>
      <c r="I1891">
        <v>3</v>
      </c>
    </row>
    <row r="1892" spans="1:9" hidden="1" x14ac:dyDescent="0.3">
      <c r="A1892">
        <v>2022</v>
      </c>
      <c r="B1892">
        <v>10</v>
      </c>
      <c r="C1892" s="1" t="s">
        <v>26</v>
      </c>
      <c r="D1892" s="1" t="s">
        <v>21</v>
      </c>
      <c r="E1892" s="1" t="s">
        <v>13</v>
      </c>
      <c r="F1892">
        <v>0.83360000000000001</v>
      </c>
      <c r="G1892">
        <v>142.36648600000001</v>
      </c>
      <c r="H1892">
        <v>0.33350000000000002</v>
      </c>
      <c r="I1892">
        <v>312</v>
      </c>
    </row>
    <row r="1893" spans="1:9" hidden="1" x14ac:dyDescent="0.3">
      <c r="A1893">
        <v>2022</v>
      </c>
      <c r="B1893">
        <v>10</v>
      </c>
      <c r="C1893" s="1" t="s">
        <v>26</v>
      </c>
      <c r="D1893" s="1" t="s">
        <v>61</v>
      </c>
      <c r="E1893" s="1" t="s">
        <v>12</v>
      </c>
      <c r="F1893">
        <v>0.98880000000000001</v>
      </c>
      <c r="G1893">
        <v>68.042955000000006</v>
      </c>
      <c r="H1893">
        <v>0.35599999999999998</v>
      </c>
      <c r="I1893">
        <v>341</v>
      </c>
    </row>
    <row r="1894" spans="1:9" hidden="1" x14ac:dyDescent="0.3">
      <c r="A1894">
        <v>2022</v>
      </c>
      <c r="B1894">
        <v>10</v>
      </c>
      <c r="C1894" s="1" t="s">
        <v>26</v>
      </c>
      <c r="D1894" s="1" t="s">
        <v>55</v>
      </c>
      <c r="E1894" s="1" t="s">
        <v>12</v>
      </c>
      <c r="F1894">
        <v>1.3273999999999999</v>
      </c>
      <c r="G1894">
        <v>51.798101000000003</v>
      </c>
      <c r="H1894">
        <v>0.46460000000000001</v>
      </c>
      <c r="I1894">
        <v>435</v>
      </c>
    </row>
    <row r="1895" spans="1:9" hidden="1" x14ac:dyDescent="0.3">
      <c r="A1895">
        <v>2022</v>
      </c>
      <c r="B1895">
        <v>10</v>
      </c>
      <c r="C1895" s="1" t="s">
        <v>26</v>
      </c>
      <c r="D1895" s="1" t="s">
        <v>51</v>
      </c>
      <c r="E1895" s="1" t="s">
        <v>12</v>
      </c>
      <c r="F1895">
        <v>0.5887</v>
      </c>
      <c r="G1895">
        <v>38.340356</v>
      </c>
      <c r="H1895">
        <v>0.2266</v>
      </c>
      <c r="I1895">
        <v>441</v>
      </c>
    </row>
    <row r="1896" spans="1:9" hidden="1" x14ac:dyDescent="0.3">
      <c r="A1896">
        <v>2022</v>
      </c>
      <c r="B1896">
        <v>10</v>
      </c>
      <c r="C1896" s="1" t="s">
        <v>26</v>
      </c>
      <c r="D1896" s="1" t="s">
        <v>51</v>
      </c>
      <c r="E1896" s="1" t="s">
        <v>13</v>
      </c>
      <c r="F1896">
        <v>0.1517</v>
      </c>
      <c r="G1896">
        <v>13.152670000000001</v>
      </c>
      <c r="H1896">
        <v>7.4300000000000005E-2</v>
      </c>
      <c r="I1896">
        <v>103</v>
      </c>
    </row>
    <row r="1897" spans="1:9" x14ac:dyDescent="0.3">
      <c r="A1897">
        <v>2022</v>
      </c>
      <c r="B1897">
        <v>10</v>
      </c>
      <c r="C1897" s="1" t="s">
        <v>32</v>
      </c>
      <c r="D1897" s="1" t="s">
        <v>10</v>
      </c>
      <c r="E1897" s="1" t="s">
        <v>11</v>
      </c>
      <c r="F1897">
        <v>41.805799999999998</v>
      </c>
      <c r="G1897">
        <v>2955.4400420000002</v>
      </c>
      <c r="H1897">
        <v>8.7791999999999994</v>
      </c>
      <c r="I1897">
        <v>4562</v>
      </c>
    </row>
    <row r="1898" spans="1:9" x14ac:dyDescent="0.3">
      <c r="A1898">
        <v>2022</v>
      </c>
      <c r="B1898">
        <v>10</v>
      </c>
      <c r="C1898" s="1" t="s">
        <v>32</v>
      </c>
      <c r="D1898" s="1" t="s">
        <v>10</v>
      </c>
      <c r="E1898" s="1" t="s">
        <v>12</v>
      </c>
      <c r="F1898">
        <v>195.5282</v>
      </c>
      <c r="G1898">
        <v>18673.789433000002</v>
      </c>
      <c r="H1898">
        <v>68.435000000000002</v>
      </c>
      <c r="I1898">
        <v>18126</v>
      </c>
    </row>
    <row r="1899" spans="1:9" x14ac:dyDescent="0.3">
      <c r="A1899">
        <v>2022</v>
      </c>
      <c r="B1899">
        <v>10</v>
      </c>
      <c r="C1899" s="1" t="s">
        <v>32</v>
      </c>
      <c r="D1899" s="1" t="s">
        <v>10</v>
      </c>
      <c r="E1899" s="1" t="s">
        <v>13</v>
      </c>
      <c r="F1899">
        <v>23.982099999999999</v>
      </c>
      <c r="G1899">
        <v>3245.0298010000001</v>
      </c>
      <c r="H1899">
        <v>11.837400000000001</v>
      </c>
      <c r="I1899">
        <v>4735</v>
      </c>
    </row>
    <row r="1900" spans="1:9" x14ac:dyDescent="0.3">
      <c r="A1900">
        <v>2022</v>
      </c>
      <c r="B1900">
        <v>10</v>
      </c>
      <c r="C1900" s="1" t="s">
        <v>32</v>
      </c>
      <c r="D1900" s="1" t="s">
        <v>10</v>
      </c>
      <c r="E1900" s="1" t="s">
        <v>14</v>
      </c>
      <c r="F1900">
        <v>2.4899999999999999E-2</v>
      </c>
      <c r="G1900">
        <v>5.1493950000000002</v>
      </c>
      <c r="H1900">
        <v>1.8700000000000001E-2</v>
      </c>
      <c r="I1900">
        <v>6</v>
      </c>
    </row>
    <row r="1901" spans="1:9" hidden="1" x14ac:dyDescent="0.3">
      <c r="A1901">
        <v>2022</v>
      </c>
      <c r="B1901">
        <v>10</v>
      </c>
      <c r="C1901" s="1" t="s">
        <v>32</v>
      </c>
      <c r="D1901" s="1" t="s">
        <v>15</v>
      </c>
      <c r="E1901" s="1" t="s">
        <v>11</v>
      </c>
      <c r="F1901">
        <v>1.2179</v>
      </c>
      <c r="G1901">
        <v>171.42359500000001</v>
      </c>
      <c r="H1901">
        <v>0.24360000000000001</v>
      </c>
      <c r="I1901">
        <v>317</v>
      </c>
    </row>
    <row r="1902" spans="1:9" hidden="1" x14ac:dyDescent="0.3">
      <c r="A1902">
        <v>2022</v>
      </c>
      <c r="B1902">
        <v>10</v>
      </c>
      <c r="C1902" s="1" t="s">
        <v>32</v>
      </c>
      <c r="D1902" s="1" t="s">
        <v>15</v>
      </c>
      <c r="E1902" s="1" t="s">
        <v>13</v>
      </c>
      <c r="F1902">
        <v>51.350499999999997</v>
      </c>
      <c r="G1902">
        <v>9478.1592290000008</v>
      </c>
      <c r="H1902">
        <v>20.540199999999999</v>
      </c>
      <c r="I1902">
        <v>3575</v>
      </c>
    </row>
    <row r="1903" spans="1:9" hidden="1" x14ac:dyDescent="0.3">
      <c r="A1903">
        <v>2022</v>
      </c>
      <c r="B1903">
        <v>10</v>
      </c>
      <c r="C1903" s="1" t="s">
        <v>32</v>
      </c>
      <c r="D1903" s="1" t="s">
        <v>20</v>
      </c>
      <c r="E1903" s="1" t="s">
        <v>22</v>
      </c>
      <c r="F1903">
        <v>2.7494999999999998</v>
      </c>
      <c r="G1903">
        <v>170.62845300000001</v>
      </c>
      <c r="H1903">
        <v>0.71489999999999998</v>
      </c>
      <c r="I1903">
        <v>340</v>
      </c>
    </row>
    <row r="1904" spans="1:9" hidden="1" x14ac:dyDescent="0.3">
      <c r="A1904">
        <v>2022</v>
      </c>
      <c r="B1904">
        <v>10</v>
      </c>
      <c r="C1904" s="1" t="s">
        <v>32</v>
      </c>
      <c r="D1904" s="1" t="s">
        <v>20</v>
      </c>
      <c r="E1904" s="1" t="s">
        <v>12</v>
      </c>
      <c r="F1904">
        <v>16.1191</v>
      </c>
      <c r="G1904">
        <v>1233.1125629999999</v>
      </c>
      <c r="H1904">
        <v>5.8029000000000002</v>
      </c>
      <c r="I1904">
        <v>1747</v>
      </c>
    </row>
    <row r="1905" spans="1:9" hidden="1" x14ac:dyDescent="0.3">
      <c r="A1905">
        <v>2022</v>
      </c>
      <c r="B1905">
        <v>10</v>
      </c>
      <c r="C1905" s="1" t="s">
        <v>32</v>
      </c>
      <c r="D1905" s="1" t="s">
        <v>56</v>
      </c>
      <c r="E1905" s="1" t="s">
        <v>12</v>
      </c>
      <c r="F1905">
        <v>14.578099999999999</v>
      </c>
      <c r="G1905">
        <v>1298.6762679999999</v>
      </c>
      <c r="H1905">
        <v>5.1024000000000003</v>
      </c>
      <c r="I1905">
        <v>3925</v>
      </c>
    </row>
    <row r="1906" spans="1:9" hidden="1" x14ac:dyDescent="0.3">
      <c r="A1906">
        <v>2022</v>
      </c>
      <c r="B1906">
        <v>10</v>
      </c>
      <c r="C1906" s="1" t="s">
        <v>32</v>
      </c>
      <c r="D1906" s="1" t="s">
        <v>21</v>
      </c>
      <c r="E1906" s="1" t="s">
        <v>22</v>
      </c>
      <c r="F1906">
        <v>1.9800000000000002E-2</v>
      </c>
      <c r="G1906">
        <v>3.0197769999999999</v>
      </c>
      <c r="H1906">
        <v>5.5999999999999999E-3</v>
      </c>
      <c r="I1906">
        <v>2</v>
      </c>
    </row>
    <row r="1907" spans="1:9" hidden="1" x14ac:dyDescent="0.3">
      <c r="A1907">
        <v>2022</v>
      </c>
      <c r="B1907">
        <v>10</v>
      </c>
      <c r="C1907" s="1" t="s">
        <v>32</v>
      </c>
      <c r="D1907" s="1" t="s">
        <v>21</v>
      </c>
      <c r="E1907" s="1" t="s">
        <v>27</v>
      </c>
      <c r="F1907">
        <v>1.7000000000000001E-2</v>
      </c>
      <c r="G1907">
        <v>5.180294</v>
      </c>
      <c r="H1907">
        <v>5.1000000000000004E-3</v>
      </c>
      <c r="I1907">
        <v>13</v>
      </c>
    </row>
    <row r="1908" spans="1:9" hidden="1" x14ac:dyDescent="0.3">
      <c r="A1908">
        <v>2022</v>
      </c>
      <c r="B1908">
        <v>10</v>
      </c>
      <c r="C1908" s="1" t="s">
        <v>32</v>
      </c>
      <c r="D1908" s="1" t="s">
        <v>21</v>
      </c>
      <c r="E1908" s="1" t="s">
        <v>13</v>
      </c>
      <c r="F1908">
        <v>2.9449000000000001</v>
      </c>
      <c r="G1908">
        <v>724.66623500000003</v>
      </c>
      <c r="H1908">
        <v>1.1778999999999999</v>
      </c>
      <c r="I1908">
        <v>459</v>
      </c>
    </row>
    <row r="1909" spans="1:9" hidden="1" x14ac:dyDescent="0.3">
      <c r="A1909">
        <v>2022</v>
      </c>
      <c r="B1909">
        <v>10</v>
      </c>
      <c r="C1909" s="1" t="s">
        <v>32</v>
      </c>
      <c r="D1909" s="1" t="s">
        <v>17</v>
      </c>
      <c r="E1909" s="1" t="s">
        <v>18</v>
      </c>
      <c r="F1909">
        <v>5.8049999999999997</v>
      </c>
      <c r="G1909">
        <v>475.92512499999998</v>
      </c>
      <c r="H1909">
        <v>1.0448999999999999</v>
      </c>
      <c r="I1909">
        <v>1957</v>
      </c>
    </row>
    <row r="1910" spans="1:9" hidden="1" x14ac:dyDescent="0.3">
      <c r="A1910">
        <v>2022</v>
      </c>
      <c r="B1910">
        <v>10</v>
      </c>
      <c r="C1910" s="1" t="s">
        <v>32</v>
      </c>
      <c r="D1910" s="1" t="s">
        <v>33</v>
      </c>
      <c r="E1910" s="1" t="s">
        <v>18</v>
      </c>
      <c r="F1910">
        <v>1.0773999999999999</v>
      </c>
      <c r="G1910">
        <v>357.692522</v>
      </c>
      <c r="H1910">
        <v>0.2046</v>
      </c>
      <c r="I1910">
        <v>103</v>
      </c>
    </row>
    <row r="1911" spans="1:9" hidden="1" x14ac:dyDescent="0.3">
      <c r="A1911">
        <v>2022</v>
      </c>
      <c r="B1911">
        <v>10</v>
      </c>
      <c r="C1911" s="1" t="s">
        <v>32</v>
      </c>
      <c r="D1911" s="1" t="s">
        <v>33</v>
      </c>
      <c r="E1911" s="1" t="s">
        <v>12</v>
      </c>
      <c r="F1911">
        <v>1.4500000000000001E-2</v>
      </c>
      <c r="G1911">
        <v>6.7097100000000003</v>
      </c>
      <c r="H1911">
        <v>5.1999999999999998E-3</v>
      </c>
      <c r="I1911">
        <v>5</v>
      </c>
    </row>
    <row r="1912" spans="1:9" hidden="1" x14ac:dyDescent="0.3">
      <c r="A1912">
        <v>2022</v>
      </c>
      <c r="B1912">
        <v>10</v>
      </c>
      <c r="C1912" s="1" t="s">
        <v>32</v>
      </c>
      <c r="D1912" s="1" t="s">
        <v>33</v>
      </c>
      <c r="E1912" s="1" t="s">
        <v>13</v>
      </c>
      <c r="F1912">
        <v>5.2200000000000003E-2</v>
      </c>
      <c r="G1912">
        <v>27.388981000000001</v>
      </c>
      <c r="H1912">
        <v>2.6100000000000002E-2</v>
      </c>
      <c r="I1912">
        <v>39</v>
      </c>
    </row>
    <row r="1913" spans="1:9" hidden="1" x14ac:dyDescent="0.3">
      <c r="A1913">
        <v>2022</v>
      </c>
      <c r="B1913">
        <v>10</v>
      </c>
      <c r="C1913" s="1" t="s">
        <v>32</v>
      </c>
      <c r="D1913" s="1" t="s">
        <v>51</v>
      </c>
      <c r="E1913" s="1" t="s">
        <v>12</v>
      </c>
      <c r="F1913">
        <v>4.2663000000000002</v>
      </c>
      <c r="G1913">
        <v>271.08267499999999</v>
      </c>
      <c r="H1913">
        <v>1.6425000000000001</v>
      </c>
      <c r="I1913">
        <v>1321</v>
      </c>
    </row>
    <row r="1914" spans="1:9" hidden="1" x14ac:dyDescent="0.3">
      <c r="A1914">
        <v>2022</v>
      </c>
      <c r="B1914">
        <v>10</v>
      </c>
      <c r="C1914" s="1" t="s">
        <v>32</v>
      </c>
      <c r="D1914" s="1" t="s">
        <v>51</v>
      </c>
      <c r="E1914" s="1" t="s">
        <v>13</v>
      </c>
      <c r="F1914">
        <v>0.1046</v>
      </c>
      <c r="G1914">
        <v>13.200875</v>
      </c>
      <c r="H1914">
        <v>5.1299999999999998E-2</v>
      </c>
      <c r="I1914">
        <v>69</v>
      </c>
    </row>
    <row r="1915" spans="1:9" hidden="1" x14ac:dyDescent="0.3">
      <c r="A1915">
        <v>2022</v>
      </c>
      <c r="B1915">
        <v>10</v>
      </c>
      <c r="C1915" s="1" t="s">
        <v>32</v>
      </c>
      <c r="D1915" s="1" t="s">
        <v>19</v>
      </c>
      <c r="E1915" s="1" t="s">
        <v>12</v>
      </c>
      <c r="F1915">
        <v>1.2193000000000001</v>
      </c>
      <c r="G1915">
        <v>243.123197</v>
      </c>
      <c r="H1915">
        <v>0.4511</v>
      </c>
      <c r="I1915">
        <v>0</v>
      </c>
    </row>
    <row r="1916" spans="1:9" hidden="1" x14ac:dyDescent="0.3">
      <c r="A1916">
        <v>2022</v>
      </c>
      <c r="B1916">
        <v>10</v>
      </c>
      <c r="C1916" s="1" t="s">
        <v>32</v>
      </c>
      <c r="D1916" s="1" t="s">
        <v>35</v>
      </c>
      <c r="E1916" s="1" t="s">
        <v>18</v>
      </c>
      <c r="F1916">
        <v>0.21579999999999999</v>
      </c>
      <c r="G1916">
        <v>60.715271999999999</v>
      </c>
      <c r="H1916">
        <v>3.8899999999999997E-2</v>
      </c>
      <c r="I1916">
        <v>0</v>
      </c>
    </row>
    <row r="1917" spans="1:9" hidden="1" x14ac:dyDescent="0.3">
      <c r="A1917">
        <v>2022</v>
      </c>
      <c r="B1917">
        <v>10</v>
      </c>
      <c r="C1917" s="1" t="s">
        <v>32</v>
      </c>
      <c r="D1917" s="1" t="s">
        <v>35</v>
      </c>
      <c r="E1917" s="1" t="s">
        <v>12</v>
      </c>
      <c r="F1917">
        <v>0.49220000000000003</v>
      </c>
      <c r="G1917">
        <v>143.892056</v>
      </c>
      <c r="H1917">
        <v>0.17219999999999999</v>
      </c>
      <c r="I1917">
        <v>0</v>
      </c>
    </row>
    <row r="1918" spans="1:9" x14ac:dyDescent="0.3">
      <c r="A1918">
        <v>2022</v>
      </c>
      <c r="B1918">
        <v>10</v>
      </c>
      <c r="C1918" s="1" t="s">
        <v>9</v>
      </c>
      <c r="D1918" s="1" t="s">
        <v>10</v>
      </c>
      <c r="E1918" s="1" t="s">
        <v>46</v>
      </c>
      <c r="F1918">
        <v>0.5806</v>
      </c>
      <c r="G1918">
        <v>42.938899999999997</v>
      </c>
      <c r="H1918">
        <v>0.11609999999999999</v>
      </c>
      <c r="I1918">
        <v>46</v>
      </c>
    </row>
    <row r="1919" spans="1:9" x14ac:dyDescent="0.3">
      <c r="A1919">
        <v>2022</v>
      </c>
      <c r="B1919">
        <v>10</v>
      </c>
      <c r="C1919" s="1" t="s">
        <v>26</v>
      </c>
      <c r="D1919" s="1" t="s">
        <v>10</v>
      </c>
      <c r="E1919" s="1" t="s">
        <v>46</v>
      </c>
      <c r="F1919">
        <v>1.4260999999999999</v>
      </c>
      <c r="G1919">
        <v>96.634600000000006</v>
      </c>
      <c r="H1919">
        <v>0.28520000000000001</v>
      </c>
      <c r="I1919">
        <v>404</v>
      </c>
    </row>
    <row r="1920" spans="1:9" x14ac:dyDescent="0.3">
      <c r="A1920">
        <v>2022</v>
      </c>
      <c r="B1920">
        <v>10</v>
      </c>
      <c r="C1920" s="1" t="s">
        <v>32</v>
      </c>
      <c r="D1920" s="1" t="s">
        <v>10</v>
      </c>
      <c r="E1920" s="1" t="s">
        <v>46</v>
      </c>
      <c r="F1920">
        <v>5.1253000000000002</v>
      </c>
      <c r="G1920">
        <v>461.78949999999998</v>
      </c>
      <c r="H1920">
        <v>1.0251999999999999</v>
      </c>
      <c r="I1920">
        <v>858</v>
      </c>
    </row>
    <row r="1921" spans="1:9" hidden="1" x14ac:dyDescent="0.3">
      <c r="A1921">
        <v>2022</v>
      </c>
      <c r="B1921">
        <v>11</v>
      </c>
      <c r="C1921" s="1" t="s">
        <v>9</v>
      </c>
      <c r="D1921" s="1" t="s">
        <v>15</v>
      </c>
      <c r="E1921" s="1" t="s">
        <v>11</v>
      </c>
      <c r="F1921">
        <v>0.16009999999999999</v>
      </c>
      <c r="G1921">
        <v>16.871047999999998</v>
      </c>
      <c r="H1921">
        <v>3.2000000000000001E-2</v>
      </c>
      <c r="I1921">
        <v>15</v>
      </c>
    </row>
    <row r="1922" spans="1:9" hidden="1" x14ac:dyDescent="0.3">
      <c r="A1922">
        <v>2022</v>
      </c>
      <c r="B1922">
        <v>11</v>
      </c>
      <c r="C1922" s="1" t="s">
        <v>9</v>
      </c>
      <c r="D1922" s="1" t="s">
        <v>15</v>
      </c>
      <c r="E1922" s="1" t="s">
        <v>13</v>
      </c>
      <c r="F1922">
        <v>52.838799999999999</v>
      </c>
      <c r="G1922">
        <v>9408.4418470000001</v>
      </c>
      <c r="H1922">
        <v>21.1356</v>
      </c>
      <c r="I1922">
        <v>641</v>
      </c>
    </row>
    <row r="1923" spans="1:9" x14ac:dyDescent="0.3">
      <c r="A1923">
        <v>2022</v>
      </c>
      <c r="B1923">
        <v>11</v>
      </c>
      <c r="C1923" s="1" t="s">
        <v>9</v>
      </c>
      <c r="D1923" s="1" t="s">
        <v>10</v>
      </c>
      <c r="E1923" s="1" t="s">
        <v>11</v>
      </c>
      <c r="F1923">
        <v>6.0646000000000004</v>
      </c>
      <c r="G1923">
        <v>496.74595900000003</v>
      </c>
      <c r="H1923">
        <v>1.2735000000000001</v>
      </c>
      <c r="I1923">
        <v>408</v>
      </c>
    </row>
    <row r="1924" spans="1:9" x14ac:dyDescent="0.3">
      <c r="A1924">
        <v>2022</v>
      </c>
      <c r="B1924">
        <v>11</v>
      </c>
      <c r="C1924" s="1" t="s">
        <v>9</v>
      </c>
      <c r="D1924" s="1" t="s">
        <v>10</v>
      </c>
      <c r="E1924" s="1" t="s">
        <v>12</v>
      </c>
      <c r="F1924">
        <v>49.632199999999997</v>
      </c>
      <c r="G1924">
        <v>4540.5662780000002</v>
      </c>
      <c r="H1924">
        <v>17.371300000000002</v>
      </c>
      <c r="I1924">
        <v>623</v>
      </c>
    </row>
    <row r="1925" spans="1:9" x14ac:dyDescent="0.3">
      <c r="A1925">
        <v>2022</v>
      </c>
      <c r="B1925">
        <v>11</v>
      </c>
      <c r="C1925" s="1" t="s">
        <v>9</v>
      </c>
      <c r="D1925" s="1" t="s">
        <v>10</v>
      </c>
      <c r="E1925" s="1" t="s">
        <v>13</v>
      </c>
      <c r="F1925">
        <v>27.436599999999999</v>
      </c>
      <c r="G1925">
        <v>3393.6358869999999</v>
      </c>
      <c r="H1925">
        <v>13.708600000000001</v>
      </c>
      <c r="I1925">
        <v>530</v>
      </c>
    </row>
    <row r="1926" spans="1:9" hidden="1" x14ac:dyDescent="0.3">
      <c r="A1926">
        <v>2022</v>
      </c>
      <c r="B1926">
        <v>11</v>
      </c>
      <c r="C1926" s="1" t="s">
        <v>9</v>
      </c>
      <c r="D1926" s="1" t="s">
        <v>21</v>
      </c>
      <c r="E1926" s="1" t="s">
        <v>22</v>
      </c>
      <c r="F1926">
        <v>2.7000000000000001E-3</v>
      </c>
      <c r="G1926">
        <v>0.74899300000000002</v>
      </c>
      <c r="H1926">
        <v>6.9999999999999999E-4</v>
      </c>
      <c r="I1926">
        <v>3</v>
      </c>
    </row>
    <row r="1927" spans="1:9" hidden="1" x14ac:dyDescent="0.3">
      <c r="A1927">
        <v>2022</v>
      </c>
      <c r="B1927">
        <v>11</v>
      </c>
      <c r="C1927" s="1" t="s">
        <v>9</v>
      </c>
      <c r="D1927" s="1" t="s">
        <v>21</v>
      </c>
      <c r="E1927" s="1" t="s">
        <v>13</v>
      </c>
      <c r="F1927">
        <v>1.9312</v>
      </c>
      <c r="G1927">
        <v>324.04318699999999</v>
      </c>
      <c r="H1927">
        <v>0.77249999999999996</v>
      </c>
      <c r="I1927">
        <v>163</v>
      </c>
    </row>
    <row r="1928" spans="1:9" hidden="1" x14ac:dyDescent="0.3">
      <c r="A1928">
        <v>2022</v>
      </c>
      <c r="B1928">
        <v>11</v>
      </c>
      <c r="C1928" s="1" t="s">
        <v>9</v>
      </c>
      <c r="D1928" s="1" t="s">
        <v>17</v>
      </c>
      <c r="E1928" s="1" t="s">
        <v>18</v>
      </c>
      <c r="F1928">
        <v>2.2650999999999999</v>
      </c>
      <c r="G1928">
        <v>272.690067</v>
      </c>
      <c r="H1928">
        <v>0.40770000000000001</v>
      </c>
      <c r="I1928">
        <v>134</v>
      </c>
    </row>
    <row r="1929" spans="1:9" hidden="1" x14ac:dyDescent="0.3">
      <c r="A1929">
        <v>2022</v>
      </c>
      <c r="B1929">
        <v>11</v>
      </c>
      <c r="C1929" s="1" t="s">
        <v>9</v>
      </c>
      <c r="D1929" s="1" t="s">
        <v>20</v>
      </c>
      <c r="E1929" s="1" t="s">
        <v>22</v>
      </c>
      <c r="F1929">
        <v>3.4700000000000002E-2</v>
      </c>
      <c r="G1929">
        <v>2.1055489999999999</v>
      </c>
      <c r="H1929">
        <v>8.9999999999999993E-3</v>
      </c>
      <c r="I1929">
        <v>5</v>
      </c>
    </row>
    <row r="1930" spans="1:9" hidden="1" x14ac:dyDescent="0.3">
      <c r="A1930">
        <v>2022</v>
      </c>
      <c r="B1930">
        <v>11</v>
      </c>
      <c r="C1930" s="1" t="s">
        <v>9</v>
      </c>
      <c r="D1930" s="1" t="s">
        <v>20</v>
      </c>
      <c r="E1930" s="1" t="s">
        <v>12</v>
      </c>
      <c r="F1930">
        <v>1.9805999999999999</v>
      </c>
      <c r="G1930">
        <v>150.15154799999999</v>
      </c>
      <c r="H1930">
        <v>0.71299999999999997</v>
      </c>
      <c r="I1930">
        <v>158</v>
      </c>
    </row>
    <row r="1931" spans="1:9" hidden="1" x14ac:dyDescent="0.3">
      <c r="A1931">
        <v>2022</v>
      </c>
      <c r="B1931">
        <v>11</v>
      </c>
      <c r="C1931" s="1" t="s">
        <v>9</v>
      </c>
      <c r="D1931" s="1" t="s">
        <v>56</v>
      </c>
      <c r="E1931" s="1" t="s">
        <v>12</v>
      </c>
      <c r="F1931">
        <v>1.1889000000000001</v>
      </c>
      <c r="G1931">
        <v>106.11928</v>
      </c>
      <c r="H1931">
        <v>0.41610000000000003</v>
      </c>
      <c r="I1931">
        <v>114</v>
      </c>
    </row>
    <row r="1932" spans="1:9" hidden="1" x14ac:dyDescent="0.3">
      <c r="A1932">
        <v>2022</v>
      </c>
      <c r="B1932">
        <v>11</v>
      </c>
      <c r="C1932" s="1" t="s">
        <v>9</v>
      </c>
      <c r="D1932" s="1" t="s">
        <v>57</v>
      </c>
      <c r="E1932" s="1" t="s">
        <v>12</v>
      </c>
      <c r="F1932">
        <v>1.0639000000000001</v>
      </c>
      <c r="G1932">
        <v>88.332611</v>
      </c>
      <c r="H1932">
        <v>0.37240000000000001</v>
      </c>
      <c r="I1932">
        <v>76</v>
      </c>
    </row>
    <row r="1933" spans="1:9" hidden="1" x14ac:dyDescent="0.3">
      <c r="A1933">
        <v>2022</v>
      </c>
      <c r="B1933">
        <v>11</v>
      </c>
      <c r="C1933" s="1" t="s">
        <v>9</v>
      </c>
      <c r="D1933" s="1" t="s">
        <v>19</v>
      </c>
      <c r="E1933" s="1" t="s">
        <v>12</v>
      </c>
      <c r="F1933">
        <v>0.38969999999999999</v>
      </c>
      <c r="G1933">
        <v>64.835729999999998</v>
      </c>
      <c r="H1933">
        <v>0.14419999999999999</v>
      </c>
      <c r="I1933">
        <v>22</v>
      </c>
    </row>
    <row r="1934" spans="1:9" hidden="1" x14ac:dyDescent="0.3">
      <c r="A1934">
        <v>2022</v>
      </c>
      <c r="B1934">
        <v>11</v>
      </c>
      <c r="C1934" s="1" t="s">
        <v>9</v>
      </c>
      <c r="D1934" s="1" t="s">
        <v>51</v>
      </c>
      <c r="E1934" s="1" t="s">
        <v>12</v>
      </c>
      <c r="F1934">
        <v>0.53910000000000002</v>
      </c>
      <c r="G1934">
        <v>49.349483999999997</v>
      </c>
      <c r="H1934">
        <v>0.20749999999999999</v>
      </c>
      <c r="I1934">
        <v>139</v>
      </c>
    </row>
    <row r="1935" spans="1:9" hidden="1" x14ac:dyDescent="0.3">
      <c r="A1935">
        <v>2022</v>
      </c>
      <c r="B1935">
        <v>11</v>
      </c>
      <c r="C1935" s="1" t="s">
        <v>9</v>
      </c>
      <c r="D1935" s="1" t="s">
        <v>60</v>
      </c>
      <c r="E1935" s="1" t="s">
        <v>22</v>
      </c>
      <c r="F1935">
        <v>1.3554999999999999</v>
      </c>
      <c r="G1935">
        <v>43.217829999999999</v>
      </c>
      <c r="H1935">
        <v>0.33889999999999998</v>
      </c>
      <c r="I1935">
        <v>0</v>
      </c>
    </row>
    <row r="1936" spans="1:9" x14ac:dyDescent="0.3">
      <c r="A1936">
        <v>2022</v>
      </c>
      <c r="B1936">
        <v>11</v>
      </c>
      <c r="C1936" s="1" t="s">
        <v>26</v>
      </c>
      <c r="D1936" s="1" t="s">
        <v>10</v>
      </c>
      <c r="E1936" s="1" t="s">
        <v>11</v>
      </c>
      <c r="F1936">
        <v>15.3058</v>
      </c>
      <c r="G1936">
        <v>1228.08464</v>
      </c>
      <c r="H1936">
        <v>3.2141999999999999</v>
      </c>
      <c r="I1936">
        <v>2865</v>
      </c>
    </row>
    <row r="1937" spans="1:9" x14ac:dyDescent="0.3">
      <c r="A1937">
        <v>2022</v>
      </c>
      <c r="B1937">
        <v>11</v>
      </c>
      <c r="C1937" s="1" t="s">
        <v>26</v>
      </c>
      <c r="D1937" s="1" t="s">
        <v>10</v>
      </c>
      <c r="E1937" s="1" t="s">
        <v>12</v>
      </c>
      <c r="F1937">
        <v>33.4998</v>
      </c>
      <c r="G1937">
        <v>4286.6524319999999</v>
      </c>
      <c r="H1937">
        <v>11.7249</v>
      </c>
      <c r="I1937">
        <v>8472</v>
      </c>
    </row>
    <row r="1938" spans="1:9" x14ac:dyDescent="0.3">
      <c r="A1938">
        <v>2022</v>
      </c>
      <c r="B1938">
        <v>11</v>
      </c>
      <c r="C1938" s="1" t="s">
        <v>26</v>
      </c>
      <c r="D1938" s="1" t="s">
        <v>10</v>
      </c>
      <c r="E1938" s="1" t="s">
        <v>13</v>
      </c>
      <c r="F1938" t="s">
        <v>62</v>
      </c>
      <c r="G1938">
        <v>1120.3620129999999</v>
      </c>
      <c r="H1938">
        <v>3.94</v>
      </c>
      <c r="I1938">
        <v>3215</v>
      </c>
    </row>
    <row r="1939" spans="1:9" hidden="1" x14ac:dyDescent="0.3">
      <c r="A1939">
        <v>2022</v>
      </c>
      <c r="B1939">
        <v>11</v>
      </c>
      <c r="C1939" s="1" t="s">
        <v>26</v>
      </c>
      <c r="D1939" s="1" t="s">
        <v>15</v>
      </c>
      <c r="E1939" s="1" t="s">
        <v>11</v>
      </c>
      <c r="F1939">
        <v>0.72570000000000001</v>
      </c>
      <c r="G1939">
        <v>88.458725000000001</v>
      </c>
      <c r="H1939">
        <v>0.14510000000000001</v>
      </c>
      <c r="I1939">
        <v>211</v>
      </c>
    </row>
    <row r="1940" spans="1:9" hidden="1" x14ac:dyDescent="0.3">
      <c r="A1940">
        <v>2022</v>
      </c>
      <c r="B1940">
        <v>11</v>
      </c>
      <c r="C1940" s="1" t="s">
        <v>26</v>
      </c>
      <c r="D1940" s="1" t="s">
        <v>15</v>
      </c>
      <c r="E1940" s="1" t="s">
        <v>13</v>
      </c>
      <c r="F1940">
        <v>16.7315</v>
      </c>
      <c r="G1940">
        <v>2785.7551250000001</v>
      </c>
      <c r="H1940">
        <v>6.6925999999999997</v>
      </c>
      <c r="I1940">
        <v>2672</v>
      </c>
    </row>
    <row r="1941" spans="1:9" hidden="1" x14ac:dyDescent="0.3">
      <c r="A1941">
        <v>2022</v>
      </c>
      <c r="B1941">
        <v>11</v>
      </c>
      <c r="C1941" s="1" t="s">
        <v>26</v>
      </c>
      <c r="D1941" s="1" t="s">
        <v>20</v>
      </c>
      <c r="E1941" s="1" t="s">
        <v>22</v>
      </c>
      <c r="F1941">
        <v>0.94530000000000003</v>
      </c>
      <c r="G1941">
        <v>61.275691000000002</v>
      </c>
      <c r="H1941">
        <v>0.2457</v>
      </c>
      <c r="I1941">
        <v>143</v>
      </c>
    </row>
    <row r="1942" spans="1:9" hidden="1" x14ac:dyDescent="0.3">
      <c r="A1942">
        <v>2022</v>
      </c>
      <c r="B1942">
        <v>11</v>
      </c>
      <c r="C1942" s="1" t="s">
        <v>26</v>
      </c>
      <c r="D1942" s="1" t="s">
        <v>20</v>
      </c>
      <c r="E1942" s="1" t="s">
        <v>12</v>
      </c>
      <c r="F1942">
        <v>10.4442</v>
      </c>
      <c r="G1942">
        <v>688.06409299999996</v>
      </c>
      <c r="H1942">
        <v>3.76</v>
      </c>
      <c r="I1942">
        <v>1374</v>
      </c>
    </row>
    <row r="1943" spans="1:9" hidden="1" x14ac:dyDescent="0.3">
      <c r="A1943">
        <v>2022</v>
      </c>
      <c r="B1943">
        <v>11</v>
      </c>
      <c r="C1943" s="1" t="s">
        <v>26</v>
      </c>
      <c r="D1943" s="1" t="s">
        <v>56</v>
      </c>
      <c r="E1943" s="1" t="s">
        <v>12</v>
      </c>
      <c r="F1943">
        <v>2.7107000000000001</v>
      </c>
      <c r="G1943">
        <v>224.93849299999999</v>
      </c>
      <c r="H1943">
        <v>0.94879999999999998</v>
      </c>
      <c r="I1943">
        <v>820</v>
      </c>
    </row>
    <row r="1944" spans="1:9" hidden="1" x14ac:dyDescent="0.3">
      <c r="A1944">
        <v>2022</v>
      </c>
      <c r="B1944">
        <v>11</v>
      </c>
      <c r="C1944" s="1" t="s">
        <v>26</v>
      </c>
      <c r="D1944" s="1" t="s">
        <v>17</v>
      </c>
      <c r="E1944" s="1" t="s">
        <v>18</v>
      </c>
      <c r="F1944">
        <v>2.4805999999999999</v>
      </c>
      <c r="G1944">
        <v>168.139456</v>
      </c>
      <c r="H1944">
        <v>0.44650000000000001</v>
      </c>
      <c r="I1944">
        <v>1008</v>
      </c>
    </row>
    <row r="1945" spans="1:9" hidden="1" x14ac:dyDescent="0.3">
      <c r="A1945">
        <v>2022</v>
      </c>
      <c r="B1945">
        <v>11</v>
      </c>
      <c r="C1945" s="1" t="s">
        <v>26</v>
      </c>
      <c r="D1945" s="1" t="s">
        <v>19</v>
      </c>
      <c r="E1945" s="1" t="s">
        <v>12</v>
      </c>
      <c r="F1945">
        <v>0.65780000000000005</v>
      </c>
      <c r="G1945">
        <v>138.358881</v>
      </c>
      <c r="H1945">
        <v>0.24329999999999999</v>
      </c>
      <c r="I1945">
        <v>0</v>
      </c>
    </row>
    <row r="1946" spans="1:9" hidden="1" x14ac:dyDescent="0.3">
      <c r="A1946">
        <v>2022</v>
      </c>
      <c r="B1946">
        <v>11</v>
      </c>
      <c r="C1946" s="1" t="s">
        <v>26</v>
      </c>
      <c r="D1946" s="1" t="s">
        <v>21</v>
      </c>
      <c r="E1946" s="1" t="s">
        <v>22</v>
      </c>
      <c r="F1946">
        <v>1.4E-3</v>
      </c>
      <c r="G1946">
        <v>0.84991099999999997</v>
      </c>
      <c r="H1946">
        <v>4.0000000000000002E-4</v>
      </c>
      <c r="I1946">
        <v>2</v>
      </c>
    </row>
    <row r="1947" spans="1:9" hidden="1" x14ac:dyDescent="0.3">
      <c r="A1947">
        <v>2022</v>
      </c>
      <c r="B1947">
        <v>11</v>
      </c>
      <c r="C1947" s="1" t="s">
        <v>26</v>
      </c>
      <c r="D1947" s="1" t="s">
        <v>21</v>
      </c>
      <c r="E1947" s="1" t="s">
        <v>27</v>
      </c>
      <c r="F1947">
        <v>6.9999999999999999E-4</v>
      </c>
      <c r="G1947">
        <v>0.22941900000000001</v>
      </c>
      <c r="H1947">
        <v>2.0000000000000001E-4</v>
      </c>
      <c r="I1947">
        <v>1</v>
      </c>
    </row>
    <row r="1948" spans="1:9" hidden="1" x14ac:dyDescent="0.3">
      <c r="A1948">
        <v>2022</v>
      </c>
      <c r="B1948">
        <v>11</v>
      </c>
      <c r="C1948" s="1" t="s">
        <v>26</v>
      </c>
      <c r="D1948" s="1" t="s">
        <v>21</v>
      </c>
      <c r="E1948" s="1" t="s">
        <v>13</v>
      </c>
      <c r="F1948">
        <v>0.434</v>
      </c>
      <c r="G1948">
        <v>106.645087</v>
      </c>
      <c r="H1948">
        <v>0.1736</v>
      </c>
      <c r="I1948">
        <v>174</v>
      </c>
    </row>
    <row r="1949" spans="1:9" hidden="1" x14ac:dyDescent="0.3">
      <c r="A1949">
        <v>2022</v>
      </c>
      <c r="B1949">
        <v>11</v>
      </c>
      <c r="C1949" s="1" t="s">
        <v>26</v>
      </c>
      <c r="D1949" s="1" t="s">
        <v>61</v>
      </c>
      <c r="E1949" s="1" t="s">
        <v>12</v>
      </c>
      <c r="F1949">
        <v>1.3532</v>
      </c>
      <c r="G1949">
        <v>95.727793000000005</v>
      </c>
      <c r="H1949">
        <v>0.48720000000000002</v>
      </c>
      <c r="I1949">
        <v>382</v>
      </c>
    </row>
    <row r="1950" spans="1:9" hidden="1" x14ac:dyDescent="0.3">
      <c r="A1950">
        <v>2022</v>
      </c>
      <c r="B1950">
        <v>11</v>
      </c>
      <c r="C1950" s="1" t="s">
        <v>26</v>
      </c>
      <c r="D1950" s="1" t="s">
        <v>60</v>
      </c>
      <c r="E1950" s="1" t="s">
        <v>22</v>
      </c>
      <c r="F1950">
        <v>1.0662</v>
      </c>
      <c r="G1950">
        <v>94.908581999999996</v>
      </c>
      <c r="H1950">
        <v>0.2666</v>
      </c>
      <c r="I1950">
        <v>624</v>
      </c>
    </row>
    <row r="1951" spans="1:9" hidden="1" x14ac:dyDescent="0.3">
      <c r="A1951">
        <v>2022</v>
      </c>
      <c r="B1951">
        <v>11</v>
      </c>
      <c r="C1951" s="1" t="s">
        <v>26</v>
      </c>
      <c r="D1951" s="1" t="s">
        <v>55</v>
      </c>
      <c r="E1951" s="1" t="s">
        <v>12</v>
      </c>
      <c r="F1951">
        <v>1.5963000000000001</v>
      </c>
      <c r="G1951">
        <v>91.942843999999994</v>
      </c>
      <c r="H1951">
        <v>0.55869999999999997</v>
      </c>
      <c r="I1951">
        <v>782</v>
      </c>
    </row>
    <row r="1952" spans="1:9" x14ac:dyDescent="0.3">
      <c r="A1952">
        <v>2022</v>
      </c>
      <c r="B1952">
        <v>11</v>
      </c>
      <c r="C1952" s="1" t="s">
        <v>32</v>
      </c>
      <c r="D1952" s="1" t="s">
        <v>10</v>
      </c>
      <c r="E1952" s="1" t="s">
        <v>11</v>
      </c>
      <c r="F1952">
        <v>32.9255</v>
      </c>
      <c r="G1952">
        <v>2573.4751900000001</v>
      </c>
      <c r="H1952">
        <v>6.9143999999999997</v>
      </c>
      <c r="I1952">
        <v>4883</v>
      </c>
    </row>
    <row r="1953" spans="1:9" x14ac:dyDescent="0.3">
      <c r="A1953">
        <v>2022</v>
      </c>
      <c r="B1953">
        <v>11</v>
      </c>
      <c r="C1953" s="1" t="s">
        <v>32</v>
      </c>
      <c r="D1953" s="1" t="s">
        <v>10</v>
      </c>
      <c r="E1953" s="1" t="s">
        <v>12</v>
      </c>
      <c r="F1953">
        <v>109.5556</v>
      </c>
      <c r="G1953">
        <v>12847.27447</v>
      </c>
      <c r="H1953">
        <v>38.344499999999996</v>
      </c>
      <c r="I1953">
        <v>17478</v>
      </c>
    </row>
    <row r="1954" spans="1:9" x14ac:dyDescent="0.3">
      <c r="A1954">
        <v>2022</v>
      </c>
      <c r="B1954">
        <v>11</v>
      </c>
      <c r="C1954" s="1" t="s">
        <v>32</v>
      </c>
      <c r="D1954" s="1" t="s">
        <v>10</v>
      </c>
      <c r="E1954" s="1" t="s">
        <v>13</v>
      </c>
      <c r="F1954">
        <v>25.076799999999999</v>
      </c>
      <c r="G1954">
        <v>3373.0182810000001</v>
      </c>
      <c r="H1954">
        <v>12.3856</v>
      </c>
      <c r="I1954">
        <v>5795</v>
      </c>
    </row>
    <row r="1955" spans="1:9" x14ac:dyDescent="0.3">
      <c r="A1955">
        <v>2022</v>
      </c>
      <c r="B1955">
        <v>11</v>
      </c>
      <c r="C1955" s="1" t="s">
        <v>32</v>
      </c>
      <c r="D1955" s="1" t="s">
        <v>10</v>
      </c>
      <c r="E1955" s="1" t="s">
        <v>14</v>
      </c>
      <c r="F1955">
        <v>2.41E-2</v>
      </c>
      <c r="G1955">
        <v>4.9832989999999997</v>
      </c>
      <c r="H1955">
        <v>1.7999999999999999E-2</v>
      </c>
      <c r="I1955">
        <v>6</v>
      </c>
    </row>
    <row r="1956" spans="1:9" hidden="1" x14ac:dyDescent="0.3">
      <c r="A1956">
        <v>2022</v>
      </c>
      <c r="B1956">
        <v>11</v>
      </c>
      <c r="C1956" s="1" t="s">
        <v>32</v>
      </c>
      <c r="D1956" s="1" t="s">
        <v>15</v>
      </c>
      <c r="E1956" s="1" t="s">
        <v>11</v>
      </c>
      <c r="F1956">
        <v>1.3379000000000001</v>
      </c>
      <c r="G1956">
        <v>183.44634400000001</v>
      </c>
      <c r="H1956">
        <v>0.26750000000000002</v>
      </c>
      <c r="I1956">
        <v>343</v>
      </c>
    </row>
    <row r="1957" spans="1:9" hidden="1" x14ac:dyDescent="0.3">
      <c r="A1957">
        <v>2022</v>
      </c>
      <c r="B1957">
        <v>11</v>
      </c>
      <c r="C1957" s="1" t="s">
        <v>32</v>
      </c>
      <c r="D1957" s="1" t="s">
        <v>15</v>
      </c>
      <c r="E1957" s="1" t="s">
        <v>13</v>
      </c>
      <c r="F1957">
        <v>66.876199999999997</v>
      </c>
      <c r="G1957">
        <v>11510.502179999999</v>
      </c>
      <c r="H1957">
        <v>26.750499999999999</v>
      </c>
      <c r="I1957">
        <v>8509</v>
      </c>
    </row>
    <row r="1958" spans="1:9" hidden="1" x14ac:dyDescent="0.3">
      <c r="A1958">
        <v>2022</v>
      </c>
      <c r="B1958">
        <v>11</v>
      </c>
      <c r="C1958" s="1" t="s">
        <v>32</v>
      </c>
      <c r="D1958" s="1" t="s">
        <v>20</v>
      </c>
      <c r="E1958" s="1" t="s">
        <v>22</v>
      </c>
      <c r="F1958">
        <v>2.8355000000000001</v>
      </c>
      <c r="G1958">
        <v>186.03771800000001</v>
      </c>
      <c r="H1958">
        <v>0.73729999999999996</v>
      </c>
      <c r="I1958">
        <v>357</v>
      </c>
    </row>
    <row r="1959" spans="1:9" hidden="1" x14ac:dyDescent="0.3">
      <c r="A1959">
        <v>2022</v>
      </c>
      <c r="B1959">
        <v>11</v>
      </c>
      <c r="C1959" s="1" t="s">
        <v>32</v>
      </c>
      <c r="D1959" s="1" t="s">
        <v>20</v>
      </c>
      <c r="E1959" s="1" t="s">
        <v>12</v>
      </c>
      <c r="F1959">
        <v>21.208300000000001</v>
      </c>
      <c r="G1959">
        <v>1613.6895629999999</v>
      </c>
      <c r="H1959">
        <v>7.6349</v>
      </c>
      <c r="I1959">
        <v>1850</v>
      </c>
    </row>
    <row r="1960" spans="1:9" hidden="1" x14ac:dyDescent="0.3">
      <c r="A1960">
        <v>2022</v>
      </c>
      <c r="B1960">
        <v>11</v>
      </c>
      <c r="C1960" s="1" t="s">
        <v>32</v>
      </c>
      <c r="D1960" s="1" t="s">
        <v>56</v>
      </c>
      <c r="E1960" s="1" t="s">
        <v>12</v>
      </c>
      <c r="F1960">
        <v>16.013500000000001</v>
      </c>
      <c r="G1960">
        <v>1377.6806099999999</v>
      </c>
      <c r="H1960">
        <v>5.6047000000000002</v>
      </c>
      <c r="I1960">
        <v>4305</v>
      </c>
    </row>
    <row r="1961" spans="1:9" hidden="1" x14ac:dyDescent="0.3">
      <c r="A1961">
        <v>2022</v>
      </c>
      <c r="B1961">
        <v>11</v>
      </c>
      <c r="C1961" s="1" t="s">
        <v>32</v>
      </c>
      <c r="D1961" s="1" t="s">
        <v>21</v>
      </c>
      <c r="E1961" s="1" t="s">
        <v>22</v>
      </c>
      <c r="F1961">
        <v>6.0000000000000001E-3</v>
      </c>
      <c r="G1961">
        <v>1.1382099999999999</v>
      </c>
      <c r="H1961">
        <v>1.6999999999999999E-3</v>
      </c>
      <c r="I1961">
        <v>2</v>
      </c>
    </row>
    <row r="1962" spans="1:9" hidden="1" x14ac:dyDescent="0.3">
      <c r="A1962">
        <v>2022</v>
      </c>
      <c r="B1962">
        <v>11</v>
      </c>
      <c r="C1962" s="1" t="s">
        <v>32</v>
      </c>
      <c r="D1962" s="1" t="s">
        <v>21</v>
      </c>
      <c r="E1962" s="1" t="s">
        <v>27</v>
      </c>
      <c r="F1962">
        <v>1.3299999999999999E-2</v>
      </c>
      <c r="G1962">
        <v>3.815782</v>
      </c>
      <c r="H1962">
        <v>4.0000000000000001E-3</v>
      </c>
      <c r="I1962">
        <v>18</v>
      </c>
    </row>
    <row r="1963" spans="1:9" hidden="1" x14ac:dyDescent="0.3">
      <c r="A1963">
        <v>2022</v>
      </c>
      <c r="B1963">
        <v>11</v>
      </c>
      <c r="C1963" s="1" t="s">
        <v>32</v>
      </c>
      <c r="D1963" s="1" t="s">
        <v>21</v>
      </c>
      <c r="E1963" s="1" t="s">
        <v>13</v>
      </c>
      <c r="F1963">
        <v>2.6168</v>
      </c>
      <c r="G1963">
        <v>672.52049199999999</v>
      </c>
      <c r="H1963">
        <v>1.0467</v>
      </c>
      <c r="I1963">
        <v>564</v>
      </c>
    </row>
    <row r="1964" spans="1:9" hidden="1" x14ac:dyDescent="0.3">
      <c r="A1964">
        <v>2022</v>
      </c>
      <c r="B1964">
        <v>11</v>
      </c>
      <c r="C1964" s="1" t="s">
        <v>32</v>
      </c>
      <c r="D1964" s="1" t="s">
        <v>33</v>
      </c>
      <c r="E1964" s="1" t="s">
        <v>18</v>
      </c>
      <c r="F1964">
        <v>1.2791999999999999</v>
      </c>
      <c r="G1964">
        <v>430.25821300000001</v>
      </c>
      <c r="H1964">
        <v>0.24310000000000001</v>
      </c>
      <c r="I1964">
        <v>102</v>
      </c>
    </row>
    <row r="1965" spans="1:9" hidden="1" x14ac:dyDescent="0.3">
      <c r="A1965">
        <v>2022</v>
      </c>
      <c r="B1965">
        <v>11</v>
      </c>
      <c r="C1965" s="1" t="s">
        <v>32</v>
      </c>
      <c r="D1965" s="1" t="s">
        <v>33</v>
      </c>
      <c r="E1965" s="1" t="s">
        <v>12</v>
      </c>
      <c r="F1965">
        <v>1.66E-2</v>
      </c>
      <c r="G1965">
        <v>7.83141</v>
      </c>
      <c r="H1965">
        <v>5.7999999999999996E-3</v>
      </c>
      <c r="I1965">
        <v>6</v>
      </c>
    </row>
    <row r="1966" spans="1:9" hidden="1" x14ac:dyDescent="0.3">
      <c r="A1966">
        <v>2022</v>
      </c>
      <c r="B1966">
        <v>11</v>
      </c>
      <c r="C1966" s="1" t="s">
        <v>32</v>
      </c>
      <c r="D1966" s="1" t="s">
        <v>33</v>
      </c>
      <c r="E1966" s="1" t="s">
        <v>13</v>
      </c>
      <c r="F1966">
        <v>5.4600000000000003E-2</v>
      </c>
      <c r="G1966">
        <v>29.143439000000001</v>
      </c>
      <c r="H1966">
        <v>2.7300000000000001E-2</v>
      </c>
      <c r="I1966">
        <v>42</v>
      </c>
    </row>
    <row r="1967" spans="1:9" hidden="1" x14ac:dyDescent="0.3">
      <c r="A1967">
        <v>2022</v>
      </c>
      <c r="B1967">
        <v>11</v>
      </c>
      <c r="C1967" s="1" t="s">
        <v>32</v>
      </c>
      <c r="D1967" s="1" t="s">
        <v>17</v>
      </c>
      <c r="E1967" s="1" t="s">
        <v>18</v>
      </c>
      <c r="F1967">
        <v>6.0726000000000004</v>
      </c>
      <c r="G1967">
        <v>460.24659100000002</v>
      </c>
      <c r="H1967">
        <v>1.0931</v>
      </c>
      <c r="I1967">
        <v>2059</v>
      </c>
    </row>
    <row r="1968" spans="1:9" hidden="1" x14ac:dyDescent="0.3">
      <c r="A1968">
        <v>2022</v>
      </c>
      <c r="B1968">
        <v>11</v>
      </c>
      <c r="C1968" s="1" t="s">
        <v>32</v>
      </c>
      <c r="D1968" s="1" t="s">
        <v>35</v>
      </c>
      <c r="E1968" s="1" t="s">
        <v>18</v>
      </c>
      <c r="F1968">
        <v>0.2316</v>
      </c>
      <c r="G1968">
        <v>68.187832999999998</v>
      </c>
      <c r="H1968">
        <v>4.1599999999999998E-2</v>
      </c>
      <c r="I1968">
        <v>0</v>
      </c>
    </row>
    <row r="1969" spans="1:9" hidden="1" x14ac:dyDescent="0.3">
      <c r="A1969">
        <v>2022</v>
      </c>
      <c r="B1969">
        <v>11</v>
      </c>
      <c r="C1969" s="1" t="s">
        <v>32</v>
      </c>
      <c r="D1969" s="1" t="s">
        <v>35</v>
      </c>
      <c r="E1969" s="1" t="s">
        <v>12</v>
      </c>
      <c r="F1969">
        <v>0.49890000000000001</v>
      </c>
      <c r="G1969">
        <v>148.325346</v>
      </c>
      <c r="H1969">
        <v>0.17460000000000001</v>
      </c>
      <c r="I1969">
        <v>0</v>
      </c>
    </row>
    <row r="1970" spans="1:9" hidden="1" x14ac:dyDescent="0.3">
      <c r="A1970">
        <v>2022</v>
      </c>
      <c r="B1970">
        <v>11</v>
      </c>
      <c r="C1970" s="1" t="s">
        <v>32</v>
      </c>
      <c r="D1970" s="1" t="s">
        <v>19</v>
      </c>
      <c r="E1970" s="1" t="s">
        <v>12</v>
      </c>
      <c r="F1970">
        <v>0.98860000000000003</v>
      </c>
      <c r="G1970">
        <v>209.659188</v>
      </c>
      <c r="H1970">
        <v>0.36580000000000001</v>
      </c>
      <c r="I1970">
        <v>0</v>
      </c>
    </row>
    <row r="1971" spans="1:9" hidden="1" x14ac:dyDescent="0.3">
      <c r="A1971">
        <v>2022</v>
      </c>
      <c r="B1971">
        <v>11</v>
      </c>
      <c r="C1971" s="1" t="s">
        <v>32</v>
      </c>
      <c r="D1971" s="1" t="s">
        <v>51</v>
      </c>
      <c r="E1971" s="1" t="s">
        <v>12</v>
      </c>
      <c r="F1971">
        <v>2.2503000000000002</v>
      </c>
      <c r="G1971">
        <v>177.459237</v>
      </c>
      <c r="H1971">
        <v>0.86639999999999995</v>
      </c>
      <c r="I1971">
        <v>1080</v>
      </c>
    </row>
    <row r="1972" spans="1:9" hidden="1" x14ac:dyDescent="0.3">
      <c r="A1972">
        <v>2022</v>
      </c>
      <c r="B1972">
        <v>11</v>
      </c>
      <c r="C1972" s="1" t="s">
        <v>32</v>
      </c>
      <c r="D1972" s="1" t="s">
        <v>51</v>
      </c>
      <c r="E1972" s="1" t="s">
        <v>13</v>
      </c>
      <c r="F1972">
        <v>0.1152</v>
      </c>
      <c r="G1972">
        <v>16.475532999999999</v>
      </c>
      <c r="H1972">
        <v>5.6399999999999999E-2</v>
      </c>
      <c r="I1972">
        <v>74</v>
      </c>
    </row>
    <row r="1973" spans="1:9" x14ac:dyDescent="0.3">
      <c r="A1973">
        <v>2022</v>
      </c>
      <c r="B1973">
        <v>11</v>
      </c>
      <c r="C1973" s="1" t="s">
        <v>9</v>
      </c>
      <c r="D1973" s="1" t="s">
        <v>10</v>
      </c>
      <c r="E1973" s="1" t="s">
        <v>46</v>
      </c>
      <c r="F1973">
        <v>0.52729999999999999</v>
      </c>
      <c r="G1973">
        <v>37.752800000000001</v>
      </c>
      <c r="H1973">
        <v>0.10539999999999999</v>
      </c>
      <c r="I1973">
        <v>36</v>
      </c>
    </row>
    <row r="1974" spans="1:9" x14ac:dyDescent="0.3">
      <c r="A1974">
        <v>2022</v>
      </c>
      <c r="B1974">
        <v>11</v>
      </c>
      <c r="C1974" s="1" t="s">
        <v>26</v>
      </c>
      <c r="D1974" s="1" t="s">
        <v>10</v>
      </c>
      <c r="E1974" s="1" t="s">
        <v>46</v>
      </c>
      <c r="F1974">
        <v>1.1739999999999999</v>
      </c>
      <c r="G1974">
        <v>97.2256</v>
      </c>
      <c r="H1974">
        <v>0.23480000000000001</v>
      </c>
      <c r="I1974">
        <v>187</v>
      </c>
    </row>
    <row r="1975" spans="1:9" x14ac:dyDescent="0.3">
      <c r="A1975">
        <v>2022</v>
      </c>
      <c r="B1975">
        <v>11</v>
      </c>
      <c r="C1975" s="1" t="s">
        <v>32</v>
      </c>
      <c r="D1975" s="1" t="s">
        <v>10</v>
      </c>
      <c r="E1975" s="1" t="s">
        <v>46</v>
      </c>
      <c r="F1975">
        <v>4.2365000000000004</v>
      </c>
      <c r="G1975">
        <v>353.291</v>
      </c>
      <c r="H1975">
        <v>0.84730000000000005</v>
      </c>
      <c r="I1975">
        <v>778</v>
      </c>
    </row>
    <row r="1976" spans="1:9" hidden="1" x14ac:dyDescent="0.3">
      <c r="A1976">
        <v>2022</v>
      </c>
      <c r="B1976">
        <v>12</v>
      </c>
      <c r="C1976" s="1" t="s">
        <v>9</v>
      </c>
      <c r="D1976" s="1" t="s">
        <v>15</v>
      </c>
      <c r="E1976" s="1" t="s">
        <v>11</v>
      </c>
      <c r="F1976">
        <v>9.7199999999999995E-2</v>
      </c>
      <c r="G1976">
        <v>12.649938000000001</v>
      </c>
      <c r="H1976">
        <v>1.9400000000000001E-2</v>
      </c>
      <c r="I1976">
        <v>14</v>
      </c>
    </row>
    <row r="1977" spans="1:9" hidden="1" x14ac:dyDescent="0.3">
      <c r="A1977">
        <v>2022</v>
      </c>
      <c r="B1977">
        <v>12</v>
      </c>
      <c r="C1977" s="1" t="s">
        <v>9</v>
      </c>
      <c r="D1977" s="1" t="s">
        <v>15</v>
      </c>
      <c r="E1977" s="1" t="s">
        <v>13</v>
      </c>
      <c r="F1977">
        <v>41.707599999999999</v>
      </c>
      <c r="G1977">
        <v>7988.0453440000001</v>
      </c>
      <c r="H1977">
        <v>16.6831</v>
      </c>
      <c r="I1977">
        <v>615</v>
      </c>
    </row>
    <row r="1978" spans="1:9" x14ac:dyDescent="0.3">
      <c r="A1978">
        <v>2022</v>
      </c>
      <c r="B1978">
        <v>12</v>
      </c>
      <c r="C1978" s="1" t="s">
        <v>9</v>
      </c>
      <c r="D1978" s="1" t="s">
        <v>10</v>
      </c>
      <c r="E1978" s="1" t="s">
        <v>11</v>
      </c>
      <c r="F1978">
        <v>5.7782999999999998</v>
      </c>
      <c r="G1978">
        <v>479.59158500000001</v>
      </c>
      <c r="H1978">
        <v>1.2135</v>
      </c>
      <c r="I1978">
        <v>389</v>
      </c>
    </row>
    <row r="1979" spans="1:9" x14ac:dyDescent="0.3">
      <c r="A1979">
        <v>2022</v>
      </c>
      <c r="B1979">
        <v>12</v>
      </c>
      <c r="C1979" s="1" t="s">
        <v>9</v>
      </c>
      <c r="D1979" s="1" t="s">
        <v>10</v>
      </c>
      <c r="E1979" s="1" t="s">
        <v>12</v>
      </c>
      <c r="F1979">
        <v>26.398</v>
      </c>
      <c r="G1979">
        <v>3098.2747159999999</v>
      </c>
      <c r="H1979">
        <v>9.2393000000000001</v>
      </c>
      <c r="I1979">
        <v>596</v>
      </c>
    </row>
    <row r="1980" spans="1:9" x14ac:dyDescent="0.3">
      <c r="A1980">
        <v>2022</v>
      </c>
      <c r="B1980">
        <v>12</v>
      </c>
      <c r="C1980" s="1" t="s">
        <v>9</v>
      </c>
      <c r="D1980" s="1" t="s">
        <v>10</v>
      </c>
      <c r="E1980" s="1" t="s">
        <v>13</v>
      </c>
      <c r="F1980">
        <v>30.0701</v>
      </c>
      <c r="G1980">
        <v>3720.114364</v>
      </c>
      <c r="H1980">
        <v>15.0265</v>
      </c>
      <c r="I1980">
        <v>501</v>
      </c>
    </row>
    <row r="1981" spans="1:9" hidden="1" x14ac:dyDescent="0.3">
      <c r="A1981">
        <v>2022</v>
      </c>
      <c r="B1981">
        <v>12</v>
      </c>
      <c r="C1981" s="1" t="s">
        <v>9</v>
      </c>
      <c r="D1981" s="1" t="s">
        <v>17</v>
      </c>
      <c r="E1981" s="1" t="s">
        <v>18</v>
      </c>
      <c r="F1981">
        <v>2.4055</v>
      </c>
      <c r="G1981">
        <v>288.65046699999999</v>
      </c>
      <c r="H1981">
        <v>0.433</v>
      </c>
      <c r="I1981">
        <v>119</v>
      </c>
    </row>
    <row r="1982" spans="1:9" hidden="1" x14ac:dyDescent="0.3">
      <c r="A1982">
        <v>2022</v>
      </c>
      <c r="B1982">
        <v>12</v>
      </c>
      <c r="C1982" s="1" t="s">
        <v>9</v>
      </c>
      <c r="D1982" s="1" t="s">
        <v>21</v>
      </c>
      <c r="E1982" s="1" t="s">
        <v>13</v>
      </c>
      <c r="F1982">
        <v>1.4713000000000001</v>
      </c>
      <c r="G1982">
        <v>268.38488000000001</v>
      </c>
      <c r="H1982">
        <v>0.58850000000000002</v>
      </c>
      <c r="I1982">
        <v>113</v>
      </c>
    </row>
    <row r="1983" spans="1:9" hidden="1" x14ac:dyDescent="0.3">
      <c r="A1983">
        <v>2022</v>
      </c>
      <c r="B1983">
        <v>12</v>
      </c>
      <c r="C1983" s="1" t="s">
        <v>9</v>
      </c>
      <c r="D1983" s="1" t="s">
        <v>20</v>
      </c>
      <c r="E1983" s="1" t="s">
        <v>22</v>
      </c>
      <c r="F1983">
        <v>3.5499999999999997E-2</v>
      </c>
      <c r="G1983">
        <v>2.0761090000000002</v>
      </c>
      <c r="H1983">
        <v>9.1999999999999998E-3</v>
      </c>
      <c r="I1983">
        <v>5</v>
      </c>
    </row>
    <row r="1984" spans="1:9" hidden="1" x14ac:dyDescent="0.3">
      <c r="A1984">
        <v>2022</v>
      </c>
      <c r="B1984">
        <v>12</v>
      </c>
      <c r="C1984" s="1" t="s">
        <v>9</v>
      </c>
      <c r="D1984" s="1" t="s">
        <v>20</v>
      </c>
      <c r="E1984" s="1" t="s">
        <v>12</v>
      </c>
      <c r="F1984">
        <v>2.4146999999999998</v>
      </c>
      <c r="G1984">
        <v>179.24161100000001</v>
      </c>
      <c r="H1984">
        <v>0.86929999999999996</v>
      </c>
      <c r="I1984">
        <v>151</v>
      </c>
    </row>
    <row r="1985" spans="1:9" hidden="1" x14ac:dyDescent="0.3">
      <c r="A1985">
        <v>2022</v>
      </c>
      <c r="B1985">
        <v>12</v>
      </c>
      <c r="C1985" s="1" t="s">
        <v>9</v>
      </c>
      <c r="D1985" s="1" t="s">
        <v>56</v>
      </c>
      <c r="E1985" s="1" t="s">
        <v>12</v>
      </c>
      <c r="F1985">
        <v>1.1106</v>
      </c>
      <c r="G1985">
        <v>98.254187000000002</v>
      </c>
      <c r="H1985">
        <v>0.3886</v>
      </c>
      <c r="I1985">
        <v>109</v>
      </c>
    </row>
    <row r="1986" spans="1:9" hidden="1" x14ac:dyDescent="0.3">
      <c r="A1986">
        <v>2022</v>
      </c>
      <c r="B1986">
        <v>12</v>
      </c>
      <c r="C1986" s="1" t="s">
        <v>9</v>
      </c>
      <c r="D1986" s="1" t="s">
        <v>57</v>
      </c>
      <c r="E1986" s="1" t="s">
        <v>12</v>
      </c>
      <c r="F1986">
        <v>0.9899</v>
      </c>
      <c r="G1986">
        <v>81.820758999999995</v>
      </c>
      <c r="H1986">
        <v>0.34639999999999999</v>
      </c>
      <c r="I1986">
        <v>69</v>
      </c>
    </row>
    <row r="1987" spans="1:9" hidden="1" x14ac:dyDescent="0.3">
      <c r="A1987">
        <v>2022</v>
      </c>
      <c r="B1987">
        <v>12</v>
      </c>
      <c r="C1987" s="1" t="s">
        <v>9</v>
      </c>
      <c r="D1987" s="1" t="s">
        <v>19</v>
      </c>
      <c r="E1987" s="1" t="s">
        <v>12</v>
      </c>
      <c r="F1987">
        <v>0.31440000000000001</v>
      </c>
      <c r="G1987">
        <v>53.442689999999999</v>
      </c>
      <c r="H1987">
        <v>0.1163</v>
      </c>
      <c r="I1987">
        <v>0</v>
      </c>
    </row>
    <row r="1988" spans="1:9" hidden="1" x14ac:dyDescent="0.3">
      <c r="A1988">
        <v>2022</v>
      </c>
      <c r="B1988">
        <v>12</v>
      </c>
      <c r="C1988" s="1" t="s">
        <v>9</v>
      </c>
      <c r="D1988" s="1" t="s">
        <v>51</v>
      </c>
      <c r="E1988" s="1" t="s">
        <v>12</v>
      </c>
      <c r="F1988">
        <v>0.40260000000000001</v>
      </c>
      <c r="G1988">
        <v>44.385877999999998</v>
      </c>
      <c r="H1988">
        <v>0.155</v>
      </c>
      <c r="I1988">
        <v>131</v>
      </c>
    </row>
    <row r="1989" spans="1:9" hidden="1" x14ac:dyDescent="0.3">
      <c r="A1989">
        <v>2022</v>
      </c>
      <c r="B1989">
        <v>12</v>
      </c>
      <c r="C1989" s="1" t="s">
        <v>9</v>
      </c>
      <c r="D1989" s="1" t="s">
        <v>63</v>
      </c>
      <c r="E1989" s="1" t="s">
        <v>18</v>
      </c>
      <c r="F1989">
        <v>0.58179999999999998</v>
      </c>
      <c r="G1989">
        <v>34.264124000000002</v>
      </c>
      <c r="H1989">
        <v>6.9800000000000001E-2</v>
      </c>
      <c r="I1989">
        <v>75</v>
      </c>
    </row>
    <row r="1990" spans="1:9" x14ac:dyDescent="0.3">
      <c r="A1990">
        <v>2022</v>
      </c>
      <c r="B1990">
        <v>12</v>
      </c>
      <c r="C1990" s="1" t="s">
        <v>26</v>
      </c>
      <c r="D1990" s="1" t="s">
        <v>10</v>
      </c>
      <c r="E1990" s="1" t="s">
        <v>11</v>
      </c>
      <c r="F1990">
        <v>14.025399999999999</v>
      </c>
      <c r="G1990">
        <v>1104.6946849999999</v>
      </c>
      <c r="H1990">
        <v>2.9453</v>
      </c>
      <c r="I1990">
        <v>2688</v>
      </c>
    </row>
    <row r="1991" spans="1:9" x14ac:dyDescent="0.3">
      <c r="A1991">
        <v>2022</v>
      </c>
      <c r="B1991">
        <v>12</v>
      </c>
      <c r="C1991" s="1" t="s">
        <v>26</v>
      </c>
      <c r="D1991" s="1" t="s">
        <v>10</v>
      </c>
      <c r="E1991" s="1" t="s">
        <v>12</v>
      </c>
      <c r="F1991">
        <v>41.937199999999997</v>
      </c>
      <c r="G1991">
        <v>5315.2365040000004</v>
      </c>
      <c r="H1991">
        <v>14.678000000000001</v>
      </c>
      <c r="I1991">
        <v>7912</v>
      </c>
    </row>
    <row r="1992" spans="1:9" x14ac:dyDescent="0.3">
      <c r="A1992">
        <v>2022</v>
      </c>
      <c r="B1992">
        <v>12</v>
      </c>
      <c r="C1992" s="1" t="s">
        <v>26</v>
      </c>
      <c r="D1992" s="1" t="s">
        <v>10</v>
      </c>
      <c r="E1992" s="1" t="s">
        <v>13</v>
      </c>
      <c r="F1992">
        <v>8.8173999999999992</v>
      </c>
      <c r="G1992">
        <v>1180.5506829999999</v>
      </c>
      <c r="H1992">
        <v>4.3360000000000003</v>
      </c>
      <c r="I1992">
        <v>3076</v>
      </c>
    </row>
    <row r="1993" spans="1:9" hidden="1" x14ac:dyDescent="0.3">
      <c r="A1993">
        <v>2022</v>
      </c>
      <c r="B1993">
        <v>12</v>
      </c>
      <c r="C1993" s="1" t="s">
        <v>26</v>
      </c>
      <c r="D1993" s="1" t="s">
        <v>15</v>
      </c>
      <c r="E1993" s="1" t="s">
        <v>11</v>
      </c>
      <c r="F1993">
        <v>0.55920000000000003</v>
      </c>
      <c r="G1993">
        <v>70.359689000000003</v>
      </c>
      <c r="H1993">
        <v>0.1119</v>
      </c>
      <c r="I1993">
        <v>229</v>
      </c>
    </row>
    <row r="1994" spans="1:9" hidden="1" x14ac:dyDescent="0.3">
      <c r="A1994">
        <v>2022</v>
      </c>
      <c r="B1994">
        <v>12</v>
      </c>
      <c r="C1994" s="1" t="s">
        <v>26</v>
      </c>
      <c r="D1994" s="1" t="s">
        <v>15</v>
      </c>
      <c r="E1994" s="1" t="s">
        <v>13</v>
      </c>
      <c r="F1994">
        <v>13.1007</v>
      </c>
      <c r="G1994">
        <v>2332.3043750000002</v>
      </c>
      <c r="H1994">
        <v>5.2404000000000002</v>
      </c>
      <c r="I1994">
        <v>2389</v>
      </c>
    </row>
    <row r="1995" spans="1:9" hidden="1" x14ac:dyDescent="0.3">
      <c r="A1995">
        <v>2022</v>
      </c>
      <c r="B1995">
        <v>12</v>
      </c>
      <c r="C1995" s="1" t="s">
        <v>26</v>
      </c>
      <c r="D1995" s="1" t="s">
        <v>20</v>
      </c>
      <c r="E1995" s="1" t="s">
        <v>22</v>
      </c>
      <c r="F1995">
        <v>1.1649</v>
      </c>
      <c r="G1995">
        <v>74.095637999999994</v>
      </c>
      <c r="H1995">
        <v>0.3029</v>
      </c>
      <c r="I1995">
        <v>120</v>
      </c>
    </row>
    <row r="1996" spans="1:9" hidden="1" x14ac:dyDescent="0.3">
      <c r="A1996">
        <v>2022</v>
      </c>
      <c r="B1996">
        <v>12</v>
      </c>
      <c r="C1996" s="1" t="s">
        <v>26</v>
      </c>
      <c r="D1996" s="1" t="s">
        <v>20</v>
      </c>
      <c r="E1996" s="1" t="s">
        <v>12</v>
      </c>
      <c r="F1996">
        <v>9.7878000000000007</v>
      </c>
      <c r="G1996">
        <v>674.81985399999996</v>
      </c>
      <c r="H1996">
        <v>3.5236000000000001</v>
      </c>
      <c r="I1996">
        <v>1357</v>
      </c>
    </row>
    <row r="1997" spans="1:9" hidden="1" x14ac:dyDescent="0.3">
      <c r="A1997">
        <v>2022</v>
      </c>
      <c r="B1997">
        <v>12</v>
      </c>
      <c r="C1997" s="1" t="s">
        <v>26</v>
      </c>
      <c r="D1997" s="1" t="s">
        <v>55</v>
      </c>
      <c r="E1997" s="1" t="s">
        <v>12</v>
      </c>
      <c r="F1997">
        <v>4.9301000000000004</v>
      </c>
      <c r="G1997">
        <v>253.99308199999999</v>
      </c>
      <c r="H1997">
        <v>1.7255</v>
      </c>
      <c r="I1997">
        <v>686</v>
      </c>
    </row>
    <row r="1998" spans="1:9" hidden="1" x14ac:dyDescent="0.3">
      <c r="A1998">
        <v>2022</v>
      </c>
      <c r="B1998">
        <v>12</v>
      </c>
      <c r="C1998" s="1" t="s">
        <v>26</v>
      </c>
      <c r="D1998" s="1" t="s">
        <v>56</v>
      </c>
      <c r="E1998" s="1" t="s">
        <v>12</v>
      </c>
      <c r="F1998">
        <v>2.3782999999999999</v>
      </c>
      <c r="G1998">
        <v>211.17560700000001</v>
      </c>
      <c r="H1998">
        <v>0.83240000000000003</v>
      </c>
      <c r="I1998">
        <v>1073</v>
      </c>
    </row>
    <row r="1999" spans="1:9" hidden="1" x14ac:dyDescent="0.3">
      <c r="A1999">
        <v>2022</v>
      </c>
      <c r="B1999">
        <v>12</v>
      </c>
      <c r="C1999" s="1" t="s">
        <v>26</v>
      </c>
      <c r="D1999" s="1" t="s">
        <v>19</v>
      </c>
      <c r="E1999" s="1" t="s">
        <v>12</v>
      </c>
      <c r="F1999">
        <v>0.63490000000000002</v>
      </c>
      <c r="G1999">
        <v>140.682445</v>
      </c>
      <c r="H1999">
        <v>0.2349</v>
      </c>
      <c r="I1999">
        <v>0</v>
      </c>
    </row>
    <row r="2000" spans="1:9" hidden="1" x14ac:dyDescent="0.3">
      <c r="A2000">
        <v>2022</v>
      </c>
      <c r="B2000">
        <v>12</v>
      </c>
      <c r="C2000" s="1" t="s">
        <v>26</v>
      </c>
      <c r="D2000" s="1" t="s">
        <v>17</v>
      </c>
      <c r="E2000" s="1" t="s">
        <v>18</v>
      </c>
      <c r="F2000">
        <v>1.9166000000000001</v>
      </c>
      <c r="G2000">
        <v>127.604833</v>
      </c>
      <c r="H2000">
        <v>0.34489999999999998</v>
      </c>
      <c r="I2000">
        <v>946</v>
      </c>
    </row>
    <row r="2001" spans="1:9" hidden="1" x14ac:dyDescent="0.3">
      <c r="A2001">
        <v>2022</v>
      </c>
      <c r="B2001">
        <v>12</v>
      </c>
      <c r="C2001" s="1" t="s">
        <v>26</v>
      </c>
      <c r="D2001" s="1" t="s">
        <v>21</v>
      </c>
      <c r="E2001" s="1" t="s">
        <v>13</v>
      </c>
      <c r="F2001">
        <v>0.45610000000000001</v>
      </c>
      <c r="G2001">
        <v>100.668722</v>
      </c>
      <c r="H2001">
        <v>0.18240000000000001</v>
      </c>
      <c r="I2001">
        <v>244</v>
      </c>
    </row>
    <row r="2002" spans="1:9" hidden="1" x14ac:dyDescent="0.3">
      <c r="A2002">
        <v>2022</v>
      </c>
      <c r="B2002">
        <v>12</v>
      </c>
      <c r="C2002" s="1" t="s">
        <v>26</v>
      </c>
      <c r="D2002" s="1" t="s">
        <v>60</v>
      </c>
      <c r="E2002" s="1" t="s">
        <v>22</v>
      </c>
      <c r="F2002">
        <v>0.98160000000000003</v>
      </c>
      <c r="G2002">
        <v>92.915289000000001</v>
      </c>
      <c r="H2002">
        <v>0.24540000000000001</v>
      </c>
      <c r="I2002">
        <v>547</v>
      </c>
    </row>
    <row r="2003" spans="1:9" hidden="1" x14ac:dyDescent="0.3">
      <c r="A2003">
        <v>2022</v>
      </c>
      <c r="B2003">
        <v>12</v>
      </c>
      <c r="C2003" s="1" t="s">
        <v>26</v>
      </c>
      <c r="D2003" s="1" t="s">
        <v>59</v>
      </c>
      <c r="E2003" s="1" t="s">
        <v>13</v>
      </c>
      <c r="F2003">
        <v>0.19450000000000001</v>
      </c>
      <c r="G2003">
        <v>41.641204999999999</v>
      </c>
      <c r="H2003">
        <v>7.7799999999999994E-2</v>
      </c>
      <c r="I2003">
        <v>0</v>
      </c>
    </row>
    <row r="2004" spans="1:9" x14ac:dyDescent="0.3">
      <c r="A2004">
        <v>2022</v>
      </c>
      <c r="B2004">
        <v>12</v>
      </c>
      <c r="C2004" s="1" t="s">
        <v>32</v>
      </c>
      <c r="D2004" s="1" t="s">
        <v>10</v>
      </c>
      <c r="E2004" s="1" t="s">
        <v>11</v>
      </c>
      <c r="F2004">
        <v>27.536799999999999</v>
      </c>
      <c r="G2004">
        <v>2257.7323289999999</v>
      </c>
      <c r="H2004">
        <v>5.7827999999999999</v>
      </c>
      <c r="I2004">
        <v>4364</v>
      </c>
    </row>
    <row r="2005" spans="1:9" x14ac:dyDescent="0.3">
      <c r="A2005">
        <v>2022</v>
      </c>
      <c r="B2005">
        <v>12</v>
      </c>
      <c r="C2005" s="1" t="s">
        <v>32</v>
      </c>
      <c r="D2005" s="1" t="s">
        <v>10</v>
      </c>
      <c r="E2005" s="1" t="s">
        <v>12</v>
      </c>
      <c r="F2005">
        <v>124.5474</v>
      </c>
      <c r="G2005">
        <v>14747.014971000001</v>
      </c>
      <c r="H2005">
        <v>43.5916</v>
      </c>
      <c r="I2005">
        <v>16029</v>
      </c>
    </row>
    <row r="2006" spans="1:9" x14ac:dyDescent="0.3">
      <c r="A2006">
        <v>2022</v>
      </c>
      <c r="B2006">
        <v>12</v>
      </c>
      <c r="C2006" s="1" t="s">
        <v>32</v>
      </c>
      <c r="D2006" s="1" t="s">
        <v>10</v>
      </c>
      <c r="E2006" s="1" t="s">
        <v>13</v>
      </c>
      <c r="F2006">
        <v>22.1265</v>
      </c>
      <c r="G2006">
        <v>2942.5828320000001</v>
      </c>
      <c r="H2006">
        <v>10.9131</v>
      </c>
      <c r="I2006">
        <v>6072</v>
      </c>
    </row>
    <row r="2007" spans="1:9" x14ac:dyDescent="0.3">
      <c r="A2007">
        <v>2022</v>
      </c>
      <c r="B2007">
        <v>12</v>
      </c>
      <c r="C2007" s="1" t="s">
        <v>32</v>
      </c>
      <c r="D2007" s="1" t="s">
        <v>10</v>
      </c>
      <c r="E2007" s="1" t="s">
        <v>14</v>
      </c>
      <c r="F2007">
        <v>2.4899999999999999E-2</v>
      </c>
      <c r="G2007">
        <v>5.1493950000000002</v>
      </c>
      <c r="H2007">
        <v>1.8700000000000001E-2</v>
      </c>
      <c r="I2007">
        <v>6</v>
      </c>
    </row>
    <row r="2008" spans="1:9" hidden="1" x14ac:dyDescent="0.3">
      <c r="A2008">
        <v>2022</v>
      </c>
      <c r="B2008">
        <v>12</v>
      </c>
      <c r="C2008" s="1" t="s">
        <v>32</v>
      </c>
      <c r="D2008" s="1" t="s">
        <v>15</v>
      </c>
      <c r="E2008" s="1" t="s">
        <v>11</v>
      </c>
      <c r="F2008">
        <v>1.3947000000000001</v>
      </c>
      <c r="G2008">
        <v>182.29401100000001</v>
      </c>
      <c r="H2008">
        <v>0.27889999999999998</v>
      </c>
      <c r="I2008">
        <v>295</v>
      </c>
    </row>
    <row r="2009" spans="1:9" hidden="1" x14ac:dyDescent="0.3">
      <c r="A2009">
        <v>2022</v>
      </c>
      <c r="B2009">
        <v>12</v>
      </c>
      <c r="C2009" s="1" t="s">
        <v>32</v>
      </c>
      <c r="D2009" s="1" t="s">
        <v>15</v>
      </c>
      <c r="E2009" s="1" t="s">
        <v>13</v>
      </c>
      <c r="F2009">
        <v>50.753999999999998</v>
      </c>
      <c r="G2009">
        <v>9074.1547040000005</v>
      </c>
      <c r="H2009">
        <v>20.301600000000001</v>
      </c>
      <c r="I2009">
        <v>8459</v>
      </c>
    </row>
    <row r="2010" spans="1:9" hidden="1" x14ac:dyDescent="0.3">
      <c r="A2010">
        <v>2022</v>
      </c>
      <c r="B2010">
        <v>12</v>
      </c>
      <c r="C2010" s="1" t="s">
        <v>32</v>
      </c>
      <c r="D2010" s="1" t="s">
        <v>20</v>
      </c>
      <c r="E2010" s="1" t="s">
        <v>22</v>
      </c>
      <c r="F2010">
        <v>3.4786999999999999</v>
      </c>
      <c r="G2010">
        <v>220.70644100000001</v>
      </c>
      <c r="H2010">
        <v>0.90449999999999997</v>
      </c>
      <c r="I2010">
        <v>354</v>
      </c>
    </row>
    <row r="2011" spans="1:9" hidden="1" x14ac:dyDescent="0.3">
      <c r="A2011">
        <v>2022</v>
      </c>
      <c r="B2011">
        <v>12</v>
      </c>
      <c r="C2011" s="1" t="s">
        <v>32</v>
      </c>
      <c r="D2011" s="1" t="s">
        <v>20</v>
      </c>
      <c r="E2011" s="1" t="s">
        <v>12</v>
      </c>
      <c r="F2011">
        <v>24.732500000000002</v>
      </c>
      <c r="G2011">
        <v>1815.368418</v>
      </c>
      <c r="H2011">
        <v>8.9037000000000006</v>
      </c>
      <c r="I2011">
        <v>1841</v>
      </c>
    </row>
    <row r="2012" spans="1:9" hidden="1" x14ac:dyDescent="0.3">
      <c r="A2012">
        <v>2022</v>
      </c>
      <c r="B2012">
        <v>12</v>
      </c>
      <c r="C2012" s="1" t="s">
        <v>32</v>
      </c>
      <c r="D2012" s="1" t="s">
        <v>56</v>
      </c>
      <c r="E2012" s="1" t="s">
        <v>12</v>
      </c>
      <c r="F2012">
        <v>13.8492</v>
      </c>
      <c r="G2012">
        <v>1260.041579</v>
      </c>
      <c r="H2012">
        <v>4.8472</v>
      </c>
      <c r="I2012">
        <v>3776</v>
      </c>
    </row>
    <row r="2013" spans="1:9" hidden="1" x14ac:dyDescent="0.3">
      <c r="A2013">
        <v>2022</v>
      </c>
      <c r="B2013">
        <v>12</v>
      </c>
      <c r="C2013" s="1" t="s">
        <v>32</v>
      </c>
      <c r="D2013" s="1" t="s">
        <v>21</v>
      </c>
      <c r="E2013" s="1" t="s">
        <v>27</v>
      </c>
      <c r="F2013">
        <v>1.55E-2</v>
      </c>
      <c r="G2013">
        <v>4.6194110000000004</v>
      </c>
      <c r="H2013">
        <v>4.5999999999999999E-3</v>
      </c>
      <c r="I2013">
        <v>14</v>
      </c>
    </row>
    <row r="2014" spans="1:9" hidden="1" x14ac:dyDescent="0.3">
      <c r="A2014">
        <v>2022</v>
      </c>
      <c r="B2014">
        <v>12</v>
      </c>
      <c r="C2014" s="1" t="s">
        <v>32</v>
      </c>
      <c r="D2014" s="1" t="s">
        <v>21</v>
      </c>
      <c r="E2014" s="1" t="s">
        <v>13</v>
      </c>
      <c r="F2014">
        <v>3.6888000000000001</v>
      </c>
      <c r="G2014">
        <v>790.26899400000002</v>
      </c>
      <c r="H2014">
        <v>1.4754</v>
      </c>
      <c r="I2014">
        <v>1083</v>
      </c>
    </row>
    <row r="2015" spans="1:9" hidden="1" x14ac:dyDescent="0.3">
      <c r="A2015">
        <v>2022</v>
      </c>
      <c r="B2015">
        <v>12</v>
      </c>
      <c r="C2015" s="1" t="s">
        <v>32</v>
      </c>
      <c r="D2015" s="1" t="s">
        <v>33</v>
      </c>
      <c r="E2015" s="1" t="s">
        <v>18</v>
      </c>
      <c r="F2015">
        <v>1.3492</v>
      </c>
      <c r="G2015">
        <v>434.61664400000001</v>
      </c>
      <c r="H2015">
        <v>0.25629999999999997</v>
      </c>
      <c r="I2015">
        <v>108</v>
      </c>
    </row>
    <row r="2016" spans="1:9" hidden="1" x14ac:dyDescent="0.3">
      <c r="A2016">
        <v>2022</v>
      </c>
      <c r="B2016">
        <v>12</v>
      </c>
      <c r="C2016" s="1" t="s">
        <v>32</v>
      </c>
      <c r="D2016" s="1" t="s">
        <v>33</v>
      </c>
      <c r="E2016" s="1" t="s">
        <v>12</v>
      </c>
      <c r="F2016">
        <v>1.2999999999999999E-2</v>
      </c>
      <c r="G2016">
        <v>6.659516</v>
      </c>
      <c r="H2016">
        <v>4.4999999999999997E-3</v>
      </c>
      <c r="I2016">
        <v>4</v>
      </c>
    </row>
    <row r="2017" spans="1:9" hidden="1" x14ac:dyDescent="0.3">
      <c r="A2017">
        <v>2022</v>
      </c>
      <c r="B2017">
        <v>12</v>
      </c>
      <c r="C2017" s="1" t="s">
        <v>32</v>
      </c>
      <c r="D2017" s="1" t="s">
        <v>33</v>
      </c>
      <c r="E2017" s="1" t="s">
        <v>13</v>
      </c>
      <c r="F2017">
        <v>5.74E-2</v>
      </c>
      <c r="G2017">
        <v>30.069205</v>
      </c>
      <c r="H2017">
        <v>2.87E-2</v>
      </c>
      <c r="I2017">
        <v>43</v>
      </c>
    </row>
    <row r="2018" spans="1:9" hidden="1" x14ac:dyDescent="0.3">
      <c r="A2018">
        <v>2022</v>
      </c>
      <c r="B2018">
        <v>12</v>
      </c>
      <c r="C2018" s="1" t="s">
        <v>32</v>
      </c>
      <c r="D2018" s="1" t="s">
        <v>17</v>
      </c>
      <c r="E2018" s="1" t="s">
        <v>18</v>
      </c>
      <c r="F2018">
        <v>5.3833000000000002</v>
      </c>
      <c r="G2018">
        <v>408.10701399999999</v>
      </c>
      <c r="H2018">
        <v>0.96899999999999997</v>
      </c>
      <c r="I2018">
        <v>1679</v>
      </c>
    </row>
    <row r="2019" spans="1:9" hidden="1" x14ac:dyDescent="0.3">
      <c r="A2019">
        <v>2022</v>
      </c>
      <c r="B2019">
        <v>12</v>
      </c>
      <c r="C2019" s="1" t="s">
        <v>32</v>
      </c>
      <c r="D2019" s="1" t="s">
        <v>55</v>
      </c>
      <c r="E2019" s="1" t="s">
        <v>12</v>
      </c>
      <c r="F2019">
        <v>7.3404999999999996</v>
      </c>
      <c r="G2019">
        <v>308.90372200000002</v>
      </c>
      <c r="H2019">
        <v>2.5691999999999999</v>
      </c>
      <c r="I2019">
        <v>840</v>
      </c>
    </row>
    <row r="2020" spans="1:9" hidden="1" x14ac:dyDescent="0.3">
      <c r="A2020">
        <v>2022</v>
      </c>
      <c r="B2020">
        <v>12</v>
      </c>
      <c r="C2020" s="1" t="s">
        <v>32</v>
      </c>
      <c r="D2020" s="1" t="s">
        <v>19</v>
      </c>
      <c r="E2020" s="1" t="s">
        <v>12</v>
      </c>
      <c r="F2020">
        <v>1.2131000000000001</v>
      </c>
      <c r="G2020">
        <v>257.23418900000001</v>
      </c>
      <c r="H2020">
        <v>0.44879999999999998</v>
      </c>
      <c r="I2020">
        <v>0</v>
      </c>
    </row>
    <row r="2021" spans="1:9" hidden="1" x14ac:dyDescent="0.3">
      <c r="A2021">
        <v>2022</v>
      </c>
      <c r="B2021">
        <v>12</v>
      </c>
      <c r="C2021" s="1" t="s">
        <v>32</v>
      </c>
      <c r="D2021" s="1" t="s">
        <v>35</v>
      </c>
      <c r="E2021" s="1" t="s">
        <v>18</v>
      </c>
      <c r="F2021">
        <v>0.2321</v>
      </c>
      <c r="G2021">
        <v>71.738721999999996</v>
      </c>
      <c r="H2021">
        <v>4.1799999999999997E-2</v>
      </c>
      <c r="I2021">
        <v>0</v>
      </c>
    </row>
    <row r="2022" spans="1:9" hidden="1" x14ac:dyDescent="0.3">
      <c r="A2022">
        <v>2022</v>
      </c>
      <c r="B2022">
        <v>12</v>
      </c>
      <c r="C2022" s="1" t="s">
        <v>32</v>
      </c>
      <c r="D2022" s="1" t="s">
        <v>35</v>
      </c>
      <c r="E2022" s="1" t="s">
        <v>12</v>
      </c>
      <c r="F2022">
        <v>0.41549999999999998</v>
      </c>
      <c r="G2022">
        <v>138.91658200000001</v>
      </c>
      <c r="H2022">
        <v>0.1454</v>
      </c>
      <c r="I2022">
        <v>0</v>
      </c>
    </row>
    <row r="2023" spans="1:9" x14ac:dyDescent="0.3">
      <c r="A2023">
        <v>2022</v>
      </c>
      <c r="B2023">
        <v>12</v>
      </c>
      <c r="C2023" s="1" t="s">
        <v>9</v>
      </c>
      <c r="D2023" s="1" t="s">
        <v>10</v>
      </c>
      <c r="E2023" s="1" t="s">
        <v>46</v>
      </c>
      <c r="F2023">
        <v>0.1749</v>
      </c>
      <c r="G2023">
        <v>14.3406</v>
      </c>
      <c r="H2023">
        <v>3.5000000000000003E-2</v>
      </c>
      <c r="I2023">
        <v>22</v>
      </c>
    </row>
    <row r="2024" spans="1:9" x14ac:dyDescent="0.3">
      <c r="A2024">
        <v>2022</v>
      </c>
      <c r="B2024">
        <v>12</v>
      </c>
      <c r="C2024" s="1" t="s">
        <v>26</v>
      </c>
      <c r="D2024" s="1" t="s">
        <v>10</v>
      </c>
      <c r="E2024" s="1" t="s">
        <v>46</v>
      </c>
      <c r="F2024">
        <v>2.0994999999999999</v>
      </c>
      <c r="G2024">
        <v>123.60080000000001</v>
      </c>
      <c r="H2024">
        <v>0.42</v>
      </c>
      <c r="I2024">
        <v>200</v>
      </c>
    </row>
    <row r="2025" spans="1:9" x14ac:dyDescent="0.3">
      <c r="A2025">
        <v>2022</v>
      </c>
      <c r="B2025">
        <v>12</v>
      </c>
      <c r="C2025" s="1" t="s">
        <v>32</v>
      </c>
      <c r="D2025" s="1" t="s">
        <v>10</v>
      </c>
      <c r="E2025" s="1" t="s">
        <v>46</v>
      </c>
      <c r="F2025">
        <v>2.5091999999999999</v>
      </c>
      <c r="G2025">
        <v>223.1901</v>
      </c>
      <c r="H2025">
        <v>0.50180000000000002</v>
      </c>
      <c r="I2025">
        <v>514</v>
      </c>
    </row>
    <row r="2030" spans="1:9" x14ac:dyDescent="0.3">
      <c r="G2030">
        <f>SUM(G2:G36)</f>
        <v>59596.306188000002</v>
      </c>
    </row>
  </sheetData>
  <phoneticPr fontId="1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5E2-3403-495C-9B83-05A92B629996}">
  <dimension ref="A1:I669"/>
  <sheetViews>
    <sheetView workbookViewId="0">
      <selection activeCell="H1" activeCellId="2" sqref="F1:F1048576 G1:G1048576 H1:H1048576"/>
    </sheetView>
  </sheetViews>
  <sheetFormatPr defaultRowHeight="14.4" x14ac:dyDescent="0.3"/>
  <cols>
    <col min="1" max="1" width="6.88671875" bestFit="1" customWidth="1"/>
    <col min="2" max="2" width="9" bestFit="1" customWidth="1"/>
    <col min="3" max="3" width="12.33203125" bestFit="1" customWidth="1"/>
    <col min="4" max="4" width="9.109375" bestFit="1" customWidth="1"/>
    <col min="5" max="5" width="14.44140625" bestFit="1" customWidth="1"/>
    <col min="6" max="6" width="15.44140625" bestFit="1" customWidth="1"/>
    <col min="7" max="7" width="19.33203125" bestFit="1" customWidth="1"/>
    <col min="8" max="8" width="20.33203125" bestFit="1" customWidth="1"/>
    <col min="9" max="9" width="17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2020</v>
      </c>
      <c r="B2" s="1">
        <v>1</v>
      </c>
      <c r="C2" s="1" t="s">
        <v>9</v>
      </c>
      <c r="D2" s="1" t="s">
        <v>10</v>
      </c>
      <c r="E2" s="1" t="s">
        <v>11</v>
      </c>
      <c r="F2" s="1">
        <v>16.3202</v>
      </c>
      <c r="G2" s="1">
        <v>936.80341299999998</v>
      </c>
      <c r="H2" s="1">
        <v>3.4272</v>
      </c>
      <c r="I2" s="1">
        <v>477</v>
      </c>
    </row>
    <row r="3" spans="1:9" x14ac:dyDescent="0.3">
      <c r="A3" s="1">
        <v>2020</v>
      </c>
      <c r="B3" s="1">
        <v>1</v>
      </c>
      <c r="C3" s="1" t="s">
        <v>9</v>
      </c>
      <c r="D3" s="1" t="s">
        <v>10</v>
      </c>
      <c r="E3" s="1" t="s">
        <v>12</v>
      </c>
      <c r="F3" s="1">
        <v>87.863399999999999</v>
      </c>
      <c r="G3" s="1">
        <v>7019.1165080000001</v>
      </c>
      <c r="H3" s="1">
        <v>30.752199999999998</v>
      </c>
      <c r="I3" s="1">
        <v>754</v>
      </c>
    </row>
    <row r="4" spans="1:9" x14ac:dyDescent="0.3">
      <c r="A4" s="1">
        <v>2020</v>
      </c>
      <c r="B4" s="1">
        <v>1</v>
      </c>
      <c r="C4" s="1" t="s">
        <v>9</v>
      </c>
      <c r="D4" s="1" t="s">
        <v>10</v>
      </c>
      <c r="E4" s="1" t="s">
        <v>13</v>
      </c>
      <c r="F4" s="1">
        <v>35.718200000000003</v>
      </c>
      <c r="G4" s="1">
        <v>4166.4537879999998</v>
      </c>
      <c r="H4" s="1">
        <v>17.859200000000001</v>
      </c>
      <c r="I4" s="1">
        <v>629</v>
      </c>
    </row>
    <row r="5" spans="1:9" x14ac:dyDescent="0.3">
      <c r="A5" s="1">
        <v>2020</v>
      </c>
      <c r="B5" s="1">
        <v>1</v>
      </c>
      <c r="C5" s="1" t="s">
        <v>9</v>
      </c>
      <c r="D5" s="1" t="s">
        <v>10</v>
      </c>
      <c r="E5" s="1" t="s">
        <v>14</v>
      </c>
      <c r="F5" s="1">
        <v>0.35799999999999998</v>
      </c>
      <c r="G5" s="1">
        <v>66.387690000000006</v>
      </c>
      <c r="H5" s="1">
        <v>0.26850000000000002</v>
      </c>
      <c r="I5" s="1">
        <v>29</v>
      </c>
    </row>
    <row r="6" spans="1:9" x14ac:dyDescent="0.3">
      <c r="A6" s="1">
        <v>2020</v>
      </c>
      <c r="B6" s="1">
        <v>1</v>
      </c>
      <c r="C6" s="1" t="s">
        <v>9</v>
      </c>
      <c r="D6" s="1" t="s">
        <v>15</v>
      </c>
      <c r="E6" s="1" t="s">
        <v>13</v>
      </c>
      <c r="F6" s="1">
        <v>16.8368</v>
      </c>
      <c r="G6" s="1">
        <v>3227.9926559999999</v>
      </c>
      <c r="H6" s="1">
        <v>6.7346000000000004</v>
      </c>
      <c r="I6" s="1">
        <v>663</v>
      </c>
    </row>
    <row r="7" spans="1:9" x14ac:dyDescent="0.3">
      <c r="A7" s="1">
        <v>2020</v>
      </c>
      <c r="B7" s="1">
        <v>1</v>
      </c>
      <c r="C7" s="1" t="s">
        <v>9</v>
      </c>
      <c r="D7" s="1" t="s">
        <v>16</v>
      </c>
      <c r="E7" s="1" t="s">
        <v>11</v>
      </c>
      <c r="F7" s="1">
        <v>10.0639</v>
      </c>
      <c r="G7" s="1">
        <v>573.12875799999995</v>
      </c>
      <c r="H7" s="1">
        <v>2.3147000000000002</v>
      </c>
      <c r="I7" s="1">
        <v>547</v>
      </c>
    </row>
    <row r="8" spans="1:9" x14ac:dyDescent="0.3">
      <c r="A8" s="1">
        <v>2020</v>
      </c>
      <c r="B8" s="1">
        <v>1</v>
      </c>
      <c r="C8" s="1" t="s">
        <v>9</v>
      </c>
      <c r="D8" s="1" t="s">
        <v>16</v>
      </c>
      <c r="E8" s="1" t="s">
        <v>13</v>
      </c>
      <c r="F8" s="1">
        <v>5.1222000000000003</v>
      </c>
      <c r="G8" s="1">
        <v>559.44437900000003</v>
      </c>
      <c r="H8" s="1">
        <v>2.3050000000000002</v>
      </c>
      <c r="I8" s="1">
        <v>325</v>
      </c>
    </row>
    <row r="9" spans="1:9" x14ac:dyDescent="0.3">
      <c r="A9" s="1">
        <v>2020</v>
      </c>
      <c r="B9" s="1">
        <v>1</v>
      </c>
      <c r="C9" s="1" t="s">
        <v>9</v>
      </c>
      <c r="D9" s="1" t="s">
        <v>17</v>
      </c>
      <c r="E9" s="1" t="s">
        <v>18</v>
      </c>
      <c r="F9" s="1">
        <v>3.4855999999999998</v>
      </c>
      <c r="G9" s="1">
        <v>328.75562600000001</v>
      </c>
      <c r="H9" s="1">
        <v>0.62739999999999996</v>
      </c>
      <c r="I9" s="1">
        <v>96</v>
      </c>
    </row>
    <row r="10" spans="1:9" x14ac:dyDescent="0.3">
      <c r="A10" s="1">
        <v>2020</v>
      </c>
      <c r="B10" s="1">
        <v>1</v>
      </c>
      <c r="C10" s="1" t="s">
        <v>9</v>
      </c>
      <c r="D10" s="1" t="s">
        <v>19</v>
      </c>
      <c r="E10" s="1" t="s">
        <v>12</v>
      </c>
      <c r="F10" s="1">
        <v>1.6929000000000001</v>
      </c>
      <c r="G10" s="1">
        <v>253.64291900000001</v>
      </c>
      <c r="H10" s="1">
        <v>0.62639999999999996</v>
      </c>
      <c r="I10" s="1">
        <v>95</v>
      </c>
    </row>
    <row r="11" spans="1:9" x14ac:dyDescent="0.3">
      <c r="A11" s="1">
        <v>2020</v>
      </c>
      <c r="B11" s="1">
        <v>1</v>
      </c>
      <c r="C11" s="1" t="s">
        <v>9</v>
      </c>
      <c r="D11" s="1" t="s">
        <v>20</v>
      </c>
      <c r="E11" s="1" t="s">
        <v>12</v>
      </c>
      <c r="F11" s="1">
        <v>2.8313000000000001</v>
      </c>
      <c r="G11" s="1">
        <v>200.763102</v>
      </c>
      <c r="H11" s="1">
        <v>1.0193000000000001</v>
      </c>
      <c r="I11" s="1">
        <v>191</v>
      </c>
    </row>
    <row r="12" spans="1:9" x14ac:dyDescent="0.3">
      <c r="A12" s="1">
        <v>2020</v>
      </c>
      <c r="B12" s="1">
        <v>1</v>
      </c>
      <c r="C12" s="1" t="s">
        <v>9</v>
      </c>
      <c r="D12" s="1" t="s">
        <v>21</v>
      </c>
      <c r="E12" s="1" t="s">
        <v>22</v>
      </c>
      <c r="F12" s="1">
        <v>6.7999999999999996E-3</v>
      </c>
      <c r="G12" s="1">
        <v>2.200698</v>
      </c>
      <c r="H12" s="1">
        <v>1.9E-3</v>
      </c>
      <c r="I12" s="1">
        <v>4</v>
      </c>
    </row>
    <row r="13" spans="1:9" x14ac:dyDescent="0.3">
      <c r="A13" s="1">
        <v>2020</v>
      </c>
      <c r="B13" s="1">
        <v>1</v>
      </c>
      <c r="C13" s="1" t="s">
        <v>9</v>
      </c>
      <c r="D13" s="1" t="s">
        <v>21</v>
      </c>
      <c r="E13" s="1" t="s">
        <v>13</v>
      </c>
      <c r="F13" s="1">
        <v>0.56479999999999997</v>
      </c>
      <c r="G13" s="1">
        <v>71.031833000000006</v>
      </c>
      <c r="H13" s="1">
        <v>0.22589999999999999</v>
      </c>
      <c r="I13" s="1">
        <v>78</v>
      </c>
    </row>
    <row r="14" spans="1:9" x14ac:dyDescent="0.3">
      <c r="A14" s="1">
        <v>2020</v>
      </c>
      <c r="B14" s="1">
        <v>1</v>
      </c>
      <c r="C14" s="1" t="s">
        <v>9</v>
      </c>
      <c r="D14" s="1" t="s">
        <v>23</v>
      </c>
      <c r="E14" s="1" t="s">
        <v>13</v>
      </c>
      <c r="F14" s="1">
        <v>0.24199999999999999</v>
      </c>
      <c r="G14" s="1">
        <v>61.805145000000003</v>
      </c>
      <c r="H14" s="1">
        <v>9.6799999999999997E-2</v>
      </c>
      <c r="I14" s="1">
        <v>96</v>
      </c>
    </row>
    <row r="15" spans="1:9" x14ac:dyDescent="0.3">
      <c r="A15" s="1">
        <v>2020</v>
      </c>
      <c r="B15" s="1">
        <v>1</v>
      </c>
      <c r="C15" s="1" t="s">
        <v>9</v>
      </c>
      <c r="D15" s="1" t="s">
        <v>24</v>
      </c>
      <c r="E15" s="1" t="s">
        <v>18</v>
      </c>
      <c r="F15" s="1">
        <v>0.37069999999999997</v>
      </c>
      <c r="G15" s="1">
        <v>56.153613999999997</v>
      </c>
      <c r="H15" s="1">
        <v>7.0400000000000004E-2</v>
      </c>
      <c r="I15" s="1">
        <v>0</v>
      </c>
    </row>
    <row r="16" spans="1:9" x14ac:dyDescent="0.3">
      <c r="A16" s="1">
        <v>2020</v>
      </c>
      <c r="B16" s="1">
        <v>1</v>
      </c>
      <c r="C16" s="1" t="s">
        <v>9</v>
      </c>
      <c r="D16" s="1" t="s">
        <v>25</v>
      </c>
      <c r="E16" s="1" t="s">
        <v>13</v>
      </c>
      <c r="F16" s="1">
        <v>0.32100000000000001</v>
      </c>
      <c r="G16" s="1">
        <v>50.769759999999998</v>
      </c>
      <c r="H16" s="1">
        <v>0.12839999999999999</v>
      </c>
      <c r="I16" s="1">
        <v>0</v>
      </c>
    </row>
    <row r="17" spans="1:9" x14ac:dyDescent="0.3">
      <c r="A17" s="1">
        <v>2020</v>
      </c>
      <c r="B17" s="1">
        <v>1</v>
      </c>
      <c r="C17" s="1" t="s">
        <v>26</v>
      </c>
      <c r="D17" s="1" t="s">
        <v>10</v>
      </c>
      <c r="E17" s="1" t="s">
        <v>11</v>
      </c>
      <c r="F17" s="1">
        <v>66.722499999999997</v>
      </c>
      <c r="G17" s="1">
        <v>4050.03638</v>
      </c>
      <c r="H17" s="1">
        <v>14.011699999999999</v>
      </c>
      <c r="I17" s="1">
        <v>7561</v>
      </c>
    </row>
    <row r="18" spans="1:9" x14ac:dyDescent="0.3">
      <c r="A18" s="1">
        <v>2020</v>
      </c>
      <c r="B18" s="1">
        <v>1</v>
      </c>
      <c r="C18" s="1" t="s">
        <v>26</v>
      </c>
      <c r="D18" s="1" t="s">
        <v>10</v>
      </c>
      <c r="E18" s="1" t="s">
        <v>27</v>
      </c>
      <c r="F18" s="1">
        <v>1.2999999999999999E-3</v>
      </c>
      <c r="G18" s="1">
        <v>0.13499900000000001</v>
      </c>
      <c r="H18" s="1">
        <v>4.0000000000000002E-4</v>
      </c>
      <c r="I18" s="1">
        <v>1</v>
      </c>
    </row>
    <row r="19" spans="1:9" x14ac:dyDescent="0.3">
      <c r="A19" s="1">
        <v>2020</v>
      </c>
      <c r="B19" s="1">
        <v>1</v>
      </c>
      <c r="C19" s="1" t="s">
        <v>26</v>
      </c>
      <c r="D19" s="1" t="s">
        <v>10</v>
      </c>
      <c r="E19" s="1" t="s">
        <v>12</v>
      </c>
      <c r="F19" s="1">
        <v>77.969800000000006</v>
      </c>
      <c r="G19" s="1">
        <v>7036.2551679999997</v>
      </c>
      <c r="H19" s="1">
        <v>27.289400000000001</v>
      </c>
      <c r="I19" s="1">
        <v>8754</v>
      </c>
    </row>
    <row r="20" spans="1:9" x14ac:dyDescent="0.3">
      <c r="A20" s="1">
        <v>2020</v>
      </c>
      <c r="B20" s="1">
        <v>1</v>
      </c>
      <c r="C20" s="1" t="s">
        <v>26</v>
      </c>
      <c r="D20" s="1" t="s">
        <v>10</v>
      </c>
      <c r="E20" s="1" t="s">
        <v>13</v>
      </c>
      <c r="F20" s="1">
        <v>7.8609999999999998</v>
      </c>
      <c r="G20" s="1">
        <v>1087.9695099999999</v>
      </c>
      <c r="H20" s="1">
        <v>3.9304000000000001</v>
      </c>
      <c r="I20" s="1">
        <v>1426</v>
      </c>
    </row>
    <row r="21" spans="1:9" x14ac:dyDescent="0.3">
      <c r="A21" s="1">
        <v>2020</v>
      </c>
      <c r="B21" s="1">
        <v>1</v>
      </c>
      <c r="C21" s="1" t="s">
        <v>26</v>
      </c>
      <c r="D21" s="1" t="s">
        <v>10</v>
      </c>
      <c r="E21" s="1" t="s">
        <v>14</v>
      </c>
      <c r="F21" s="1">
        <v>0.60250000000000004</v>
      </c>
      <c r="G21" s="1">
        <v>109.493529</v>
      </c>
      <c r="H21" s="1">
        <v>0.45179999999999998</v>
      </c>
      <c r="I21" s="1">
        <v>277</v>
      </c>
    </row>
    <row r="22" spans="1:9" x14ac:dyDescent="0.3">
      <c r="A22" s="1">
        <v>2020</v>
      </c>
      <c r="B22" s="1">
        <v>1</v>
      </c>
      <c r="C22" s="1" t="s">
        <v>26</v>
      </c>
      <c r="D22" s="1" t="s">
        <v>20</v>
      </c>
      <c r="E22" s="1" t="s">
        <v>12</v>
      </c>
      <c r="F22" s="1">
        <v>52.790100000000002</v>
      </c>
      <c r="G22" s="1">
        <v>3000.9626050000002</v>
      </c>
      <c r="H22" s="1">
        <v>19.0044</v>
      </c>
      <c r="I22" s="1">
        <v>5948</v>
      </c>
    </row>
    <row r="23" spans="1:9" x14ac:dyDescent="0.3">
      <c r="A23">
        <v>2020</v>
      </c>
      <c r="B23">
        <v>1</v>
      </c>
      <c r="C23" s="1" t="s">
        <v>26</v>
      </c>
      <c r="D23" s="1" t="s">
        <v>15</v>
      </c>
      <c r="E23" s="1" t="s">
        <v>13</v>
      </c>
      <c r="F23" s="1">
        <v>14.2126</v>
      </c>
      <c r="G23" s="1">
        <v>2169.3090109999998</v>
      </c>
      <c r="H23" s="1">
        <v>5.6848999999999998</v>
      </c>
      <c r="I23">
        <v>1776</v>
      </c>
    </row>
    <row r="24" spans="1:9" x14ac:dyDescent="0.3">
      <c r="A24">
        <v>2020</v>
      </c>
      <c r="B24">
        <v>1</v>
      </c>
      <c r="C24" s="1" t="s">
        <v>26</v>
      </c>
      <c r="D24" s="1" t="s">
        <v>16</v>
      </c>
      <c r="E24" s="1" t="s">
        <v>11</v>
      </c>
      <c r="F24" s="1">
        <v>4.3365999999999998</v>
      </c>
      <c r="G24" s="1">
        <v>319.95177100000001</v>
      </c>
      <c r="H24" s="1">
        <v>0.99739999999999995</v>
      </c>
      <c r="I24">
        <v>1627</v>
      </c>
    </row>
    <row r="25" spans="1:9" x14ac:dyDescent="0.3">
      <c r="A25">
        <v>2020</v>
      </c>
      <c r="B25">
        <v>1</v>
      </c>
      <c r="C25" s="1" t="s">
        <v>26</v>
      </c>
      <c r="D25" s="1" t="s">
        <v>16</v>
      </c>
      <c r="E25" s="1" t="s">
        <v>13</v>
      </c>
      <c r="F25" s="1">
        <v>1.6089</v>
      </c>
      <c r="G25" s="1">
        <v>234.200456</v>
      </c>
      <c r="H25" s="1">
        <v>0.72389999999999999</v>
      </c>
      <c r="I25">
        <v>514</v>
      </c>
    </row>
    <row r="26" spans="1:9" x14ac:dyDescent="0.3">
      <c r="A26">
        <v>2020</v>
      </c>
      <c r="B26">
        <v>1</v>
      </c>
      <c r="C26" s="1" t="s">
        <v>26</v>
      </c>
      <c r="D26" s="1" t="s">
        <v>19</v>
      </c>
      <c r="E26" s="1" t="s">
        <v>12</v>
      </c>
      <c r="F26" s="1">
        <v>1.2559</v>
      </c>
      <c r="G26" s="1">
        <v>207.23231899999999</v>
      </c>
      <c r="H26" s="1">
        <v>0.46479999999999999</v>
      </c>
      <c r="I26">
        <v>355</v>
      </c>
    </row>
    <row r="27" spans="1:9" x14ac:dyDescent="0.3">
      <c r="A27">
        <v>2020</v>
      </c>
      <c r="B27">
        <v>1</v>
      </c>
      <c r="C27" s="1" t="s">
        <v>26</v>
      </c>
      <c r="D27" s="1" t="s">
        <v>17</v>
      </c>
      <c r="E27" s="1" t="s">
        <v>18</v>
      </c>
      <c r="F27" s="1">
        <v>2.0960999999999999</v>
      </c>
      <c r="G27" s="1">
        <v>177.535357</v>
      </c>
      <c r="H27" s="1">
        <v>0.37730000000000002</v>
      </c>
      <c r="I27">
        <v>298</v>
      </c>
    </row>
    <row r="28" spans="1:9" x14ac:dyDescent="0.3">
      <c r="A28">
        <v>2020</v>
      </c>
      <c r="B28">
        <v>1</v>
      </c>
      <c r="C28" s="1" t="s">
        <v>26</v>
      </c>
      <c r="D28" s="1" t="s">
        <v>28</v>
      </c>
      <c r="E28" s="1" t="s">
        <v>12</v>
      </c>
      <c r="F28" s="1">
        <v>0.52439999999999998</v>
      </c>
      <c r="G28" s="1">
        <v>119.596253</v>
      </c>
      <c r="H28" s="1">
        <v>0.1835</v>
      </c>
      <c r="I28">
        <v>71</v>
      </c>
    </row>
    <row r="29" spans="1:9" x14ac:dyDescent="0.3">
      <c r="A29">
        <v>2020</v>
      </c>
      <c r="B29">
        <v>1</v>
      </c>
      <c r="C29" s="1" t="s">
        <v>26</v>
      </c>
      <c r="D29" s="1" t="s">
        <v>29</v>
      </c>
      <c r="E29" s="1" t="s">
        <v>18</v>
      </c>
      <c r="F29" s="1">
        <v>2.2000000000000001E-3</v>
      </c>
      <c r="G29" s="1">
        <v>0.93014200000000002</v>
      </c>
      <c r="H29" s="1">
        <v>4.0000000000000002E-4</v>
      </c>
      <c r="I29">
        <v>2</v>
      </c>
    </row>
    <row r="30" spans="1:9" x14ac:dyDescent="0.3">
      <c r="A30">
        <v>2020</v>
      </c>
      <c r="B30">
        <v>1</v>
      </c>
      <c r="C30" s="1" t="s">
        <v>26</v>
      </c>
      <c r="D30" s="1" t="s">
        <v>29</v>
      </c>
      <c r="E30" s="1" t="s">
        <v>13</v>
      </c>
      <c r="F30" s="1">
        <v>0.34160000000000001</v>
      </c>
      <c r="G30" s="1">
        <v>108.540446</v>
      </c>
      <c r="H30" s="1">
        <v>0.13669999999999999</v>
      </c>
      <c r="I30">
        <v>49</v>
      </c>
    </row>
    <row r="31" spans="1:9" x14ac:dyDescent="0.3">
      <c r="A31">
        <v>2020</v>
      </c>
      <c r="B31">
        <v>1</v>
      </c>
      <c r="C31" s="1" t="s">
        <v>26</v>
      </c>
      <c r="D31" s="1" t="s">
        <v>30</v>
      </c>
      <c r="E31" s="1" t="s">
        <v>22</v>
      </c>
      <c r="F31" s="1">
        <v>1.0783</v>
      </c>
      <c r="G31" s="1">
        <v>51.908766</v>
      </c>
      <c r="H31" s="1">
        <v>0.30199999999999999</v>
      </c>
      <c r="I31">
        <v>613</v>
      </c>
    </row>
    <row r="32" spans="1:9" x14ac:dyDescent="0.3">
      <c r="A32">
        <v>2020</v>
      </c>
      <c r="B32">
        <v>1</v>
      </c>
      <c r="C32" s="1" t="s">
        <v>26</v>
      </c>
      <c r="D32" s="1" t="s">
        <v>31</v>
      </c>
      <c r="E32" s="1" t="s">
        <v>13</v>
      </c>
      <c r="F32" s="1">
        <v>0.47989999999999999</v>
      </c>
      <c r="G32" s="1">
        <v>43.137400999999997</v>
      </c>
      <c r="H32" s="1">
        <v>0.24</v>
      </c>
      <c r="I32">
        <v>0</v>
      </c>
    </row>
    <row r="33" spans="1:9" x14ac:dyDescent="0.3">
      <c r="A33">
        <v>2020</v>
      </c>
      <c r="B33">
        <v>1</v>
      </c>
      <c r="C33" s="1" t="s">
        <v>32</v>
      </c>
      <c r="D33" s="1" t="s">
        <v>10</v>
      </c>
      <c r="E33" s="1" t="s">
        <v>11</v>
      </c>
      <c r="F33" s="1">
        <v>173.1694</v>
      </c>
      <c r="G33" s="1">
        <v>8930.8731939999998</v>
      </c>
      <c r="H33" s="1">
        <v>36.365499999999997</v>
      </c>
      <c r="I33">
        <v>10568</v>
      </c>
    </row>
    <row r="34" spans="1:9" x14ac:dyDescent="0.3">
      <c r="A34">
        <v>2020</v>
      </c>
      <c r="B34">
        <v>1</v>
      </c>
      <c r="C34" s="1" t="s">
        <v>32</v>
      </c>
      <c r="D34" s="1" t="s">
        <v>10</v>
      </c>
      <c r="E34" s="1" t="s">
        <v>12</v>
      </c>
      <c r="F34" s="1">
        <v>109.4041</v>
      </c>
      <c r="G34" s="1">
        <v>9457.3964120000001</v>
      </c>
      <c r="H34" s="1">
        <v>38.291400000000003</v>
      </c>
      <c r="I34">
        <v>8553</v>
      </c>
    </row>
    <row r="35" spans="1:9" x14ac:dyDescent="0.3">
      <c r="A35">
        <v>2020</v>
      </c>
      <c r="B35">
        <v>1</v>
      </c>
      <c r="C35" s="1" t="s">
        <v>32</v>
      </c>
      <c r="D35" s="1" t="s">
        <v>10</v>
      </c>
      <c r="E35" s="1" t="s">
        <v>13</v>
      </c>
      <c r="F35" s="1">
        <v>41.831800000000001</v>
      </c>
      <c r="G35" s="1">
        <v>4901.0809179999997</v>
      </c>
      <c r="H35" s="1">
        <v>20.916</v>
      </c>
      <c r="I35">
        <v>2638</v>
      </c>
    </row>
    <row r="36" spans="1:9" x14ac:dyDescent="0.3">
      <c r="A36">
        <v>2020</v>
      </c>
      <c r="B36">
        <v>1</v>
      </c>
      <c r="C36" s="1" t="s">
        <v>32</v>
      </c>
      <c r="D36" s="1" t="s">
        <v>10</v>
      </c>
      <c r="E36" s="1" t="s">
        <v>14</v>
      </c>
      <c r="F36" s="1">
        <v>8.0699999999999994E-2</v>
      </c>
      <c r="G36" s="1">
        <v>15.311662</v>
      </c>
      <c r="H36" s="1">
        <v>6.0499999999999998E-2</v>
      </c>
      <c r="I36">
        <v>53</v>
      </c>
    </row>
    <row r="37" spans="1:9" x14ac:dyDescent="0.3">
      <c r="A37">
        <v>2020</v>
      </c>
      <c r="B37">
        <v>1</v>
      </c>
      <c r="C37" s="1" t="s">
        <v>32</v>
      </c>
      <c r="D37" s="1" t="s">
        <v>15</v>
      </c>
      <c r="E37" s="1" t="s">
        <v>13</v>
      </c>
      <c r="F37" s="1">
        <v>66.142200000000003</v>
      </c>
      <c r="G37" s="1">
        <v>9564.4037960000005</v>
      </c>
      <c r="H37" s="1">
        <v>26.456900000000001</v>
      </c>
      <c r="I37">
        <v>5157</v>
      </c>
    </row>
    <row r="38" spans="1:9" x14ac:dyDescent="0.3">
      <c r="A38">
        <v>2020</v>
      </c>
      <c r="B38">
        <v>1</v>
      </c>
      <c r="C38" s="1" t="s">
        <v>32</v>
      </c>
      <c r="D38" s="1" t="s">
        <v>20</v>
      </c>
      <c r="E38" s="1" t="s">
        <v>12</v>
      </c>
      <c r="F38" s="1">
        <v>55.337499999999999</v>
      </c>
      <c r="G38" s="1">
        <v>3197.0532509999998</v>
      </c>
      <c r="H38" s="1">
        <v>19.921500000000002</v>
      </c>
      <c r="I38">
        <v>6724</v>
      </c>
    </row>
    <row r="39" spans="1:9" x14ac:dyDescent="0.3">
      <c r="A39">
        <v>2020</v>
      </c>
      <c r="B39">
        <v>1</v>
      </c>
      <c r="C39" s="1" t="s">
        <v>32</v>
      </c>
      <c r="D39" s="1" t="s">
        <v>16</v>
      </c>
      <c r="E39" s="1" t="s">
        <v>11</v>
      </c>
      <c r="F39" s="1">
        <v>19.5669</v>
      </c>
      <c r="G39" s="1">
        <v>1090.341146</v>
      </c>
      <c r="H39" s="1">
        <v>4.5003000000000002</v>
      </c>
      <c r="I39">
        <v>3312</v>
      </c>
    </row>
    <row r="40" spans="1:9" x14ac:dyDescent="0.3">
      <c r="A40">
        <v>2020</v>
      </c>
      <c r="B40">
        <v>1</v>
      </c>
      <c r="C40" s="1" t="s">
        <v>32</v>
      </c>
      <c r="D40" s="1" t="s">
        <v>16</v>
      </c>
      <c r="E40" s="1" t="s">
        <v>13</v>
      </c>
      <c r="F40" s="1">
        <v>7.0743</v>
      </c>
      <c r="G40" s="1">
        <v>918.30978900000002</v>
      </c>
      <c r="H40" s="1">
        <v>3.1833999999999998</v>
      </c>
      <c r="I40">
        <v>1018</v>
      </c>
    </row>
    <row r="41" spans="1:9" x14ac:dyDescent="0.3">
      <c r="A41">
        <v>2020</v>
      </c>
      <c r="B41">
        <v>1</v>
      </c>
      <c r="C41" s="1" t="s">
        <v>32</v>
      </c>
      <c r="D41" s="1" t="s">
        <v>19</v>
      </c>
      <c r="E41" s="1" t="s">
        <v>12</v>
      </c>
      <c r="F41" s="1">
        <v>5.5746000000000002</v>
      </c>
      <c r="G41" s="1">
        <v>811.85141999999996</v>
      </c>
      <c r="H41" s="1">
        <v>2.0626000000000002</v>
      </c>
      <c r="I41">
        <v>709</v>
      </c>
    </row>
    <row r="42" spans="1:9" x14ac:dyDescent="0.3">
      <c r="A42">
        <v>2020</v>
      </c>
      <c r="B42">
        <v>1</v>
      </c>
      <c r="C42" s="1" t="s">
        <v>32</v>
      </c>
      <c r="D42" s="1" t="s">
        <v>29</v>
      </c>
      <c r="E42" s="1" t="s">
        <v>18</v>
      </c>
      <c r="F42" s="1">
        <v>8.8000000000000005E-3</v>
      </c>
      <c r="G42" s="1">
        <v>3.021369</v>
      </c>
      <c r="H42" s="1">
        <v>1.6999999999999999E-3</v>
      </c>
      <c r="I42">
        <v>10</v>
      </c>
    </row>
    <row r="43" spans="1:9" x14ac:dyDescent="0.3">
      <c r="A43">
        <v>2020</v>
      </c>
      <c r="B43">
        <v>1</v>
      </c>
      <c r="C43" s="1" t="s">
        <v>32</v>
      </c>
      <c r="D43" s="1" t="s">
        <v>29</v>
      </c>
      <c r="E43" s="1" t="s">
        <v>13</v>
      </c>
      <c r="F43" s="1">
        <v>1.7346999999999999</v>
      </c>
      <c r="G43" s="1">
        <v>489.01997599999999</v>
      </c>
      <c r="H43" s="1">
        <v>0.69379999999999997</v>
      </c>
      <c r="I43">
        <v>223</v>
      </c>
    </row>
    <row r="44" spans="1:9" x14ac:dyDescent="0.3">
      <c r="A44">
        <v>2020</v>
      </c>
      <c r="B44">
        <v>1</v>
      </c>
      <c r="C44" s="1" t="s">
        <v>32</v>
      </c>
      <c r="D44" s="1" t="s">
        <v>33</v>
      </c>
      <c r="E44" s="1" t="s">
        <v>18</v>
      </c>
      <c r="F44" s="1">
        <v>1.3486</v>
      </c>
      <c r="G44" s="1">
        <v>387.53728100000001</v>
      </c>
      <c r="H44" s="1">
        <v>0.25629999999999997</v>
      </c>
      <c r="I44">
        <v>100</v>
      </c>
    </row>
    <row r="45" spans="1:9" x14ac:dyDescent="0.3">
      <c r="A45">
        <v>2020</v>
      </c>
      <c r="B45">
        <v>1</v>
      </c>
      <c r="C45" s="1" t="s">
        <v>32</v>
      </c>
      <c r="D45" s="1" t="s">
        <v>33</v>
      </c>
      <c r="E45" s="1" t="s">
        <v>12</v>
      </c>
      <c r="F45" s="1">
        <v>3.1399999999999997E-2</v>
      </c>
      <c r="G45" s="1">
        <v>10.497775000000001</v>
      </c>
      <c r="H45" s="1">
        <v>1.0999999999999999E-2</v>
      </c>
      <c r="I45">
        <v>7</v>
      </c>
    </row>
    <row r="46" spans="1:9" x14ac:dyDescent="0.3">
      <c r="A46">
        <v>2020</v>
      </c>
      <c r="B46">
        <v>1</v>
      </c>
      <c r="C46" s="1" t="s">
        <v>32</v>
      </c>
      <c r="D46" s="1" t="s">
        <v>33</v>
      </c>
      <c r="E46" s="1" t="s">
        <v>13</v>
      </c>
      <c r="F46" s="1">
        <v>7.3400000000000007E-2</v>
      </c>
      <c r="G46" s="1">
        <v>36.070234999999997</v>
      </c>
      <c r="H46" s="1">
        <v>3.6700000000000003E-2</v>
      </c>
      <c r="I46">
        <v>50</v>
      </c>
    </row>
    <row r="47" spans="1:9" x14ac:dyDescent="0.3">
      <c r="A47">
        <v>2020</v>
      </c>
      <c r="B47">
        <v>1</v>
      </c>
      <c r="C47" s="1" t="s">
        <v>32</v>
      </c>
      <c r="D47" s="1" t="s">
        <v>17</v>
      </c>
      <c r="E47" s="1" t="s">
        <v>18</v>
      </c>
      <c r="F47" s="1">
        <v>3.1911999999999998</v>
      </c>
      <c r="G47" s="1">
        <v>241.683626</v>
      </c>
      <c r="H47" s="1">
        <v>0.57440000000000002</v>
      </c>
      <c r="I47">
        <v>179</v>
      </c>
    </row>
    <row r="48" spans="1:9" x14ac:dyDescent="0.3">
      <c r="A48">
        <v>2020</v>
      </c>
      <c r="B48">
        <v>1</v>
      </c>
      <c r="C48" s="1" t="s">
        <v>32</v>
      </c>
      <c r="D48" s="1" t="s">
        <v>34</v>
      </c>
      <c r="E48" s="1" t="s">
        <v>12</v>
      </c>
      <c r="F48" s="1">
        <v>5.5399999999999998E-2</v>
      </c>
      <c r="G48" s="1">
        <v>25.307236</v>
      </c>
      <c r="H48" s="1">
        <v>1.9400000000000001E-2</v>
      </c>
      <c r="I48">
        <v>0</v>
      </c>
    </row>
    <row r="49" spans="1:9" x14ac:dyDescent="0.3">
      <c r="A49">
        <v>2020</v>
      </c>
      <c r="B49">
        <v>1</v>
      </c>
      <c r="C49" s="1" t="s">
        <v>32</v>
      </c>
      <c r="D49" s="1" t="s">
        <v>34</v>
      </c>
      <c r="E49" s="1" t="s">
        <v>13</v>
      </c>
      <c r="F49" s="1">
        <v>0.31940000000000002</v>
      </c>
      <c r="G49" s="1">
        <v>174.92429000000001</v>
      </c>
      <c r="H49" s="1">
        <v>0.1341</v>
      </c>
      <c r="I49">
        <v>0</v>
      </c>
    </row>
    <row r="50" spans="1:9" x14ac:dyDescent="0.3">
      <c r="A50">
        <v>2020</v>
      </c>
      <c r="B50">
        <v>1</v>
      </c>
      <c r="C50" s="1" t="s">
        <v>32</v>
      </c>
      <c r="D50" s="1" t="s">
        <v>35</v>
      </c>
      <c r="E50" s="1" t="s">
        <v>18</v>
      </c>
      <c r="F50" s="1">
        <v>0.34050000000000002</v>
      </c>
      <c r="G50" s="1">
        <v>46.280242000000001</v>
      </c>
      <c r="H50" s="1">
        <v>6.13E-2</v>
      </c>
      <c r="I50">
        <v>63</v>
      </c>
    </row>
    <row r="51" spans="1:9" x14ac:dyDescent="0.3">
      <c r="A51">
        <v>2020</v>
      </c>
      <c r="B51">
        <v>1</v>
      </c>
      <c r="C51" s="1" t="s">
        <v>32</v>
      </c>
      <c r="D51" s="1" t="s">
        <v>35</v>
      </c>
      <c r="E51" s="1" t="s">
        <v>12</v>
      </c>
      <c r="F51" s="1">
        <v>0.74890000000000001</v>
      </c>
      <c r="G51" s="1">
        <v>144.09554900000001</v>
      </c>
      <c r="H51" s="1">
        <v>0.26219999999999999</v>
      </c>
      <c r="I51">
        <v>67</v>
      </c>
    </row>
    <row r="52" spans="1:9" x14ac:dyDescent="0.3">
      <c r="A52">
        <v>2020</v>
      </c>
      <c r="B52">
        <v>2</v>
      </c>
      <c r="C52" s="1" t="s">
        <v>9</v>
      </c>
      <c r="D52" s="1" t="s">
        <v>10</v>
      </c>
      <c r="E52" s="1" t="s">
        <v>11</v>
      </c>
      <c r="F52" s="1">
        <v>15.4443</v>
      </c>
      <c r="G52" s="1">
        <v>902.02130599999998</v>
      </c>
      <c r="H52" s="1">
        <v>3.2433000000000001</v>
      </c>
      <c r="I52">
        <v>479</v>
      </c>
    </row>
    <row r="53" spans="1:9" x14ac:dyDescent="0.3">
      <c r="A53">
        <v>2020</v>
      </c>
      <c r="B53">
        <v>2</v>
      </c>
      <c r="C53" s="1" t="s">
        <v>9</v>
      </c>
      <c r="D53" s="1" t="s">
        <v>10</v>
      </c>
      <c r="E53" s="1" t="s">
        <v>12</v>
      </c>
      <c r="F53" s="1">
        <v>61.994500000000002</v>
      </c>
      <c r="G53" s="1">
        <v>5267.6876940000002</v>
      </c>
      <c r="H53" s="1">
        <v>21.6982</v>
      </c>
      <c r="I53">
        <v>771</v>
      </c>
    </row>
    <row r="54" spans="1:9" x14ac:dyDescent="0.3">
      <c r="A54">
        <v>2020</v>
      </c>
      <c r="B54">
        <v>2</v>
      </c>
      <c r="C54" s="1" t="s">
        <v>9</v>
      </c>
      <c r="D54" s="1" t="s">
        <v>10</v>
      </c>
      <c r="E54" s="1" t="s">
        <v>13</v>
      </c>
      <c r="F54" s="1">
        <v>52.065300000000001</v>
      </c>
      <c r="G54" s="1">
        <v>5737.7989699999998</v>
      </c>
      <c r="H54" s="1">
        <v>26.032800000000002</v>
      </c>
      <c r="I54">
        <v>648</v>
      </c>
    </row>
    <row r="55" spans="1:9" x14ac:dyDescent="0.3">
      <c r="A55">
        <v>2020</v>
      </c>
      <c r="B55">
        <v>2</v>
      </c>
      <c r="C55" s="1" t="s">
        <v>9</v>
      </c>
      <c r="D55" s="1" t="s">
        <v>10</v>
      </c>
      <c r="E55" s="1" t="s">
        <v>14</v>
      </c>
      <c r="F55" s="1">
        <v>0.32700000000000001</v>
      </c>
      <c r="G55" s="1">
        <v>61.337885999999997</v>
      </c>
      <c r="H55" s="1">
        <v>0.24529999999999999</v>
      </c>
      <c r="I55">
        <v>23</v>
      </c>
    </row>
    <row r="56" spans="1:9" x14ac:dyDescent="0.3">
      <c r="A56">
        <v>2020</v>
      </c>
      <c r="B56">
        <v>2</v>
      </c>
      <c r="C56" s="1" t="s">
        <v>9</v>
      </c>
      <c r="D56" s="1" t="s">
        <v>15</v>
      </c>
      <c r="E56" s="1" t="s">
        <v>13</v>
      </c>
      <c r="F56" s="1">
        <v>15.797800000000001</v>
      </c>
      <c r="G56" s="1">
        <v>3177.9073079999998</v>
      </c>
      <c r="H56" s="1">
        <v>6.319</v>
      </c>
      <c r="I56">
        <v>668</v>
      </c>
    </row>
    <row r="57" spans="1:9" x14ac:dyDescent="0.3">
      <c r="A57">
        <v>2020</v>
      </c>
      <c r="B57">
        <v>2</v>
      </c>
      <c r="C57" s="1" t="s">
        <v>9</v>
      </c>
      <c r="D57" s="1" t="s">
        <v>16</v>
      </c>
      <c r="E57" s="1" t="s">
        <v>11</v>
      </c>
      <c r="F57" s="1">
        <v>16.149899999999999</v>
      </c>
      <c r="G57" s="1">
        <v>874.32413499999996</v>
      </c>
      <c r="H57" s="1">
        <v>3.7145000000000001</v>
      </c>
      <c r="I57">
        <v>525</v>
      </c>
    </row>
    <row r="58" spans="1:9" x14ac:dyDescent="0.3">
      <c r="A58">
        <v>2020</v>
      </c>
      <c r="B58">
        <v>2</v>
      </c>
      <c r="C58" s="1" t="s">
        <v>9</v>
      </c>
      <c r="D58" s="1" t="s">
        <v>16</v>
      </c>
      <c r="E58" s="1" t="s">
        <v>13</v>
      </c>
      <c r="F58" s="1">
        <v>3.4373999999999998</v>
      </c>
      <c r="G58" s="1">
        <v>443.55682300000001</v>
      </c>
      <c r="H58" s="1">
        <v>1.5468</v>
      </c>
      <c r="I58">
        <v>319</v>
      </c>
    </row>
    <row r="59" spans="1:9" x14ac:dyDescent="0.3">
      <c r="A59">
        <v>2020</v>
      </c>
      <c r="B59">
        <v>2</v>
      </c>
      <c r="C59" s="1" t="s">
        <v>9</v>
      </c>
      <c r="D59" s="1" t="s">
        <v>17</v>
      </c>
      <c r="E59" s="1" t="s">
        <v>18</v>
      </c>
      <c r="F59" s="1">
        <v>3.1436000000000002</v>
      </c>
      <c r="G59" s="1">
        <v>306.87880100000001</v>
      </c>
      <c r="H59" s="1">
        <v>0.56589999999999996</v>
      </c>
      <c r="I59">
        <v>89</v>
      </c>
    </row>
    <row r="60" spans="1:9" x14ac:dyDescent="0.3">
      <c r="A60">
        <v>2020</v>
      </c>
      <c r="B60">
        <v>2</v>
      </c>
      <c r="C60" s="1" t="s">
        <v>9</v>
      </c>
      <c r="D60" s="1" t="s">
        <v>19</v>
      </c>
      <c r="E60" s="1" t="s">
        <v>12</v>
      </c>
      <c r="F60" s="1">
        <v>1.8528</v>
      </c>
      <c r="G60" s="1">
        <v>281.485434</v>
      </c>
      <c r="H60" s="1">
        <v>0.6855</v>
      </c>
      <c r="I60">
        <v>93</v>
      </c>
    </row>
    <row r="61" spans="1:9" x14ac:dyDescent="0.3">
      <c r="A61">
        <v>2020</v>
      </c>
      <c r="B61">
        <v>2</v>
      </c>
      <c r="C61" s="1" t="s">
        <v>9</v>
      </c>
      <c r="D61" s="1" t="s">
        <v>20</v>
      </c>
      <c r="E61" s="1" t="s">
        <v>12</v>
      </c>
      <c r="F61" s="1">
        <v>2.4809999999999999</v>
      </c>
      <c r="G61" s="1">
        <v>184.941745</v>
      </c>
      <c r="H61" s="1">
        <v>0.8931</v>
      </c>
      <c r="I61">
        <v>168</v>
      </c>
    </row>
    <row r="62" spans="1:9" x14ac:dyDescent="0.3">
      <c r="A62">
        <v>2020</v>
      </c>
      <c r="B62">
        <v>2</v>
      </c>
      <c r="C62" s="1" t="s">
        <v>9</v>
      </c>
      <c r="D62" s="1" t="s">
        <v>21</v>
      </c>
      <c r="E62" s="1" t="s">
        <v>22</v>
      </c>
      <c r="F62" s="1">
        <v>6.1999999999999998E-3</v>
      </c>
      <c r="G62" s="1">
        <v>2.0046979999999999</v>
      </c>
      <c r="H62" s="1">
        <v>1.6999999999999999E-3</v>
      </c>
      <c r="I62">
        <v>4</v>
      </c>
    </row>
    <row r="63" spans="1:9" x14ac:dyDescent="0.3">
      <c r="A63">
        <v>2020</v>
      </c>
      <c r="B63">
        <v>2</v>
      </c>
      <c r="C63" s="1" t="s">
        <v>9</v>
      </c>
      <c r="D63" s="1" t="s">
        <v>21</v>
      </c>
      <c r="E63" s="1" t="s">
        <v>13</v>
      </c>
      <c r="F63" s="1">
        <v>0.87439999999999996</v>
      </c>
      <c r="G63" s="1">
        <v>106.29976499999999</v>
      </c>
      <c r="H63" s="1">
        <v>0.3498</v>
      </c>
      <c r="I63">
        <v>108</v>
      </c>
    </row>
    <row r="64" spans="1:9" x14ac:dyDescent="0.3">
      <c r="A64">
        <v>2020</v>
      </c>
      <c r="B64">
        <v>2</v>
      </c>
      <c r="C64" s="1" t="s">
        <v>9</v>
      </c>
      <c r="D64" s="1" t="s">
        <v>23</v>
      </c>
      <c r="E64" s="1" t="s">
        <v>13</v>
      </c>
      <c r="F64" s="1">
        <v>0.23449999999999999</v>
      </c>
      <c r="G64" s="1">
        <v>57.967151000000001</v>
      </c>
      <c r="H64" s="1">
        <v>9.3799999999999994E-2</v>
      </c>
      <c r="I64">
        <v>93</v>
      </c>
    </row>
    <row r="65" spans="1:9" x14ac:dyDescent="0.3">
      <c r="A65">
        <v>2020</v>
      </c>
      <c r="B65">
        <v>2</v>
      </c>
      <c r="C65" s="1" t="s">
        <v>9</v>
      </c>
      <c r="D65" s="1" t="s">
        <v>24</v>
      </c>
      <c r="E65" s="1" t="s">
        <v>18</v>
      </c>
      <c r="F65" s="1">
        <v>0.33189999999999997</v>
      </c>
      <c r="G65" s="1">
        <v>50.762267000000001</v>
      </c>
      <c r="H65" s="1">
        <v>6.3100000000000003E-2</v>
      </c>
      <c r="I65">
        <v>0</v>
      </c>
    </row>
    <row r="66" spans="1:9" x14ac:dyDescent="0.3">
      <c r="A66">
        <v>2020</v>
      </c>
      <c r="B66">
        <v>2</v>
      </c>
      <c r="C66" s="1" t="s">
        <v>9</v>
      </c>
      <c r="D66" s="1" t="s">
        <v>25</v>
      </c>
      <c r="E66" s="1" t="s">
        <v>13</v>
      </c>
      <c r="F66" s="1">
        <v>0.2888</v>
      </c>
      <c r="G66" s="1">
        <v>46.506610999999999</v>
      </c>
      <c r="H66" s="1">
        <v>0.11550000000000001</v>
      </c>
      <c r="I66">
        <v>70</v>
      </c>
    </row>
    <row r="67" spans="1:9" x14ac:dyDescent="0.3">
      <c r="A67">
        <v>2020</v>
      </c>
      <c r="B67">
        <v>2</v>
      </c>
      <c r="C67" s="1" t="s">
        <v>26</v>
      </c>
      <c r="D67" s="1" t="s">
        <v>10</v>
      </c>
      <c r="E67" s="1" t="s">
        <v>11</v>
      </c>
      <c r="F67" s="1">
        <v>67.519499999999994</v>
      </c>
      <c r="G67" s="1">
        <v>3973.2431459999998</v>
      </c>
      <c r="H67" s="1">
        <v>14.1791</v>
      </c>
      <c r="I67">
        <v>8031</v>
      </c>
    </row>
    <row r="68" spans="1:9" x14ac:dyDescent="0.3">
      <c r="A68">
        <v>2020</v>
      </c>
      <c r="B68">
        <v>2</v>
      </c>
      <c r="C68" s="1" t="s">
        <v>26</v>
      </c>
      <c r="D68" s="1" t="s">
        <v>10</v>
      </c>
      <c r="E68" s="1" t="s">
        <v>27</v>
      </c>
      <c r="F68" s="1">
        <v>3.2599999999999997E-2</v>
      </c>
      <c r="G68" s="1">
        <v>2.7249140000000001</v>
      </c>
      <c r="H68" s="1">
        <v>1.04E-2</v>
      </c>
      <c r="I68">
        <v>16</v>
      </c>
    </row>
    <row r="69" spans="1:9" x14ac:dyDescent="0.3">
      <c r="A69">
        <v>2020</v>
      </c>
      <c r="B69">
        <v>2</v>
      </c>
      <c r="C69" s="1" t="s">
        <v>26</v>
      </c>
      <c r="D69" s="1" t="s">
        <v>10</v>
      </c>
      <c r="E69" s="1" t="s">
        <v>12</v>
      </c>
      <c r="F69" s="1">
        <v>74.313699999999997</v>
      </c>
      <c r="G69" s="1">
        <v>6994.827867</v>
      </c>
      <c r="H69" s="1">
        <v>26.009699999999999</v>
      </c>
      <c r="I69">
        <v>9400</v>
      </c>
    </row>
    <row r="70" spans="1:9" x14ac:dyDescent="0.3">
      <c r="A70">
        <v>2020</v>
      </c>
      <c r="B70">
        <v>2</v>
      </c>
      <c r="C70" s="1" t="s">
        <v>26</v>
      </c>
      <c r="D70" s="1" t="s">
        <v>10</v>
      </c>
      <c r="E70" s="1" t="s">
        <v>13</v>
      </c>
      <c r="F70" s="1">
        <v>6.0307000000000004</v>
      </c>
      <c r="G70" s="1">
        <v>839.26486799999998</v>
      </c>
      <c r="H70" s="1">
        <v>3.0152999999999999</v>
      </c>
      <c r="I70">
        <v>1291</v>
      </c>
    </row>
    <row r="71" spans="1:9" x14ac:dyDescent="0.3">
      <c r="A71">
        <v>2020</v>
      </c>
      <c r="B71">
        <v>2</v>
      </c>
      <c r="C71" s="1" t="s">
        <v>26</v>
      </c>
      <c r="D71" s="1" t="s">
        <v>10</v>
      </c>
      <c r="E71" s="1" t="s">
        <v>14</v>
      </c>
      <c r="F71" s="1">
        <v>0.43280000000000002</v>
      </c>
      <c r="G71" s="1">
        <v>79.266847999999996</v>
      </c>
      <c r="H71" s="1">
        <v>0.3246</v>
      </c>
      <c r="I71">
        <v>279</v>
      </c>
    </row>
    <row r="72" spans="1:9" x14ac:dyDescent="0.3">
      <c r="A72">
        <v>2020</v>
      </c>
      <c r="B72">
        <v>2</v>
      </c>
      <c r="C72" s="1" t="s">
        <v>26</v>
      </c>
      <c r="D72" s="1" t="s">
        <v>20</v>
      </c>
      <c r="E72" s="1" t="s">
        <v>12</v>
      </c>
      <c r="F72" s="1">
        <v>39.954599999999999</v>
      </c>
      <c r="G72" s="1">
        <v>2210.363738</v>
      </c>
      <c r="H72" s="1">
        <v>14.383599999999999</v>
      </c>
      <c r="I72">
        <v>5524</v>
      </c>
    </row>
    <row r="73" spans="1:9" x14ac:dyDescent="0.3">
      <c r="A73">
        <v>2020</v>
      </c>
      <c r="B73">
        <v>2</v>
      </c>
      <c r="C73" s="1" t="s">
        <v>26</v>
      </c>
      <c r="D73" s="1" t="s">
        <v>15</v>
      </c>
      <c r="E73" s="1" t="s">
        <v>13</v>
      </c>
      <c r="F73" s="1">
        <v>11.616</v>
      </c>
      <c r="G73" s="1">
        <v>1969.5568780000001</v>
      </c>
      <c r="H73" s="1">
        <v>4.6464999999999996</v>
      </c>
      <c r="I73">
        <v>1919</v>
      </c>
    </row>
    <row r="74" spans="1:9" x14ac:dyDescent="0.3">
      <c r="A74">
        <v>2020</v>
      </c>
      <c r="B74">
        <v>2</v>
      </c>
      <c r="C74" s="1" t="s">
        <v>26</v>
      </c>
      <c r="D74" s="1" t="s">
        <v>16</v>
      </c>
      <c r="E74" s="1" t="s">
        <v>11</v>
      </c>
      <c r="F74" s="1">
        <v>2.6972</v>
      </c>
      <c r="G74" s="1">
        <v>195.33986200000001</v>
      </c>
      <c r="H74" s="1">
        <v>0.62039999999999995</v>
      </c>
      <c r="I74">
        <v>1549</v>
      </c>
    </row>
    <row r="75" spans="1:9" x14ac:dyDescent="0.3">
      <c r="A75">
        <v>2020</v>
      </c>
      <c r="B75">
        <v>2</v>
      </c>
      <c r="C75" s="1" t="s">
        <v>26</v>
      </c>
      <c r="D75" s="1" t="s">
        <v>16</v>
      </c>
      <c r="E75" s="1" t="s">
        <v>13</v>
      </c>
      <c r="F75" s="1">
        <v>1.1556999999999999</v>
      </c>
      <c r="G75" s="1">
        <v>203.56771599999999</v>
      </c>
      <c r="H75" s="1">
        <v>0.52010000000000001</v>
      </c>
      <c r="I75">
        <v>518</v>
      </c>
    </row>
    <row r="76" spans="1:9" x14ac:dyDescent="0.3">
      <c r="A76">
        <v>2020</v>
      </c>
      <c r="B76">
        <v>2</v>
      </c>
      <c r="C76" s="1" t="s">
        <v>26</v>
      </c>
      <c r="D76" s="1" t="s">
        <v>19</v>
      </c>
      <c r="E76" s="1" t="s">
        <v>12</v>
      </c>
      <c r="F76" s="1">
        <v>1.0449999999999999</v>
      </c>
      <c r="G76" s="1">
        <v>178.409536</v>
      </c>
      <c r="H76" s="1">
        <v>0.3866</v>
      </c>
      <c r="I76">
        <v>253</v>
      </c>
    </row>
    <row r="77" spans="1:9" x14ac:dyDescent="0.3">
      <c r="A77">
        <v>2020</v>
      </c>
      <c r="B77">
        <v>2</v>
      </c>
      <c r="C77" s="1" t="s">
        <v>26</v>
      </c>
      <c r="D77" s="1" t="s">
        <v>29</v>
      </c>
      <c r="E77" s="1" t="s">
        <v>18</v>
      </c>
      <c r="F77" s="1">
        <v>6.7000000000000004E-2</v>
      </c>
      <c r="G77" s="1">
        <v>22.854507999999999</v>
      </c>
      <c r="H77" s="1">
        <v>1.2699999999999999E-2</v>
      </c>
      <c r="I77">
        <v>51</v>
      </c>
    </row>
    <row r="78" spans="1:9" x14ac:dyDescent="0.3">
      <c r="A78">
        <v>2020</v>
      </c>
      <c r="B78">
        <v>2</v>
      </c>
      <c r="C78" s="1" t="s">
        <v>26</v>
      </c>
      <c r="D78" s="1" t="s">
        <v>29</v>
      </c>
      <c r="E78" s="1" t="s">
        <v>13</v>
      </c>
      <c r="F78" s="1">
        <v>0.41860000000000003</v>
      </c>
      <c r="G78" s="1">
        <v>131.38103000000001</v>
      </c>
      <c r="H78" s="1">
        <v>0.16739999999999999</v>
      </c>
      <c r="I78">
        <v>84</v>
      </c>
    </row>
    <row r="79" spans="1:9" x14ac:dyDescent="0.3">
      <c r="A79">
        <v>2020</v>
      </c>
      <c r="B79">
        <v>2</v>
      </c>
      <c r="C79" s="1" t="s">
        <v>26</v>
      </c>
      <c r="D79" s="1" t="s">
        <v>17</v>
      </c>
      <c r="E79" s="1" t="s">
        <v>18</v>
      </c>
      <c r="F79" s="1">
        <v>1.0259</v>
      </c>
      <c r="G79" s="1">
        <v>91.413190999999998</v>
      </c>
      <c r="H79" s="1">
        <v>0.1847</v>
      </c>
      <c r="I79">
        <v>233</v>
      </c>
    </row>
    <row r="80" spans="1:9" x14ac:dyDescent="0.3">
      <c r="A80">
        <v>2020</v>
      </c>
      <c r="B80">
        <v>2</v>
      </c>
      <c r="C80" s="1" t="s">
        <v>26</v>
      </c>
      <c r="D80" s="1" t="s">
        <v>21</v>
      </c>
      <c r="E80" s="1" t="s">
        <v>13</v>
      </c>
      <c r="F80" s="1">
        <v>0.3508</v>
      </c>
      <c r="G80" s="1">
        <v>40.453398</v>
      </c>
      <c r="H80" s="1">
        <v>0.14030000000000001</v>
      </c>
      <c r="I80">
        <v>282</v>
      </c>
    </row>
    <row r="81" spans="1:9" x14ac:dyDescent="0.3">
      <c r="A81">
        <v>2020</v>
      </c>
      <c r="B81">
        <v>2</v>
      </c>
      <c r="C81" s="1" t="s">
        <v>26</v>
      </c>
      <c r="D81" s="1" t="s">
        <v>35</v>
      </c>
      <c r="E81" s="1" t="s">
        <v>18</v>
      </c>
      <c r="F81" s="1">
        <v>2.2700000000000001E-2</v>
      </c>
      <c r="G81" s="1">
        <v>3.238388</v>
      </c>
      <c r="H81" s="1">
        <v>4.1000000000000003E-3</v>
      </c>
      <c r="I81">
        <v>0</v>
      </c>
    </row>
    <row r="82" spans="1:9" x14ac:dyDescent="0.3">
      <c r="A82">
        <v>2020</v>
      </c>
      <c r="B82">
        <v>2</v>
      </c>
      <c r="C82" s="1" t="s">
        <v>26</v>
      </c>
      <c r="D82" s="1" t="s">
        <v>35</v>
      </c>
      <c r="E82" s="1" t="s">
        <v>12</v>
      </c>
      <c r="F82" s="1">
        <v>0.18310000000000001</v>
      </c>
      <c r="G82" s="1">
        <v>36.294018000000001</v>
      </c>
      <c r="H82" s="1">
        <v>6.4100000000000004E-2</v>
      </c>
      <c r="I82">
        <v>0</v>
      </c>
    </row>
    <row r="83" spans="1:9" x14ac:dyDescent="0.3">
      <c r="A83">
        <v>2020</v>
      </c>
      <c r="B83">
        <v>2</v>
      </c>
      <c r="C83" s="1" t="s">
        <v>26</v>
      </c>
      <c r="D83" s="1" t="s">
        <v>36</v>
      </c>
      <c r="E83" s="1" t="s">
        <v>27</v>
      </c>
      <c r="F83" s="1">
        <v>0.1532</v>
      </c>
      <c r="G83" s="1">
        <v>27.976054999999999</v>
      </c>
      <c r="H83" s="1">
        <v>4.9099999999999998E-2</v>
      </c>
      <c r="I83">
        <v>0</v>
      </c>
    </row>
    <row r="84" spans="1:9" x14ac:dyDescent="0.3">
      <c r="A84">
        <v>2020</v>
      </c>
      <c r="B84">
        <v>2</v>
      </c>
      <c r="C84" s="1" t="s">
        <v>26</v>
      </c>
      <c r="D84" s="1" t="s">
        <v>36</v>
      </c>
      <c r="E84" s="1" t="s">
        <v>13</v>
      </c>
      <c r="F84" s="1">
        <v>2.9499999999999998E-2</v>
      </c>
      <c r="G84" s="1">
        <v>2.7168909999999999</v>
      </c>
      <c r="H84" s="1">
        <v>1.18E-2</v>
      </c>
      <c r="I84">
        <v>0</v>
      </c>
    </row>
    <row r="85" spans="1:9" x14ac:dyDescent="0.3">
      <c r="A85">
        <v>2020</v>
      </c>
      <c r="B85">
        <v>2</v>
      </c>
      <c r="C85" s="1" t="s">
        <v>32</v>
      </c>
      <c r="D85" s="1" t="s">
        <v>10</v>
      </c>
      <c r="E85" s="1" t="s">
        <v>11</v>
      </c>
      <c r="F85" s="1">
        <v>124.2706</v>
      </c>
      <c r="G85" s="1">
        <v>6261.8328600000004</v>
      </c>
      <c r="H85" s="1">
        <v>26.096900000000002</v>
      </c>
      <c r="I85">
        <v>9957</v>
      </c>
    </row>
    <row r="86" spans="1:9" x14ac:dyDescent="0.3">
      <c r="A86">
        <v>2020</v>
      </c>
      <c r="B86">
        <v>2</v>
      </c>
      <c r="C86" s="1" t="s">
        <v>32</v>
      </c>
      <c r="D86" s="1" t="s">
        <v>10</v>
      </c>
      <c r="E86" s="1" t="s">
        <v>12</v>
      </c>
      <c r="F86" s="1">
        <v>112.8185</v>
      </c>
      <c r="G86" s="1">
        <v>10193.829322</v>
      </c>
      <c r="H86" s="1">
        <v>39.486499999999999</v>
      </c>
      <c r="I86">
        <v>8768</v>
      </c>
    </row>
    <row r="87" spans="1:9" x14ac:dyDescent="0.3">
      <c r="A87">
        <v>2020</v>
      </c>
      <c r="B87">
        <v>2</v>
      </c>
      <c r="C87" s="1" t="s">
        <v>32</v>
      </c>
      <c r="D87" s="1" t="s">
        <v>10</v>
      </c>
      <c r="E87" s="1" t="s">
        <v>13</v>
      </c>
      <c r="F87" s="1">
        <v>25.190799999999999</v>
      </c>
      <c r="G87" s="1">
        <v>3303.8635730000001</v>
      </c>
      <c r="H87" s="1">
        <v>12.5954</v>
      </c>
      <c r="I87">
        <v>2630</v>
      </c>
    </row>
    <row r="88" spans="1:9" x14ac:dyDescent="0.3">
      <c r="A88">
        <v>2020</v>
      </c>
      <c r="B88">
        <v>2</v>
      </c>
      <c r="C88" s="1" t="s">
        <v>32</v>
      </c>
      <c r="D88" s="1" t="s">
        <v>10</v>
      </c>
      <c r="E88" s="1" t="s">
        <v>14</v>
      </c>
      <c r="F88" s="1">
        <v>8.43E-2</v>
      </c>
      <c r="G88" s="1">
        <v>16.051770999999999</v>
      </c>
      <c r="H88" s="1">
        <v>6.3299999999999995E-2</v>
      </c>
      <c r="I88">
        <v>53</v>
      </c>
    </row>
    <row r="89" spans="1:9" x14ac:dyDescent="0.3">
      <c r="A89">
        <v>2020</v>
      </c>
      <c r="B89">
        <v>2</v>
      </c>
      <c r="C89" s="1" t="s">
        <v>32</v>
      </c>
      <c r="D89" s="1" t="s">
        <v>15</v>
      </c>
      <c r="E89" s="1" t="s">
        <v>13</v>
      </c>
      <c r="F89" s="1">
        <v>30.866900000000001</v>
      </c>
      <c r="G89" s="1">
        <v>5580.4851070000004</v>
      </c>
      <c r="H89" s="1">
        <v>12.3467</v>
      </c>
      <c r="I89">
        <v>3891</v>
      </c>
    </row>
    <row r="90" spans="1:9" x14ac:dyDescent="0.3">
      <c r="A90">
        <v>2020</v>
      </c>
      <c r="B90">
        <v>2</v>
      </c>
      <c r="C90" s="1" t="s">
        <v>32</v>
      </c>
      <c r="D90" s="1" t="s">
        <v>20</v>
      </c>
      <c r="E90" s="1" t="s">
        <v>12</v>
      </c>
      <c r="F90" s="1">
        <v>43.391399999999997</v>
      </c>
      <c r="G90" s="1">
        <v>2388.3426169999998</v>
      </c>
      <c r="H90" s="1">
        <v>15.620900000000001</v>
      </c>
      <c r="I90">
        <v>6043</v>
      </c>
    </row>
    <row r="91" spans="1:9" x14ac:dyDescent="0.3">
      <c r="A91">
        <v>2020</v>
      </c>
      <c r="B91">
        <v>2</v>
      </c>
      <c r="C91" s="1" t="s">
        <v>32</v>
      </c>
      <c r="D91" s="1" t="s">
        <v>16</v>
      </c>
      <c r="E91" s="1" t="s">
        <v>11</v>
      </c>
      <c r="F91" s="1">
        <v>9.44</v>
      </c>
      <c r="G91" s="1">
        <v>564.161924</v>
      </c>
      <c r="H91" s="1">
        <v>2.1711999999999998</v>
      </c>
      <c r="I91">
        <v>2546</v>
      </c>
    </row>
    <row r="92" spans="1:9" x14ac:dyDescent="0.3">
      <c r="A92">
        <v>2020</v>
      </c>
      <c r="B92">
        <v>2</v>
      </c>
      <c r="C92" s="1" t="s">
        <v>32</v>
      </c>
      <c r="D92" s="1" t="s">
        <v>16</v>
      </c>
      <c r="E92" s="1" t="s">
        <v>13</v>
      </c>
      <c r="F92" s="1">
        <v>5.2153</v>
      </c>
      <c r="G92" s="1">
        <v>824.08276799999999</v>
      </c>
      <c r="H92" s="1">
        <v>2.3468</v>
      </c>
      <c r="I92">
        <v>1093</v>
      </c>
    </row>
    <row r="93" spans="1:9" x14ac:dyDescent="0.3">
      <c r="A93">
        <v>2020</v>
      </c>
      <c r="B93">
        <v>2</v>
      </c>
      <c r="C93" s="1" t="s">
        <v>32</v>
      </c>
      <c r="D93" s="1" t="s">
        <v>19</v>
      </c>
      <c r="E93" s="1" t="s">
        <v>12</v>
      </c>
      <c r="F93" s="1">
        <v>10.983700000000001</v>
      </c>
      <c r="G93" s="1">
        <v>1386.7354989999999</v>
      </c>
      <c r="H93" s="1">
        <v>4.0640000000000001</v>
      </c>
      <c r="I93">
        <v>919</v>
      </c>
    </row>
    <row r="94" spans="1:9" x14ac:dyDescent="0.3">
      <c r="A94">
        <v>2020</v>
      </c>
      <c r="B94">
        <v>2</v>
      </c>
      <c r="C94" s="1" t="s">
        <v>32</v>
      </c>
      <c r="D94" s="1" t="s">
        <v>29</v>
      </c>
      <c r="E94" s="1" t="s">
        <v>18</v>
      </c>
      <c r="F94" s="1">
        <v>1.7500000000000002E-2</v>
      </c>
      <c r="G94" s="1">
        <v>6.4333460000000002</v>
      </c>
      <c r="H94" s="1">
        <v>3.3E-3</v>
      </c>
      <c r="I94">
        <v>13</v>
      </c>
    </row>
    <row r="95" spans="1:9" x14ac:dyDescent="0.3">
      <c r="A95">
        <v>2020</v>
      </c>
      <c r="B95">
        <v>2</v>
      </c>
      <c r="C95" s="1" t="s">
        <v>32</v>
      </c>
      <c r="D95" s="1" t="s">
        <v>29</v>
      </c>
      <c r="E95" s="1" t="s">
        <v>13</v>
      </c>
      <c r="F95" s="1">
        <v>1.8029999999999999</v>
      </c>
      <c r="G95" s="1">
        <v>520.28328699999997</v>
      </c>
      <c r="H95" s="1">
        <v>0.72109999999999996</v>
      </c>
      <c r="I95">
        <v>238</v>
      </c>
    </row>
    <row r="96" spans="1:9" x14ac:dyDescent="0.3">
      <c r="A96">
        <v>2020</v>
      </c>
      <c r="B96">
        <v>2</v>
      </c>
      <c r="C96" s="1" t="s">
        <v>32</v>
      </c>
      <c r="D96" s="1" t="s">
        <v>33</v>
      </c>
      <c r="E96" s="1" t="s">
        <v>18</v>
      </c>
      <c r="F96" s="1">
        <v>1.7384999999999999</v>
      </c>
      <c r="G96" s="1">
        <v>457.74386800000002</v>
      </c>
      <c r="H96" s="1">
        <v>0.33029999999999998</v>
      </c>
      <c r="I96">
        <v>108</v>
      </c>
    </row>
    <row r="97" spans="1:9" x14ac:dyDescent="0.3">
      <c r="A97">
        <v>2020</v>
      </c>
      <c r="B97">
        <v>2</v>
      </c>
      <c r="C97" s="1" t="s">
        <v>32</v>
      </c>
      <c r="D97" s="1" t="s">
        <v>33</v>
      </c>
      <c r="E97" s="1" t="s">
        <v>12</v>
      </c>
      <c r="F97" s="1">
        <v>3.9699999999999999E-2</v>
      </c>
      <c r="G97" s="1">
        <v>13.110632000000001</v>
      </c>
      <c r="H97" s="1">
        <v>1.4E-2</v>
      </c>
      <c r="I97">
        <v>8</v>
      </c>
    </row>
    <row r="98" spans="1:9" x14ac:dyDescent="0.3">
      <c r="A98">
        <v>2020</v>
      </c>
      <c r="B98">
        <v>2</v>
      </c>
      <c r="C98" s="1" t="s">
        <v>32</v>
      </c>
      <c r="D98" s="1" t="s">
        <v>33</v>
      </c>
      <c r="E98" s="1" t="s">
        <v>13</v>
      </c>
      <c r="F98" s="1">
        <v>6.8500000000000005E-2</v>
      </c>
      <c r="G98" s="1">
        <v>33.706556999999997</v>
      </c>
      <c r="H98" s="1">
        <v>3.4200000000000001E-2</v>
      </c>
      <c r="I98">
        <v>40</v>
      </c>
    </row>
    <row r="99" spans="1:9" x14ac:dyDescent="0.3">
      <c r="A99">
        <v>2020</v>
      </c>
      <c r="B99">
        <v>2</v>
      </c>
      <c r="C99" s="1" t="s">
        <v>32</v>
      </c>
      <c r="D99" s="1" t="s">
        <v>37</v>
      </c>
      <c r="E99" s="1" t="s">
        <v>18</v>
      </c>
      <c r="F99" s="1">
        <v>1.6000000000000001E-3</v>
      </c>
      <c r="G99" s="1">
        <v>0.21092</v>
      </c>
      <c r="H99" s="1">
        <v>2.9999999999999997E-4</v>
      </c>
      <c r="I99">
        <v>4</v>
      </c>
    </row>
    <row r="100" spans="1:9" x14ac:dyDescent="0.3">
      <c r="A100">
        <v>2020</v>
      </c>
      <c r="B100">
        <v>2</v>
      </c>
      <c r="C100" s="1" t="s">
        <v>32</v>
      </c>
      <c r="D100" s="1" t="s">
        <v>37</v>
      </c>
      <c r="E100" s="1" t="s">
        <v>12</v>
      </c>
      <c r="F100" s="1">
        <v>2.2326000000000001</v>
      </c>
      <c r="G100" s="1">
        <v>287.86845399999999</v>
      </c>
      <c r="H100" s="1">
        <v>0.78149999999999997</v>
      </c>
      <c r="I100">
        <v>150</v>
      </c>
    </row>
    <row r="101" spans="1:9" x14ac:dyDescent="0.3">
      <c r="A101">
        <v>2020</v>
      </c>
      <c r="B101">
        <v>2</v>
      </c>
      <c r="C101" s="1" t="s">
        <v>32</v>
      </c>
      <c r="D101" s="1" t="s">
        <v>34</v>
      </c>
      <c r="E101" s="1" t="s">
        <v>12</v>
      </c>
      <c r="F101" s="1">
        <v>5.2600000000000001E-2</v>
      </c>
      <c r="G101" s="1">
        <v>24.106432999999999</v>
      </c>
      <c r="H101" s="1">
        <v>1.84E-2</v>
      </c>
      <c r="I101">
        <v>0</v>
      </c>
    </row>
    <row r="102" spans="1:9" x14ac:dyDescent="0.3">
      <c r="A102">
        <v>2020</v>
      </c>
      <c r="B102">
        <v>2</v>
      </c>
      <c r="C102" s="1" t="s">
        <v>32</v>
      </c>
      <c r="D102" s="1" t="s">
        <v>34</v>
      </c>
      <c r="E102" s="1" t="s">
        <v>13</v>
      </c>
      <c r="F102" s="1">
        <v>0.39760000000000001</v>
      </c>
      <c r="G102" s="1">
        <v>205.54900699999999</v>
      </c>
      <c r="H102" s="1">
        <v>0.16700000000000001</v>
      </c>
      <c r="I102">
        <v>0</v>
      </c>
    </row>
    <row r="103" spans="1:9" x14ac:dyDescent="0.3">
      <c r="A103">
        <v>2020</v>
      </c>
      <c r="B103">
        <v>2</v>
      </c>
      <c r="C103" s="1" t="s">
        <v>32</v>
      </c>
      <c r="D103" s="1" t="s">
        <v>38</v>
      </c>
      <c r="E103" s="1" t="s">
        <v>27</v>
      </c>
      <c r="F103" s="1">
        <v>0.1842</v>
      </c>
      <c r="G103" s="1">
        <v>34.832101999999999</v>
      </c>
      <c r="H103" s="1">
        <v>6.08E-2</v>
      </c>
      <c r="I103">
        <v>0</v>
      </c>
    </row>
    <row r="104" spans="1:9" x14ac:dyDescent="0.3">
      <c r="A104">
        <v>2020</v>
      </c>
      <c r="B104">
        <v>2</v>
      </c>
      <c r="C104" s="1" t="s">
        <v>32</v>
      </c>
      <c r="D104" s="1" t="s">
        <v>38</v>
      </c>
      <c r="E104" s="1" t="s">
        <v>13</v>
      </c>
      <c r="F104" s="1">
        <v>0.31929999999999997</v>
      </c>
      <c r="G104" s="1">
        <v>146.807534</v>
      </c>
      <c r="H104" s="1">
        <v>0.15970000000000001</v>
      </c>
      <c r="I104">
        <v>0</v>
      </c>
    </row>
    <row r="105" spans="1:9" x14ac:dyDescent="0.3">
      <c r="A105">
        <v>2020</v>
      </c>
      <c r="B105">
        <v>3</v>
      </c>
      <c r="C105" s="1" t="s">
        <v>9</v>
      </c>
      <c r="D105" s="1" t="s">
        <v>10</v>
      </c>
      <c r="E105" s="1" t="s">
        <v>11</v>
      </c>
      <c r="F105" s="1">
        <v>15.7516</v>
      </c>
      <c r="G105" s="1">
        <v>928.92665</v>
      </c>
      <c r="H105" s="1">
        <v>3.3079000000000001</v>
      </c>
      <c r="I105">
        <v>480</v>
      </c>
    </row>
    <row r="106" spans="1:9" x14ac:dyDescent="0.3">
      <c r="A106">
        <v>2020</v>
      </c>
      <c r="B106">
        <v>3</v>
      </c>
      <c r="C106" s="1" t="s">
        <v>9</v>
      </c>
      <c r="D106" s="1" t="s">
        <v>10</v>
      </c>
      <c r="E106" s="1" t="s">
        <v>12</v>
      </c>
      <c r="F106" s="1">
        <v>116.75060000000001</v>
      </c>
      <c r="G106" s="1">
        <v>9105.2074269999994</v>
      </c>
      <c r="H106" s="1">
        <v>40.8628</v>
      </c>
      <c r="I106">
        <v>776</v>
      </c>
    </row>
    <row r="107" spans="1:9" x14ac:dyDescent="0.3">
      <c r="A107">
        <v>2020</v>
      </c>
      <c r="B107">
        <v>3</v>
      </c>
      <c r="C107" s="1" t="s">
        <v>9</v>
      </c>
      <c r="D107" s="1" t="s">
        <v>10</v>
      </c>
      <c r="E107" s="1" t="s">
        <v>13</v>
      </c>
      <c r="F107" s="1">
        <v>44.650199999999998</v>
      </c>
      <c r="G107" s="1">
        <v>5049.8208759999998</v>
      </c>
      <c r="H107" s="1">
        <v>22.325099999999999</v>
      </c>
      <c r="I107">
        <v>664</v>
      </c>
    </row>
    <row r="108" spans="1:9" x14ac:dyDescent="0.3">
      <c r="A108">
        <v>2020</v>
      </c>
      <c r="B108">
        <v>3</v>
      </c>
      <c r="C108" s="1" t="s">
        <v>9</v>
      </c>
      <c r="D108" s="1" t="s">
        <v>10</v>
      </c>
      <c r="E108" s="1" t="s">
        <v>14</v>
      </c>
      <c r="F108" s="1">
        <v>0.30759999999999998</v>
      </c>
      <c r="G108" s="1">
        <v>58.307366999999999</v>
      </c>
      <c r="H108" s="1">
        <v>0.23069999999999999</v>
      </c>
      <c r="I108">
        <v>23</v>
      </c>
    </row>
    <row r="109" spans="1:9" x14ac:dyDescent="0.3">
      <c r="A109">
        <v>2020</v>
      </c>
      <c r="B109">
        <v>3</v>
      </c>
      <c r="C109" s="1" t="s">
        <v>9</v>
      </c>
      <c r="D109" s="1" t="s">
        <v>15</v>
      </c>
      <c r="E109" s="1" t="s">
        <v>13</v>
      </c>
      <c r="F109" s="1">
        <v>17.3306</v>
      </c>
      <c r="G109" s="1">
        <v>3529.6090760000002</v>
      </c>
      <c r="H109" s="1">
        <v>6.9321999999999999</v>
      </c>
      <c r="I109">
        <v>668</v>
      </c>
    </row>
    <row r="110" spans="1:9" x14ac:dyDescent="0.3">
      <c r="A110">
        <v>2020</v>
      </c>
      <c r="B110">
        <v>3</v>
      </c>
      <c r="C110" s="1" t="s">
        <v>9</v>
      </c>
      <c r="D110" s="1" t="s">
        <v>16</v>
      </c>
      <c r="E110" s="1" t="s">
        <v>11</v>
      </c>
      <c r="F110" s="1">
        <v>11.618499999999999</v>
      </c>
      <c r="G110" s="1">
        <v>677.017966</v>
      </c>
      <c r="H110" s="1">
        <v>2.6722999999999999</v>
      </c>
      <c r="I110">
        <v>503</v>
      </c>
    </row>
    <row r="111" spans="1:9" x14ac:dyDescent="0.3">
      <c r="A111">
        <v>2020</v>
      </c>
      <c r="B111">
        <v>3</v>
      </c>
      <c r="C111" s="1" t="s">
        <v>9</v>
      </c>
      <c r="D111" s="1" t="s">
        <v>16</v>
      </c>
      <c r="E111" s="1" t="s">
        <v>27</v>
      </c>
      <c r="F111" s="1">
        <v>5.9999999999999995E-4</v>
      </c>
      <c r="G111" s="1">
        <v>4.2303E-2</v>
      </c>
      <c r="H111" s="1">
        <v>2.0000000000000001E-4</v>
      </c>
      <c r="I111">
        <v>2</v>
      </c>
    </row>
    <row r="112" spans="1:9" x14ac:dyDescent="0.3">
      <c r="A112">
        <v>2020</v>
      </c>
      <c r="B112">
        <v>3</v>
      </c>
      <c r="C112" s="1" t="s">
        <v>9</v>
      </c>
      <c r="D112" s="1" t="s">
        <v>16</v>
      </c>
      <c r="E112" s="1" t="s">
        <v>13</v>
      </c>
      <c r="F112" s="1">
        <v>2.8369</v>
      </c>
      <c r="G112" s="1">
        <v>433.00613600000003</v>
      </c>
      <c r="H112" s="1">
        <v>1.2766</v>
      </c>
      <c r="I112">
        <v>301</v>
      </c>
    </row>
    <row r="113" spans="1:9" x14ac:dyDescent="0.3">
      <c r="A113">
        <v>2020</v>
      </c>
      <c r="B113">
        <v>3</v>
      </c>
      <c r="C113" s="1" t="s">
        <v>9</v>
      </c>
      <c r="D113" s="1" t="s">
        <v>16</v>
      </c>
      <c r="E113" s="1" t="s">
        <v>14</v>
      </c>
      <c r="F113" s="1">
        <v>5.9999999999999995E-4</v>
      </c>
      <c r="G113" s="1">
        <v>9.6673999999999996E-2</v>
      </c>
      <c r="H113" s="1">
        <v>2.9999999999999997E-4</v>
      </c>
      <c r="I113">
        <v>1</v>
      </c>
    </row>
    <row r="114" spans="1:9" x14ac:dyDescent="0.3">
      <c r="A114">
        <v>2020</v>
      </c>
      <c r="B114">
        <v>3</v>
      </c>
      <c r="C114" s="1" t="s">
        <v>9</v>
      </c>
      <c r="D114" s="1" t="s">
        <v>17</v>
      </c>
      <c r="E114" s="1" t="s">
        <v>18</v>
      </c>
      <c r="F114" s="1">
        <v>3.3967999999999998</v>
      </c>
      <c r="G114" s="1">
        <v>329.87308200000001</v>
      </c>
      <c r="H114" s="1">
        <v>0.61140000000000005</v>
      </c>
      <c r="I114">
        <v>93</v>
      </c>
    </row>
    <row r="115" spans="1:9" x14ac:dyDescent="0.3">
      <c r="A115">
        <v>2020</v>
      </c>
      <c r="B115">
        <v>3</v>
      </c>
      <c r="C115" s="1" t="s">
        <v>9</v>
      </c>
      <c r="D115" s="1" t="s">
        <v>19</v>
      </c>
      <c r="E115" s="1" t="s">
        <v>12</v>
      </c>
      <c r="F115" s="1">
        <v>2.1223000000000001</v>
      </c>
      <c r="G115" s="1">
        <v>317.591342</v>
      </c>
      <c r="H115" s="1">
        <v>0.7853</v>
      </c>
      <c r="I115">
        <v>95</v>
      </c>
    </row>
    <row r="116" spans="1:9" x14ac:dyDescent="0.3">
      <c r="A116">
        <v>2020</v>
      </c>
      <c r="B116">
        <v>3</v>
      </c>
      <c r="C116" s="1" t="s">
        <v>9</v>
      </c>
      <c r="D116" s="1" t="s">
        <v>20</v>
      </c>
      <c r="E116" s="1" t="s">
        <v>12</v>
      </c>
      <c r="F116" s="1">
        <v>2.6175999999999999</v>
      </c>
      <c r="G116" s="1">
        <v>197.90961999999999</v>
      </c>
      <c r="H116" s="1">
        <v>0.94230000000000003</v>
      </c>
      <c r="I116">
        <v>128</v>
      </c>
    </row>
    <row r="117" spans="1:9" x14ac:dyDescent="0.3">
      <c r="A117">
        <v>2020</v>
      </c>
      <c r="B117">
        <v>3</v>
      </c>
      <c r="C117" s="1" t="s">
        <v>9</v>
      </c>
      <c r="D117" s="1" t="s">
        <v>21</v>
      </c>
      <c r="E117" s="1" t="s">
        <v>22</v>
      </c>
      <c r="F117" s="1">
        <v>9.9000000000000008E-3</v>
      </c>
      <c r="G117" s="1">
        <v>3.2036440000000002</v>
      </c>
      <c r="H117" s="1">
        <v>2.7000000000000001E-3</v>
      </c>
      <c r="I117">
        <v>2</v>
      </c>
    </row>
    <row r="118" spans="1:9" x14ac:dyDescent="0.3">
      <c r="A118">
        <v>2020</v>
      </c>
      <c r="B118">
        <v>3</v>
      </c>
      <c r="C118" s="1" t="s">
        <v>9</v>
      </c>
      <c r="D118" s="1" t="s">
        <v>21</v>
      </c>
      <c r="E118" s="1" t="s">
        <v>13</v>
      </c>
      <c r="F118" s="1">
        <v>1.0074000000000001</v>
      </c>
      <c r="G118" s="1">
        <v>121.778651</v>
      </c>
      <c r="H118" s="1">
        <v>0.40289999999999998</v>
      </c>
      <c r="I118">
        <v>114</v>
      </c>
    </row>
    <row r="119" spans="1:9" x14ac:dyDescent="0.3">
      <c r="A119">
        <v>2020</v>
      </c>
      <c r="B119">
        <v>3</v>
      </c>
      <c r="C119" s="1" t="s">
        <v>9</v>
      </c>
      <c r="D119" s="1" t="s">
        <v>23</v>
      </c>
      <c r="E119" s="1" t="s">
        <v>13</v>
      </c>
      <c r="F119" s="1">
        <v>0.3357</v>
      </c>
      <c r="G119" s="1">
        <v>78.294403000000003</v>
      </c>
      <c r="H119" s="1">
        <v>0.1343</v>
      </c>
      <c r="I119">
        <v>96</v>
      </c>
    </row>
    <row r="120" spans="1:9" x14ac:dyDescent="0.3">
      <c r="A120">
        <v>2020</v>
      </c>
      <c r="B120">
        <v>3</v>
      </c>
      <c r="C120" s="1" t="s">
        <v>9</v>
      </c>
      <c r="D120" s="1" t="s">
        <v>24</v>
      </c>
      <c r="E120" s="1" t="s">
        <v>18</v>
      </c>
      <c r="F120" s="1">
        <v>0.3775</v>
      </c>
      <c r="G120" s="1">
        <v>58.161957999999998</v>
      </c>
      <c r="H120" s="1">
        <v>7.17E-2</v>
      </c>
      <c r="I120">
        <v>0</v>
      </c>
    </row>
    <row r="121" spans="1:9" x14ac:dyDescent="0.3">
      <c r="A121">
        <v>2020</v>
      </c>
      <c r="B121">
        <v>3</v>
      </c>
      <c r="C121" s="1" t="s">
        <v>9</v>
      </c>
      <c r="D121" s="1" t="s">
        <v>24</v>
      </c>
      <c r="E121" s="1" t="s">
        <v>12</v>
      </c>
      <c r="F121" s="1">
        <v>6.9999999999999999E-4</v>
      </c>
      <c r="G121" s="1">
        <v>9.4486000000000001E-2</v>
      </c>
      <c r="H121" s="1">
        <v>2.9999999999999997E-4</v>
      </c>
      <c r="I121">
        <v>0</v>
      </c>
    </row>
    <row r="122" spans="1:9" x14ac:dyDescent="0.3">
      <c r="A122">
        <v>2020</v>
      </c>
      <c r="B122">
        <v>3</v>
      </c>
      <c r="C122" s="1" t="s">
        <v>9</v>
      </c>
      <c r="D122" s="1" t="s">
        <v>25</v>
      </c>
      <c r="E122" s="1" t="s">
        <v>13</v>
      </c>
      <c r="F122" s="1">
        <v>0.28820000000000001</v>
      </c>
      <c r="G122" s="1">
        <v>45.010945</v>
      </c>
      <c r="H122" s="1">
        <v>0.1152</v>
      </c>
      <c r="I122">
        <v>0</v>
      </c>
    </row>
    <row r="123" spans="1:9" x14ac:dyDescent="0.3">
      <c r="A123">
        <v>2020</v>
      </c>
      <c r="B123">
        <v>3</v>
      </c>
      <c r="C123" s="1" t="s">
        <v>26</v>
      </c>
      <c r="D123" s="1" t="s">
        <v>10</v>
      </c>
      <c r="E123" s="1" t="s">
        <v>11</v>
      </c>
      <c r="F123" s="1">
        <v>59.918100000000003</v>
      </c>
      <c r="G123" s="1">
        <v>3925.894315</v>
      </c>
      <c r="H123" s="1">
        <v>12.582800000000001</v>
      </c>
      <c r="I123">
        <v>7797</v>
      </c>
    </row>
    <row r="124" spans="1:9" x14ac:dyDescent="0.3">
      <c r="A124">
        <v>2020</v>
      </c>
      <c r="B124">
        <v>3</v>
      </c>
      <c r="C124" s="1" t="s">
        <v>26</v>
      </c>
      <c r="D124" s="1" t="s">
        <v>10</v>
      </c>
      <c r="E124" s="1" t="s">
        <v>27</v>
      </c>
      <c r="F124" s="1">
        <v>2.5000000000000001E-3</v>
      </c>
      <c r="G124" s="1">
        <v>0.239033</v>
      </c>
      <c r="H124" s="1">
        <v>8.0000000000000004E-4</v>
      </c>
      <c r="I124">
        <v>3</v>
      </c>
    </row>
    <row r="125" spans="1:9" x14ac:dyDescent="0.3">
      <c r="A125">
        <v>2020</v>
      </c>
      <c r="B125">
        <v>3</v>
      </c>
      <c r="C125" s="1" t="s">
        <v>26</v>
      </c>
      <c r="D125" s="1" t="s">
        <v>10</v>
      </c>
      <c r="E125" s="1" t="s">
        <v>12</v>
      </c>
      <c r="F125" s="1">
        <v>69.861099999999993</v>
      </c>
      <c r="G125" s="1">
        <v>6958.6258809999999</v>
      </c>
      <c r="H125" s="1">
        <v>24.4513</v>
      </c>
      <c r="I125">
        <v>8564</v>
      </c>
    </row>
    <row r="126" spans="1:9" x14ac:dyDescent="0.3">
      <c r="A126">
        <v>2020</v>
      </c>
      <c r="B126">
        <v>3</v>
      </c>
      <c r="C126" s="1" t="s">
        <v>26</v>
      </c>
      <c r="D126" s="1" t="s">
        <v>10</v>
      </c>
      <c r="E126" s="1" t="s">
        <v>13</v>
      </c>
      <c r="F126" s="1">
        <v>8.2565000000000008</v>
      </c>
      <c r="G126" s="1">
        <v>1088.4688610000001</v>
      </c>
      <c r="H126" s="1">
        <v>4.1283000000000003</v>
      </c>
      <c r="I126">
        <v>1297</v>
      </c>
    </row>
    <row r="127" spans="1:9" x14ac:dyDescent="0.3">
      <c r="A127">
        <v>2020</v>
      </c>
      <c r="B127">
        <v>3</v>
      </c>
      <c r="C127" s="1" t="s">
        <v>26</v>
      </c>
      <c r="D127" s="1" t="s">
        <v>10</v>
      </c>
      <c r="E127" s="1" t="s">
        <v>14</v>
      </c>
      <c r="F127" s="1">
        <v>0.36559999999999998</v>
      </c>
      <c r="G127" s="1">
        <v>62.655918</v>
      </c>
      <c r="H127" s="1">
        <v>0.2742</v>
      </c>
      <c r="I127">
        <v>283</v>
      </c>
    </row>
    <row r="128" spans="1:9" x14ac:dyDescent="0.3">
      <c r="A128">
        <v>2020</v>
      </c>
      <c r="B128">
        <v>3</v>
      </c>
      <c r="C128" s="1" t="s">
        <v>26</v>
      </c>
      <c r="D128" s="1" t="s">
        <v>15</v>
      </c>
      <c r="E128" s="1" t="s">
        <v>13</v>
      </c>
      <c r="F128" s="1">
        <v>10.6065</v>
      </c>
      <c r="G128" s="1">
        <v>1949.093433</v>
      </c>
      <c r="H128" s="1">
        <v>4.2427000000000001</v>
      </c>
      <c r="I128">
        <v>1612</v>
      </c>
    </row>
    <row r="129" spans="1:9" x14ac:dyDescent="0.3">
      <c r="A129">
        <v>2020</v>
      </c>
      <c r="B129">
        <v>3</v>
      </c>
      <c r="C129" s="1" t="s">
        <v>26</v>
      </c>
      <c r="D129" s="1" t="s">
        <v>20</v>
      </c>
      <c r="E129" s="1" t="s">
        <v>12</v>
      </c>
      <c r="F129" s="1">
        <v>15.8856</v>
      </c>
      <c r="G129" s="1">
        <v>1072.2208250000001</v>
      </c>
      <c r="H129" s="1">
        <v>5.7187999999999999</v>
      </c>
      <c r="I129">
        <v>3521</v>
      </c>
    </row>
    <row r="130" spans="1:9" x14ac:dyDescent="0.3">
      <c r="A130">
        <v>2020</v>
      </c>
      <c r="B130">
        <v>3</v>
      </c>
      <c r="C130" s="1" t="s">
        <v>26</v>
      </c>
      <c r="D130" s="1" t="s">
        <v>16</v>
      </c>
      <c r="E130" s="1" t="s">
        <v>11</v>
      </c>
      <c r="F130" s="1">
        <v>4.2058</v>
      </c>
      <c r="G130" s="1">
        <v>285.33204799999999</v>
      </c>
      <c r="H130" s="1">
        <v>0.96730000000000005</v>
      </c>
      <c r="I130">
        <v>1440</v>
      </c>
    </row>
    <row r="131" spans="1:9" x14ac:dyDescent="0.3">
      <c r="A131">
        <v>2020</v>
      </c>
      <c r="B131">
        <v>3</v>
      </c>
      <c r="C131" s="1" t="s">
        <v>26</v>
      </c>
      <c r="D131" s="1" t="s">
        <v>16</v>
      </c>
      <c r="E131" s="1" t="s">
        <v>13</v>
      </c>
      <c r="F131" s="1">
        <v>1.0539000000000001</v>
      </c>
      <c r="G131" s="1">
        <v>177.54775599999999</v>
      </c>
      <c r="H131" s="1">
        <v>0.47439999999999999</v>
      </c>
      <c r="I131">
        <v>434</v>
      </c>
    </row>
    <row r="132" spans="1:9" x14ac:dyDescent="0.3">
      <c r="A132">
        <v>2020</v>
      </c>
      <c r="B132">
        <v>3</v>
      </c>
      <c r="C132" s="1" t="s">
        <v>26</v>
      </c>
      <c r="D132" s="1" t="s">
        <v>39</v>
      </c>
      <c r="E132" s="1" t="s">
        <v>13</v>
      </c>
      <c r="F132" s="1">
        <v>2.5053000000000001</v>
      </c>
      <c r="G132" s="1">
        <v>321.67500000000001</v>
      </c>
      <c r="H132" s="1">
        <v>1.2526999999999999</v>
      </c>
      <c r="I132">
        <v>976</v>
      </c>
    </row>
    <row r="133" spans="1:9" x14ac:dyDescent="0.3">
      <c r="A133">
        <v>2020</v>
      </c>
      <c r="B133">
        <v>3</v>
      </c>
      <c r="C133" s="1" t="s">
        <v>26</v>
      </c>
      <c r="D133" s="1" t="s">
        <v>19</v>
      </c>
      <c r="E133" s="1" t="s">
        <v>12</v>
      </c>
      <c r="F133" s="1">
        <v>0.74860000000000004</v>
      </c>
      <c r="G133" s="1">
        <v>124.803203</v>
      </c>
      <c r="H133" s="1">
        <v>0.27700000000000002</v>
      </c>
      <c r="I133">
        <v>253</v>
      </c>
    </row>
    <row r="134" spans="1:9" x14ac:dyDescent="0.3">
      <c r="A134">
        <v>2020</v>
      </c>
      <c r="B134">
        <v>3</v>
      </c>
      <c r="C134" s="1" t="s">
        <v>26</v>
      </c>
      <c r="D134" s="1" t="s">
        <v>28</v>
      </c>
      <c r="E134" s="1" t="s">
        <v>12</v>
      </c>
      <c r="F134" s="1">
        <v>0.51239999999999997</v>
      </c>
      <c r="G134" s="1">
        <v>123.330744</v>
      </c>
      <c r="H134" s="1">
        <v>0.1794</v>
      </c>
      <c r="I134">
        <v>72</v>
      </c>
    </row>
    <row r="135" spans="1:9" x14ac:dyDescent="0.3">
      <c r="A135">
        <v>2020</v>
      </c>
      <c r="B135">
        <v>3</v>
      </c>
      <c r="C135" s="1" t="s">
        <v>26</v>
      </c>
      <c r="D135" s="1" t="s">
        <v>17</v>
      </c>
      <c r="E135" s="1" t="s">
        <v>18</v>
      </c>
      <c r="F135" s="1">
        <v>1.1978</v>
      </c>
      <c r="G135" s="1">
        <v>108.865611</v>
      </c>
      <c r="H135" s="1">
        <v>0.21560000000000001</v>
      </c>
      <c r="I135">
        <v>239</v>
      </c>
    </row>
    <row r="136" spans="1:9" x14ac:dyDescent="0.3">
      <c r="A136">
        <v>2020</v>
      </c>
      <c r="B136">
        <v>3</v>
      </c>
      <c r="C136" s="1" t="s">
        <v>26</v>
      </c>
      <c r="D136" s="1" t="s">
        <v>29</v>
      </c>
      <c r="E136" s="1" t="s">
        <v>18</v>
      </c>
      <c r="F136" s="1">
        <v>5.7999999999999996E-3</v>
      </c>
      <c r="G136" s="1">
        <v>1.6053360000000001</v>
      </c>
      <c r="H136" s="1">
        <v>1.1000000000000001E-3</v>
      </c>
      <c r="I136">
        <v>0</v>
      </c>
    </row>
    <row r="137" spans="1:9" x14ac:dyDescent="0.3">
      <c r="A137">
        <v>2020</v>
      </c>
      <c r="B137">
        <v>3</v>
      </c>
      <c r="C137" s="1" t="s">
        <v>26</v>
      </c>
      <c r="D137" s="1" t="s">
        <v>29</v>
      </c>
      <c r="E137" s="1" t="s">
        <v>13</v>
      </c>
      <c r="F137" s="1">
        <v>0.30649999999999999</v>
      </c>
      <c r="G137" s="1">
        <v>93.23621</v>
      </c>
      <c r="H137" s="1">
        <v>0.1226</v>
      </c>
      <c r="I137">
        <v>0</v>
      </c>
    </row>
    <row r="138" spans="1:9" x14ac:dyDescent="0.3">
      <c r="A138">
        <v>2020</v>
      </c>
      <c r="B138">
        <v>3</v>
      </c>
      <c r="C138" s="1" t="s">
        <v>26</v>
      </c>
      <c r="D138" s="1" t="s">
        <v>21</v>
      </c>
      <c r="E138" s="1" t="s">
        <v>13</v>
      </c>
      <c r="F138" s="1">
        <v>0.42</v>
      </c>
      <c r="G138" s="1">
        <v>48.423850999999999</v>
      </c>
      <c r="H138" s="1">
        <v>0.16800000000000001</v>
      </c>
      <c r="I138">
        <v>292</v>
      </c>
    </row>
    <row r="139" spans="1:9" x14ac:dyDescent="0.3">
      <c r="A139">
        <v>2020</v>
      </c>
      <c r="B139">
        <v>3</v>
      </c>
      <c r="C139" s="1" t="s">
        <v>32</v>
      </c>
      <c r="D139" s="1" t="s">
        <v>10</v>
      </c>
      <c r="E139" s="1" t="s">
        <v>11</v>
      </c>
      <c r="F139" s="1">
        <v>80.834900000000005</v>
      </c>
      <c r="G139" s="1">
        <v>4860.2618430000002</v>
      </c>
      <c r="H139" s="1">
        <v>16.975300000000001</v>
      </c>
      <c r="I139">
        <v>10268</v>
      </c>
    </row>
    <row r="140" spans="1:9" x14ac:dyDescent="0.3">
      <c r="A140">
        <v>2020</v>
      </c>
      <c r="B140">
        <v>3</v>
      </c>
      <c r="C140" s="1" t="s">
        <v>32</v>
      </c>
      <c r="D140" s="1" t="s">
        <v>10</v>
      </c>
      <c r="E140" s="1" t="s">
        <v>12</v>
      </c>
      <c r="F140" s="1">
        <v>98.055300000000003</v>
      </c>
      <c r="G140" s="1">
        <v>9525.2732039999992</v>
      </c>
      <c r="H140" s="1">
        <v>34.319400000000002</v>
      </c>
      <c r="I140">
        <v>8169</v>
      </c>
    </row>
    <row r="141" spans="1:9" x14ac:dyDescent="0.3">
      <c r="A141">
        <v>2020</v>
      </c>
      <c r="B141">
        <v>3</v>
      </c>
      <c r="C141" s="1" t="s">
        <v>32</v>
      </c>
      <c r="D141" s="1" t="s">
        <v>10</v>
      </c>
      <c r="E141" s="1" t="s">
        <v>13</v>
      </c>
      <c r="F141" s="1">
        <v>41.277500000000003</v>
      </c>
      <c r="G141" s="1">
        <v>5053.812038</v>
      </c>
      <c r="H141" s="1">
        <v>20.6387</v>
      </c>
      <c r="I141">
        <v>2632</v>
      </c>
    </row>
    <row r="142" spans="1:9" x14ac:dyDescent="0.3">
      <c r="A142">
        <v>2020</v>
      </c>
      <c r="B142">
        <v>3</v>
      </c>
      <c r="C142" s="1" t="s">
        <v>32</v>
      </c>
      <c r="D142" s="1" t="s">
        <v>10</v>
      </c>
      <c r="E142" s="1" t="s">
        <v>14</v>
      </c>
      <c r="F142" s="1">
        <v>8.4400000000000003E-2</v>
      </c>
      <c r="G142" s="1">
        <v>13.352451</v>
      </c>
      <c r="H142" s="1">
        <v>6.3299999999999995E-2</v>
      </c>
      <c r="I142">
        <v>65</v>
      </c>
    </row>
    <row r="143" spans="1:9" x14ac:dyDescent="0.3">
      <c r="A143">
        <v>2020</v>
      </c>
      <c r="B143">
        <v>3</v>
      </c>
      <c r="C143" s="1" t="s">
        <v>32</v>
      </c>
      <c r="D143" s="1" t="s">
        <v>15</v>
      </c>
      <c r="E143" s="1" t="s">
        <v>13</v>
      </c>
      <c r="F143" s="1">
        <v>22.785900000000002</v>
      </c>
      <c r="G143" s="1">
        <v>4874.6838100000004</v>
      </c>
      <c r="H143" s="1">
        <v>9.1143999999999998</v>
      </c>
      <c r="I143">
        <v>2764</v>
      </c>
    </row>
    <row r="144" spans="1:9" x14ac:dyDescent="0.3">
      <c r="A144">
        <v>2020</v>
      </c>
      <c r="B144">
        <v>3</v>
      </c>
      <c r="C144" s="1" t="s">
        <v>32</v>
      </c>
      <c r="D144" s="1" t="s">
        <v>16</v>
      </c>
      <c r="E144" s="1" t="s">
        <v>11</v>
      </c>
      <c r="F144" s="1">
        <v>8.6386000000000003</v>
      </c>
      <c r="G144" s="1">
        <v>518.47326399999997</v>
      </c>
      <c r="H144" s="1">
        <v>1.9869000000000001</v>
      </c>
      <c r="I144">
        <v>1801</v>
      </c>
    </row>
    <row r="145" spans="1:9" x14ac:dyDescent="0.3">
      <c r="A145">
        <v>2020</v>
      </c>
      <c r="B145">
        <v>3</v>
      </c>
      <c r="C145" s="1" t="s">
        <v>32</v>
      </c>
      <c r="D145" s="1" t="s">
        <v>16</v>
      </c>
      <c r="E145" s="1" t="s">
        <v>13</v>
      </c>
      <c r="F145" s="1">
        <v>4.9756999999999998</v>
      </c>
      <c r="G145" s="1">
        <v>855.17175999999995</v>
      </c>
      <c r="H145" s="1">
        <v>2.2391000000000001</v>
      </c>
      <c r="I145">
        <v>1471</v>
      </c>
    </row>
    <row r="146" spans="1:9" x14ac:dyDescent="0.3">
      <c r="A146">
        <v>2020</v>
      </c>
      <c r="B146">
        <v>3</v>
      </c>
      <c r="C146" s="1" t="s">
        <v>32</v>
      </c>
      <c r="D146" s="1" t="s">
        <v>20</v>
      </c>
      <c r="E146" s="1" t="s">
        <v>12</v>
      </c>
      <c r="F146" s="1">
        <v>20.995999999999999</v>
      </c>
      <c r="G146" s="1">
        <v>1306.620265</v>
      </c>
      <c r="H146" s="1">
        <v>7.5586000000000002</v>
      </c>
      <c r="I146">
        <v>3778</v>
      </c>
    </row>
    <row r="147" spans="1:9" x14ac:dyDescent="0.3">
      <c r="A147">
        <v>2020</v>
      </c>
      <c r="B147">
        <v>3</v>
      </c>
      <c r="C147" s="1" t="s">
        <v>32</v>
      </c>
      <c r="D147" s="1" t="s">
        <v>19</v>
      </c>
      <c r="E147" s="1" t="s">
        <v>12</v>
      </c>
      <c r="F147" s="1">
        <v>8.5074000000000005</v>
      </c>
      <c r="G147" s="1">
        <v>1124.5899529999999</v>
      </c>
      <c r="H147" s="1">
        <v>3.1476999999999999</v>
      </c>
      <c r="I147">
        <v>869</v>
      </c>
    </row>
    <row r="148" spans="1:9" x14ac:dyDescent="0.3">
      <c r="A148">
        <v>2020</v>
      </c>
      <c r="B148">
        <v>3</v>
      </c>
      <c r="C148" s="1" t="s">
        <v>32</v>
      </c>
      <c r="D148" s="1" t="s">
        <v>39</v>
      </c>
      <c r="E148" s="1" t="s">
        <v>13</v>
      </c>
      <c r="F148" s="1">
        <v>6.3936999999999999</v>
      </c>
      <c r="G148" s="1">
        <v>811.186105</v>
      </c>
      <c r="H148" s="1">
        <v>3.1968999999999999</v>
      </c>
      <c r="I148">
        <v>2485</v>
      </c>
    </row>
    <row r="149" spans="1:9" x14ac:dyDescent="0.3">
      <c r="A149">
        <v>2020</v>
      </c>
      <c r="B149">
        <v>3</v>
      </c>
      <c r="C149" s="1" t="s">
        <v>32</v>
      </c>
      <c r="D149" s="1" t="s">
        <v>33</v>
      </c>
      <c r="E149" s="1" t="s">
        <v>18</v>
      </c>
      <c r="F149" s="1">
        <v>2.5575999999999999</v>
      </c>
      <c r="G149" s="1">
        <v>700.96811600000001</v>
      </c>
      <c r="H149" s="1">
        <v>0.4859</v>
      </c>
      <c r="I149">
        <v>111</v>
      </c>
    </row>
    <row r="150" spans="1:9" x14ac:dyDescent="0.3">
      <c r="A150">
        <v>2020</v>
      </c>
      <c r="B150">
        <v>3</v>
      </c>
      <c r="C150" s="1" t="s">
        <v>32</v>
      </c>
      <c r="D150" s="1" t="s">
        <v>33</v>
      </c>
      <c r="E150" s="1" t="s">
        <v>12</v>
      </c>
      <c r="F150" s="1">
        <v>4.1200000000000001E-2</v>
      </c>
      <c r="G150" s="1">
        <v>13.251863999999999</v>
      </c>
      <c r="H150" s="1">
        <v>1.4500000000000001E-2</v>
      </c>
      <c r="I150">
        <v>6</v>
      </c>
    </row>
    <row r="151" spans="1:9" x14ac:dyDescent="0.3">
      <c r="A151">
        <v>2020</v>
      </c>
      <c r="B151">
        <v>3</v>
      </c>
      <c r="C151" s="1" t="s">
        <v>32</v>
      </c>
      <c r="D151" s="1" t="s">
        <v>33</v>
      </c>
      <c r="E151" s="1" t="s">
        <v>13</v>
      </c>
      <c r="F151" s="1">
        <v>8.1799999999999998E-2</v>
      </c>
      <c r="G151" s="1">
        <v>39.988526</v>
      </c>
      <c r="H151" s="1">
        <v>4.0800000000000003E-2</v>
      </c>
      <c r="I151">
        <v>47</v>
      </c>
    </row>
    <row r="152" spans="1:9" x14ac:dyDescent="0.3">
      <c r="A152">
        <v>2020</v>
      </c>
      <c r="B152">
        <v>3</v>
      </c>
      <c r="C152" s="1" t="s">
        <v>32</v>
      </c>
      <c r="D152" s="1" t="s">
        <v>29</v>
      </c>
      <c r="E152" s="1" t="s">
        <v>18</v>
      </c>
      <c r="F152" s="1">
        <v>3.2199999999999999E-2</v>
      </c>
      <c r="G152" s="1">
        <v>7.8845869999999998</v>
      </c>
      <c r="H152" s="1">
        <v>6.1000000000000004E-3</v>
      </c>
      <c r="I152">
        <v>21</v>
      </c>
    </row>
    <row r="153" spans="1:9" x14ac:dyDescent="0.3">
      <c r="A153">
        <v>2020</v>
      </c>
      <c r="B153">
        <v>3</v>
      </c>
      <c r="C153" s="1" t="s">
        <v>32</v>
      </c>
      <c r="D153" s="1" t="s">
        <v>29</v>
      </c>
      <c r="E153" s="1" t="s">
        <v>13</v>
      </c>
      <c r="F153" s="1">
        <v>2.1444999999999999</v>
      </c>
      <c r="G153" s="1">
        <v>603.62510699999996</v>
      </c>
      <c r="H153" s="1">
        <v>0.85770000000000002</v>
      </c>
      <c r="I153">
        <v>257</v>
      </c>
    </row>
    <row r="154" spans="1:9" x14ac:dyDescent="0.3">
      <c r="A154">
        <v>2020</v>
      </c>
      <c r="B154">
        <v>3</v>
      </c>
      <c r="C154" s="1" t="s">
        <v>32</v>
      </c>
      <c r="D154" s="1" t="s">
        <v>34</v>
      </c>
      <c r="E154" s="1" t="s">
        <v>12</v>
      </c>
      <c r="F154" s="1">
        <v>5.7700000000000001E-2</v>
      </c>
      <c r="G154" s="1">
        <v>25.981501999999999</v>
      </c>
      <c r="H154" s="1">
        <v>2.0199999999999999E-2</v>
      </c>
      <c r="I154">
        <v>0</v>
      </c>
    </row>
    <row r="155" spans="1:9" x14ac:dyDescent="0.3">
      <c r="A155">
        <v>2020</v>
      </c>
      <c r="B155">
        <v>3</v>
      </c>
      <c r="C155" s="1" t="s">
        <v>32</v>
      </c>
      <c r="D155" s="1" t="s">
        <v>34</v>
      </c>
      <c r="E155" s="1" t="s">
        <v>13</v>
      </c>
      <c r="F155" s="1">
        <v>0.54579999999999995</v>
      </c>
      <c r="G155" s="1">
        <v>290.24293999999998</v>
      </c>
      <c r="H155" s="1">
        <v>0.22919999999999999</v>
      </c>
      <c r="I155">
        <v>0</v>
      </c>
    </row>
    <row r="156" spans="1:9" x14ac:dyDescent="0.3">
      <c r="A156">
        <v>2020</v>
      </c>
      <c r="B156">
        <v>3</v>
      </c>
      <c r="C156" s="1" t="s">
        <v>32</v>
      </c>
      <c r="D156" s="1" t="s">
        <v>37</v>
      </c>
      <c r="E156" s="1" t="s">
        <v>18</v>
      </c>
      <c r="F156" s="1">
        <v>4.0000000000000002E-4</v>
      </c>
      <c r="G156" s="1">
        <v>4.9662999999999999E-2</v>
      </c>
      <c r="H156" s="1">
        <v>1E-4</v>
      </c>
      <c r="I156">
        <v>1</v>
      </c>
    </row>
    <row r="157" spans="1:9" x14ac:dyDescent="0.3">
      <c r="A157">
        <v>2020</v>
      </c>
      <c r="B157">
        <v>3</v>
      </c>
      <c r="C157" s="1" t="s">
        <v>32</v>
      </c>
      <c r="D157" s="1" t="s">
        <v>37</v>
      </c>
      <c r="E157" s="1" t="s">
        <v>12</v>
      </c>
      <c r="F157" s="1">
        <v>1.3841000000000001</v>
      </c>
      <c r="G157" s="1">
        <v>238.90414200000001</v>
      </c>
      <c r="H157" s="1">
        <v>0.4844</v>
      </c>
      <c r="I157">
        <v>158</v>
      </c>
    </row>
    <row r="158" spans="1:9" x14ac:dyDescent="0.3">
      <c r="A158">
        <v>2020</v>
      </c>
      <c r="B158">
        <v>4</v>
      </c>
      <c r="C158" s="1" t="s">
        <v>9</v>
      </c>
      <c r="D158" s="1" t="s">
        <v>10</v>
      </c>
      <c r="E158" s="1" t="s">
        <v>11</v>
      </c>
      <c r="F158" s="1">
        <v>13.180899999999999</v>
      </c>
      <c r="G158" s="1">
        <v>819.69867699999998</v>
      </c>
      <c r="H158" s="1">
        <v>2.7679999999999998</v>
      </c>
      <c r="I158">
        <v>478</v>
      </c>
    </row>
    <row r="159" spans="1:9" x14ac:dyDescent="0.3">
      <c r="A159">
        <v>2020</v>
      </c>
      <c r="B159">
        <v>4</v>
      </c>
      <c r="C159" s="1" t="s">
        <v>9</v>
      </c>
      <c r="D159" s="1" t="s">
        <v>10</v>
      </c>
      <c r="E159" s="1" t="s">
        <v>12</v>
      </c>
      <c r="F159" s="1">
        <v>54.853700000000003</v>
      </c>
      <c r="G159" s="1">
        <v>4806.2020419999999</v>
      </c>
      <c r="H159" s="1">
        <v>19.198899999999998</v>
      </c>
      <c r="I159">
        <v>786</v>
      </c>
    </row>
    <row r="160" spans="1:9" x14ac:dyDescent="0.3">
      <c r="A160">
        <v>2020</v>
      </c>
      <c r="B160">
        <v>4</v>
      </c>
      <c r="C160" s="1" t="s">
        <v>9</v>
      </c>
      <c r="D160" s="1" t="s">
        <v>10</v>
      </c>
      <c r="E160" s="1" t="s">
        <v>13</v>
      </c>
      <c r="F160" s="1">
        <v>48.549799999999998</v>
      </c>
      <c r="G160" s="1">
        <v>5104.9096810000001</v>
      </c>
      <c r="H160" s="1">
        <v>24.274799999999999</v>
      </c>
      <c r="I160">
        <v>663</v>
      </c>
    </row>
    <row r="161" spans="1:9" x14ac:dyDescent="0.3">
      <c r="A161">
        <v>2020</v>
      </c>
      <c r="B161">
        <v>4</v>
      </c>
      <c r="C161" s="1" t="s">
        <v>9</v>
      </c>
      <c r="D161" s="1" t="s">
        <v>10</v>
      </c>
      <c r="E161" s="1" t="s">
        <v>14</v>
      </c>
      <c r="F161" s="1">
        <v>1.0820000000000001</v>
      </c>
      <c r="G161" s="1">
        <v>129.17522600000001</v>
      </c>
      <c r="H161" s="1">
        <v>0.8115</v>
      </c>
      <c r="I161">
        <v>23</v>
      </c>
    </row>
    <row r="162" spans="1:9" x14ac:dyDescent="0.3">
      <c r="A162">
        <v>2020</v>
      </c>
      <c r="B162">
        <v>4</v>
      </c>
      <c r="C162" s="1" t="s">
        <v>9</v>
      </c>
      <c r="D162" s="1" t="s">
        <v>15</v>
      </c>
      <c r="E162" s="1" t="s">
        <v>13</v>
      </c>
      <c r="F162" s="1">
        <v>14.688700000000001</v>
      </c>
      <c r="G162" s="1">
        <v>3008.3285460000002</v>
      </c>
      <c r="H162" s="1">
        <v>5.8754999999999997</v>
      </c>
      <c r="I162">
        <v>671</v>
      </c>
    </row>
    <row r="163" spans="1:9" x14ac:dyDescent="0.3">
      <c r="A163">
        <v>2020</v>
      </c>
      <c r="B163">
        <v>4</v>
      </c>
      <c r="C163" s="1" t="s">
        <v>9</v>
      </c>
      <c r="D163" s="1" t="s">
        <v>16</v>
      </c>
      <c r="E163" s="1" t="s">
        <v>11</v>
      </c>
      <c r="F163" s="1">
        <v>10.8278</v>
      </c>
      <c r="G163" s="1">
        <v>634.09897699999999</v>
      </c>
      <c r="H163" s="1">
        <v>2.4904000000000002</v>
      </c>
      <c r="I163">
        <v>482</v>
      </c>
    </row>
    <row r="164" spans="1:9" x14ac:dyDescent="0.3">
      <c r="A164">
        <v>2020</v>
      </c>
      <c r="B164">
        <v>4</v>
      </c>
      <c r="C164" s="1" t="s">
        <v>9</v>
      </c>
      <c r="D164" s="1" t="s">
        <v>16</v>
      </c>
      <c r="E164" s="1" t="s">
        <v>27</v>
      </c>
      <c r="F164" s="1">
        <v>1E-4</v>
      </c>
      <c r="G164" s="1">
        <v>7.0280000000000004E-3</v>
      </c>
      <c r="H164" s="1" t="s">
        <v>40</v>
      </c>
      <c r="I164">
        <v>0</v>
      </c>
    </row>
    <row r="165" spans="1:9" x14ac:dyDescent="0.3">
      <c r="A165">
        <v>2020</v>
      </c>
      <c r="B165">
        <v>4</v>
      </c>
      <c r="C165" s="1" t="s">
        <v>9</v>
      </c>
      <c r="D165" s="1" t="s">
        <v>16</v>
      </c>
      <c r="E165" s="1" t="s">
        <v>13</v>
      </c>
      <c r="F165" s="1">
        <v>2.0152000000000001</v>
      </c>
      <c r="G165" s="1">
        <v>337.34259300000002</v>
      </c>
      <c r="H165" s="1">
        <v>0.90690000000000004</v>
      </c>
      <c r="I165">
        <v>302</v>
      </c>
    </row>
    <row r="166" spans="1:9" x14ac:dyDescent="0.3">
      <c r="A166">
        <v>2020</v>
      </c>
      <c r="B166">
        <v>4</v>
      </c>
      <c r="C166" s="1" t="s">
        <v>9</v>
      </c>
      <c r="D166" s="1" t="s">
        <v>16</v>
      </c>
      <c r="E166" s="1" t="s">
        <v>14</v>
      </c>
      <c r="F166" s="1">
        <v>1E-4</v>
      </c>
      <c r="G166" s="1">
        <v>1.6112000000000001E-2</v>
      </c>
      <c r="H166" s="1">
        <v>1E-4</v>
      </c>
      <c r="I166">
        <v>2</v>
      </c>
    </row>
    <row r="167" spans="1:9" x14ac:dyDescent="0.3">
      <c r="A167">
        <v>2020</v>
      </c>
      <c r="B167">
        <v>4</v>
      </c>
      <c r="C167" s="1" t="s">
        <v>9</v>
      </c>
      <c r="D167" s="1" t="s">
        <v>17</v>
      </c>
      <c r="E167" s="1" t="s">
        <v>18</v>
      </c>
      <c r="F167" s="1">
        <v>2.9287999999999998</v>
      </c>
      <c r="G167" s="1">
        <v>285.83133199999997</v>
      </c>
      <c r="H167" s="1">
        <v>0.5272</v>
      </c>
      <c r="I167">
        <v>94</v>
      </c>
    </row>
    <row r="168" spans="1:9" x14ac:dyDescent="0.3">
      <c r="A168">
        <v>2020</v>
      </c>
      <c r="B168">
        <v>4</v>
      </c>
      <c r="C168" s="1" t="s">
        <v>9</v>
      </c>
      <c r="D168" s="1" t="s">
        <v>19</v>
      </c>
      <c r="E168" s="1" t="s">
        <v>12</v>
      </c>
      <c r="F168" s="1">
        <v>1.8156000000000001</v>
      </c>
      <c r="G168" s="1">
        <v>283.72120799999999</v>
      </c>
      <c r="H168" s="1">
        <v>0.67169999999999996</v>
      </c>
      <c r="I168">
        <v>115</v>
      </c>
    </row>
    <row r="169" spans="1:9" x14ac:dyDescent="0.3">
      <c r="A169">
        <v>2020</v>
      </c>
      <c r="B169">
        <v>4</v>
      </c>
      <c r="C169" s="1" t="s">
        <v>9</v>
      </c>
      <c r="D169" s="1" t="s">
        <v>20</v>
      </c>
      <c r="E169" s="1" t="s">
        <v>12</v>
      </c>
      <c r="F169" s="1">
        <v>2.3170999999999999</v>
      </c>
      <c r="G169" s="1">
        <v>172.71895000000001</v>
      </c>
      <c r="H169" s="1">
        <v>0.83409999999999995</v>
      </c>
      <c r="I169">
        <v>119</v>
      </c>
    </row>
    <row r="170" spans="1:9" x14ac:dyDescent="0.3">
      <c r="A170">
        <v>2020</v>
      </c>
      <c r="B170">
        <v>4</v>
      </c>
      <c r="C170" s="1" t="s">
        <v>9</v>
      </c>
      <c r="D170" s="1" t="s">
        <v>21</v>
      </c>
      <c r="E170" s="1" t="s">
        <v>22</v>
      </c>
      <c r="F170" s="1">
        <v>1.11E-2</v>
      </c>
      <c r="G170" s="1">
        <v>3.6488230000000001</v>
      </c>
      <c r="H170" s="1">
        <v>3.0999999999999999E-3</v>
      </c>
      <c r="I170">
        <v>4</v>
      </c>
    </row>
    <row r="171" spans="1:9" x14ac:dyDescent="0.3">
      <c r="A171">
        <v>2020</v>
      </c>
      <c r="B171">
        <v>4</v>
      </c>
      <c r="C171" s="1" t="s">
        <v>9</v>
      </c>
      <c r="D171" s="1" t="s">
        <v>21</v>
      </c>
      <c r="E171" s="1" t="s">
        <v>13</v>
      </c>
      <c r="F171" s="1">
        <v>0.85609999999999997</v>
      </c>
      <c r="G171" s="1">
        <v>102.900452</v>
      </c>
      <c r="H171" s="1">
        <v>0.34239999999999998</v>
      </c>
      <c r="I171">
        <v>113</v>
      </c>
    </row>
    <row r="172" spans="1:9" x14ac:dyDescent="0.3">
      <c r="A172">
        <v>2020</v>
      </c>
      <c r="B172">
        <v>4</v>
      </c>
      <c r="C172" s="1" t="s">
        <v>9</v>
      </c>
      <c r="D172" s="1" t="s">
        <v>23</v>
      </c>
      <c r="E172" s="1" t="s">
        <v>13</v>
      </c>
      <c r="F172" s="1">
        <v>0.30159999999999998</v>
      </c>
      <c r="G172" s="1">
        <v>68.126831999999993</v>
      </c>
      <c r="H172" s="1">
        <v>0.1206</v>
      </c>
      <c r="I172">
        <v>105</v>
      </c>
    </row>
    <row r="173" spans="1:9" x14ac:dyDescent="0.3">
      <c r="A173">
        <v>2020</v>
      </c>
      <c r="B173">
        <v>4</v>
      </c>
      <c r="C173" s="1" t="s">
        <v>9</v>
      </c>
      <c r="D173" s="1" t="s">
        <v>24</v>
      </c>
      <c r="E173" s="1" t="s">
        <v>18</v>
      </c>
      <c r="F173" s="1">
        <v>0.2712</v>
      </c>
      <c r="G173" s="1">
        <v>41.763936999999999</v>
      </c>
      <c r="H173" s="1">
        <v>5.1499999999999997E-2</v>
      </c>
      <c r="I173">
        <v>0</v>
      </c>
    </row>
    <row r="174" spans="1:9" x14ac:dyDescent="0.3">
      <c r="A174">
        <v>2020</v>
      </c>
      <c r="B174">
        <v>4</v>
      </c>
      <c r="C174" s="1" t="s">
        <v>9</v>
      </c>
      <c r="D174" s="1" t="s">
        <v>25</v>
      </c>
      <c r="E174" s="1" t="s">
        <v>13</v>
      </c>
      <c r="F174" s="1">
        <v>0.22370000000000001</v>
      </c>
      <c r="G174" s="1">
        <v>30.341988000000001</v>
      </c>
      <c r="H174" s="1">
        <v>8.9499999999999996E-2</v>
      </c>
      <c r="I174">
        <v>0</v>
      </c>
    </row>
    <row r="175" spans="1:9" x14ac:dyDescent="0.3">
      <c r="A175">
        <v>2020</v>
      </c>
      <c r="B175">
        <v>4</v>
      </c>
      <c r="C175" s="1" t="s">
        <v>26</v>
      </c>
      <c r="D175" s="1" t="s">
        <v>10</v>
      </c>
      <c r="E175" s="1" t="s">
        <v>11</v>
      </c>
      <c r="F175" s="1">
        <v>65.924999999999997</v>
      </c>
      <c r="G175" s="1">
        <v>4037.9033639999998</v>
      </c>
      <c r="H175" s="1">
        <v>13.844200000000001</v>
      </c>
      <c r="I175">
        <v>8093</v>
      </c>
    </row>
    <row r="176" spans="1:9" x14ac:dyDescent="0.3">
      <c r="A176">
        <v>2020</v>
      </c>
      <c r="B176">
        <v>4</v>
      </c>
      <c r="C176" s="1" t="s">
        <v>26</v>
      </c>
      <c r="D176" s="1" t="s">
        <v>10</v>
      </c>
      <c r="E176" s="1" t="s">
        <v>27</v>
      </c>
      <c r="F176" s="1">
        <v>1.5E-3</v>
      </c>
      <c r="G176" s="1">
        <v>0.17146700000000001</v>
      </c>
      <c r="H176" s="1">
        <v>5.0000000000000001E-4</v>
      </c>
      <c r="I176">
        <v>2</v>
      </c>
    </row>
    <row r="177" spans="1:9" x14ac:dyDescent="0.3">
      <c r="A177">
        <v>2020</v>
      </c>
      <c r="B177">
        <v>4</v>
      </c>
      <c r="C177" s="1" t="s">
        <v>26</v>
      </c>
      <c r="D177" s="1" t="s">
        <v>10</v>
      </c>
      <c r="E177" s="1" t="s">
        <v>12</v>
      </c>
      <c r="F177" s="1">
        <v>62.98</v>
      </c>
      <c r="G177" s="1">
        <v>6338.200409</v>
      </c>
      <c r="H177" s="1">
        <v>22.042999999999999</v>
      </c>
      <c r="I177">
        <v>8792</v>
      </c>
    </row>
    <row r="178" spans="1:9" x14ac:dyDescent="0.3">
      <c r="A178">
        <v>2020</v>
      </c>
      <c r="B178">
        <v>4</v>
      </c>
      <c r="C178" s="1" t="s">
        <v>26</v>
      </c>
      <c r="D178" s="1" t="s">
        <v>10</v>
      </c>
      <c r="E178" s="1" t="s">
        <v>13</v>
      </c>
      <c r="F178" s="1">
        <v>6.1917999999999997</v>
      </c>
      <c r="G178" s="1">
        <v>880.14063499999997</v>
      </c>
      <c r="H178" s="1">
        <v>3.0958999999999999</v>
      </c>
      <c r="I178">
        <v>1462</v>
      </c>
    </row>
    <row r="179" spans="1:9" x14ac:dyDescent="0.3">
      <c r="A179">
        <v>2020</v>
      </c>
      <c r="B179">
        <v>4</v>
      </c>
      <c r="C179" s="1" t="s">
        <v>26</v>
      </c>
      <c r="D179" s="1" t="s">
        <v>10</v>
      </c>
      <c r="E179" s="1" t="s">
        <v>14</v>
      </c>
      <c r="F179" s="1">
        <v>0.50439999999999996</v>
      </c>
      <c r="G179" s="1">
        <v>80.219931000000003</v>
      </c>
      <c r="H179" s="1">
        <v>0.37830000000000003</v>
      </c>
      <c r="I179">
        <v>323</v>
      </c>
    </row>
    <row r="180" spans="1:9" x14ac:dyDescent="0.3">
      <c r="A180">
        <v>2020</v>
      </c>
      <c r="B180">
        <v>4</v>
      </c>
      <c r="C180" s="1" t="s">
        <v>26</v>
      </c>
      <c r="D180" s="1" t="s">
        <v>15</v>
      </c>
      <c r="E180" s="1" t="s">
        <v>13</v>
      </c>
      <c r="F180" s="1">
        <v>8.3434000000000008</v>
      </c>
      <c r="G180" s="1">
        <v>1553.383466</v>
      </c>
      <c r="H180" s="1">
        <v>3.3374000000000001</v>
      </c>
      <c r="I180">
        <v>1496</v>
      </c>
    </row>
    <row r="181" spans="1:9" x14ac:dyDescent="0.3">
      <c r="A181">
        <v>2020</v>
      </c>
      <c r="B181">
        <v>4</v>
      </c>
      <c r="C181" s="1" t="s">
        <v>26</v>
      </c>
      <c r="D181" s="1" t="s">
        <v>20</v>
      </c>
      <c r="E181" s="1" t="s">
        <v>12</v>
      </c>
      <c r="F181" s="1">
        <v>17.1067</v>
      </c>
      <c r="G181" s="1">
        <v>1076.4419350000001</v>
      </c>
      <c r="H181" s="1">
        <v>6.1584000000000003</v>
      </c>
      <c r="I181">
        <v>2626</v>
      </c>
    </row>
    <row r="182" spans="1:9" x14ac:dyDescent="0.3">
      <c r="A182">
        <v>2020</v>
      </c>
      <c r="B182">
        <v>4</v>
      </c>
      <c r="C182" s="1" t="s">
        <v>26</v>
      </c>
      <c r="D182" s="1" t="s">
        <v>16</v>
      </c>
      <c r="E182" s="1" t="s">
        <v>11</v>
      </c>
      <c r="F182" s="1">
        <v>3.1583999999999999</v>
      </c>
      <c r="G182" s="1">
        <v>225.61309</v>
      </c>
      <c r="H182" s="1">
        <v>0.72640000000000005</v>
      </c>
      <c r="I182">
        <v>1774</v>
      </c>
    </row>
    <row r="183" spans="1:9" x14ac:dyDescent="0.3">
      <c r="A183">
        <v>2020</v>
      </c>
      <c r="B183">
        <v>4</v>
      </c>
      <c r="C183" s="1" t="s">
        <v>26</v>
      </c>
      <c r="D183" s="1" t="s">
        <v>16</v>
      </c>
      <c r="E183" s="1" t="s">
        <v>13</v>
      </c>
      <c r="F183" s="1">
        <v>1.2491000000000001</v>
      </c>
      <c r="G183" s="1">
        <v>242.389454</v>
      </c>
      <c r="H183" s="1">
        <v>0.56210000000000004</v>
      </c>
      <c r="I183">
        <v>580</v>
      </c>
    </row>
    <row r="184" spans="1:9" x14ac:dyDescent="0.3">
      <c r="A184">
        <v>2020</v>
      </c>
      <c r="B184">
        <v>4</v>
      </c>
      <c r="C184" s="1" t="s">
        <v>26</v>
      </c>
      <c r="D184" s="1" t="s">
        <v>39</v>
      </c>
      <c r="E184" s="1" t="s">
        <v>13</v>
      </c>
      <c r="F184" s="1">
        <v>2.3393999999999999</v>
      </c>
      <c r="G184" s="1">
        <v>258.553945</v>
      </c>
      <c r="H184" s="1">
        <v>1.1697</v>
      </c>
      <c r="I184">
        <v>996</v>
      </c>
    </row>
    <row r="185" spans="1:9" x14ac:dyDescent="0.3">
      <c r="A185">
        <v>2020</v>
      </c>
      <c r="B185">
        <v>4</v>
      </c>
      <c r="C185" s="1" t="s">
        <v>26</v>
      </c>
      <c r="D185" s="1" t="s">
        <v>19</v>
      </c>
      <c r="E185" s="1" t="s">
        <v>12</v>
      </c>
      <c r="F185" s="1">
        <v>1.1032999999999999</v>
      </c>
      <c r="G185" s="1">
        <v>186.01915199999999</v>
      </c>
      <c r="H185" s="1">
        <v>0.40820000000000001</v>
      </c>
      <c r="I185">
        <v>406</v>
      </c>
    </row>
    <row r="186" spans="1:9" x14ac:dyDescent="0.3">
      <c r="A186">
        <v>2020</v>
      </c>
      <c r="B186">
        <v>4</v>
      </c>
      <c r="C186" s="1" t="s">
        <v>26</v>
      </c>
      <c r="D186" s="1" t="s">
        <v>17</v>
      </c>
      <c r="E186" s="1" t="s">
        <v>18</v>
      </c>
      <c r="F186" s="1">
        <v>1.1104000000000001</v>
      </c>
      <c r="G186" s="1">
        <v>98.750619999999998</v>
      </c>
      <c r="H186" s="1">
        <v>0.19989999999999999</v>
      </c>
      <c r="I186">
        <v>243</v>
      </c>
    </row>
    <row r="187" spans="1:9" x14ac:dyDescent="0.3">
      <c r="A187">
        <v>2020</v>
      </c>
      <c r="B187">
        <v>4</v>
      </c>
      <c r="C187" s="1" t="s">
        <v>26</v>
      </c>
      <c r="D187" s="1" t="s">
        <v>41</v>
      </c>
      <c r="E187" s="1" t="s">
        <v>13</v>
      </c>
      <c r="F187" s="1">
        <v>0.33460000000000001</v>
      </c>
      <c r="G187" s="1">
        <v>58.388658999999997</v>
      </c>
      <c r="H187" s="1">
        <v>0.1673</v>
      </c>
      <c r="I187">
        <v>0</v>
      </c>
    </row>
    <row r="188" spans="1:9" x14ac:dyDescent="0.3">
      <c r="A188">
        <v>2020</v>
      </c>
      <c r="B188">
        <v>4</v>
      </c>
      <c r="C188" s="1" t="s">
        <v>26</v>
      </c>
      <c r="D188" s="1" t="s">
        <v>23</v>
      </c>
      <c r="E188" s="1" t="s">
        <v>13</v>
      </c>
      <c r="F188" s="1">
        <v>0.21260000000000001</v>
      </c>
      <c r="G188" s="1">
        <v>55.786411000000001</v>
      </c>
      <c r="H188" s="1">
        <v>8.5099999999999995E-2</v>
      </c>
      <c r="I188">
        <v>104</v>
      </c>
    </row>
    <row r="189" spans="1:9" x14ac:dyDescent="0.3">
      <c r="A189">
        <v>2020</v>
      </c>
      <c r="B189">
        <v>4</v>
      </c>
      <c r="C189" s="1" t="s">
        <v>26</v>
      </c>
      <c r="D189" s="1" t="s">
        <v>21</v>
      </c>
      <c r="E189" s="1" t="s">
        <v>22</v>
      </c>
      <c r="F189" s="1">
        <v>6.9999999999999999E-4</v>
      </c>
      <c r="G189" s="1">
        <v>0.25945600000000002</v>
      </c>
      <c r="H189" s="1">
        <v>2.0000000000000001E-4</v>
      </c>
      <c r="I189">
        <v>2</v>
      </c>
    </row>
    <row r="190" spans="1:9" x14ac:dyDescent="0.3">
      <c r="A190">
        <v>2020</v>
      </c>
      <c r="B190">
        <v>4</v>
      </c>
      <c r="C190" s="1" t="s">
        <v>26</v>
      </c>
      <c r="D190" s="1" t="s">
        <v>21</v>
      </c>
      <c r="E190" s="1" t="s">
        <v>13</v>
      </c>
      <c r="F190" s="1">
        <v>0.46750000000000003</v>
      </c>
      <c r="G190" s="1">
        <v>50.164253000000002</v>
      </c>
      <c r="H190" s="1">
        <v>0.187</v>
      </c>
      <c r="I190">
        <v>307</v>
      </c>
    </row>
    <row r="191" spans="1:9" x14ac:dyDescent="0.3">
      <c r="A191">
        <v>2020</v>
      </c>
      <c r="B191">
        <v>4</v>
      </c>
      <c r="C191" s="1" t="s">
        <v>32</v>
      </c>
      <c r="D191" s="1" t="s">
        <v>10</v>
      </c>
      <c r="E191" s="1" t="s">
        <v>11</v>
      </c>
      <c r="F191" s="1">
        <v>156.61250000000001</v>
      </c>
      <c r="G191" s="1">
        <v>8413.2672139999995</v>
      </c>
      <c r="H191" s="1">
        <v>32.8887</v>
      </c>
      <c r="I191">
        <v>11160</v>
      </c>
    </row>
    <row r="192" spans="1:9" x14ac:dyDescent="0.3">
      <c r="A192">
        <v>2020</v>
      </c>
      <c r="B192">
        <v>4</v>
      </c>
      <c r="C192" s="1" t="s">
        <v>32</v>
      </c>
      <c r="D192" s="1" t="s">
        <v>10</v>
      </c>
      <c r="E192" s="1" t="s">
        <v>12</v>
      </c>
      <c r="F192" s="1">
        <v>95.596599999999995</v>
      </c>
      <c r="G192" s="1">
        <v>8971.8432489999996</v>
      </c>
      <c r="H192" s="1">
        <v>33.4589</v>
      </c>
      <c r="I192">
        <v>8304</v>
      </c>
    </row>
    <row r="193" spans="1:9" x14ac:dyDescent="0.3">
      <c r="A193">
        <v>2020</v>
      </c>
      <c r="B193">
        <v>4</v>
      </c>
      <c r="C193" s="1" t="s">
        <v>32</v>
      </c>
      <c r="D193" s="1" t="s">
        <v>10</v>
      </c>
      <c r="E193" s="1" t="s">
        <v>13</v>
      </c>
      <c r="F193" s="1">
        <v>20.340399999999999</v>
      </c>
      <c r="G193" s="1">
        <v>2762.4430390000002</v>
      </c>
      <c r="H193" s="1">
        <v>10.170199999999999</v>
      </c>
      <c r="I193">
        <v>2421</v>
      </c>
    </row>
    <row r="194" spans="1:9" x14ac:dyDescent="0.3">
      <c r="A194">
        <v>2020</v>
      </c>
      <c r="B194">
        <v>4</v>
      </c>
      <c r="C194" s="1" t="s">
        <v>32</v>
      </c>
      <c r="D194" s="1" t="s">
        <v>10</v>
      </c>
      <c r="E194" s="1" t="s">
        <v>14</v>
      </c>
      <c r="F194" s="1">
        <v>0.2203</v>
      </c>
      <c r="G194" s="1">
        <v>33.022278</v>
      </c>
      <c r="H194" s="1">
        <v>0.1653</v>
      </c>
      <c r="I194">
        <v>65</v>
      </c>
    </row>
    <row r="195" spans="1:9" x14ac:dyDescent="0.3">
      <c r="A195">
        <v>2020</v>
      </c>
      <c r="B195">
        <v>4</v>
      </c>
      <c r="C195" s="1" t="s">
        <v>32</v>
      </c>
      <c r="D195" s="1" t="s">
        <v>15</v>
      </c>
      <c r="E195" s="1" t="s">
        <v>13</v>
      </c>
      <c r="F195" s="1">
        <v>32.749200000000002</v>
      </c>
      <c r="G195" s="1">
        <v>5927.9103999999998</v>
      </c>
      <c r="H195" s="1">
        <v>13.0998</v>
      </c>
      <c r="I195">
        <v>2316</v>
      </c>
    </row>
    <row r="196" spans="1:9" x14ac:dyDescent="0.3">
      <c r="A196">
        <v>2020</v>
      </c>
      <c r="B196">
        <v>4</v>
      </c>
      <c r="C196" s="1" t="s">
        <v>32</v>
      </c>
      <c r="D196" s="1" t="s">
        <v>20</v>
      </c>
      <c r="E196" s="1" t="s">
        <v>12</v>
      </c>
      <c r="F196" s="1">
        <v>18.3218</v>
      </c>
      <c r="G196" s="1">
        <v>1168.5843609999999</v>
      </c>
      <c r="H196" s="1">
        <v>6.5957999999999997</v>
      </c>
      <c r="I196">
        <v>2651</v>
      </c>
    </row>
    <row r="197" spans="1:9" x14ac:dyDescent="0.3">
      <c r="A197">
        <v>2020</v>
      </c>
      <c r="B197">
        <v>4</v>
      </c>
      <c r="C197" s="1" t="s">
        <v>32</v>
      </c>
      <c r="D197" s="1" t="s">
        <v>16</v>
      </c>
      <c r="E197" s="1" t="s">
        <v>11</v>
      </c>
      <c r="F197" s="1">
        <v>4.8246000000000002</v>
      </c>
      <c r="G197" s="1">
        <v>343.43048499999998</v>
      </c>
      <c r="H197" s="1">
        <v>1.1095999999999999</v>
      </c>
      <c r="I197">
        <v>1399</v>
      </c>
    </row>
    <row r="198" spans="1:9" x14ac:dyDescent="0.3">
      <c r="A198">
        <v>2020</v>
      </c>
      <c r="B198">
        <v>4</v>
      </c>
      <c r="C198" s="1" t="s">
        <v>32</v>
      </c>
      <c r="D198" s="1" t="s">
        <v>16</v>
      </c>
      <c r="E198" s="1" t="s">
        <v>13</v>
      </c>
      <c r="F198" s="1">
        <v>3.4998</v>
      </c>
      <c r="G198" s="1">
        <v>654.63754700000004</v>
      </c>
      <c r="H198" s="1">
        <v>1.5748</v>
      </c>
      <c r="I198">
        <v>1473</v>
      </c>
    </row>
    <row r="199" spans="1:9" x14ac:dyDescent="0.3">
      <c r="A199">
        <v>2020</v>
      </c>
      <c r="B199">
        <v>4</v>
      </c>
      <c r="C199" s="1" t="s">
        <v>32</v>
      </c>
      <c r="D199" s="1" t="s">
        <v>19</v>
      </c>
      <c r="E199" s="1" t="s">
        <v>12</v>
      </c>
      <c r="F199" s="1">
        <v>4.6311</v>
      </c>
      <c r="G199" s="1">
        <v>722.76364899999999</v>
      </c>
      <c r="H199" s="1">
        <v>1.7135</v>
      </c>
      <c r="I199">
        <v>743</v>
      </c>
    </row>
    <row r="200" spans="1:9" x14ac:dyDescent="0.3">
      <c r="A200">
        <v>2020</v>
      </c>
      <c r="B200">
        <v>4</v>
      </c>
      <c r="C200" s="1" t="s">
        <v>32</v>
      </c>
      <c r="D200" s="1" t="s">
        <v>39</v>
      </c>
      <c r="E200" s="1" t="s">
        <v>13</v>
      </c>
      <c r="F200" s="1">
        <v>5.7053000000000003</v>
      </c>
      <c r="G200" s="1">
        <v>649.04098299999998</v>
      </c>
      <c r="H200" s="1">
        <v>2.8527</v>
      </c>
      <c r="I200">
        <v>2566</v>
      </c>
    </row>
    <row r="201" spans="1:9" x14ac:dyDescent="0.3">
      <c r="A201">
        <v>2020</v>
      </c>
      <c r="B201">
        <v>4</v>
      </c>
      <c r="C201" s="1" t="s">
        <v>32</v>
      </c>
      <c r="D201" s="1" t="s">
        <v>33</v>
      </c>
      <c r="E201" s="1" t="s">
        <v>18</v>
      </c>
      <c r="F201" s="1">
        <v>1.6919999999999999</v>
      </c>
      <c r="G201" s="1">
        <v>457.457559</v>
      </c>
      <c r="H201" s="1">
        <v>0.32150000000000001</v>
      </c>
      <c r="I201">
        <v>115</v>
      </c>
    </row>
    <row r="202" spans="1:9" x14ac:dyDescent="0.3">
      <c r="A202">
        <v>2020</v>
      </c>
      <c r="B202">
        <v>4</v>
      </c>
      <c r="C202" s="1" t="s">
        <v>32</v>
      </c>
      <c r="D202" s="1" t="s">
        <v>33</v>
      </c>
      <c r="E202" s="1" t="s">
        <v>12</v>
      </c>
      <c r="F202" s="1">
        <v>2.3199999999999998E-2</v>
      </c>
      <c r="G202" s="1">
        <v>7.4160680000000001</v>
      </c>
      <c r="H202" s="1">
        <v>8.2000000000000007E-3</v>
      </c>
      <c r="I202">
        <v>6</v>
      </c>
    </row>
    <row r="203" spans="1:9" x14ac:dyDescent="0.3">
      <c r="A203">
        <v>2020</v>
      </c>
      <c r="B203">
        <v>4</v>
      </c>
      <c r="C203" s="1" t="s">
        <v>32</v>
      </c>
      <c r="D203" s="1" t="s">
        <v>33</v>
      </c>
      <c r="E203" s="1" t="s">
        <v>13</v>
      </c>
      <c r="F203" s="1">
        <v>6.3899999999999998E-2</v>
      </c>
      <c r="G203" s="1">
        <v>31.154171000000002</v>
      </c>
      <c r="H203" s="1">
        <v>3.1899999999999998E-2</v>
      </c>
      <c r="I203">
        <v>54</v>
      </c>
    </row>
    <row r="204" spans="1:9" x14ac:dyDescent="0.3">
      <c r="A204">
        <v>2020</v>
      </c>
      <c r="B204">
        <v>4</v>
      </c>
      <c r="C204" s="1" t="s">
        <v>32</v>
      </c>
      <c r="D204" s="1" t="s">
        <v>29</v>
      </c>
      <c r="E204" s="1" t="s">
        <v>18</v>
      </c>
      <c r="F204" s="1">
        <v>8.77E-2</v>
      </c>
      <c r="G204" s="1">
        <v>10.945539999999999</v>
      </c>
      <c r="H204" s="1">
        <v>1.66E-2</v>
      </c>
      <c r="I204">
        <v>28</v>
      </c>
    </row>
    <row r="205" spans="1:9" x14ac:dyDescent="0.3">
      <c r="A205">
        <v>2020</v>
      </c>
      <c r="B205">
        <v>4</v>
      </c>
      <c r="C205" s="1" t="s">
        <v>32</v>
      </c>
      <c r="D205" s="1" t="s">
        <v>29</v>
      </c>
      <c r="E205" s="1" t="s">
        <v>12</v>
      </c>
      <c r="F205" s="1">
        <v>6.9999999999999999E-4</v>
      </c>
      <c r="G205" s="1">
        <v>0.250637</v>
      </c>
      <c r="H205" s="1">
        <v>2.0000000000000001E-4</v>
      </c>
      <c r="I205">
        <v>1</v>
      </c>
    </row>
    <row r="206" spans="1:9" x14ac:dyDescent="0.3">
      <c r="A206">
        <v>2020</v>
      </c>
      <c r="B206">
        <v>4</v>
      </c>
      <c r="C206" s="1" t="s">
        <v>32</v>
      </c>
      <c r="D206" s="1" t="s">
        <v>29</v>
      </c>
      <c r="E206" s="1" t="s">
        <v>13</v>
      </c>
      <c r="F206" s="1">
        <v>1.7914000000000001</v>
      </c>
      <c r="G206" s="1">
        <v>455.09659900000003</v>
      </c>
      <c r="H206" s="1">
        <v>0.71660000000000001</v>
      </c>
      <c r="I206">
        <v>262</v>
      </c>
    </row>
    <row r="207" spans="1:9" x14ac:dyDescent="0.3">
      <c r="A207">
        <v>2020</v>
      </c>
      <c r="B207">
        <v>4</v>
      </c>
      <c r="C207" s="1" t="s">
        <v>32</v>
      </c>
      <c r="D207" s="1" t="s">
        <v>34</v>
      </c>
      <c r="E207" s="1" t="s">
        <v>12</v>
      </c>
      <c r="F207" s="1">
        <v>5.9700000000000003E-2</v>
      </c>
      <c r="G207" s="1">
        <v>27.194769999999998</v>
      </c>
      <c r="H207" s="1">
        <v>2.0899999999999998E-2</v>
      </c>
      <c r="I207">
        <v>0</v>
      </c>
    </row>
    <row r="208" spans="1:9" x14ac:dyDescent="0.3">
      <c r="A208">
        <v>2020</v>
      </c>
      <c r="B208">
        <v>4</v>
      </c>
      <c r="C208" s="1" t="s">
        <v>32</v>
      </c>
      <c r="D208" s="1" t="s">
        <v>34</v>
      </c>
      <c r="E208" s="1" t="s">
        <v>13</v>
      </c>
      <c r="F208" s="1">
        <v>0.7026</v>
      </c>
      <c r="G208" s="1">
        <v>360.11203</v>
      </c>
      <c r="H208" s="1">
        <v>0.29509999999999997</v>
      </c>
      <c r="I208">
        <v>0</v>
      </c>
    </row>
    <row r="209" spans="1:9" x14ac:dyDescent="0.3">
      <c r="A209">
        <v>2020</v>
      </c>
      <c r="B209">
        <v>4</v>
      </c>
      <c r="C209" s="1" t="s">
        <v>32</v>
      </c>
      <c r="D209" s="1" t="s">
        <v>35</v>
      </c>
      <c r="E209" s="1" t="s">
        <v>18</v>
      </c>
      <c r="F209" s="1">
        <v>0.35120000000000001</v>
      </c>
      <c r="G209" s="1">
        <v>54.916409000000002</v>
      </c>
      <c r="H209" s="1">
        <v>6.3200000000000006E-2</v>
      </c>
      <c r="I209">
        <v>0</v>
      </c>
    </row>
    <row r="210" spans="1:9" x14ac:dyDescent="0.3">
      <c r="A210">
        <v>2020</v>
      </c>
      <c r="B210">
        <v>4</v>
      </c>
      <c r="C210" s="1" t="s">
        <v>32</v>
      </c>
      <c r="D210" s="1" t="s">
        <v>35</v>
      </c>
      <c r="E210" s="1" t="s">
        <v>12</v>
      </c>
      <c r="F210" s="1">
        <v>0.62539999999999996</v>
      </c>
      <c r="G210" s="1">
        <v>129.90525500000001</v>
      </c>
      <c r="H210" s="1">
        <v>0.21879999999999999</v>
      </c>
      <c r="I210">
        <v>0</v>
      </c>
    </row>
    <row r="211" spans="1:9" x14ac:dyDescent="0.3">
      <c r="A211">
        <v>2020</v>
      </c>
      <c r="B211">
        <v>5</v>
      </c>
      <c r="C211" s="1" t="s">
        <v>9</v>
      </c>
      <c r="D211" s="1" t="s">
        <v>10</v>
      </c>
      <c r="E211" s="1" t="s">
        <v>11</v>
      </c>
      <c r="F211" s="1">
        <v>22.357600000000001</v>
      </c>
      <c r="G211" s="1">
        <v>1261.464109</v>
      </c>
      <c r="H211" s="1">
        <v>4.6951000000000001</v>
      </c>
      <c r="I211">
        <v>572</v>
      </c>
    </row>
    <row r="212" spans="1:9" x14ac:dyDescent="0.3">
      <c r="A212">
        <v>2020</v>
      </c>
      <c r="B212">
        <v>5</v>
      </c>
      <c r="C212" s="1" t="s">
        <v>9</v>
      </c>
      <c r="D212" s="1" t="s">
        <v>10</v>
      </c>
      <c r="E212" s="1" t="s">
        <v>12</v>
      </c>
      <c r="F212" s="1">
        <v>57.154000000000003</v>
      </c>
      <c r="G212" s="1">
        <v>5056.0814950000004</v>
      </c>
      <c r="H212" s="1">
        <v>20.003900000000002</v>
      </c>
      <c r="I212">
        <v>778</v>
      </c>
    </row>
    <row r="213" spans="1:9" x14ac:dyDescent="0.3">
      <c r="A213">
        <v>2020</v>
      </c>
      <c r="B213">
        <v>5</v>
      </c>
      <c r="C213" s="1" t="s">
        <v>9</v>
      </c>
      <c r="D213" s="1" t="s">
        <v>10</v>
      </c>
      <c r="E213" s="1" t="s">
        <v>13</v>
      </c>
      <c r="F213" s="1">
        <v>29.5413</v>
      </c>
      <c r="G213" s="1">
        <v>3514.2886619999999</v>
      </c>
      <c r="H213" s="1">
        <v>14.7706</v>
      </c>
      <c r="I213">
        <v>640</v>
      </c>
    </row>
    <row r="214" spans="1:9" x14ac:dyDescent="0.3">
      <c r="A214">
        <v>2020</v>
      </c>
      <c r="B214">
        <v>5</v>
      </c>
      <c r="C214" s="1" t="s">
        <v>9</v>
      </c>
      <c r="D214" s="1" t="s">
        <v>10</v>
      </c>
      <c r="E214" s="1" t="s">
        <v>14</v>
      </c>
      <c r="F214" s="1">
        <v>0.35449999999999998</v>
      </c>
      <c r="G214" s="1">
        <v>67.328507000000002</v>
      </c>
      <c r="H214" s="1">
        <v>0.26579999999999998</v>
      </c>
      <c r="I214">
        <v>22</v>
      </c>
    </row>
    <row r="215" spans="1:9" x14ac:dyDescent="0.3">
      <c r="A215">
        <v>2020</v>
      </c>
      <c r="B215">
        <v>5</v>
      </c>
      <c r="C215" s="1" t="s">
        <v>9</v>
      </c>
      <c r="D215" s="1" t="s">
        <v>15</v>
      </c>
      <c r="E215" s="1" t="s">
        <v>13</v>
      </c>
      <c r="F215" s="1">
        <v>17.095099999999999</v>
      </c>
      <c r="G215" s="1">
        <v>3209.643513</v>
      </c>
      <c r="H215" s="1">
        <v>6.8380999999999998</v>
      </c>
      <c r="I215">
        <v>633</v>
      </c>
    </row>
    <row r="216" spans="1:9" x14ac:dyDescent="0.3">
      <c r="A216">
        <v>2020</v>
      </c>
      <c r="B216">
        <v>5</v>
      </c>
      <c r="C216" s="1" t="s">
        <v>9</v>
      </c>
      <c r="D216" s="1" t="s">
        <v>16</v>
      </c>
      <c r="E216" s="1" t="s">
        <v>11</v>
      </c>
      <c r="F216" s="1">
        <v>12.0351</v>
      </c>
      <c r="G216" s="1">
        <v>665.216812</v>
      </c>
      <c r="H216" s="1">
        <v>2.7681</v>
      </c>
      <c r="I216">
        <v>478</v>
      </c>
    </row>
    <row r="217" spans="1:9" x14ac:dyDescent="0.3">
      <c r="A217">
        <v>2020</v>
      </c>
      <c r="B217">
        <v>5</v>
      </c>
      <c r="C217" s="1" t="s">
        <v>9</v>
      </c>
      <c r="D217" s="1" t="s">
        <v>16</v>
      </c>
      <c r="E217" s="1" t="s">
        <v>13</v>
      </c>
      <c r="F217" s="1">
        <v>1.8037000000000001</v>
      </c>
      <c r="G217" s="1">
        <v>280.36658499999999</v>
      </c>
      <c r="H217" s="1">
        <v>0.81169999999999998</v>
      </c>
      <c r="I217">
        <v>285</v>
      </c>
    </row>
    <row r="218" spans="1:9" x14ac:dyDescent="0.3">
      <c r="A218">
        <v>2020</v>
      </c>
      <c r="B218">
        <v>5</v>
      </c>
      <c r="C218" s="1" t="s">
        <v>9</v>
      </c>
      <c r="D218" s="1" t="s">
        <v>19</v>
      </c>
      <c r="E218" s="1" t="s">
        <v>12</v>
      </c>
      <c r="F218" s="1">
        <v>2.1726000000000001</v>
      </c>
      <c r="G218" s="1">
        <v>330.982913</v>
      </c>
      <c r="H218" s="1">
        <v>0.80379999999999996</v>
      </c>
      <c r="I218">
        <v>138</v>
      </c>
    </row>
    <row r="219" spans="1:9" x14ac:dyDescent="0.3">
      <c r="A219">
        <v>2020</v>
      </c>
      <c r="B219">
        <v>5</v>
      </c>
      <c r="C219" s="1" t="s">
        <v>9</v>
      </c>
      <c r="D219" s="1" t="s">
        <v>17</v>
      </c>
      <c r="E219" s="1" t="s">
        <v>18</v>
      </c>
      <c r="F219" s="1">
        <v>3.2212999999999998</v>
      </c>
      <c r="G219" s="1">
        <v>305.89853199999999</v>
      </c>
      <c r="H219" s="1">
        <v>0.57979999999999998</v>
      </c>
      <c r="I219">
        <v>95</v>
      </c>
    </row>
    <row r="220" spans="1:9" x14ac:dyDescent="0.3">
      <c r="A220">
        <v>2020</v>
      </c>
      <c r="B220">
        <v>5</v>
      </c>
      <c r="C220" s="1" t="s">
        <v>9</v>
      </c>
      <c r="D220" s="1" t="s">
        <v>20</v>
      </c>
      <c r="E220" s="1" t="s">
        <v>12</v>
      </c>
      <c r="F220" s="1">
        <v>1.8592</v>
      </c>
      <c r="G220" s="1">
        <v>140.87174899999999</v>
      </c>
      <c r="H220" s="1">
        <v>0.66920000000000002</v>
      </c>
      <c r="I220">
        <v>105</v>
      </c>
    </row>
    <row r="221" spans="1:9" x14ac:dyDescent="0.3">
      <c r="A221">
        <v>2020</v>
      </c>
      <c r="B221">
        <v>5</v>
      </c>
      <c r="C221" s="1" t="s">
        <v>9</v>
      </c>
      <c r="D221" s="1" t="s">
        <v>23</v>
      </c>
      <c r="E221" s="1" t="s">
        <v>13</v>
      </c>
      <c r="F221" s="1">
        <v>0.65090000000000003</v>
      </c>
      <c r="G221" s="1">
        <v>126.123622</v>
      </c>
      <c r="H221" s="1">
        <v>0.26040000000000002</v>
      </c>
      <c r="I221">
        <v>138</v>
      </c>
    </row>
    <row r="222" spans="1:9" x14ac:dyDescent="0.3">
      <c r="A222">
        <v>2020</v>
      </c>
      <c r="B222">
        <v>5</v>
      </c>
      <c r="C222" s="1" t="s">
        <v>9</v>
      </c>
      <c r="D222" s="1" t="s">
        <v>21</v>
      </c>
      <c r="E222" s="1" t="s">
        <v>22</v>
      </c>
      <c r="F222" s="1">
        <v>8.0999999999999996E-3</v>
      </c>
      <c r="G222" s="1">
        <v>2.6134539999999999</v>
      </c>
      <c r="H222" s="1">
        <v>2.3E-3</v>
      </c>
      <c r="I222">
        <v>3</v>
      </c>
    </row>
    <row r="223" spans="1:9" x14ac:dyDescent="0.3">
      <c r="A223">
        <v>2020</v>
      </c>
      <c r="B223">
        <v>5</v>
      </c>
      <c r="C223" s="1" t="s">
        <v>9</v>
      </c>
      <c r="D223" s="1" t="s">
        <v>21</v>
      </c>
      <c r="E223" s="1" t="s">
        <v>13</v>
      </c>
      <c r="F223" s="1">
        <v>0.76259999999999994</v>
      </c>
      <c r="G223" s="1">
        <v>92.107812999999993</v>
      </c>
      <c r="H223" s="1">
        <v>0.30499999999999999</v>
      </c>
      <c r="I223">
        <v>115</v>
      </c>
    </row>
    <row r="224" spans="1:9" x14ac:dyDescent="0.3">
      <c r="A224">
        <v>2020</v>
      </c>
      <c r="B224">
        <v>5</v>
      </c>
      <c r="C224" s="1" t="s">
        <v>9</v>
      </c>
      <c r="D224" s="1" t="s">
        <v>24</v>
      </c>
      <c r="E224" s="1" t="s">
        <v>18</v>
      </c>
      <c r="F224" s="1">
        <v>0.23960000000000001</v>
      </c>
      <c r="G224" s="1">
        <v>37.023186000000003</v>
      </c>
      <c r="H224" s="1">
        <v>4.5499999999999999E-2</v>
      </c>
      <c r="I224">
        <v>0</v>
      </c>
    </row>
    <row r="225" spans="1:9" x14ac:dyDescent="0.3">
      <c r="A225">
        <v>2020</v>
      </c>
      <c r="B225">
        <v>5</v>
      </c>
      <c r="C225" s="1" t="s">
        <v>9</v>
      </c>
      <c r="D225" s="1" t="s">
        <v>24</v>
      </c>
      <c r="E225" s="1" t="s">
        <v>12</v>
      </c>
      <c r="F225" s="1">
        <v>1.1000000000000001E-3</v>
      </c>
      <c r="G225" s="1">
        <v>0.119351</v>
      </c>
      <c r="H225" s="1">
        <v>4.0000000000000002E-4</v>
      </c>
      <c r="I225">
        <v>0</v>
      </c>
    </row>
    <row r="226" spans="1:9" x14ac:dyDescent="0.3">
      <c r="A226">
        <v>2020</v>
      </c>
      <c r="B226">
        <v>5</v>
      </c>
      <c r="C226" s="1" t="s">
        <v>9</v>
      </c>
      <c r="D226" s="1" t="s">
        <v>42</v>
      </c>
      <c r="E226" s="1" t="s">
        <v>13</v>
      </c>
      <c r="F226" s="1">
        <v>0.1731</v>
      </c>
      <c r="G226" s="1">
        <v>35.477459000000003</v>
      </c>
      <c r="H226" s="1">
        <v>6.93E-2</v>
      </c>
      <c r="I226">
        <v>46</v>
      </c>
    </row>
    <row r="227" spans="1:9" x14ac:dyDescent="0.3">
      <c r="A227">
        <v>2020</v>
      </c>
      <c r="B227">
        <v>5</v>
      </c>
      <c r="C227" s="1" t="s">
        <v>26</v>
      </c>
      <c r="D227" s="1" t="s">
        <v>10</v>
      </c>
      <c r="E227" s="1" t="s">
        <v>11</v>
      </c>
      <c r="F227" s="1">
        <v>62.294499999999999</v>
      </c>
      <c r="G227" s="1">
        <v>3886.4907410000001</v>
      </c>
      <c r="H227" s="1">
        <v>13.081899999999999</v>
      </c>
      <c r="I227">
        <v>7742</v>
      </c>
    </row>
    <row r="228" spans="1:9" x14ac:dyDescent="0.3">
      <c r="A228">
        <v>2020</v>
      </c>
      <c r="B228">
        <v>5</v>
      </c>
      <c r="C228" s="1" t="s">
        <v>26</v>
      </c>
      <c r="D228" s="1" t="s">
        <v>10</v>
      </c>
      <c r="E228" s="1" t="s">
        <v>27</v>
      </c>
      <c r="F228" s="1">
        <v>6.9999999999999999E-4</v>
      </c>
      <c r="G228" s="1">
        <v>7.6649999999999996E-2</v>
      </c>
      <c r="H228" s="1">
        <v>2.0000000000000001E-4</v>
      </c>
      <c r="I228">
        <v>1</v>
      </c>
    </row>
    <row r="229" spans="1:9" x14ac:dyDescent="0.3">
      <c r="A229">
        <v>2020</v>
      </c>
      <c r="B229">
        <v>5</v>
      </c>
      <c r="C229" s="1" t="s">
        <v>26</v>
      </c>
      <c r="D229" s="1" t="s">
        <v>10</v>
      </c>
      <c r="E229" s="1" t="s">
        <v>12</v>
      </c>
      <c r="F229" s="1">
        <v>65.035300000000007</v>
      </c>
      <c r="G229" s="1">
        <v>6461.6048849999997</v>
      </c>
      <c r="H229" s="1">
        <v>22.7624</v>
      </c>
      <c r="I229">
        <v>8213</v>
      </c>
    </row>
    <row r="230" spans="1:9" x14ac:dyDescent="0.3">
      <c r="A230">
        <v>2020</v>
      </c>
      <c r="B230">
        <v>5</v>
      </c>
      <c r="C230" s="1" t="s">
        <v>26</v>
      </c>
      <c r="D230" s="1" t="s">
        <v>10</v>
      </c>
      <c r="E230" s="1" t="s">
        <v>13</v>
      </c>
      <c r="F230" s="1">
        <v>7.0789999999999997</v>
      </c>
      <c r="G230" s="1">
        <v>978.03047000000004</v>
      </c>
      <c r="H230" s="1">
        <v>3.5394000000000001</v>
      </c>
      <c r="I230">
        <v>1256</v>
      </c>
    </row>
    <row r="231" spans="1:9" x14ac:dyDescent="0.3">
      <c r="A231">
        <v>2020</v>
      </c>
      <c r="B231">
        <v>5</v>
      </c>
      <c r="C231" s="1" t="s">
        <v>26</v>
      </c>
      <c r="D231" s="1" t="s">
        <v>10</v>
      </c>
      <c r="E231" s="1" t="s">
        <v>14</v>
      </c>
      <c r="F231" s="1">
        <v>0.41880000000000001</v>
      </c>
      <c r="G231" s="1">
        <v>71.137856999999997</v>
      </c>
      <c r="H231" s="1">
        <v>0.31409999999999999</v>
      </c>
      <c r="I231">
        <v>337</v>
      </c>
    </row>
    <row r="232" spans="1:9" x14ac:dyDescent="0.3">
      <c r="A232">
        <v>2020</v>
      </c>
      <c r="B232">
        <v>5</v>
      </c>
      <c r="C232" s="1" t="s">
        <v>26</v>
      </c>
      <c r="D232" s="1" t="s">
        <v>15</v>
      </c>
      <c r="E232" s="1" t="s">
        <v>13</v>
      </c>
      <c r="F232" s="1">
        <v>9.4710999999999999</v>
      </c>
      <c r="G232" s="1">
        <v>1704.141979</v>
      </c>
      <c r="H232" s="1">
        <v>3.7885</v>
      </c>
      <c r="I232">
        <v>1342</v>
      </c>
    </row>
    <row r="233" spans="1:9" x14ac:dyDescent="0.3">
      <c r="A233">
        <v>2020</v>
      </c>
      <c r="B233">
        <v>5</v>
      </c>
      <c r="C233" s="1" t="s">
        <v>26</v>
      </c>
      <c r="D233" s="1" t="s">
        <v>20</v>
      </c>
      <c r="E233" s="1" t="s">
        <v>12</v>
      </c>
      <c r="F233" s="1">
        <v>14.6881</v>
      </c>
      <c r="G233" s="1">
        <v>881.70830999999998</v>
      </c>
      <c r="H233" s="1">
        <v>5.2877999999999998</v>
      </c>
      <c r="I233">
        <v>2350</v>
      </c>
    </row>
    <row r="234" spans="1:9" x14ac:dyDescent="0.3">
      <c r="A234">
        <v>2020</v>
      </c>
      <c r="B234">
        <v>5</v>
      </c>
      <c r="C234" s="1" t="s">
        <v>26</v>
      </c>
      <c r="D234" s="1" t="s">
        <v>16</v>
      </c>
      <c r="E234" s="1" t="s">
        <v>11</v>
      </c>
      <c r="F234" s="1">
        <v>3.7982</v>
      </c>
      <c r="G234" s="1">
        <v>283.98974800000002</v>
      </c>
      <c r="H234" s="1">
        <v>0.87360000000000004</v>
      </c>
      <c r="I234">
        <v>1569</v>
      </c>
    </row>
    <row r="235" spans="1:9" x14ac:dyDescent="0.3">
      <c r="A235">
        <v>2020</v>
      </c>
      <c r="B235">
        <v>5</v>
      </c>
      <c r="C235" s="1" t="s">
        <v>26</v>
      </c>
      <c r="D235" s="1" t="s">
        <v>16</v>
      </c>
      <c r="E235" s="1" t="s">
        <v>13</v>
      </c>
      <c r="F235" s="1">
        <v>0.60529999999999995</v>
      </c>
      <c r="G235" s="1">
        <v>112.811286</v>
      </c>
      <c r="H235" s="1">
        <v>0.27239999999999998</v>
      </c>
      <c r="I235">
        <v>330</v>
      </c>
    </row>
    <row r="236" spans="1:9" x14ac:dyDescent="0.3">
      <c r="A236">
        <v>2020</v>
      </c>
      <c r="B236">
        <v>5</v>
      </c>
      <c r="C236" s="1" t="s">
        <v>26</v>
      </c>
      <c r="D236" s="1" t="s">
        <v>19</v>
      </c>
      <c r="E236" s="1" t="s">
        <v>12</v>
      </c>
      <c r="F236" s="1">
        <v>1.528</v>
      </c>
      <c r="G236" s="1">
        <v>224.94618399999999</v>
      </c>
      <c r="H236" s="1">
        <v>0.56540000000000001</v>
      </c>
      <c r="I236">
        <v>327</v>
      </c>
    </row>
    <row r="237" spans="1:9" x14ac:dyDescent="0.3">
      <c r="A237">
        <v>2020</v>
      </c>
      <c r="B237">
        <v>5</v>
      </c>
      <c r="C237" s="1" t="s">
        <v>26</v>
      </c>
      <c r="D237" s="1" t="s">
        <v>39</v>
      </c>
      <c r="E237" s="1" t="s">
        <v>13</v>
      </c>
      <c r="F237" s="1">
        <v>1.2909999999999999</v>
      </c>
      <c r="G237" s="1">
        <v>137.34274099999999</v>
      </c>
      <c r="H237" s="1">
        <v>0.64559999999999995</v>
      </c>
      <c r="I237">
        <v>780</v>
      </c>
    </row>
    <row r="238" spans="1:9" x14ac:dyDescent="0.3">
      <c r="A238">
        <v>2020</v>
      </c>
      <c r="B238">
        <v>5</v>
      </c>
      <c r="C238" s="1" t="s">
        <v>26</v>
      </c>
      <c r="D238" s="1" t="s">
        <v>17</v>
      </c>
      <c r="E238" s="1" t="s">
        <v>18</v>
      </c>
      <c r="F238" s="1">
        <v>1.3652</v>
      </c>
      <c r="G238" s="1">
        <v>128.12374399999999</v>
      </c>
      <c r="H238" s="1">
        <v>0.2457</v>
      </c>
      <c r="I238">
        <v>245</v>
      </c>
    </row>
    <row r="239" spans="1:9" x14ac:dyDescent="0.3">
      <c r="A239">
        <v>2020</v>
      </c>
      <c r="B239">
        <v>5</v>
      </c>
      <c r="C239" s="1" t="s">
        <v>26</v>
      </c>
      <c r="D239" s="1" t="s">
        <v>21</v>
      </c>
      <c r="E239" s="1" t="s">
        <v>22</v>
      </c>
      <c r="F239" s="1">
        <v>1.2999999999999999E-3</v>
      </c>
      <c r="G239" s="1">
        <v>0.42992900000000001</v>
      </c>
      <c r="H239" s="1">
        <v>2.9999999999999997E-4</v>
      </c>
      <c r="I239">
        <v>2</v>
      </c>
    </row>
    <row r="240" spans="1:9" x14ac:dyDescent="0.3">
      <c r="A240">
        <v>2020</v>
      </c>
      <c r="B240">
        <v>5</v>
      </c>
      <c r="C240" s="1" t="s">
        <v>26</v>
      </c>
      <c r="D240" s="1" t="s">
        <v>21</v>
      </c>
      <c r="E240" s="1" t="s">
        <v>13</v>
      </c>
      <c r="F240" s="1">
        <v>0.55410000000000004</v>
      </c>
      <c r="G240" s="1">
        <v>65.790073000000007</v>
      </c>
      <c r="H240" s="1">
        <v>0.22170000000000001</v>
      </c>
      <c r="I240">
        <v>334</v>
      </c>
    </row>
    <row r="241" spans="1:9" x14ac:dyDescent="0.3">
      <c r="A241">
        <v>2020</v>
      </c>
      <c r="B241">
        <v>5</v>
      </c>
      <c r="C241" s="1" t="s">
        <v>26</v>
      </c>
      <c r="D241" s="1" t="s">
        <v>43</v>
      </c>
      <c r="E241" s="1" t="s">
        <v>12</v>
      </c>
      <c r="F241" s="1">
        <v>0.70879999999999999</v>
      </c>
      <c r="G241" s="1">
        <v>42.527850000000001</v>
      </c>
      <c r="H241" s="1">
        <v>0.24809999999999999</v>
      </c>
      <c r="I241">
        <v>188</v>
      </c>
    </row>
    <row r="242" spans="1:9" x14ac:dyDescent="0.3">
      <c r="A242">
        <v>2020</v>
      </c>
      <c r="B242">
        <v>5</v>
      </c>
      <c r="C242" s="1" t="s">
        <v>26</v>
      </c>
      <c r="D242" s="1" t="s">
        <v>23</v>
      </c>
      <c r="E242" s="1" t="s">
        <v>13</v>
      </c>
      <c r="F242" s="1">
        <v>0.14530000000000001</v>
      </c>
      <c r="G242" s="1">
        <v>41.459525999999997</v>
      </c>
      <c r="H242" s="1">
        <v>5.8099999999999999E-2</v>
      </c>
      <c r="I242">
        <v>0</v>
      </c>
    </row>
    <row r="243" spans="1:9" x14ac:dyDescent="0.3">
      <c r="A243">
        <v>2020</v>
      </c>
      <c r="B243">
        <v>5</v>
      </c>
      <c r="C243" s="1" t="s">
        <v>32</v>
      </c>
      <c r="D243" s="1" t="s">
        <v>10</v>
      </c>
      <c r="E243" s="1" t="s">
        <v>11</v>
      </c>
      <c r="F243" s="1">
        <v>126.6888</v>
      </c>
      <c r="G243" s="1">
        <v>6964.6412339999997</v>
      </c>
      <c r="H243" s="1">
        <v>26.604600000000001</v>
      </c>
      <c r="I243">
        <v>11236</v>
      </c>
    </row>
    <row r="244" spans="1:9" x14ac:dyDescent="0.3">
      <c r="A244">
        <v>2020</v>
      </c>
      <c r="B244">
        <v>5</v>
      </c>
      <c r="C244" s="1" t="s">
        <v>32</v>
      </c>
      <c r="D244" s="1" t="s">
        <v>10</v>
      </c>
      <c r="E244" s="1" t="s">
        <v>12</v>
      </c>
      <c r="F244" s="1">
        <v>87.388900000000007</v>
      </c>
      <c r="G244" s="1">
        <v>7894.581306</v>
      </c>
      <c r="H244" s="1">
        <v>30.586099999999998</v>
      </c>
      <c r="I244">
        <v>7935</v>
      </c>
    </row>
    <row r="245" spans="1:9" x14ac:dyDescent="0.3">
      <c r="A245">
        <v>2020</v>
      </c>
      <c r="B245">
        <v>5</v>
      </c>
      <c r="C245" s="1" t="s">
        <v>32</v>
      </c>
      <c r="D245" s="1" t="s">
        <v>10</v>
      </c>
      <c r="E245" s="1" t="s">
        <v>13</v>
      </c>
      <c r="F245" s="1">
        <v>17.531400000000001</v>
      </c>
      <c r="G245" s="1">
        <v>2313.4474599999999</v>
      </c>
      <c r="H245" s="1">
        <v>8.7657000000000007</v>
      </c>
      <c r="I245">
        <v>2129</v>
      </c>
    </row>
    <row r="246" spans="1:9" x14ac:dyDescent="0.3">
      <c r="A246">
        <v>2020</v>
      </c>
      <c r="B246">
        <v>5</v>
      </c>
      <c r="C246" s="1" t="s">
        <v>32</v>
      </c>
      <c r="D246" s="1" t="s">
        <v>10</v>
      </c>
      <c r="E246" s="1" t="s">
        <v>14</v>
      </c>
      <c r="F246" s="1">
        <v>7.5399999999999995E-2</v>
      </c>
      <c r="G246" s="1">
        <v>10.340630000000001</v>
      </c>
      <c r="H246" s="1">
        <v>5.6599999999999998E-2</v>
      </c>
      <c r="I246">
        <v>34</v>
      </c>
    </row>
    <row r="247" spans="1:9" x14ac:dyDescent="0.3">
      <c r="A247">
        <v>2020</v>
      </c>
      <c r="B247">
        <v>5</v>
      </c>
      <c r="C247" s="1" t="s">
        <v>32</v>
      </c>
      <c r="D247" s="1" t="s">
        <v>15</v>
      </c>
      <c r="E247" s="1" t="s">
        <v>13</v>
      </c>
      <c r="F247" s="1">
        <v>23.846399999999999</v>
      </c>
      <c r="G247" s="1">
        <v>4815.3788020000002</v>
      </c>
      <c r="H247" s="1">
        <v>9.5385000000000009</v>
      </c>
      <c r="I247">
        <v>2262</v>
      </c>
    </row>
    <row r="248" spans="1:9" x14ac:dyDescent="0.3">
      <c r="A248">
        <v>2020</v>
      </c>
      <c r="B248">
        <v>5</v>
      </c>
      <c r="C248" s="1" t="s">
        <v>32</v>
      </c>
      <c r="D248" s="1" t="s">
        <v>16</v>
      </c>
      <c r="E248" s="1" t="s">
        <v>11</v>
      </c>
      <c r="F248" s="1">
        <v>8.3301999999999996</v>
      </c>
      <c r="G248" s="1">
        <v>493.35294499999998</v>
      </c>
      <c r="H248" s="1">
        <v>1.9158999999999999</v>
      </c>
      <c r="I248">
        <v>1621</v>
      </c>
    </row>
    <row r="249" spans="1:9" x14ac:dyDescent="0.3">
      <c r="A249">
        <v>2020</v>
      </c>
      <c r="B249">
        <v>5</v>
      </c>
      <c r="C249" s="1" t="s">
        <v>32</v>
      </c>
      <c r="D249" s="1" t="s">
        <v>16</v>
      </c>
      <c r="E249" s="1" t="s">
        <v>13</v>
      </c>
      <c r="F249" s="1">
        <v>3.6335999999999999</v>
      </c>
      <c r="G249" s="1">
        <v>655.26460299999997</v>
      </c>
      <c r="H249" s="1">
        <v>1.6351</v>
      </c>
      <c r="I249">
        <v>1225</v>
      </c>
    </row>
    <row r="250" spans="1:9" x14ac:dyDescent="0.3">
      <c r="A250">
        <v>2020</v>
      </c>
      <c r="B250">
        <v>5</v>
      </c>
      <c r="C250" s="1" t="s">
        <v>32</v>
      </c>
      <c r="D250" s="1" t="s">
        <v>20</v>
      </c>
      <c r="E250" s="1" t="s">
        <v>12</v>
      </c>
      <c r="F250" s="1">
        <v>16.150099999999998</v>
      </c>
      <c r="G250" s="1">
        <v>985.10154799999998</v>
      </c>
      <c r="H250" s="1">
        <v>5.8140000000000001</v>
      </c>
      <c r="I250">
        <v>2207</v>
      </c>
    </row>
    <row r="251" spans="1:9" x14ac:dyDescent="0.3">
      <c r="A251">
        <v>2020</v>
      </c>
      <c r="B251">
        <v>5</v>
      </c>
      <c r="C251" s="1" t="s">
        <v>32</v>
      </c>
      <c r="D251" s="1" t="s">
        <v>19</v>
      </c>
      <c r="E251" s="1" t="s">
        <v>12</v>
      </c>
      <c r="F251" s="1">
        <v>6.3243</v>
      </c>
      <c r="G251" s="1">
        <v>868.844336</v>
      </c>
      <c r="H251" s="1">
        <v>2.34</v>
      </c>
      <c r="I251">
        <v>827</v>
      </c>
    </row>
    <row r="252" spans="1:9" x14ac:dyDescent="0.3">
      <c r="A252">
        <v>2020</v>
      </c>
      <c r="B252">
        <v>5</v>
      </c>
      <c r="C252" s="1" t="s">
        <v>32</v>
      </c>
      <c r="D252" s="1" t="s">
        <v>33</v>
      </c>
      <c r="E252" s="1" t="s">
        <v>18</v>
      </c>
      <c r="F252" s="1">
        <v>1.4770000000000001</v>
      </c>
      <c r="G252" s="1">
        <v>390.84283699999997</v>
      </c>
      <c r="H252" s="1">
        <v>0.28050000000000003</v>
      </c>
      <c r="I252">
        <v>106</v>
      </c>
    </row>
    <row r="253" spans="1:9" x14ac:dyDescent="0.3">
      <c r="A253">
        <v>2020</v>
      </c>
      <c r="B253">
        <v>5</v>
      </c>
      <c r="C253" s="1" t="s">
        <v>32</v>
      </c>
      <c r="D253" s="1" t="s">
        <v>33</v>
      </c>
      <c r="E253" s="1" t="s">
        <v>12</v>
      </c>
      <c r="F253" s="1">
        <v>2.6700000000000002E-2</v>
      </c>
      <c r="G253" s="1">
        <v>8.9621270000000006</v>
      </c>
      <c r="H253" s="1">
        <v>9.2999999999999992E-3</v>
      </c>
      <c r="I253">
        <v>5</v>
      </c>
    </row>
    <row r="254" spans="1:9" x14ac:dyDescent="0.3">
      <c r="A254">
        <v>2020</v>
      </c>
      <c r="B254">
        <v>5</v>
      </c>
      <c r="C254" s="1" t="s">
        <v>32</v>
      </c>
      <c r="D254" s="1" t="s">
        <v>33</v>
      </c>
      <c r="E254" s="1" t="s">
        <v>13</v>
      </c>
      <c r="F254" s="1">
        <v>7.9000000000000001E-2</v>
      </c>
      <c r="G254" s="1">
        <v>38.584693999999999</v>
      </c>
      <c r="H254" s="1">
        <v>3.95E-2</v>
      </c>
      <c r="I254">
        <v>48</v>
      </c>
    </row>
    <row r="255" spans="1:9" x14ac:dyDescent="0.3">
      <c r="A255">
        <v>2020</v>
      </c>
      <c r="B255">
        <v>5</v>
      </c>
      <c r="C255" s="1" t="s">
        <v>32</v>
      </c>
      <c r="D255" s="1" t="s">
        <v>29</v>
      </c>
      <c r="E255" s="1" t="s">
        <v>18</v>
      </c>
      <c r="F255" s="1">
        <v>3.5700000000000003E-2</v>
      </c>
      <c r="G255" s="1">
        <v>5.7183679999999999</v>
      </c>
      <c r="H255" s="1">
        <v>6.7999999999999996E-3</v>
      </c>
      <c r="I255">
        <v>14</v>
      </c>
    </row>
    <row r="256" spans="1:9" x14ac:dyDescent="0.3">
      <c r="A256">
        <v>2020</v>
      </c>
      <c r="B256">
        <v>5</v>
      </c>
      <c r="C256" s="1" t="s">
        <v>32</v>
      </c>
      <c r="D256" s="1" t="s">
        <v>29</v>
      </c>
      <c r="E256" s="1" t="s">
        <v>13</v>
      </c>
      <c r="F256" s="1">
        <v>1.3731</v>
      </c>
      <c r="G256" s="1">
        <v>365.60741100000001</v>
      </c>
      <c r="H256" s="1">
        <v>0.54910000000000003</v>
      </c>
      <c r="I256">
        <v>202</v>
      </c>
    </row>
    <row r="257" spans="1:9" x14ac:dyDescent="0.3">
      <c r="A257">
        <v>2020</v>
      </c>
      <c r="B257">
        <v>5</v>
      </c>
      <c r="C257" s="1" t="s">
        <v>32</v>
      </c>
      <c r="D257" s="1" t="s">
        <v>39</v>
      </c>
      <c r="E257" s="1" t="s">
        <v>13</v>
      </c>
      <c r="F257" s="1">
        <v>3.2629000000000001</v>
      </c>
      <c r="G257" s="1">
        <v>358.536068</v>
      </c>
      <c r="H257" s="1">
        <v>1.6315</v>
      </c>
      <c r="I257">
        <v>1966</v>
      </c>
    </row>
    <row r="258" spans="1:9" x14ac:dyDescent="0.3">
      <c r="A258">
        <v>2020</v>
      </c>
      <c r="B258">
        <v>5</v>
      </c>
      <c r="C258" s="1" t="s">
        <v>32</v>
      </c>
      <c r="D258" s="1" t="s">
        <v>38</v>
      </c>
      <c r="E258" s="1" t="s">
        <v>27</v>
      </c>
      <c r="F258" s="1">
        <v>0.24979999999999999</v>
      </c>
      <c r="G258" s="1">
        <v>46.870564999999999</v>
      </c>
      <c r="H258" s="1">
        <v>8.2500000000000004E-2</v>
      </c>
      <c r="I258">
        <v>0</v>
      </c>
    </row>
    <row r="259" spans="1:9" x14ac:dyDescent="0.3">
      <c r="A259">
        <v>2020</v>
      </c>
      <c r="B259">
        <v>5</v>
      </c>
      <c r="C259" s="1" t="s">
        <v>32</v>
      </c>
      <c r="D259" s="1" t="s">
        <v>38</v>
      </c>
      <c r="E259" s="1" t="s">
        <v>13</v>
      </c>
      <c r="F259" s="1">
        <v>0.48520000000000002</v>
      </c>
      <c r="G259" s="1">
        <v>215.20880700000001</v>
      </c>
      <c r="H259" s="1">
        <v>0.24260000000000001</v>
      </c>
      <c r="I259">
        <v>0</v>
      </c>
    </row>
    <row r="260" spans="1:9" x14ac:dyDescent="0.3">
      <c r="A260">
        <v>2020</v>
      </c>
      <c r="B260">
        <v>5</v>
      </c>
      <c r="C260" s="1" t="s">
        <v>32</v>
      </c>
      <c r="D260" s="1" t="s">
        <v>34</v>
      </c>
      <c r="E260" s="1" t="s">
        <v>12</v>
      </c>
      <c r="F260" s="1">
        <v>6.54E-2</v>
      </c>
      <c r="G260" s="1">
        <v>29.755378</v>
      </c>
      <c r="H260" s="1">
        <v>2.29E-2</v>
      </c>
      <c r="I260">
        <v>0</v>
      </c>
    </row>
    <row r="261" spans="1:9" x14ac:dyDescent="0.3">
      <c r="A261">
        <v>2020</v>
      </c>
      <c r="B261">
        <v>5</v>
      </c>
      <c r="C261" s="1" t="s">
        <v>32</v>
      </c>
      <c r="D261" s="1" t="s">
        <v>34</v>
      </c>
      <c r="E261" s="1" t="s">
        <v>13</v>
      </c>
      <c r="F261" s="1">
        <v>0.313</v>
      </c>
      <c r="G261" s="1">
        <v>173.02641199999999</v>
      </c>
      <c r="H261" s="1">
        <v>0.13139999999999999</v>
      </c>
      <c r="I261">
        <v>0</v>
      </c>
    </row>
    <row r="262" spans="1:9" x14ac:dyDescent="0.3">
      <c r="A262">
        <v>2020</v>
      </c>
      <c r="B262">
        <v>6</v>
      </c>
      <c r="C262" s="1" t="s">
        <v>9</v>
      </c>
      <c r="D262" s="1" t="s">
        <v>10</v>
      </c>
      <c r="E262" s="1" t="s">
        <v>11</v>
      </c>
      <c r="F262" s="1">
        <v>17.445499999999999</v>
      </c>
      <c r="G262" s="1">
        <v>1029.598821</v>
      </c>
      <c r="H262" s="1">
        <v>3.6635</v>
      </c>
      <c r="I262">
        <v>598</v>
      </c>
    </row>
    <row r="263" spans="1:9" x14ac:dyDescent="0.3">
      <c r="A263">
        <v>2020</v>
      </c>
      <c r="B263">
        <v>6</v>
      </c>
      <c r="C263" s="1" t="s">
        <v>9</v>
      </c>
      <c r="D263" s="1" t="s">
        <v>10</v>
      </c>
      <c r="E263" s="1" t="s">
        <v>12</v>
      </c>
      <c r="F263" s="1">
        <v>45.063200000000002</v>
      </c>
      <c r="G263" s="1">
        <v>4036.5836749999999</v>
      </c>
      <c r="H263" s="1">
        <v>15.7722</v>
      </c>
      <c r="I263">
        <v>719</v>
      </c>
    </row>
    <row r="264" spans="1:9" x14ac:dyDescent="0.3">
      <c r="A264">
        <v>2020</v>
      </c>
      <c r="B264">
        <v>6</v>
      </c>
      <c r="C264" s="1" t="s">
        <v>9</v>
      </c>
      <c r="D264" s="1" t="s">
        <v>10</v>
      </c>
      <c r="E264" s="1" t="s">
        <v>13</v>
      </c>
      <c r="F264" s="1">
        <v>50.0413</v>
      </c>
      <c r="G264" s="1">
        <v>5268.2994339999996</v>
      </c>
      <c r="H264" s="1">
        <v>25.020600000000002</v>
      </c>
      <c r="I264">
        <v>620</v>
      </c>
    </row>
    <row r="265" spans="1:9" x14ac:dyDescent="0.3">
      <c r="A265">
        <v>2020</v>
      </c>
      <c r="B265">
        <v>6</v>
      </c>
      <c r="C265" s="1" t="s">
        <v>9</v>
      </c>
      <c r="D265" s="1" t="s">
        <v>10</v>
      </c>
      <c r="E265" s="1" t="s">
        <v>14</v>
      </c>
      <c r="F265" s="1">
        <v>2.0630000000000002</v>
      </c>
      <c r="G265" s="1">
        <v>213.29415299999999</v>
      </c>
      <c r="H265" s="1">
        <v>1.5472999999999999</v>
      </c>
      <c r="I265">
        <v>22</v>
      </c>
    </row>
    <row r="266" spans="1:9" x14ac:dyDescent="0.3">
      <c r="A266">
        <v>2020</v>
      </c>
      <c r="B266">
        <v>6</v>
      </c>
      <c r="C266" s="1" t="s">
        <v>9</v>
      </c>
      <c r="D266" s="1" t="s">
        <v>15</v>
      </c>
      <c r="E266" s="1" t="s">
        <v>13</v>
      </c>
      <c r="F266" s="1">
        <v>13.2913</v>
      </c>
      <c r="G266" s="1">
        <v>2643.4169510000002</v>
      </c>
      <c r="H266" s="1">
        <v>5.3166000000000002</v>
      </c>
      <c r="I266">
        <v>580</v>
      </c>
    </row>
    <row r="267" spans="1:9" x14ac:dyDescent="0.3">
      <c r="A267">
        <v>2020</v>
      </c>
      <c r="B267">
        <v>6</v>
      </c>
      <c r="C267" s="1" t="s">
        <v>9</v>
      </c>
      <c r="D267" s="1" t="s">
        <v>16</v>
      </c>
      <c r="E267" s="1" t="s">
        <v>11</v>
      </c>
      <c r="F267" s="1">
        <v>10.7218</v>
      </c>
      <c r="G267" s="1">
        <v>622.22899800000005</v>
      </c>
      <c r="H267" s="1">
        <v>2.4661</v>
      </c>
      <c r="I267">
        <v>490</v>
      </c>
    </row>
    <row r="268" spans="1:9" x14ac:dyDescent="0.3">
      <c r="A268">
        <v>2020</v>
      </c>
      <c r="B268">
        <v>6</v>
      </c>
      <c r="C268" s="1" t="s">
        <v>9</v>
      </c>
      <c r="D268" s="1" t="s">
        <v>16</v>
      </c>
      <c r="E268" s="1" t="s">
        <v>13</v>
      </c>
      <c r="F268" s="1">
        <v>1.0215000000000001</v>
      </c>
      <c r="G268" s="1">
        <v>160.39298400000001</v>
      </c>
      <c r="H268" s="1">
        <v>0.4597</v>
      </c>
      <c r="I268">
        <v>222</v>
      </c>
    </row>
    <row r="269" spans="1:9" x14ac:dyDescent="0.3">
      <c r="A269">
        <v>2020</v>
      </c>
      <c r="B269">
        <v>6</v>
      </c>
      <c r="C269" s="1" t="s">
        <v>9</v>
      </c>
      <c r="D269" s="1" t="s">
        <v>19</v>
      </c>
      <c r="E269" s="1" t="s">
        <v>12</v>
      </c>
      <c r="F269" s="1">
        <v>2.7663000000000002</v>
      </c>
      <c r="G269" s="1">
        <v>391.48222600000003</v>
      </c>
      <c r="H269" s="1">
        <v>1.0235000000000001</v>
      </c>
      <c r="I269">
        <v>150</v>
      </c>
    </row>
    <row r="270" spans="1:9" x14ac:dyDescent="0.3">
      <c r="A270">
        <v>2020</v>
      </c>
      <c r="B270">
        <v>6</v>
      </c>
      <c r="C270" s="1" t="s">
        <v>9</v>
      </c>
      <c r="D270" s="1" t="s">
        <v>17</v>
      </c>
      <c r="E270" s="1" t="s">
        <v>18</v>
      </c>
      <c r="F270" s="1">
        <v>3.9369999999999998</v>
      </c>
      <c r="G270" s="1">
        <v>360.47724399999998</v>
      </c>
      <c r="H270" s="1">
        <v>0.7087</v>
      </c>
      <c r="I270">
        <v>98</v>
      </c>
    </row>
    <row r="271" spans="1:9" x14ac:dyDescent="0.3">
      <c r="A271">
        <v>2020</v>
      </c>
      <c r="B271">
        <v>6</v>
      </c>
      <c r="C271" s="1" t="s">
        <v>9</v>
      </c>
      <c r="D271" s="1" t="s">
        <v>20</v>
      </c>
      <c r="E271" s="1" t="s">
        <v>12</v>
      </c>
      <c r="F271" s="1">
        <v>2.1413000000000002</v>
      </c>
      <c r="G271" s="1">
        <v>156.110209</v>
      </c>
      <c r="H271" s="1">
        <v>0.77090000000000003</v>
      </c>
      <c r="I271">
        <v>100</v>
      </c>
    </row>
    <row r="272" spans="1:9" x14ac:dyDescent="0.3">
      <c r="A272">
        <v>2020</v>
      </c>
      <c r="B272">
        <v>6</v>
      </c>
      <c r="C272" s="1" t="s">
        <v>9</v>
      </c>
      <c r="D272" s="1" t="s">
        <v>23</v>
      </c>
      <c r="E272" s="1" t="s">
        <v>13</v>
      </c>
      <c r="F272" s="1">
        <v>0.5585</v>
      </c>
      <c r="G272" s="1">
        <v>117.64838</v>
      </c>
      <c r="H272" s="1">
        <v>0.22339999999999999</v>
      </c>
      <c r="I272">
        <v>164</v>
      </c>
    </row>
    <row r="273" spans="1:9" x14ac:dyDescent="0.3">
      <c r="A273">
        <v>2020</v>
      </c>
      <c r="B273">
        <v>6</v>
      </c>
      <c r="C273" s="1" t="s">
        <v>9</v>
      </c>
      <c r="D273" s="1" t="s">
        <v>21</v>
      </c>
      <c r="E273" s="1" t="s">
        <v>22</v>
      </c>
      <c r="F273" s="1">
        <v>4.7999999999999996E-3</v>
      </c>
      <c r="G273" s="1">
        <v>1.560646</v>
      </c>
      <c r="H273" s="1">
        <v>1.4E-3</v>
      </c>
      <c r="I273">
        <v>4</v>
      </c>
    </row>
    <row r="274" spans="1:9" x14ac:dyDescent="0.3">
      <c r="A274">
        <v>2020</v>
      </c>
      <c r="B274">
        <v>6</v>
      </c>
      <c r="C274" s="1" t="s">
        <v>9</v>
      </c>
      <c r="D274" s="1" t="s">
        <v>21</v>
      </c>
      <c r="E274" s="1" t="s">
        <v>13</v>
      </c>
      <c r="F274" s="1">
        <v>0.76719999999999999</v>
      </c>
      <c r="G274" s="1">
        <v>92.905343000000002</v>
      </c>
      <c r="H274" s="1">
        <v>0.30690000000000001</v>
      </c>
      <c r="I274">
        <v>117</v>
      </c>
    </row>
    <row r="275" spans="1:9" x14ac:dyDescent="0.3">
      <c r="A275">
        <v>2020</v>
      </c>
      <c r="B275">
        <v>6</v>
      </c>
      <c r="C275" s="1" t="s">
        <v>9</v>
      </c>
      <c r="D275" s="1" t="s">
        <v>33</v>
      </c>
      <c r="E275" s="1" t="s">
        <v>18</v>
      </c>
      <c r="F275" s="1">
        <v>1.1305000000000001</v>
      </c>
      <c r="G275" s="1">
        <v>55.474507000000003</v>
      </c>
      <c r="H275" s="1">
        <v>0.21479999999999999</v>
      </c>
      <c r="I275">
        <v>82</v>
      </c>
    </row>
    <row r="276" spans="1:9" x14ac:dyDescent="0.3">
      <c r="A276">
        <v>2020</v>
      </c>
      <c r="B276">
        <v>6</v>
      </c>
      <c r="C276" s="1" t="s">
        <v>9</v>
      </c>
      <c r="D276" s="1" t="s">
        <v>33</v>
      </c>
      <c r="E276" s="1" t="s">
        <v>12</v>
      </c>
      <c r="F276" s="1">
        <v>1.2999999999999999E-3</v>
      </c>
      <c r="G276" s="1">
        <v>0.42528700000000003</v>
      </c>
      <c r="H276" s="1">
        <v>5.0000000000000001E-4</v>
      </c>
      <c r="I276">
        <v>1</v>
      </c>
    </row>
    <row r="277" spans="1:9" x14ac:dyDescent="0.3">
      <c r="A277">
        <v>2020</v>
      </c>
      <c r="B277">
        <v>6</v>
      </c>
      <c r="C277" s="1" t="s">
        <v>9</v>
      </c>
      <c r="D277" s="1" t="s">
        <v>42</v>
      </c>
      <c r="E277" s="1" t="s">
        <v>13</v>
      </c>
      <c r="F277" s="1">
        <v>0.21099999999999999</v>
      </c>
      <c r="G277" s="1">
        <v>44.131594</v>
      </c>
      <c r="H277" s="1">
        <v>8.43E-2</v>
      </c>
      <c r="I277">
        <v>0</v>
      </c>
    </row>
    <row r="278" spans="1:9" x14ac:dyDescent="0.3">
      <c r="A278">
        <v>2020</v>
      </c>
      <c r="B278">
        <v>6</v>
      </c>
      <c r="C278" s="1" t="s">
        <v>26</v>
      </c>
      <c r="D278" s="1" t="s">
        <v>10</v>
      </c>
      <c r="E278" s="1" t="s">
        <v>11</v>
      </c>
      <c r="F278" s="1">
        <v>45.3431</v>
      </c>
      <c r="G278" s="1">
        <v>3056.350782</v>
      </c>
      <c r="H278" s="1">
        <v>9.5220000000000002</v>
      </c>
      <c r="I278">
        <v>7767</v>
      </c>
    </row>
    <row r="279" spans="1:9" x14ac:dyDescent="0.3">
      <c r="A279">
        <v>2020</v>
      </c>
      <c r="B279">
        <v>6</v>
      </c>
      <c r="C279" s="1" t="s">
        <v>26</v>
      </c>
      <c r="D279" s="1" t="s">
        <v>10</v>
      </c>
      <c r="E279" s="1" t="s">
        <v>27</v>
      </c>
      <c r="F279" s="1">
        <v>1.2999999999999999E-3</v>
      </c>
      <c r="G279" s="1">
        <v>0.142293</v>
      </c>
      <c r="H279" s="1">
        <v>4.0000000000000002E-4</v>
      </c>
      <c r="I279">
        <v>2</v>
      </c>
    </row>
    <row r="280" spans="1:9" x14ac:dyDescent="0.3">
      <c r="A280">
        <v>2020</v>
      </c>
      <c r="B280">
        <v>6</v>
      </c>
      <c r="C280" s="1" t="s">
        <v>26</v>
      </c>
      <c r="D280" s="1" t="s">
        <v>10</v>
      </c>
      <c r="E280" s="1" t="s">
        <v>12</v>
      </c>
      <c r="F280" s="1">
        <v>76.652299999999997</v>
      </c>
      <c r="G280" s="1">
        <v>6777.6139649999996</v>
      </c>
      <c r="H280" s="1">
        <v>26.828199999999999</v>
      </c>
      <c r="I280">
        <v>8911</v>
      </c>
    </row>
    <row r="281" spans="1:9" x14ac:dyDescent="0.3">
      <c r="A281">
        <v>2020</v>
      </c>
      <c r="B281">
        <v>6</v>
      </c>
      <c r="C281" s="1" t="s">
        <v>26</v>
      </c>
      <c r="D281" s="1" t="s">
        <v>10</v>
      </c>
      <c r="E281" s="1" t="s">
        <v>13</v>
      </c>
      <c r="F281" s="1">
        <v>5.9657999999999998</v>
      </c>
      <c r="G281" s="1">
        <v>822.03046200000006</v>
      </c>
      <c r="H281" s="1">
        <v>2.9828999999999999</v>
      </c>
      <c r="I281">
        <v>1480</v>
      </c>
    </row>
    <row r="282" spans="1:9" x14ac:dyDescent="0.3">
      <c r="A282">
        <v>2020</v>
      </c>
      <c r="B282">
        <v>6</v>
      </c>
      <c r="C282" s="1" t="s">
        <v>26</v>
      </c>
      <c r="D282" s="1" t="s">
        <v>10</v>
      </c>
      <c r="E282" s="1" t="s">
        <v>14</v>
      </c>
      <c r="F282" s="1">
        <v>0.41570000000000001</v>
      </c>
      <c r="G282" s="1">
        <v>66.629109999999997</v>
      </c>
      <c r="H282" s="1">
        <v>0.31180000000000002</v>
      </c>
      <c r="I282">
        <v>308</v>
      </c>
    </row>
    <row r="283" spans="1:9" x14ac:dyDescent="0.3">
      <c r="A283">
        <v>2020</v>
      </c>
      <c r="B283">
        <v>6</v>
      </c>
      <c r="C283" s="1" t="s">
        <v>26</v>
      </c>
      <c r="D283" s="1" t="s">
        <v>15</v>
      </c>
      <c r="E283" s="1" t="s">
        <v>13</v>
      </c>
      <c r="F283" s="1">
        <v>5.8056000000000001</v>
      </c>
      <c r="G283" s="1">
        <v>1161.256081</v>
      </c>
      <c r="H283" s="1">
        <v>2.3222</v>
      </c>
      <c r="I283">
        <v>1295</v>
      </c>
    </row>
    <row r="284" spans="1:9" x14ac:dyDescent="0.3">
      <c r="A284">
        <v>2020</v>
      </c>
      <c r="B284">
        <v>6</v>
      </c>
      <c r="C284" s="1" t="s">
        <v>26</v>
      </c>
      <c r="D284" s="1" t="s">
        <v>20</v>
      </c>
      <c r="E284" s="1" t="s">
        <v>12</v>
      </c>
      <c r="F284" s="1">
        <v>18.790299999999998</v>
      </c>
      <c r="G284" s="1">
        <v>1016.720657</v>
      </c>
      <c r="H284" s="1">
        <v>6.7645</v>
      </c>
      <c r="I284">
        <v>2074</v>
      </c>
    </row>
    <row r="285" spans="1:9" x14ac:dyDescent="0.3">
      <c r="A285">
        <v>2020</v>
      </c>
      <c r="B285">
        <v>6</v>
      </c>
      <c r="C285" s="1" t="s">
        <v>26</v>
      </c>
      <c r="D285" s="1" t="s">
        <v>16</v>
      </c>
      <c r="E285" s="1" t="s">
        <v>11</v>
      </c>
      <c r="F285" s="1">
        <v>3.3243999999999998</v>
      </c>
      <c r="G285" s="1">
        <v>262.77419300000003</v>
      </c>
      <c r="H285" s="1">
        <v>0.76459999999999995</v>
      </c>
      <c r="I285">
        <v>1783</v>
      </c>
    </row>
    <row r="286" spans="1:9" x14ac:dyDescent="0.3">
      <c r="A286">
        <v>2020</v>
      </c>
      <c r="B286">
        <v>6</v>
      </c>
      <c r="C286" s="1" t="s">
        <v>26</v>
      </c>
      <c r="D286" s="1" t="s">
        <v>16</v>
      </c>
      <c r="E286" s="1" t="s">
        <v>13</v>
      </c>
      <c r="F286" s="1">
        <v>0.58250000000000002</v>
      </c>
      <c r="G286" s="1">
        <v>119.82169399999999</v>
      </c>
      <c r="H286" s="1">
        <v>0.2621</v>
      </c>
      <c r="I286">
        <v>235</v>
      </c>
    </row>
    <row r="287" spans="1:9" x14ac:dyDescent="0.3">
      <c r="A287">
        <v>2020</v>
      </c>
      <c r="B287">
        <v>6</v>
      </c>
      <c r="C287" s="1" t="s">
        <v>26</v>
      </c>
      <c r="D287" s="1" t="s">
        <v>19</v>
      </c>
      <c r="E287" s="1" t="s">
        <v>12</v>
      </c>
      <c r="F287" s="1">
        <v>1.3844000000000001</v>
      </c>
      <c r="G287" s="1">
        <v>236.517256</v>
      </c>
      <c r="H287" s="1">
        <v>0.51229999999999998</v>
      </c>
      <c r="I287">
        <v>320</v>
      </c>
    </row>
    <row r="288" spans="1:9" x14ac:dyDescent="0.3">
      <c r="A288">
        <v>2020</v>
      </c>
      <c r="B288">
        <v>6</v>
      </c>
      <c r="C288" s="1" t="s">
        <v>26</v>
      </c>
      <c r="D288" s="1" t="s">
        <v>17</v>
      </c>
      <c r="E288" s="1" t="s">
        <v>18</v>
      </c>
      <c r="F288" s="1">
        <v>1.34</v>
      </c>
      <c r="G288" s="1">
        <v>120.12206</v>
      </c>
      <c r="H288" s="1">
        <v>0.2412</v>
      </c>
      <c r="I288">
        <v>367</v>
      </c>
    </row>
    <row r="289" spans="1:9" x14ac:dyDescent="0.3">
      <c r="A289">
        <v>2020</v>
      </c>
      <c r="B289">
        <v>6</v>
      </c>
      <c r="C289" s="1" t="s">
        <v>26</v>
      </c>
      <c r="D289" s="1" t="s">
        <v>39</v>
      </c>
      <c r="E289" s="1" t="s">
        <v>13</v>
      </c>
      <c r="F289" s="1">
        <v>0.88939999999999997</v>
      </c>
      <c r="G289" s="1">
        <v>92.652782999999999</v>
      </c>
      <c r="H289" s="1">
        <v>0.4446</v>
      </c>
      <c r="I289">
        <v>608</v>
      </c>
    </row>
    <row r="290" spans="1:9" x14ac:dyDescent="0.3">
      <c r="A290">
        <v>2020</v>
      </c>
      <c r="B290">
        <v>6</v>
      </c>
      <c r="C290" s="1" t="s">
        <v>26</v>
      </c>
      <c r="D290" s="1" t="s">
        <v>21</v>
      </c>
      <c r="E290" s="1" t="s">
        <v>22</v>
      </c>
      <c r="F290" s="1">
        <v>2.7000000000000001E-3</v>
      </c>
      <c r="G290" s="1">
        <v>1.081717</v>
      </c>
      <c r="H290" s="1">
        <v>6.9999999999999999E-4</v>
      </c>
      <c r="I290">
        <v>2</v>
      </c>
    </row>
    <row r="291" spans="1:9" x14ac:dyDescent="0.3">
      <c r="A291">
        <v>2020</v>
      </c>
      <c r="B291">
        <v>6</v>
      </c>
      <c r="C291" s="1" t="s">
        <v>26</v>
      </c>
      <c r="D291" s="1" t="s">
        <v>21</v>
      </c>
      <c r="E291" s="1" t="s">
        <v>13</v>
      </c>
      <c r="F291" s="1">
        <v>0.51570000000000005</v>
      </c>
      <c r="G291" s="1">
        <v>56.308770000000003</v>
      </c>
      <c r="H291" s="1">
        <v>0.20630000000000001</v>
      </c>
      <c r="I291">
        <v>338</v>
      </c>
    </row>
    <row r="292" spans="1:9" x14ac:dyDescent="0.3">
      <c r="A292">
        <v>2020</v>
      </c>
      <c r="B292">
        <v>6</v>
      </c>
      <c r="C292" s="1" t="s">
        <v>26</v>
      </c>
      <c r="D292" s="1" t="s">
        <v>30</v>
      </c>
      <c r="E292" s="1" t="s">
        <v>22</v>
      </c>
      <c r="F292" s="1">
        <v>1.0837000000000001</v>
      </c>
      <c r="G292" s="1">
        <v>49.519426000000003</v>
      </c>
      <c r="H292" s="1">
        <v>0.3034</v>
      </c>
      <c r="I292">
        <v>701</v>
      </c>
    </row>
    <row r="293" spans="1:9" x14ac:dyDescent="0.3">
      <c r="A293">
        <v>2020</v>
      </c>
      <c r="B293">
        <v>6</v>
      </c>
      <c r="C293" s="1" t="s">
        <v>26</v>
      </c>
      <c r="D293" s="1" t="s">
        <v>31</v>
      </c>
      <c r="E293" s="1" t="s">
        <v>13</v>
      </c>
      <c r="F293" s="1">
        <v>0.53869999999999996</v>
      </c>
      <c r="G293" s="1">
        <v>47.024197000000001</v>
      </c>
      <c r="H293" s="1">
        <v>0.26929999999999998</v>
      </c>
      <c r="I293">
        <v>121</v>
      </c>
    </row>
    <row r="294" spans="1:9" x14ac:dyDescent="0.3">
      <c r="A294">
        <v>2020</v>
      </c>
      <c r="B294">
        <v>6</v>
      </c>
      <c r="C294" s="1" t="s">
        <v>32</v>
      </c>
      <c r="D294" s="1" t="s">
        <v>10</v>
      </c>
      <c r="E294" s="1" t="s">
        <v>11</v>
      </c>
      <c r="F294" s="1">
        <v>75.933400000000006</v>
      </c>
      <c r="G294" s="1">
        <v>4901.7206390000001</v>
      </c>
      <c r="H294" s="1">
        <v>15.946</v>
      </c>
      <c r="I294">
        <v>10036</v>
      </c>
    </row>
    <row r="295" spans="1:9" x14ac:dyDescent="0.3">
      <c r="A295">
        <v>2020</v>
      </c>
      <c r="B295">
        <v>6</v>
      </c>
      <c r="C295" s="1" t="s">
        <v>32</v>
      </c>
      <c r="D295" s="1" t="s">
        <v>10</v>
      </c>
      <c r="E295" s="1" t="s">
        <v>12</v>
      </c>
      <c r="F295" s="1">
        <v>96.819900000000004</v>
      </c>
      <c r="G295" s="1">
        <v>7862.0244970000003</v>
      </c>
      <c r="H295" s="1">
        <v>33.887</v>
      </c>
      <c r="I295">
        <v>8203</v>
      </c>
    </row>
    <row r="296" spans="1:9" x14ac:dyDescent="0.3">
      <c r="A296">
        <v>2020</v>
      </c>
      <c r="B296">
        <v>6</v>
      </c>
      <c r="C296" s="1" t="s">
        <v>32</v>
      </c>
      <c r="D296" s="1" t="s">
        <v>10</v>
      </c>
      <c r="E296" s="1" t="s">
        <v>13</v>
      </c>
      <c r="F296" s="1">
        <v>14.841699999999999</v>
      </c>
      <c r="G296" s="1">
        <v>1864.033093</v>
      </c>
      <c r="H296" s="1">
        <v>7.4207999999999998</v>
      </c>
      <c r="I296">
        <v>1810</v>
      </c>
    </row>
    <row r="297" spans="1:9" x14ac:dyDescent="0.3">
      <c r="A297">
        <v>2020</v>
      </c>
      <c r="B297">
        <v>6</v>
      </c>
      <c r="C297" s="1" t="s">
        <v>32</v>
      </c>
      <c r="D297" s="1" t="s">
        <v>10</v>
      </c>
      <c r="E297" s="1" t="s">
        <v>14</v>
      </c>
      <c r="F297" s="1">
        <v>0.1094</v>
      </c>
      <c r="G297" s="1">
        <v>15.912793000000001</v>
      </c>
      <c r="H297" s="1">
        <v>8.2000000000000003E-2</v>
      </c>
      <c r="I297">
        <v>71</v>
      </c>
    </row>
    <row r="298" spans="1:9" x14ac:dyDescent="0.3">
      <c r="A298">
        <v>2020</v>
      </c>
      <c r="B298">
        <v>6</v>
      </c>
      <c r="C298" s="1" t="s">
        <v>32</v>
      </c>
      <c r="D298" s="1" t="s">
        <v>15</v>
      </c>
      <c r="E298" s="1" t="s">
        <v>13</v>
      </c>
      <c r="F298" s="1">
        <v>20.441199999999998</v>
      </c>
      <c r="G298" s="1">
        <v>4241.4783729999999</v>
      </c>
      <c r="H298" s="1">
        <v>8.1765000000000008</v>
      </c>
      <c r="I298">
        <v>2246</v>
      </c>
    </row>
    <row r="299" spans="1:9" x14ac:dyDescent="0.3">
      <c r="A299">
        <v>2020</v>
      </c>
      <c r="B299">
        <v>6</v>
      </c>
      <c r="C299" s="1" t="s">
        <v>32</v>
      </c>
      <c r="D299" s="1" t="s">
        <v>20</v>
      </c>
      <c r="E299" s="1" t="s">
        <v>12</v>
      </c>
      <c r="F299" s="1">
        <v>31.279399999999999</v>
      </c>
      <c r="G299" s="1">
        <v>1824.2965959999999</v>
      </c>
      <c r="H299" s="1">
        <v>11.2606</v>
      </c>
      <c r="I299">
        <v>2090</v>
      </c>
    </row>
    <row r="300" spans="1:9" x14ac:dyDescent="0.3">
      <c r="A300">
        <v>2020</v>
      </c>
      <c r="B300">
        <v>6</v>
      </c>
      <c r="C300" s="1" t="s">
        <v>32</v>
      </c>
      <c r="D300" s="1" t="s">
        <v>19</v>
      </c>
      <c r="E300" s="1" t="s">
        <v>12</v>
      </c>
      <c r="F300" s="1">
        <v>8.0562000000000005</v>
      </c>
      <c r="G300" s="1">
        <v>1209.3945510000001</v>
      </c>
      <c r="H300" s="1">
        <v>2.9807999999999999</v>
      </c>
      <c r="I300">
        <v>630</v>
      </c>
    </row>
    <row r="301" spans="1:9" x14ac:dyDescent="0.3">
      <c r="A301">
        <v>2020</v>
      </c>
      <c r="B301">
        <v>6</v>
      </c>
      <c r="C301" s="1" t="s">
        <v>32</v>
      </c>
      <c r="D301" s="1" t="s">
        <v>16</v>
      </c>
      <c r="E301" s="1" t="s">
        <v>11</v>
      </c>
      <c r="F301" s="1">
        <v>4.3128000000000002</v>
      </c>
      <c r="G301" s="1">
        <v>302.101449</v>
      </c>
      <c r="H301" s="1">
        <v>0.9919</v>
      </c>
      <c r="I301">
        <v>1587</v>
      </c>
    </row>
    <row r="302" spans="1:9" x14ac:dyDescent="0.3">
      <c r="A302">
        <v>2020</v>
      </c>
      <c r="B302">
        <v>6</v>
      </c>
      <c r="C302" s="1" t="s">
        <v>32</v>
      </c>
      <c r="D302" s="1" t="s">
        <v>16</v>
      </c>
      <c r="E302" s="1" t="s">
        <v>13</v>
      </c>
      <c r="F302" s="1">
        <v>3.1105</v>
      </c>
      <c r="G302" s="1">
        <v>565.05665799999997</v>
      </c>
      <c r="H302" s="1">
        <v>1.3996999999999999</v>
      </c>
      <c r="I302">
        <v>1088</v>
      </c>
    </row>
    <row r="303" spans="1:9" x14ac:dyDescent="0.3">
      <c r="A303">
        <v>2020</v>
      </c>
      <c r="B303">
        <v>6</v>
      </c>
      <c r="C303" s="1" t="s">
        <v>32</v>
      </c>
      <c r="D303" s="1" t="s">
        <v>33</v>
      </c>
      <c r="E303" s="1" t="s">
        <v>18</v>
      </c>
      <c r="F303" s="1">
        <v>1.7588999999999999</v>
      </c>
      <c r="G303" s="1">
        <v>476.18338699999998</v>
      </c>
      <c r="H303" s="1">
        <v>0.3342</v>
      </c>
      <c r="I303">
        <v>97</v>
      </c>
    </row>
    <row r="304" spans="1:9" x14ac:dyDescent="0.3">
      <c r="A304">
        <v>2020</v>
      </c>
      <c r="B304">
        <v>6</v>
      </c>
      <c r="C304" s="1" t="s">
        <v>32</v>
      </c>
      <c r="D304" s="1" t="s">
        <v>33</v>
      </c>
      <c r="E304" s="1" t="s">
        <v>12</v>
      </c>
      <c r="F304" s="1">
        <v>2.4500000000000001E-2</v>
      </c>
      <c r="G304" s="1">
        <v>7.8485170000000002</v>
      </c>
      <c r="H304" s="1">
        <v>8.6999999999999994E-3</v>
      </c>
      <c r="I304">
        <v>6</v>
      </c>
    </row>
    <row r="305" spans="1:9" x14ac:dyDescent="0.3">
      <c r="A305">
        <v>2020</v>
      </c>
      <c r="B305">
        <v>6</v>
      </c>
      <c r="C305" s="1" t="s">
        <v>32</v>
      </c>
      <c r="D305" s="1" t="s">
        <v>33</v>
      </c>
      <c r="E305" s="1" t="s">
        <v>13</v>
      </c>
      <c r="F305" s="1">
        <v>5.5800000000000002E-2</v>
      </c>
      <c r="G305" s="1">
        <v>27.373598000000001</v>
      </c>
      <c r="H305" s="1">
        <v>2.7900000000000001E-2</v>
      </c>
      <c r="I305">
        <v>43</v>
      </c>
    </row>
    <row r="306" spans="1:9" x14ac:dyDescent="0.3">
      <c r="A306">
        <v>2020</v>
      </c>
      <c r="B306">
        <v>6</v>
      </c>
      <c r="C306" s="1" t="s">
        <v>32</v>
      </c>
      <c r="D306" s="1" t="s">
        <v>29</v>
      </c>
      <c r="E306" s="1" t="s">
        <v>18</v>
      </c>
      <c r="F306" s="1">
        <v>1.35E-2</v>
      </c>
      <c r="G306" s="1">
        <v>3.2805589999999998</v>
      </c>
      <c r="H306" s="1">
        <v>2.5999999999999999E-3</v>
      </c>
      <c r="I306">
        <v>7</v>
      </c>
    </row>
    <row r="307" spans="1:9" x14ac:dyDescent="0.3">
      <c r="A307">
        <v>2020</v>
      </c>
      <c r="B307">
        <v>6</v>
      </c>
      <c r="C307" s="1" t="s">
        <v>32</v>
      </c>
      <c r="D307" s="1" t="s">
        <v>29</v>
      </c>
      <c r="E307" s="1" t="s">
        <v>13</v>
      </c>
      <c r="F307" s="1">
        <v>1.3282</v>
      </c>
      <c r="G307" s="1">
        <v>371.495588</v>
      </c>
      <c r="H307" s="1">
        <v>0.53129999999999999</v>
      </c>
      <c r="I307">
        <v>220</v>
      </c>
    </row>
    <row r="308" spans="1:9" x14ac:dyDescent="0.3">
      <c r="A308">
        <v>2020</v>
      </c>
      <c r="B308">
        <v>6</v>
      </c>
      <c r="C308" s="1" t="s">
        <v>32</v>
      </c>
      <c r="D308" s="1" t="s">
        <v>39</v>
      </c>
      <c r="E308" s="1" t="s">
        <v>13</v>
      </c>
      <c r="F308" s="1">
        <v>2.1193</v>
      </c>
      <c r="G308" s="1">
        <v>223.75804600000001</v>
      </c>
      <c r="H308" s="1">
        <v>1.0596000000000001</v>
      </c>
      <c r="I308">
        <v>1456</v>
      </c>
    </row>
    <row r="309" spans="1:9" x14ac:dyDescent="0.3">
      <c r="A309">
        <v>2020</v>
      </c>
      <c r="B309">
        <v>6</v>
      </c>
      <c r="C309" s="1" t="s">
        <v>32</v>
      </c>
      <c r="D309" s="1" t="s">
        <v>35</v>
      </c>
      <c r="E309" s="1" t="s">
        <v>18</v>
      </c>
      <c r="F309" s="1">
        <v>0.39269999999999999</v>
      </c>
      <c r="G309" s="1">
        <v>60.613095000000001</v>
      </c>
      <c r="H309" s="1">
        <v>7.0699999999999999E-2</v>
      </c>
      <c r="I309">
        <v>0</v>
      </c>
    </row>
    <row r="310" spans="1:9" x14ac:dyDescent="0.3">
      <c r="A310">
        <v>2020</v>
      </c>
      <c r="B310">
        <v>6</v>
      </c>
      <c r="C310" s="1" t="s">
        <v>32</v>
      </c>
      <c r="D310" s="1" t="s">
        <v>35</v>
      </c>
      <c r="E310" s="1" t="s">
        <v>12</v>
      </c>
      <c r="F310" s="1">
        <v>0.55210000000000004</v>
      </c>
      <c r="G310" s="1">
        <v>120.995908</v>
      </c>
      <c r="H310" s="1">
        <v>0.1933</v>
      </c>
      <c r="I310">
        <v>0</v>
      </c>
    </row>
    <row r="311" spans="1:9" x14ac:dyDescent="0.3">
      <c r="A311">
        <v>2020</v>
      </c>
      <c r="B311">
        <v>6</v>
      </c>
      <c r="C311" s="1" t="s">
        <v>32</v>
      </c>
      <c r="D311" s="1" t="s">
        <v>38</v>
      </c>
      <c r="E311" s="1" t="s">
        <v>27</v>
      </c>
      <c r="F311" s="1">
        <v>0.12820000000000001</v>
      </c>
      <c r="G311" s="1">
        <v>24.489549</v>
      </c>
      <c r="H311" s="1">
        <v>4.2299999999999997E-2</v>
      </c>
      <c r="I311">
        <v>0</v>
      </c>
    </row>
    <row r="312" spans="1:9" x14ac:dyDescent="0.3">
      <c r="A312">
        <v>2020</v>
      </c>
      <c r="B312">
        <v>6</v>
      </c>
      <c r="C312" s="1" t="s">
        <v>32</v>
      </c>
      <c r="D312" s="1" t="s">
        <v>38</v>
      </c>
      <c r="E312" s="1" t="s">
        <v>13</v>
      </c>
      <c r="F312" s="1">
        <v>0.33360000000000001</v>
      </c>
      <c r="G312" s="1">
        <v>149.10901799999999</v>
      </c>
      <c r="H312" s="1">
        <v>0.16669999999999999</v>
      </c>
      <c r="I312">
        <v>0</v>
      </c>
    </row>
    <row r="313" spans="1:9" x14ac:dyDescent="0.3">
      <c r="A313">
        <v>2020</v>
      </c>
      <c r="B313">
        <v>7</v>
      </c>
      <c r="C313" s="1" t="s">
        <v>9</v>
      </c>
      <c r="D313" s="1" t="s">
        <v>10</v>
      </c>
      <c r="E313" s="1" t="s">
        <v>11</v>
      </c>
      <c r="F313" s="1">
        <v>15.116899999999999</v>
      </c>
      <c r="G313" s="1">
        <v>870.32508299999995</v>
      </c>
      <c r="H313" s="1">
        <v>3.1745999999999999</v>
      </c>
      <c r="I313">
        <v>608</v>
      </c>
    </row>
    <row r="314" spans="1:9" x14ac:dyDescent="0.3">
      <c r="A314">
        <v>2020</v>
      </c>
      <c r="B314">
        <v>7</v>
      </c>
      <c r="C314" s="1" t="s">
        <v>9</v>
      </c>
      <c r="D314" s="1" t="s">
        <v>10</v>
      </c>
      <c r="E314" s="1" t="s">
        <v>12</v>
      </c>
      <c r="F314" s="1">
        <v>87.891099999999994</v>
      </c>
      <c r="G314" s="1">
        <v>7403.3548629999996</v>
      </c>
      <c r="H314" s="1">
        <v>30.761800000000001</v>
      </c>
      <c r="I314">
        <v>714</v>
      </c>
    </row>
    <row r="315" spans="1:9" x14ac:dyDescent="0.3">
      <c r="A315">
        <v>2020</v>
      </c>
      <c r="B315">
        <v>7</v>
      </c>
      <c r="C315" s="1" t="s">
        <v>9</v>
      </c>
      <c r="D315" s="1" t="s">
        <v>10</v>
      </c>
      <c r="E315" s="1" t="s">
        <v>13</v>
      </c>
      <c r="F315" s="1">
        <v>21.0883</v>
      </c>
      <c r="G315" s="1">
        <v>2552.4830870000001</v>
      </c>
      <c r="H315" s="1">
        <v>10.5441</v>
      </c>
      <c r="I315">
        <v>578</v>
      </c>
    </row>
    <row r="316" spans="1:9" x14ac:dyDescent="0.3">
      <c r="A316">
        <v>2020</v>
      </c>
      <c r="B316">
        <v>7</v>
      </c>
      <c r="C316" s="1" t="s">
        <v>9</v>
      </c>
      <c r="D316" s="1" t="s">
        <v>10</v>
      </c>
      <c r="E316" s="1" t="s">
        <v>14</v>
      </c>
      <c r="F316" s="1">
        <v>3.56E-2</v>
      </c>
      <c r="G316" s="1">
        <v>6.2832290000000004</v>
      </c>
      <c r="H316" s="1">
        <v>2.6700000000000002E-2</v>
      </c>
      <c r="I316">
        <v>10</v>
      </c>
    </row>
    <row r="317" spans="1:9" x14ac:dyDescent="0.3">
      <c r="A317">
        <v>2020</v>
      </c>
      <c r="B317">
        <v>7</v>
      </c>
      <c r="C317" s="1" t="s">
        <v>9</v>
      </c>
      <c r="D317" s="1" t="s">
        <v>15</v>
      </c>
      <c r="E317" s="1" t="s">
        <v>13</v>
      </c>
      <c r="F317" s="1">
        <v>14.491899999999999</v>
      </c>
      <c r="G317" s="1">
        <v>2822.8310240000001</v>
      </c>
      <c r="H317" s="1">
        <v>5.7967000000000004</v>
      </c>
      <c r="I317">
        <v>575</v>
      </c>
    </row>
    <row r="318" spans="1:9" x14ac:dyDescent="0.3">
      <c r="A318">
        <v>2020</v>
      </c>
      <c r="B318">
        <v>7</v>
      </c>
      <c r="C318" s="1" t="s">
        <v>9</v>
      </c>
      <c r="D318" s="1" t="s">
        <v>16</v>
      </c>
      <c r="E318" s="1" t="s">
        <v>11</v>
      </c>
      <c r="F318" s="1">
        <v>7.9988000000000001</v>
      </c>
      <c r="G318" s="1">
        <v>472.15317099999999</v>
      </c>
      <c r="H318" s="1">
        <v>1.8396999999999999</v>
      </c>
      <c r="I318">
        <v>475</v>
      </c>
    </row>
    <row r="319" spans="1:9" x14ac:dyDescent="0.3">
      <c r="A319">
        <v>2020</v>
      </c>
      <c r="B319">
        <v>7</v>
      </c>
      <c r="C319" s="1" t="s">
        <v>9</v>
      </c>
      <c r="D319" s="1" t="s">
        <v>16</v>
      </c>
      <c r="E319" s="1" t="s">
        <v>13</v>
      </c>
      <c r="F319" s="1">
        <v>0.70979999999999999</v>
      </c>
      <c r="G319" s="1">
        <v>116.37331399999999</v>
      </c>
      <c r="H319" s="1">
        <v>0.31940000000000002</v>
      </c>
      <c r="I319">
        <v>166</v>
      </c>
    </row>
    <row r="320" spans="1:9" x14ac:dyDescent="0.3">
      <c r="A320">
        <v>2020</v>
      </c>
      <c r="B320">
        <v>7</v>
      </c>
      <c r="C320" s="1" t="s">
        <v>9</v>
      </c>
      <c r="D320" s="1" t="s">
        <v>19</v>
      </c>
      <c r="E320" s="1" t="s">
        <v>12</v>
      </c>
      <c r="F320" s="1">
        <v>2.7746</v>
      </c>
      <c r="G320" s="1">
        <v>382.44563799999997</v>
      </c>
      <c r="H320" s="1">
        <v>1.0266999999999999</v>
      </c>
      <c r="I320">
        <v>151</v>
      </c>
    </row>
    <row r="321" spans="1:9" x14ac:dyDescent="0.3">
      <c r="A321">
        <v>2020</v>
      </c>
      <c r="B321">
        <v>7</v>
      </c>
      <c r="C321" s="1" t="s">
        <v>9</v>
      </c>
      <c r="D321" s="1" t="s">
        <v>17</v>
      </c>
      <c r="E321" s="1" t="s">
        <v>18</v>
      </c>
      <c r="F321" s="1">
        <v>3.0070999999999999</v>
      </c>
      <c r="G321" s="1">
        <v>290.43078500000001</v>
      </c>
      <c r="H321" s="1">
        <v>0.5413</v>
      </c>
      <c r="I321">
        <v>97</v>
      </c>
    </row>
    <row r="322" spans="1:9" x14ac:dyDescent="0.3">
      <c r="A322">
        <v>2020</v>
      </c>
      <c r="B322">
        <v>7</v>
      </c>
      <c r="C322" s="1" t="s">
        <v>9</v>
      </c>
      <c r="D322" s="1" t="s">
        <v>20</v>
      </c>
      <c r="E322" s="1" t="s">
        <v>12</v>
      </c>
      <c r="F322" s="1">
        <v>3.0331999999999999</v>
      </c>
      <c r="G322" s="1">
        <v>201.709554</v>
      </c>
      <c r="H322" s="1">
        <v>1.0919000000000001</v>
      </c>
      <c r="I322">
        <v>172</v>
      </c>
    </row>
    <row r="323" spans="1:9" x14ac:dyDescent="0.3">
      <c r="A323">
        <v>2020</v>
      </c>
      <c r="B323">
        <v>7</v>
      </c>
      <c r="C323" s="1" t="s">
        <v>9</v>
      </c>
      <c r="D323" s="1" t="s">
        <v>23</v>
      </c>
      <c r="E323" s="1" t="s">
        <v>13</v>
      </c>
      <c r="F323" s="1">
        <v>0.55979999999999996</v>
      </c>
      <c r="G323" s="1">
        <v>112.794113</v>
      </c>
      <c r="H323" s="1">
        <v>0.22389999999999999</v>
      </c>
      <c r="I323">
        <v>183</v>
      </c>
    </row>
    <row r="324" spans="1:9" x14ac:dyDescent="0.3">
      <c r="A324">
        <v>2020</v>
      </c>
      <c r="B324">
        <v>7</v>
      </c>
      <c r="C324" s="1" t="s">
        <v>9</v>
      </c>
      <c r="D324" s="1" t="s">
        <v>21</v>
      </c>
      <c r="E324" s="1" t="s">
        <v>22</v>
      </c>
      <c r="F324" s="1">
        <v>6.1999999999999998E-3</v>
      </c>
      <c r="G324" s="1">
        <v>1.9862649999999999</v>
      </c>
      <c r="H324" s="1">
        <v>1.6999999999999999E-3</v>
      </c>
      <c r="I324">
        <v>3</v>
      </c>
    </row>
    <row r="325" spans="1:9" x14ac:dyDescent="0.3">
      <c r="A325">
        <v>2020</v>
      </c>
      <c r="B325">
        <v>7</v>
      </c>
      <c r="C325" s="1" t="s">
        <v>9</v>
      </c>
      <c r="D325" s="1" t="s">
        <v>21</v>
      </c>
      <c r="E325" s="1" t="s">
        <v>13</v>
      </c>
      <c r="F325" s="1">
        <v>0.78590000000000004</v>
      </c>
      <c r="G325" s="1">
        <v>93.897745999999998</v>
      </c>
      <c r="H325" s="1">
        <v>0.31440000000000001</v>
      </c>
      <c r="I325">
        <v>117</v>
      </c>
    </row>
    <row r="326" spans="1:9" x14ac:dyDescent="0.3">
      <c r="A326">
        <v>2020</v>
      </c>
      <c r="B326">
        <v>7</v>
      </c>
      <c r="C326" s="1" t="s">
        <v>9</v>
      </c>
      <c r="D326" s="1" t="s">
        <v>42</v>
      </c>
      <c r="E326" s="1" t="s">
        <v>13</v>
      </c>
      <c r="F326" s="1">
        <v>0.22650000000000001</v>
      </c>
      <c r="G326" s="1">
        <v>47.412948999999998</v>
      </c>
      <c r="H326" s="1">
        <v>9.06E-2</v>
      </c>
      <c r="I326">
        <v>57</v>
      </c>
    </row>
    <row r="327" spans="1:9" x14ac:dyDescent="0.3">
      <c r="A327">
        <v>2020</v>
      </c>
      <c r="B327">
        <v>7</v>
      </c>
      <c r="C327" s="1" t="s">
        <v>9</v>
      </c>
      <c r="D327" s="1" t="s">
        <v>24</v>
      </c>
      <c r="E327" s="1" t="s">
        <v>18</v>
      </c>
      <c r="F327" s="1">
        <v>0.2089</v>
      </c>
      <c r="G327" s="1">
        <v>35.509419000000001</v>
      </c>
      <c r="H327" s="1">
        <v>3.9699999999999999E-2</v>
      </c>
      <c r="I327">
        <v>0</v>
      </c>
    </row>
    <row r="328" spans="1:9" x14ac:dyDescent="0.3">
      <c r="A328">
        <v>2020</v>
      </c>
      <c r="B328">
        <v>7</v>
      </c>
      <c r="C328" s="1" t="s">
        <v>9</v>
      </c>
      <c r="D328" s="1" t="s">
        <v>24</v>
      </c>
      <c r="E328" s="1" t="s">
        <v>12</v>
      </c>
      <c r="F328" s="1">
        <v>1.1000000000000001E-3</v>
      </c>
      <c r="G328" s="1">
        <v>0.14985200000000001</v>
      </c>
      <c r="H328" s="1">
        <v>4.0000000000000002E-4</v>
      </c>
      <c r="I328">
        <v>0</v>
      </c>
    </row>
    <row r="329" spans="1:9" x14ac:dyDescent="0.3">
      <c r="A329">
        <v>2020</v>
      </c>
      <c r="B329">
        <v>7</v>
      </c>
      <c r="C329" s="1" t="s">
        <v>26</v>
      </c>
      <c r="D329" s="1" t="s">
        <v>10</v>
      </c>
      <c r="E329" s="1" t="s">
        <v>11</v>
      </c>
      <c r="F329" s="1">
        <v>50.706299999999999</v>
      </c>
      <c r="G329" s="1">
        <v>3398.4730479999998</v>
      </c>
      <c r="H329" s="1">
        <v>10.648300000000001</v>
      </c>
      <c r="I329">
        <v>8349</v>
      </c>
    </row>
    <row r="330" spans="1:9" x14ac:dyDescent="0.3">
      <c r="A330">
        <v>2020</v>
      </c>
      <c r="B330">
        <v>7</v>
      </c>
      <c r="C330" s="1" t="s">
        <v>26</v>
      </c>
      <c r="D330" s="1" t="s">
        <v>10</v>
      </c>
      <c r="E330" s="1" t="s">
        <v>27</v>
      </c>
      <c r="F330" s="1">
        <v>1E-4</v>
      </c>
      <c r="G330" s="1">
        <v>1.0940999999999999E-2</v>
      </c>
      <c r="H330" s="1" t="s">
        <v>40</v>
      </c>
      <c r="I330">
        <v>0</v>
      </c>
    </row>
    <row r="331" spans="1:9" x14ac:dyDescent="0.3">
      <c r="A331">
        <v>2020</v>
      </c>
      <c r="B331">
        <v>7</v>
      </c>
      <c r="C331" s="1" t="s">
        <v>26</v>
      </c>
      <c r="D331" s="1" t="s">
        <v>10</v>
      </c>
      <c r="E331" s="1" t="s">
        <v>12</v>
      </c>
      <c r="F331" s="1">
        <v>63.533499999999997</v>
      </c>
      <c r="G331" s="1">
        <v>5999.0034340000002</v>
      </c>
      <c r="H331" s="1">
        <v>22.236699999999999</v>
      </c>
      <c r="I331">
        <v>8630</v>
      </c>
    </row>
    <row r="332" spans="1:9" x14ac:dyDescent="0.3">
      <c r="A332">
        <v>2020</v>
      </c>
      <c r="B332">
        <v>7</v>
      </c>
      <c r="C332" s="1" t="s">
        <v>26</v>
      </c>
      <c r="D332" s="1" t="s">
        <v>10</v>
      </c>
      <c r="E332" s="1" t="s">
        <v>13</v>
      </c>
      <c r="F332" s="1">
        <v>6.4630000000000001</v>
      </c>
      <c r="G332" s="1">
        <v>909.79536099999996</v>
      </c>
      <c r="H332" s="1">
        <v>3.2315999999999998</v>
      </c>
      <c r="I332">
        <v>1457</v>
      </c>
    </row>
    <row r="333" spans="1:9" x14ac:dyDescent="0.3">
      <c r="A333">
        <v>2020</v>
      </c>
      <c r="B333">
        <v>7</v>
      </c>
      <c r="C333" s="1" t="s">
        <v>26</v>
      </c>
      <c r="D333" s="1" t="s">
        <v>10</v>
      </c>
      <c r="E333" s="1" t="s">
        <v>14</v>
      </c>
      <c r="F333" s="1">
        <v>0.46260000000000001</v>
      </c>
      <c r="G333" s="1">
        <v>79.825210999999996</v>
      </c>
      <c r="H333" s="1">
        <v>0.34699999999999998</v>
      </c>
      <c r="I333">
        <v>307</v>
      </c>
    </row>
    <row r="334" spans="1:9" x14ac:dyDescent="0.3">
      <c r="A334">
        <v>2020</v>
      </c>
      <c r="B334">
        <v>7</v>
      </c>
      <c r="C334" s="1" t="s">
        <v>26</v>
      </c>
      <c r="D334" s="1" t="s">
        <v>15</v>
      </c>
      <c r="E334" s="1" t="s">
        <v>13</v>
      </c>
      <c r="F334" s="1">
        <v>7.2123999999999997</v>
      </c>
      <c r="G334" s="1">
        <v>1518.623836</v>
      </c>
      <c r="H334" s="1">
        <v>2.8849</v>
      </c>
      <c r="I334">
        <v>1343</v>
      </c>
    </row>
    <row r="335" spans="1:9" x14ac:dyDescent="0.3">
      <c r="A335">
        <v>2020</v>
      </c>
      <c r="B335">
        <v>7</v>
      </c>
      <c r="C335" s="1" t="s">
        <v>26</v>
      </c>
      <c r="D335" s="1" t="s">
        <v>20</v>
      </c>
      <c r="E335" s="1" t="s">
        <v>12</v>
      </c>
      <c r="F335" s="1">
        <v>8.89</v>
      </c>
      <c r="G335" s="1">
        <v>612.199476</v>
      </c>
      <c r="H335" s="1">
        <v>3.2004000000000001</v>
      </c>
      <c r="I335">
        <v>1973</v>
      </c>
    </row>
    <row r="336" spans="1:9" x14ac:dyDescent="0.3">
      <c r="A336">
        <v>2020</v>
      </c>
      <c r="B336">
        <v>7</v>
      </c>
      <c r="C336" s="1" t="s">
        <v>26</v>
      </c>
      <c r="D336" s="1" t="s">
        <v>16</v>
      </c>
      <c r="E336" s="1" t="s">
        <v>11</v>
      </c>
      <c r="F336" s="1">
        <v>2.8536999999999999</v>
      </c>
      <c r="G336" s="1">
        <v>235.936746</v>
      </c>
      <c r="H336" s="1">
        <v>0.65639999999999998</v>
      </c>
      <c r="I336">
        <v>1216</v>
      </c>
    </row>
    <row r="337" spans="1:9" x14ac:dyDescent="0.3">
      <c r="A337">
        <v>2020</v>
      </c>
      <c r="B337">
        <v>7</v>
      </c>
      <c r="C337" s="1" t="s">
        <v>26</v>
      </c>
      <c r="D337" s="1" t="s">
        <v>16</v>
      </c>
      <c r="E337" s="1" t="s">
        <v>13</v>
      </c>
      <c r="F337" s="1">
        <v>1.1923999999999999</v>
      </c>
      <c r="G337" s="1">
        <v>193.56644</v>
      </c>
      <c r="H337" s="1">
        <v>0.53659999999999997</v>
      </c>
      <c r="I337">
        <v>292</v>
      </c>
    </row>
    <row r="338" spans="1:9" x14ac:dyDescent="0.3">
      <c r="A338">
        <v>2020</v>
      </c>
      <c r="B338">
        <v>7</v>
      </c>
      <c r="C338" s="1" t="s">
        <v>26</v>
      </c>
      <c r="D338" s="1" t="s">
        <v>19</v>
      </c>
      <c r="E338" s="1" t="s">
        <v>12</v>
      </c>
      <c r="F338" s="1">
        <v>0.79969999999999997</v>
      </c>
      <c r="G338" s="1">
        <v>132.96428599999999</v>
      </c>
      <c r="H338" s="1">
        <v>0.2959</v>
      </c>
      <c r="I338">
        <v>484</v>
      </c>
    </row>
    <row r="339" spans="1:9" x14ac:dyDescent="0.3">
      <c r="A339">
        <v>2020</v>
      </c>
      <c r="B339">
        <v>7</v>
      </c>
      <c r="C339" s="1" t="s">
        <v>26</v>
      </c>
      <c r="D339" s="1" t="s">
        <v>17</v>
      </c>
      <c r="E339" s="1" t="s">
        <v>18</v>
      </c>
      <c r="F339" s="1">
        <v>1.3448</v>
      </c>
      <c r="G339" s="1">
        <v>119.129525</v>
      </c>
      <c r="H339" s="1">
        <v>0.24199999999999999</v>
      </c>
      <c r="I339">
        <v>394</v>
      </c>
    </row>
    <row r="340" spans="1:9" x14ac:dyDescent="0.3">
      <c r="A340">
        <v>2020</v>
      </c>
      <c r="B340">
        <v>7</v>
      </c>
      <c r="C340" s="1" t="s">
        <v>26</v>
      </c>
      <c r="D340" s="1" t="s">
        <v>44</v>
      </c>
      <c r="E340" s="1" t="s">
        <v>12</v>
      </c>
      <c r="F340" s="1">
        <v>0.42970000000000003</v>
      </c>
      <c r="G340" s="1">
        <v>86.020452000000006</v>
      </c>
      <c r="H340" s="1">
        <v>0.15040000000000001</v>
      </c>
      <c r="I340">
        <v>0</v>
      </c>
    </row>
    <row r="341" spans="1:9" x14ac:dyDescent="0.3">
      <c r="A341">
        <v>2020</v>
      </c>
      <c r="B341">
        <v>7</v>
      </c>
      <c r="C341" s="1" t="s">
        <v>26</v>
      </c>
      <c r="D341" s="1" t="s">
        <v>21</v>
      </c>
      <c r="E341" s="1" t="s">
        <v>22</v>
      </c>
      <c r="F341" s="1">
        <v>5.3E-3</v>
      </c>
      <c r="G341" s="1">
        <v>1.9222790000000001</v>
      </c>
      <c r="H341" s="1">
        <v>1.5E-3</v>
      </c>
      <c r="I341">
        <v>2</v>
      </c>
    </row>
    <row r="342" spans="1:9" x14ac:dyDescent="0.3">
      <c r="A342">
        <v>2020</v>
      </c>
      <c r="B342">
        <v>7</v>
      </c>
      <c r="C342" s="1" t="s">
        <v>26</v>
      </c>
      <c r="D342" s="1" t="s">
        <v>21</v>
      </c>
      <c r="E342" s="1" t="s">
        <v>13</v>
      </c>
      <c r="F342" s="1">
        <v>0.64539999999999997</v>
      </c>
      <c r="G342" s="1">
        <v>70.732262000000006</v>
      </c>
      <c r="H342" s="1">
        <v>0.2581</v>
      </c>
      <c r="I342">
        <v>422</v>
      </c>
    </row>
    <row r="343" spans="1:9" x14ac:dyDescent="0.3">
      <c r="A343">
        <v>2020</v>
      </c>
      <c r="B343">
        <v>7</v>
      </c>
      <c r="C343" s="1" t="s">
        <v>26</v>
      </c>
      <c r="D343" s="1" t="s">
        <v>29</v>
      </c>
      <c r="E343" s="1" t="s">
        <v>18</v>
      </c>
      <c r="F343" s="1">
        <v>2.9899999999999999E-2</v>
      </c>
      <c r="G343" s="1">
        <v>10.112935</v>
      </c>
      <c r="H343" s="1">
        <v>5.7000000000000002E-3</v>
      </c>
      <c r="I343">
        <v>0</v>
      </c>
    </row>
    <row r="344" spans="1:9" x14ac:dyDescent="0.3">
      <c r="A344">
        <v>2020</v>
      </c>
      <c r="B344">
        <v>7</v>
      </c>
      <c r="C344" s="1" t="s">
        <v>26</v>
      </c>
      <c r="D344" s="1" t="s">
        <v>29</v>
      </c>
      <c r="E344" s="1" t="s">
        <v>13</v>
      </c>
      <c r="F344" s="1">
        <v>0.1454</v>
      </c>
      <c r="G344" s="1">
        <v>46.945756000000003</v>
      </c>
      <c r="H344" s="1">
        <v>5.8200000000000002E-2</v>
      </c>
      <c r="I344">
        <v>0</v>
      </c>
    </row>
    <row r="345" spans="1:9" x14ac:dyDescent="0.3">
      <c r="A345">
        <v>2020</v>
      </c>
      <c r="B345">
        <v>7</v>
      </c>
      <c r="C345" s="1" t="s">
        <v>26</v>
      </c>
      <c r="D345" s="1" t="s">
        <v>39</v>
      </c>
      <c r="E345" s="1" t="s">
        <v>13</v>
      </c>
      <c r="F345" s="1">
        <v>0.48580000000000001</v>
      </c>
      <c r="G345" s="1">
        <v>51.738093999999997</v>
      </c>
      <c r="H345" s="1">
        <v>0.2429</v>
      </c>
      <c r="I345">
        <v>400</v>
      </c>
    </row>
    <row r="346" spans="1:9" x14ac:dyDescent="0.3">
      <c r="A346">
        <v>2020</v>
      </c>
      <c r="B346">
        <v>7</v>
      </c>
      <c r="C346" s="1" t="s">
        <v>32</v>
      </c>
      <c r="D346" s="1" t="s">
        <v>10</v>
      </c>
      <c r="E346" s="1" t="s">
        <v>11</v>
      </c>
      <c r="F346" s="1">
        <v>86.102199999999996</v>
      </c>
      <c r="G346" s="1">
        <v>5422.0549819999997</v>
      </c>
      <c r="H346" s="1">
        <v>18.081499999999998</v>
      </c>
      <c r="I346">
        <v>11371</v>
      </c>
    </row>
    <row r="347" spans="1:9" x14ac:dyDescent="0.3">
      <c r="A347">
        <v>2020</v>
      </c>
      <c r="B347">
        <v>7</v>
      </c>
      <c r="C347" s="1" t="s">
        <v>32</v>
      </c>
      <c r="D347" s="1" t="s">
        <v>10</v>
      </c>
      <c r="E347" s="1" t="s">
        <v>12</v>
      </c>
      <c r="F347" s="1">
        <v>67.732699999999994</v>
      </c>
      <c r="G347" s="1">
        <v>5977.6977690000003</v>
      </c>
      <c r="H347" s="1">
        <v>23.706399999999999</v>
      </c>
      <c r="I347">
        <v>7935</v>
      </c>
    </row>
    <row r="348" spans="1:9" x14ac:dyDescent="0.3">
      <c r="A348">
        <v>2020</v>
      </c>
      <c r="B348">
        <v>7</v>
      </c>
      <c r="C348" s="1" t="s">
        <v>32</v>
      </c>
      <c r="D348" s="1" t="s">
        <v>10</v>
      </c>
      <c r="E348" s="1" t="s">
        <v>13</v>
      </c>
      <c r="F348" s="1">
        <v>11.1159</v>
      </c>
      <c r="G348" s="1">
        <v>1411.1791639999999</v>
      </c>
      <c r="H348" s="1">
        <v>5.5579999999999998</v>
      </c>
      <c r="I348">
        <v>1569</v>
      </c>
    </row>
    <row r="349" spans="1:9" x14ac:dyDescent="0.3">
      <c r="A349">
        <v>2020</v>
      </c>
      <c r="B349">
        <v>7</v>
      </c>
      <c r="C349" s="1" t="s">
        <v>32</v>
      </c>
      <c r="D349" s="1" t="s">
        <v>10</v>
      </c>
      <c r="E349" s="1" t="s">
        <v>14</v>
      </c>
      <c r="F349" s="1">
        <v>1.0494000000000001</v>
      </c>
      <c r="G349" s="1">
        <v>147.30012199999999</v>
      </c>
      <c r="H349" s="1">
        <v>0.78710000000000002</v>
      </c>
      <c r="I349">
        <v>117</v>
      </c>
    </row>
    <row r="350" spans="1:9" x14ac:dyDescent="0.3">
      <c r="A350">
        <v>2020</v>
      </c>
      <c r="B350">
        <v>7</v>
      </c>
      <c r="C350" s="1" t="s">
        <v>32</v>
      </c>
      <c r="D350" s="1" t="s">
        <v>15</v>
      </c>
      <c r="E350" s="1" t="s">
        <v>13</v>
      </c>
      <c r="F350" s="1">
        <v>36.377099999999999</v>
      </c>
      <c r="G350" s="1">
        <v>6144.1652510000004</v>
      </c>
      <c r="H350" s="1">
        <v>14.5509</v>
      </c>
      <c r="I350">
        <v>2354</v>
      </c>
    </row>
    <row r="351" spans="1:9" x14ac:dyDescent="0.3">
      <c r="A351">
        <v>2020</v>
      </c>
      <c r="B351">
        <v>7</v>
      </c>
      <c r="C351" s="1" t="s">
        <v>32</v>
      </c>
      <c r="D351" s="1" t="s">
        <v>20</v>
      </c>
      <c r="E351" s="1" t="s">
        <v>12</v>
      </c>
      <c r="F351" s="1">
        <v>21.8827</v>
      </c>
      <c r="G351" s="1">
        <v>1520.411846</v>
      </c>
      <c r="H351" s="1">
        <v>7.8777999999999997</v>
      </c>
      <c r="I351">
        <v>2063</v>
      </c>
    </row>
    <row r="352" spans="1:9" x14ac:dyDescent="0.3">
      <c r="A352">
        <v>2020</v>
      </c>
      <c r="B352">
        <v>7</v>
      </c>
      <c r="C352" s="1" t="s">
        <v>32</v>
      </c>
      <c r="D352" s="1" t="s">
        <v>16</v>
      </c>
      <c r="E352" s="1" t="s">
        <v>11</v>
      </c>
      <c r="F352" s="1">
        <v>8.3302999999999994</v>
      </c>
      <c r="G352" s="1">
        <v>521.91700200000002</v>
      </c>
      <c r="H352" s="1">
        <v>1.9159999999999999</v>
      </c>
      <c r="I352">
        <v>1689</v>
      </c>
    </row>
    <row r="353" spans="1:9" x14ac:dyDescent="0.3">
      <c r="A353">
        <v>2020</v>
      </c>
      <c r="B353">
        <v>7</v>
      </c>
      <c r="C353" s="1" t="s">
        <v>32</v>
      </c>
      <c r="D353" s="1" t="s">
        <v>16</v>
      </c>
      <c r="E353" s="1" t="s">
        <v>13</v>
      </c>
      <c r="F353" s="1">
        <v>2.7616999999999998</v>
      </c>
      <c r="G353" s="1">
        <v>499.18323700000002</v>
      </c>
      <c r="H353" s="1">
        <v>1.2427999999999999</v>
      </c>
      <c r="I353">
        <v>1130</v>
      </c>
    </row>
    <row r="354" spans="1:9" x14ac:dyDescent="0.3">
      <c r="A354">
        <v>2020</v>
      </c>
      <c r="B354">
        <v>7</v>
      </c>
      <c r="C354" s="1" t="s">
        <v>32</v>
      </c>
      <c r="D354" s="1" t="s">
        <v>19</v>
      </c>
      <c r="E354" s="1" t="s">
        <v>12</v>
      </c>
      <c r="F354" s="1">
        <v>2.5478999999999998</v>
      </c>
      <c r="G354" s="1">
        <v>411.200988</v>
      </c>
      <c r="H354" s="1">
        <v>0.94269999999999998</v>
      </c>
      <c r="I354">
        <v>718</v>
      </c>
    </row>
    <row r="355" spans="1:9" x14ac:dyDescent="0.3">
      <c r="A355">
        <v>2020</v>
      </c>
      <c r="B355">
        <v>7</v>
      </c>
      <c r="C355" s="1" t="s">
        <v>32</v>
      </c>
      <c r="D355" s="1" t="s">
        <v>29</v>
      </c>
      <c r="E355" s="1" t="s">
        <v>18</v>
      </c>
      <c r="F355" s="1">
        <v>0.02</v>
      </c>
      <c r="G355" s="1">
        <v>3.3484560000000001</v>
      </c>
      <c r="H355" s="1">
        <v>3.8E-3</v>
      </c>
      <c r="I355">
        <v>7</v>
      </c>
    </row>
    <row r="356" spans="1:9" x14ac:dyDescent="0.3">
      <c r="A356">
        <v>2020</v>
      </c>
      <c r="B356">
        <v>7</v>
      </c>
      <c r="C356" s="1" t="s">
        <v>32</v>
      </c>
      <c r="D356" s="1" t="s">
        <v>29</v>
      </c>
      <c r="E356" s="1" t="s">
        <v>12</v>
      </c>
      <c r="F356" s="1">
        <v>6.9999999999999999E-4</v>
      </c>
      <c r="G356" s="1">
        <v>0.24201700000000001</v>
      </c>
      <c r="H356" s="1">
        <v>2.0000000000000001E-4</v>
      </c>
      <c r="I356">
        <v>1</v>
      </c>
    </row>
    <row r="357" spans="1:9" x14ac:dyDescent="0.3">
      <c r="A357">
        <v>2020</v>
      </c>
      <c r="B357">
        <v>7</v>
      </c>
      <c r="C357" s="1" t="s">
        <v>32</v>
      </c>
      <c r="D357" s="1" t="s">
        <v>29</v>
      </c>
      <c r="E357" s="1" t="s">
        <v>13</v>
      </c>
      <c r="F357" s="1">
        <v>1.3619000000000001</v>
      </c>
      <c r="G357" s="1">
        <v>374.90537799999998</v>
      </c>
      <c r="H357" s="1">
        <v>0.54479999999999995</v>
      </c>
      <c r="I357">
        <v>235</v>
      </c>
    </row>
    <row r="358" spans="1:9" x14ac:dyDescent="0.3">
      <c r="A358">
        <v>2020</v>
      </c>
      <c r="B358">
        <v>7</v>
      </c>
      <c r="C358" s="1" t="s">
        <v>32</v>
      </c>
      <c r="D358" s="1" t="s">
        <v>33</v>
      </c>
      <c r="E358" s="1" t="s">
        <v>18</v>
      </c>
      <c r="F358" s="1">
        <v>1.0443</v>
      </c>
      <c r="G358" s="1">
        <v>298.57960200000002</v>
      </c>
      <c r="H358" s="1">
        <v>0.19839999999999999</v>
      </c>
      <c r="I358">
        <v>96</v>
      </c>
    </row>
    <row r="359" spans="1:9" x14ac:dyDescent="0.3">
      <c r="A359">
        <v>2020</v>
      </c>
      <c r="B359">
        <v>7</v>
      </c>
      <c r="C359" s="1" t="s">
        <v>32</v>
      </c>
      <c r="D359" s="1" t="s">
        <v>33</v>
      </c>
      <c r="E359" s="1" t="s">
        <v>12</v>
      </c>
      <c r="F359" s="1">
        <v>4.4999999999999998E-2</v>
      </c>
      <c r="G359" s="1">
        <v>9.6203470000000006</v>
      </c>
      <c r="H359" s="1">
        <v>1.5800000000000002E-2</v>
      </c>
      <c r="I359">
        <v>7</v>
      </c>
    </row>
    <row r="360" spans="1:9" x14ac:dyDescent="0.3">
      <c r="A360">
        <v>2020</v>
      </c>
      <c r="B360">
        <v>7</v>
      </c>
      <c r="C360" s="1" t="s">
        <v>32</v>
      </c>
      <c r="D360" s="1" t="s">
        <v>33</v>
      </c>
      <c r="E360" s="1" t="s">
        <v>13</v>
      </c>
      <c r="F360" s="1">
        <v>4.5199999999999997E-2</v>
      </c>
      <c r="G360" s="1">
        <v>22.065598000000001</v>
      </c>
      <c r="H360" s="1">
        <v>2.2599999999999999E-2</v>
      </c>
      <c r="I360">
        <v>46</v>
      </c>
    </row>
    <row r="361" spans="1:9" x14ac:dyDescent="0.3">
      <c r="A361">
        <v>2020</v>
      </c>
      <c r="B361">
        <v>7</v>
      </c>
      <c r="C361" s="1" t="s">
        <v>32</v>
      </c>
      <c r="D361" s="1" t="s">
        <v>35</v>
      </c>
      <c r="E361" s="1" t="s">
        <v>18</v>
      </c>
      <c r="F361" s="1">
        <v>0.29099999999999998</v>
      </c>
      <c r="G361" s="1">
        <v>49.084923000000003</v>
      </c>
      <c r="H361" s="1">
        <v>5.2400000000000002E-2</v>
      </c>
      <c r="I361">
        <v>0</v>
      </c>
    </row>
    <row r="362" spans="1:9" x14ac:dyDescent="0.3">
      <c r="A362">
        <v>2020</v>
      </c>
      <c r="B362">
        <v>7</v>
      </c>
      <c r="C362" s="1" t="s">
        <v>32</v>
      </c>
      <c r="D362" s="1" t="s">
        <v>35</v>
      </c>
      <c r="E362" s="1" t="s">
        <v>12</v>
      </c>
      <c r="F362" s="1">
        <v>0.65839999999999999</v>
      </c>
      <c r="G362" s="1">
        <v>140.649292</v>
      </c>
      <c r="H362" s="1">
        <v>0.23039999999999999</v>
      </c>
      <c r="I362">
        <v>0</v>
      </c>
    </row>
    <row r="363" spans="1:9" x14ac:dyDescent="0.3">
      <c r="A363">
        <v>2020</v>
      </c>
      <c r="B363">
        <v>7</v>
      </c>
      <c r="C363" s="1" t="s">
        <v>32</v>
      </c>
      <c r="D363" s="1" t="s">
        <v>34</v>
      </c>
      <c r="E363" s="1" t="s">
        <v>18</v>
      </c>
      <c r="F363" s="1">
        <v>8.9999999999999998E-4</v>
      </c>
      <c r="G363" s="1">
        <v>0.42455799999999999</v>
      </c>
      <c r="H363" s="1">
        <v>1E-4</v>
      </c>
      <c r="I363">
        <v>0</v>
      </c>
    </row>
    <row r="364" spans="1:9" x14ac:dyDescent="0.3">
      <c r="A364">
        <v>2020</v>
      </c>
      <c r="B364">
        <v>7</v>
      </c>
      <c r="C364" s="1" t="s">
        <v>32</v>
      </c>
      <c r="D364" s="1" t="s">
        <v>34</v>
      </c>
      <c r="E364" s="1" t="s">
        <v>12</v>
      </c>
      <c r="F364" s="1">
        <v>4.58E-2</v>
      </c>
      <c r="G364" s="1">
        <v>20.850142000000002</v>
      </c>
      <c r="H364" s="1">
        <v>1.6E-2</v>
      </c>
      <c r="I364">
        <v>0</v>
      </c>
    </row>
    <row r="365" spans="1:9" x14ac:dyDescent="0.3">
      <c r="A365">
        <v>2020</v>
      </c>
      <c r="B365">
        <v>7</v>
      </c>
      <c r="C365" s="1" t="s">
        <v>32</v>
      </c>
      <c r="D365" s="1" t="s">
        <v>34</v>
      </c>
      <c r="E365" s="1" t="s">
        <v>13</v>
      </c>
      <c r="F365" s="1">
        <v>0.26910000000000001</v>
      </c>
      <c r="G365" s="1">
        <v>140.824207</v>
      </c>
      <c r="H365" s="1">
        <v>0.11310000000000001</v>
      </c>
      <c r="I365">
        <v>0</v>
      </c>
    </row>
    <row r="366" spans="1:9" x14ac:dyDescent="0.3">
      <c r="A366">
        <v>2020</v>
      </c>
      <c r="B366">
        <v>7</v>
      </c>
      <c r="C366" s="1" t="s">
        <v>32</v>
      </c>
      <c r="D366" s="1" t="s">
        <v>17</v>
      </c>
      <c r="E366" s="1" t="s">
        <v>18</v>
      </c>
      <c r="F366" s="1">
        <v>1.5679000000000001</v>
      </c>
      <c r="G366" s="1">
        <v>154.4753</v>
      </c>
      <c r="H366" s="1">
        <v>0.28220000000000001</v>
      </c>
      <c r="I366">
        <v>201</v>
      </c>
    </row>
    <row r="367" spans="1:9" x14ac:dyDescent="0.3">
      <c r="A367">
        <v>2020</v>
      </c>
      <c r="B367">
        <v>8</v>
      </c>
      <c r="C367" s="1" t="s">
        <v>9</v>
      </c>
      <c r="D367" s="1" t="s">
        <v>10</v>
      </c>
      <c r="E367" s="1" t="s">
        <v>11</v>
      </c>
      <c r="F367" s="1">
        <v>14.498900000000001</v>
      </c>
      <c r="G367" s="1">
        <v>839.67503699999997</v>
      </c>
      <c r="H367" s="1">
        <v>3.0448</v>
      </c>
      <c r="I367">
        <v>529</v>
      </c>
    </row>
    <row r="368" spans="1:9" x14ac:dyDescent="0.3">
      <c r="A368">
        <v>2020</v>
      </c>
      <c r="B368">
        <v>8</v>
      </c>
      <c r="C368" s="1" t="s">
        <v>9</v>
      </c>
      <c r="D368" s="1" t="s">
        <v>10</v>
      </c>
      <c r="E368" s="1" t="s">
        <v>12</v>
      </c>
      <c r="F368" s="1">
        <v>52.6967</v>
      </c>
      <c r="G368" s="1">
        <v>4545.6473779999997</v>
      </c>
      <c r="H368" s="1">
        <v>18.4438</v>
      </c>
      <c r="I368">
        <v>697</v>
      </c>
    </row>
    <row r="369" spans="1:9" x14ac:dyDescent="0.3">
      <c r="A369">
        <v>2020</v>
      </c>
      <c r="B369">
        <v>8</v>
      </c>
      <c r="C369" s="1" t="s">
        <v>9</v>
      </c>
      <c r="D369" s="1" t="s">
        <v>10</v>
      </c>
      <c r="E369" s="1" t="s">
        <v>13</v>
      </c>
      <c r="F369" s="1">
        <v>27.0943</v>
      </c>
      <c r="G369" s="1">
        <v>2912.2369319999998</v>
      </c>
      <c r="H369" s="1">
        <v>13.5471</v>
      </c>
      <c r="I369">
        <v>506</v>
      </c>
    </row>
    <row r="370" spans="1:9" x14ac:dyDescent="0.3">
      <c r="A370">
        <v>2020</v>
      </c>
      <c r="B370">
        <v>8</v>
      </c>
      <c r="C370" s="1" t="s">
        <v>9</v>
      </c>
      <c r="D370" s="1" t="s">
        <v>10</v>
      </c>
      <c r="E370" s="1" t="s">
        <v>14</v>
      </c>
      <c r="F370" s="1">
        <v>1.0999999999999999E-2</v>
      </c>
      <c r="G370" s="1">
        <v>2.3439860000000001</v>
      </c>
      <c r="H370" s="1">
        <v>8.2000000000000007E-3</v>
      </c>
      <c r="I370">
        <v>5</v>
      </c>
    </row>
    <row r="371" spans="1:9" x14ac:dyDescent="0.3">
      <c r="A371">
        <v>2020</v>
      </c>
      <c r="B371">
        <v>8</v>
      </c>
      <c r="C371" s="1" t="s">
        <v>9</v>
      </c>
      <c r="D371" s="1" t="s">
        <v>15</v>
      </c>
      <c r="E371" s="1" t="s">
        <v>13</v>
      </c>
      <c r="F371" s="1">
        <v>15.988799999999999</v>
      </c>
      <c r="G371" s="1">
        <v>3144.0329969999998</v>
      </c>
      <c r="H371" s="1">
        <v>6.3956</v>
      </c>
      <c r="I371">
        <v>580</v>
      </c>
    </row>
    <row r="372" spans="1:9" x14ac:dyDescent="0.3">
      <c r="A372">
        <v>2020</v>
      </c>
      <c r="B372">
        <v>8</v>
      </c>
      <c r="C372" s="1" t="s">
        <v>9</v>
      </c>
      <c r="D372" s="1" t="s">
        <v>16</v>
      </c>
      <c r="E372" s="1" t="s">
        <v>11</v>
      </c>
      <c r="F372" s="1">
        <v>6.5110000000000001</v>
      </c>
      <c r="G372" s="1">
        <v>386.054146</v>
      </c>
      <c r="H372" s="1">
        <v>1.4975000000000001</v>
      </c>
      <c r="I372">
        <v>461</v>
      </c>
    </row>
    <row r="373" spans="1:9" x14ac:dyDescent="0.3">
      <c r="A373">
        <v>2020</v>
      </c>
      <c r="B373">
        <v>8</v>
      </c>
      <c r="C373" s="1" t="s">
        <v>9</v>
      </c>
      <c r="D373" s="1" t="s">
        <v>16</v>
      </c>
      <c r="E373" s="1" t="s">
        <v>13</v>
      </c>
      <c r="F373" s="1">
        <v>2.0055999999999998</v>
      </c>
      <c r="G373" s="1">
        <v>152.672372</v>
      </c>
      <c r="H373" s="1">
        <v>0.90249999999999997</v>
      </c>
      <c r="I373">
        <v>106</v>
      </c>
    </row>
    <row r="374" spans="1:9" x14ac:dyDescent="0.3">
      <c r="A374">
        <v>2020</v>
      </c>
      <c r="B374">
        <v>8</v>
      </c>
      <c r="C374" s="1" t="s">
        <v>9</v>
      </c>
      <c r="D374" s="1" t="s">
        <v>20</v>
      </c>
      <c r="E374" s="1" t="s">
        <v>12</v>
      </c>
      <c r="F374" s="1">
        <v>8.5170999999999992</v>
      </c>
      <c r="G374" s="1">
        <v>418.47555899999998</v>
      </c>
      <c r="H374" s="1">
        <v>3.0661999999999998</v>
      </c>
      <c r="I374">
        <v>172</v>
      </c>
    </row>
    <row r="375" spans="1:9" x14ac:dyDescent="0.3">
      <c r="A375">
        <v>2020</v>
      </c>
      <c r="B375">
        <v>8</v>
      </c>
      <c r="C375" s="1" t="s">
        <v>9</v>
      </c>
      <c r="D375" s="1" t="s">
        <v>19</v>
      </c>
      <c r="E375" s="1" t="s">
        <v>12</v>
      </c>
      <c r="F375" s="1">
        <v>2.5219999999999998</v>
      </c>
      <c r="G375" s="1">
        <v>373.79846400000002</v>
      </c>
      <c r="H375" s="1">
        <v>0.93310000000000004</v>
      </c>
      <c r="I375">
        <v>153</v>
      </c>
    </row>
    <row r="376" spans="1:9" x14ac:dyDescent="0.3">
      <c r="A376">
        <v>2020</v>
      </c>
      <c r="B376">
        <v>8</v>
      </c>
      <c r="C376" s="1" t="s">
        <v>9</v>
      </c>
      <c r="D376" s="1" t="s">
        <v>17</v>
      </c>
      <c r="E376" s="1" t="s">
        <v>18</v>
      </c>
      <c r="F376" s="1">
        <v>2.8443000000000001</v>
      </c>
      <c r="G376" s="1">
        <v>284.90218499999997</v>
      </c>
      <c r="H376" s="1">
        <v>0.51200000000000001</v>
      </c>
      <c r="I376">
        <v>97</v>
      </c>
    </row>
    <row r="377" spans="1:9" x14ac:dyDescent="0.3">
      <c r="A377">
        <v>2020</v>
      </c>
      <c r="B377">
        <v>8</v>
      </c>
      <c r="C377" s="1" t="s">
        <v>9</v>
      </c>
      <c r="D377" s="1" t="s">
        <v>23</v>
      </c>
      <c r="E377" s="1" t="s">
        <v>13</v>
      </c>
      <c r="F377" s="1">
        <v>0.69740000000000002</v>
      </c>
      <c r="G377" s="1">
        <v>127.709397</v>
      </c>
      <c r="H377" s="1">
        <v>0.27889999999999998</v>
      </c>
      <c r="I377">
        <v>187</v>
      </c>
    </row>
    <row r="378" spans="1:9" x14ac:dyDescent="0.3">
      <c r="A378">
        <v>2020</v>
      </c>
      <c r="B378">
        <v>8</v>
      </c>
      <c r="C378" s="1" t="s">
        <v>9</v>
      </c>
      <c r="D378" s="1" t="s">
        <v>21</v>
      </c>
      <c r="E378" s="1" t="s">
        <v>22</v>
      </c>
      <c r="F378" s="1">
        <v>7.6E-3</v>
      </c>
      <c r="G378" s="1">
        <v>2.4637349999999998</v>
      </c>
      <c r="H378" s="1">
        <v>2.2000000000000001E-3</v>
      </c>
      <c r="I378">
        <v>3</v>
      </c>
    </row>
    <row r="379" spans="1:9" x14ac:dyDescent="0.3">
      <c r="A379">
        <v>2020</v>
      </c>
      <c r="B379">
        <v>8</v>
      </c>
      <c r="C379" s="1" t="s">
        <v>9</v>
      </c>
      <c r="D379" s="1" t="s">
        <v>21</v>
      </c>
      <c r="E379" s="1" t="s">
        <v>13</v>
      </c>
      <c r="F379" s="1">
        <v>0.73160000000000003</v>
      </c>
      <c r="G379" s="1">
        <v>88.740459999999999</v>
      </c>
      <c r="H379" s="1">
        <v>0.29270000000000002</v>
      </c>
      <c r="I379">
        <v>116</v>
      </c>
    </row>
    <row r="380" spans="1:9" x14ac:dyDescent="0.3">
      <c r="A380">
        <v>2020</v>
      </c>
      <c r="B380">
        <v>8</v>
      </c>
      <c r="C380" s="1" t="s">
        <v>9</v>
      </c>
      <c r="D380" s="1" t="s">
        <v>42</v>
      </c>
      <c r="E380" s="1" t="s">
        <v>13</v>
      </c>
      <c r="F380" s="1">
        <v>0.25180000000000002</v>
      </c>
      <c r="G380" s="1">
        <v>52.956798999999997</v>
      </c>
      <c r="H380" s="1">
        <v>0.1007</v>
      </c>
      <c r="I380">
        <v>57</v>
      </c>
    </row>
    <row r="381" spans="1:9" x14ac:dyDescent="0.3">
      <c r="A381">
        <v>2020</v>
      </c>
      <c r="B381">
        <v>8</v>
      </c>
      <c r="C381" s="1" t="s">
        <v>9</v>
      </c>
      <c r="D381" s="1" t="s">
        <v>25</v>
      </c>
      <c r="E381" s="1" t="s">
        <v>18</v>
      </c>
      <c r="F381" s="1">
        <v>0.2349</v>
      </c>
      <c r="G381" s="1">
        <v>24.720427000000001</v>
      </c>
      <c r="H381" s="1">
        <v>4.2299999999999997E-2</v>
      </c>
      <c r="I381">
        <v>79</v>
      </c>
    </row>
    <row r="382" spans="1:9" x14ac:dyDescent="0.3">
      <c r="A382">
        <v>2020</v>
      </c>
      <c r="B382">
        <v>8</v>
      </c>
      <c r="C382" s="1" t="s">
        <v>9</v>
      </c>
      <c r="D382" s="1" t="s">
        <v>25</v>
      </c>
      <c r="E382" s="1" t="s">
        <v>13</v>
      </c>
      <c r="F382" s="1">
        <v>8.0199999999999994E-2</v>
      </c>
      <c r="G382" s="1">
        <v>9.5779779999999999</v>
      </c>
      <c r="H382" s="1">
        <v>3.2099999999999997E-2</v>
      </c>
      <c r="I382">
        <v>40</v>
      </c>
    </row>
    <row r="383" spans="1:9" x14ac:dyDescent="0.3">
      <c r="A383">
        <v>2020</v>
      </c>
      <c r="B383">
        <v>8</v>
      </c>
      <c r="C383" s="1" t="s">
        <v>26</v>
      </c>
      <c r="D383" s="1" t="s">
        <v>10</v>
      </c>
      <c r="E383" s="1" t="s">
        <v>11</v>
      </c>
      <c r="F383" s="1">
        <v>61.301000000000002</v>
      </c>
      <c r="G383" s="1">
        <v>3827.9284269999998</v>
      </c>
      <c r="H383" s="1">
        <v>12.8733</v>
      </c>
      <c r="I383">
        <v>8388</v>
      </c>
    </row>
    <row r="384" spans="1:9" x14ac:dyDescent="0.3">
      <c r="A384">
        <v>2020</v>
      </c>
      <c r="B384">
        <v>8</v>
      </c>
      <c r="C384" s="1" t="s">
        <v>26</v>
      </c>
      <c r="D384" s="1" t="s">
        <v>10</v>
      </c>
      <c r="E384" s="1" t="s">
        <v>27</v>
      </c>
      <c r="F384" s="1">
        <v>4.7000000000000002E-3</v>
      </c>
      <c r="G384" s="1">
        <v>0.54729000000000005</v>
      </c>
      <c r="H384" s="1">
        <v>1.5E-3</v>
      </c>
      <c r="I384">
        <v>2</v>
      </c>
    </row>
    <row r="385" spans="1:9" x14ac:dyDescent="0.3">
      <c r="A385">
        <v>2020</v>
      </c>
      <c r="B385">
        <v>8</v>
      </c>
      <c r="C385" s="1" t="s">
        <v>26</v>
      </c>
      <c r="D385" s="1" t="s">
        <v>10</v>
      </c>
      <c r="E385" s="1" t="s">
        <v>12</v>
      </c>
      <c r="F385" s="1">
        <v>70.338800000000006</v>
      </c>
      <c r="G385" s="1">
        <v>6359.1611489999996</v>
      </c>
      <c r="H385" s="1">
        <v>24.618600000000001</v>
      </c>
      <c r="I385">
        <v>9467</v>
      </c>
    </row>
    <row r="386" spans="1:9" x14ac:dyDescent="0.3">
      <c r="A386">
        <v>2020</v>
      </c>
      <c r="B386">
        <v>8</v>
      </c>
      <c r="C386" s="1" t="s">
        <v>26</v>
      </c>
      <c r="D386" s="1" t="s">
        <v>10</v>
      </c>
      <c r="E386" s="1" t="s">
        <v>13</v>
      </c>
      <c r="F386" s="1">
        <v>5.8792999999999997</v>
      </c>
      <c r="G386" s="1">
        <v>836.63046199999997</v>
      </c>
      <c r="H386" s="1">
        <v>2.9397000000000002</v>
      </c>
      <c r="I386">
        <v>1318</v>
      </c>
    </row>
    <row r="387" spans="1:9" x14ac:dyDescent="0.3">
      <c r="A387">
        <v>2020</v>
      </c>
      <c r="B387">
        <v>8</v>
      </c>
      <c r="C387" s="1" t="s">
        <v>26</v>
      </c>
      <c r="D387" s="1" t="s">
        <v>10</v>
      </c>
      <c r="E387" s="1" t="s">
        <v>14</v>
      </c>
      <c r="F387" s="1">
        <v>0.36559999999999998</v>
      </c>
      <c r="G387" s="1">
        <v>58.669398000000001</v>
      </c>
      <c r="H387" s="1">
        <v>0.2742</v>
      </c>
      <c r="I387">
        <v>307</v>
      </c>
    </row>
    <row r="388" spans="1:9" x14ac:dyDescent="0.3">
      <c r="A388">
        <v>2020</v>
      </c>
      <c r="B388">
        <v>8</v>
      </c>
      <c r="C388" s="1" t="s">
        <v>26</v>
      </c>
      <c r="D388" s="1" t="s">
        <v>15</v>
      </c>
      <c r="E388" s="1" t="s">
        <v>13</v>
      </c>
      <c r="F388" s="1">
        <v>8.3404000000000007</v>
      </c>
      <c r="G388" s="1">
        <v>1734.232667</v>
      </c>
      <c r="H388" s="1">
        <v>3.3361000000000001</v>
      </c>
      <c r="I388">
        <v>1323</v>
      </c>
    </row>
    <row r="389" spans="1:9" x14ac:dyDescent="0.3">
      <c r="A389">
        <v>2020</v>
      </c>
      <c r="B389">
        <v>8</v>
      </c>
      <c r="C389" s="1" t="s">
        <v>26</v>
      </c>
      <c r="D389" s="1" t="s">
        <v>20</v>
      </c>
      <c r="E389" s="1" t="s">
        <v>12</v>
      </c>
      <c r="F389" s="1">
        <v>14.2728</v>
      </c>
      <c r="G389" s="1">
        <v>797.20818899999995</v>
      </c>
      <c r="H389" s="1">
        <v>5.1383000000000001</v>
      </c>
      <c r="I389">
        <v>2058</v>
      </c>
    </row>
    <row r="390" spans="1:9" x14ac:dyDescent="0.3">
      <c r="A390">
        <v>2020</v>
      </c>
      <c r="B390">
        <v>8</v>
      </c>
      <c r="C390" s="1" t="s">
        <v>26</v>
      </c>
      <c r="D390" s="1" t="s">
        <v>16</v>
      </c>
      <c r="E390" s="1" t="s">
        <v>11</v>
      </c>
      <c r="F390" s="1">
        <v>3.2772999999999999</v>
      </c>
      <c r="G390" s="1">
        <v>258.94276300000001</v>
      </c>
      <c r="H390" s="1">
        <v>0.75380000000000003</v>
      </c>
      <c r="I390">
        <v>1415</v>
      </c>
    </row>
    <row r="391" spans="1:9" x14ac:dyDescent="0.3">
      <c r="A391">
        <v>2020</v>
      </c>
      <c r="B391">
        <v>8</v>
      </c>
      <c r="C391" s="1" t="s">
        <v>26</v>
      </c>
      <c r="D391" s="1" t="s">
        <v>16</v>
      </c>
      <c r="E391" s="1" t="s">
        <v>13</v>
      </c>
      <c r="F391" s="1">
        <v>1.2451000000000001</v>
      </c>
      <c r="G391" s="1">
        <v>129.59633500000001</v>
      </c>
      <c r="H391" s="1">
        <v>0.56040000000000001</v>
      </c>
      <c r="I391">
        <v>250</v>
      </c>
    </row>
    <row r="392" spans="1:9" x14ac:dyDescent="0.3">
      <c r="A392">
        <v>2020</v>
      </c>
      <c r="B392">
        <v>8</v>
      </c>
      <c r="C392" s="1" t="s">
        <v>26</v>
      </c>
      <c r="D392" s="1" t="s">
        <v>19</v>
      </c>
      <c r="E392" s="1" t="s">
        <v>12</v>
      </c>
      <c r="F392" s="1">
        <v>1.1263000000000001</v>
      </c>
      <c r="G392" s="1">
        <v>178.45250200000001</v>
      </c>
      <c r="H392" s="1">
        <v>0.41670000000000001</v>
      </c>
      <c r="I392">
        <v>409</v>
      </c>
    </row>
    <row r="393" spans="1:9" x14ac:dyDescent="0.3">
      <c r="A393">
        <v>2020</v>
      </c>
      <c r="B393">
        <v>8</v>
      </c>
      <c r="C393" s="1" t="s">
        <v>26</v>
      </c>
      <c r="D393" s="1" t="s">
        <v>28</v>
      </c>
      <c r="E393" s="1" t="s">
        <v>12</v>
      </c>
      <c r="F393" s="1">
        <v>0.51959999999999995</v>
      </c>
      <c r="G393" s="1">
        <v>112.748627</v>
      </c>
      <c r="H393" s="1">
        <v>0.18179999999999999</v>
      </c>
      <c r="I393">
        <v>0</v>
      </c>
    </row>
    <row r="394" spans="1:9" x14ac:dyDescent="0.3">
      <c r="A394">
        <v>2020</v>
      </c>
      <c r="B394">
        <v>8</v>
      </c>
      <c r="C394" s="1" t="s">
        <v>26</v>
      </c>
      <c r="D394" s="1" t="s">
        <v>17</v>
      </c>
      <c r="E394" s="1" t="s">
        <v>18</v>
      </c>
      <c r="F394" s="1">
        <v>1.1651</v>
      </c>
      <c r="G394" s="1">
        <v>103.196774</v>
      </c>
      <c r="H394" s="1">
        <v>0.2097</v>
      </c>
      <c r="I394">
        <v>256</v>
      </c>
    </row>
    <row r="395" spans="1:9" x14ac:dyDescent="0.3">
      <c r="A395">
        <v>2020</v>
      </c>
      <c r="B395">
        <v>8</v>
      </c>
      <c r="C395" s="1" t="s">
        <v>26</v>
      </c>
      <c r="D395" s="1" t="s">
        <v>21</v>
      </c>
      <c r="E395" s="1" t="s">
        <v>22</v>
      </c>
      <c r="F395" s="1">
        <v>9.1000000000000004E-3</v>
      </c>
      <c r="G395" s="1">
        <v>3.2979310000000002</v>
      </c>
      <c r="H395" s="1">
        <v>2.5000000000000001E-3</v>
      </c>
      <c r="I395">
        <v>4</v>
      </c>
    </row>
    <row r="396" spans="1:9" x14ac:dyDescent="0.3">
      <c r="A396">
        <v>2020</v>
      </c>
      <c r="B396">
        <v>8</v>
      </c>
      <c r="C396" s="1" t="s">
        <v>26</v>
      </c>
      <c r="D396" s="1" t="s">
        <v>21</v>
      </c>
      <c r="E396" s="1" t="s">
        <v>13</v>
      </c>
      <c r="F396" s="1">
        <v>0.70140000000000002</v>
      </c>
      <c r="G396" s="1">
        <v>85.608891</v>
      </c>
      <c r="H396" s="1">
        <v>0.28050000000000003</v>
      </c>
      <c r="I396">
        <v>397</v>
      </c>
    </row>
    <row r="397" spans="1:9" x14ac:dyDescent="0.3">
      <c r="A397">
        <v>2020</v>
      </c>
      <c r="B397">
        <v>8</v>
      </c>
      <c r="C397" s="1" t="s">
        <v>26</v>
      </c>
      <c r="D397" s="1" t="s">
        <v>45</v>
      </c>
      <c r="E397" s="1" t="s">
        <v>12</v>
      </c>
      <c r="F397" s="1">
        <v>1.589</v>
      </c>
      <c r="G397" s="1">
        <v>84.815140999999997</v>
      </c>
      <c r="H397" s="1">
        <v>0.55620000000000003</v>
      </c>
      <c r="I397">
        <v>243</v>
      </c>
    </row>
    <row r="398" spans="1:9" x14ac:dyDescent="0.3">
      <c r="A398">
        <v>2020</v>
      </c>
      <c r="B398">
        <v>8</v>
      </c>
      <c r="C398" s="1" t="s">
        <v>26</v>
      </c>
      <c r="D398" s="1" t="s">
        <v>29</v>
      </c>
      <c r="E398" s="1" t="s">
        <v>18</v>
      </c>
      <c r="F398" s="1">
        <v>6.6500000000000004E-2</v>
      </c>
      <c r="G398" s="1">
        <v>22.486045000000001</v>
      </c>
      <c r="H398" s="1">
        <v>1.26E-2</v>
      </c>
      <c r="I398">
        <v>0</v>
      </c>
    </row>
    <row r="399" spans="1:9" x14ac:dyDescent="0.3">
      <c r="A399">
        <v>2020</v>
      </c>
      <c r="B399">
        <v>8</v>
      </c>
      <c r="C399" s="1" t="s">
        <v>26</v>
      </c>
      <c r="D399" s="1" t="s">
        <v>29</v>
      </c>
      <c r="E399" s="1" t="s">
        <v>13</v>
      </c>
      <c r="F399" s="1">
        <v>0.15840000000000001</v>
      </c>
      <c r="G399" s="1">
        <v>50.113329999999998</v>
      </c>
      <c r="H399" s="1">
        <v>6.3500000000000001E-2</v>
      </c>
      <c r="I399">
        <v>0</v>
      </c>
    </row>
    <row r="400" spans="1:9" x14ac:dyDescent="0.3">
      <c r="A400">
        <v>2020</v>
      </c>
      <c r="B400">
        <v>8</v>
      </c>
      <c r="C400" s="1" t="s">
        <v>32</v>
      </c>
      <c r="D400" s="1" t="s">
        <v>10</v>
      </c>
      <c r="E400" s="1" t="s">
        <v>11</v>
      </c>
      <c r="F400" s="1">
        <v>119.2838</v>
      </c>
      <c r="G400" s="1">
        <v>6709.7453949999999</v>
      </c>
      <c r="H400" s="1">
        <v>25.049600000000002</v>
      </c>
      <c r="I400">
        <v>11510</v>
      </c>
    </row>
    <row r="401" spans="1:9" x14ac:dyDescent="0.3">
      <c r="A401">
        <v>2020</v>
      </c>
      <c r="B401">
        <v>8</v>
      </c>
      <c r="C401" s="1" t="s">
        <v>32</v>
      </c>
      <c r="D401" s="1" t="s">
        <v>10</v>
      </c>
      <c r="E401" s="1" t="s">
        <v>12</v>
      </c>
      <c r="F401" s="1">
        <v>88.321100000000001</v>
      </c>
      <c r="G401" s="1">
        <v>7205.2934690000002</v>
      </c>
      <c r="H401" s="1">
        <v>30.912400000000002</v>
      </c>
      <c r="I401">
        <v>7827</v>
      </c>
    </row>
    <row r="402" spans="1:9" x14ac:dyDescent="0.3">
      <c r="A402">
        <v>2020</v>
      </c>
      <c r="B402">
        <v>8</v>
      </c>
      <c r="C402" s="1" t="s">
        <v>32</v>
      </c>
      <c r="D402" s="1" t="s">
        <v>10</v>
      </c>
      <c r="E402" s="1" t="s">
        <v>13</v>
      </c>
      <c r="F402" s="1">
        <v>9.9844000000000008</v>
      </c>
      <c r="G402" s="1">
        <v>1220.2290290000001</v>
      </c>
      <c r="H402" s="1">
        <v>4.9923000000000002</v>
      </c>
      <c r="I402">
        <v>1230</v>
      </c>
    </row>
    <row r="403" spans="1:9" x14ac:dyDescent="0.3">
      <c r="A403">
        <v>2020</v>
      </c>
      <c r="B403">
        <v>8</v>
      </c>
      <c r="C403" s="1" t="s">
        <v>32</v>
      </c>
      <c r="D403" s="1" t="s">
        <v>10</v>
      </c>
      <c r="E403" s="1" t="s">
        <v>14</v>
      </c>
      <c r="F403" s="1">
        <v>0.43280000000000002</v>
      </c>
      <c r="G403" s="1">
        <v>66.266283999999999</v>
      </c>
      <c r="H403" s="1">
        <v>0.3246</v>
      </c>
      <c r="I403">
        <v>117</v>
      </c>
    </row>
    <row r="404" spans="1:9" x14ac:dyDescent="0.3">
      <c r="A404">
        <v>2020</v>
      </c>
      <c r="B404">
        <v>8</v>
      </c>
      <c r="C404" s="1" t="s">
        <v>32</v>
      </c>
      <c r="D404" s="1" t="s">
        <v>15</v>
      </c>
      <c r="E404" s="1" t="s">
        <v>13</v>
      </c>
      <c r="F404" s="1">
        <v>34.6937</v>
      </c>
      <c r="G404" s="1">
        <v>6101.6734059999999</v>
      </c>
      <c r="H404" s="1">
        <v>13.8775</v>
      </c>
      <c r="I404">
        <v>2016</v>
      </c>
    </row>
    <row r="405" spans="1:9" x14ac:dyDescent="0.3">
      <c r="A405">
        <v>2020</v>
      </c>
      <c r="B405">
        <v>8</v>
      </c>
      <c r="C405" s="1" t="s">
        <v>32</v>
      </c>
      <c r="D405" s="1" t="s">
        <v>20</v>
      </c>
      <c r="E405" s="1" t="s">
        <v>12</v>
      </c>
      <c r="F405" s="1">
        <v>31.6173</v>
      </c>
      <c r="G405" s="1">
        <v>1907.5230429999999</v>
      </c>
      <c r="H405" s="1">
        <v>11.382199999999999</v>
      </c>
      <c r="I405">
        <v>1997</v>
      </c>
    </row>
    <row r="406" spans="1:9" x14ac:dyDescent="0.3">
      <c r="A406">
        <v>2020</v>
      </c>
      <c r="B406">
        <v>8</v>
      </c>
      <c r="C406" s="1" t="s">
        <v>32</v>
      </c>
      <c r="D406" s="1" t="s">
        <v>16</v>
      </c>
      <c r="E406" s="1" t="s">
        <v>11</v>
      </c>
      <c r="F406" s="1">
        <v>5.6584000000000003</v>
      </c>
      <c r="G406" s="1">
        <v>363.135918</v>
      </c>
      <c r="H406" s="1">
        <v>1.3013999999999999</v>
      </c>
      <c r="I406">
        <v>1584</v>
      </c>
    </row>
    <row r="407" spans="1:9" x14ac:dyDescent="0.3">
      <c r="A407">
        <v>2020</v>
      </c>
      <c r="B407">
        <v>8</v>
      </c>
      <c r="C407" s="1" t="s">
        <v>32</v>
      </c>
      <c r="D407" s="1" t="s">
        <v>16</v>
      </c>
      <c r="E407" s="1" t="s">
        <v>13</v>
      </c>
      <c r="F407" s="1">
        <v>3.9685000000000001</v>
      </c>
      <c r="G407" s="1">
        <v>436.58911699999999</v>
      </c>
      <c r="H407" s="1">
        <v>1.7858000000000001</v>
      </c>
      <c r="I407">
        <v>872</v>
      </c>
    </row>
    <row r="408" spans="1:9" x14ac:dyDescent="0.3">
      <c r="A408">
        <v>2020</v>
      </c>
      <c r="B408">
        <v>8</v>
      </c>
      <c r="C408" s="1" t="s">
        <v>32</v>
      </c>
      <c r="D408" s="1" t="s">
        <v>19</v>
      </c>
      <c r="E408" s="1" t="s">
        <v>12</v>
      </c>
      <c r="F408" s="1">
        <v>2.5182000000000002</v>
      </c>
      <c r="G408" s="1">
        <v>415.78386399999999</v>
      </c>
      <c r="H408" s="1">
        <v>0.93169999999999997</v>
      </c>
      <c r="I408">
        <v>479</v>
      </c>
    </row>
    <row r="409" spans="1:9" x14ac:dyDescent="0.3">
      <c r="A409">
        <v>2020</v>
      </c>
      <c r="B409">
        <v>8</v>
      </c>
      <c r="C409" s="1" t="s">
        <v>32</v>
      </c>
      <c r="D409" s="1" t="s">
        <v>33</v>
      </c>
      <c r="E409" s="1" t="s">
        <v>18</v>
      </c>
      <c r="F409" s="1">
        <v>1.2499</v>
      </c>
      <c r="G409" s="1">
        <v>347.71969200000001</v>
      </c>
      <c r="H409" s="1">
        <v>0.2374</v>
      </c>
      <c r="I409">
        <v>91</v>
      </c>
    </row>
    <row r="410" spans="1:9" x14ac:dyDescent="0.3">
      <c r="A410">
        <v>2020</v>
      </c>
      <c r="B410">
        <v>8</v>
      </c>
      <c r="C410" s="1" t="s">
        <v>32</v>
      </c>
      <c r="D410" s="1" t="s">
        <v>33</v>
      </c>
      <c r="E410" s="1" t="s">
        <v>12</v>
      </c>
      <c r="F410" s="1">
        <v>3.0800000000000001E-2</v>
      </c>
      <c r="G410" s="1">
        <v>9.3602290000000004</v>
      </c>
      <c r="H410" s="1">
        <v>1.09E-2</v>
      </c>
      <c r="I410">
        <v>6</v>
      </c>
    </row>
    <row r="411" spans="1:9" x14ac:dyDescent="0.3">
      <c r="A411">
        <v>2020</v>
      </c>
      <c r="B411">
        <v>8</v>
      </c>
      <c r="C411" s="1" t="s">
        <v>32</v>
      </c>
      <c r="D411" s="1" t="s">
        <v>33</v>
      </c>
      <c r="E411" s="1" t="s">
        <v>13</v>
      </c>
      <c r="F411" s="1">
        <v>5.3999999999999999E-2</v>
      </c>
      <c r="G411" s="1">
        <v>26.511486000000001</v>
      </c>
      <c r="H411" s="1">
        <v>2.7E-2</v>
      </c>
      <c r="I411">
        <v>41</v>
      </c>
    </row>
    <row r="412" spans="1:9" x14ac:dyDescent="0.3">
      <c r="A412">
        <v>2020</v>
      </c>
      <c r="B412">
        <v>8</v>
      </c>
      <c r="C412" s="1" t="s">
        <v>32</v>
      </c>
      <c r="D412" s="1" t="s">
        <v>29</v>
      </c>
      <c r="E412" s="1" t="s">
        <v>18</v>
      </c>
      <c r="F412" s="1">
        <v>1.6400000000000001E-2</v>
      </c>
      <c r="G412" s="1">
        <v>2.9158759999999999</v>
      </c>
      <c r="H412" s="1">
        <v>3.0999999999999999E-3</v>
      </c>
      <c r="I412">
        <v>7</v>
      </c>
    </row>
    <row r="413" spans="1:9" x14ac:dyDescent="0.3">
      <c r="A413">
        <v>2020</v>
      </c>
      <c r="B413">
        <v>8</v>
      </c>
      <c r="C413" s="1" t="s">
        <v>32</v>
      </c>
      <c r="D413" s="1" t="s">
        <v>29</v>
      </c>
      <c r="E413" s="1" t="s">
        <v>12</v>
      </c>
      <c r="F413" s="1">
        <v>6.9999999999999999E-4</v>
      </c>
      <c r="G413" s="1">
        <v>0.183668</v>
      </c>
      <c r="H413" s="1">
        <v>2.0000000000000001E-4</v>
      </c>
      <c r="I413">
        <v>1</v>
      </c>
    </row>
    <row r="414" spans="1:9" x14ac:dyDescent="0.3">
      <c r="A414">
        <v>2020</v>
      </c>
      <c r="B414">
        <v>8</v>
      </c>
      <c r="C414" s="1" t="s">
        <v>32</v>
      </c>
      <c r="D414" s="1" t="s">
        <v>29</v>
      </c>
      <c r="E414" s="1" t="s">
        <v>13</v>
      </c>
      <c r="F414" s="1">
        <v>1.1977</v>
      </c>
      <c r="G414" s="1">
        <v>345.45659899999998</v>
      </c>
      <c r="H414" s="1">
        <v>0.47920000000000001</v>
      </c>
      <c r="I414">
        <v>201</v>
      </c>
    </row>
    <row r="415" spans="1:9" x14ac:dyDescent="0.3">
      <c r="A415">
        <v>2020</v>
      </c>
      <c r="B415">
        <v>8</v>
      </c>
      <c r="C415" s="1" t="s">
        <v>32</v>
      </c>
      <c r="D415" s="1" t="s">
        <v>34</v>
      </c>
      <c r="E415" s="1" t="s">
        <v>18</v>
      </c>
      <c r="F415" s="1">
        <v>5.0000000000000001E-4</v>
      </c>
      <c r="G415" s="1">
        <v>0.23585100000000001</v>
      </c>
      <c r="H415" s="1">
        <v>1E-4</v>
      </c>
      <c r="I415">
        <v>0</v>
      </c>
    </row>
    <row r="416" spans="1:9" x14ac:dyDescent="0.3">
      <c r="A416">
        <v>2020</v>
      </c>
      <c r="B416">
        <v>8</v>
      </c>
      <c r="C416" s="1" t="s">
        <v>32</v>
      </c>
      <c r="D416" s="1" t="s">
        <v>34</v>
      </c>
      <c r="E416" s="1" t="s">
        <v>12</v>
      </c>
      <c r="F416" s="1">
        <v>4.9099999999999998E-2</v>
      </c>
      <c r="G416" s="1">
        <v>21.178290000000001</v>
      </c>
      <c r="H416" s="1">
        <v>1.72E-2</v>
      </c>
      <c r="I416">
        <v>0</v>
      </c>
    </row>
    <row r="417" spans="1:9" x14ac:dyDescent="0.3">
      <c r="A417">
        <v>2020</v>
      </c>
      <c r="B417">
        <v>8</v>
      </c>
      <c r="C417" s="1" t="s">
        <v>32</v>
      </c>
      <c r="D417" s="1" t="s">
        <v>34</v>
      </c>
      <c r="E417" s="1" t="s">
        <v>13</v>
      </c>
      <c r="F417" s="1">
        <v>0.3095</v>
      </c>
      <c r="G417" s="1">
        <v>161.393145</v>
      </c>
      <c r="H417" s="1">
        <v>0.13</v>
      </c>
      <c r="I417">
        <v>0</v>
      </c>
    </row>
    <row r="418" spans="1:9" x14ac:dyDescent="0.3">
      <c r="A418">
        <v>2020</v>
      </c>
      <c r="B418">
        <v>8</v>
      </c>
      <c r="C418" s="1" t="s">
        <v>32</v>
      </c>
      <c r="D418" s="1" t="s">
        <v>35</v>
      </c>
      <c r="E418" s="1" t="s">
        <v>18</v>
      </c>
      <c r="F418" s="1">
        <v>0.24660000000000001</v>
      </c>
      <c r="G418" s="1">
        <v>41.636364</v>
      </c>
      <c r="H418" s="1">
        <v>4.4400000000000002E-2</v>
      </c>
      <c r="I418">
        <v>0</v>
      </c>
    </row>
    <row r="419" spans="1:9" x14ac:dyDescent="0.3">
      <c r="A419">
        <v>2020</v>
      </c>
      <c r="B419">
        <v>8</v>
      </c>
      <c r="C419" s="1" t="s">
        <v>32</v>
      </c>
      <c r="D419" s="1" t="s">
        <v>35</v>
      </c>
      <c r="E419" s="1" t="s">
        <v>12</v>
      </c>
      <c r="F419" s="1">
        <v>0.55979999999999996</v>
      </c>
      <c r="G419" s="1">
        <v>128.825793</v>
      </c>
      <c r="H419" s="1">
        <v>0.19589999999999999</v>
      </c>
      <c r="I419">
        <v>0</v>
      </c>
    </row>
    <row r="420" spans="1:9" x14ac:dyDescent="0.3">
      <c r="A420">
        <v>2020</v>
      </c>
      <c r="B420">
        <v>8</v>
      </c>
      <c r="C420" s="1" t="s">
        <v>32</v>
      </c>
      <c r="D420" s="1" t="s">
        <v>17</v>
      </c>
      <c r="E420" s="1" t="s">
        <v>18</v>
      </c>
      <c r="F420" s="1">
        <v>1.4419999999999999</v>
      </c>
      <c r="G420" s="1">
        <v>152.140199</v>
      </c>
      <c r="H420" s="1">
        <v>0.2596</v>
      </c>
      <c r="I420">
        <v>190</v>
      </c>
    </row>
    <row r="421" spans="1:9" x14ac:dyDescent="0.3">
      <c r="A421">
        <v>2020</v>
      </c>
      <c r="B421">
        <v>9</v>
      </c>
      <c r="C421" s="1" t="s">
        <v>9</v>
      </c>
      <c r="D421" s="1" t="s">
        <v>10</v>
      </c>
      <c r="E421" s="1" t="s">
        <v>11</v>
      </c>
      <c r="F421" s="1">
        <v>11.6793</v>
      </c>
      <c r="G421" s="1">
        <v>692.95661900000005</v>
      </c>
      <c r="H421" s="1">
        <v>2.4527000000000001</v>
      </c>
      <c r="I421">
        <v>532</v>
      </c>
    </row>
    <row r="422" spans="1:9" x14ac:dyDescent="0.3">
      <c r="A422">
        <v>2020</v>
      </c>
      <c r="B422">
        <v>9</v>
      </c>
      <c r="C422" s="1" t="s">
        <v>9</v>
      </c>
      <c r="D422" s="1" t="s">
        <v>10</v>
      </c>
      <c r="E422" s="1" t="s">
        <v>12</v>
      </c>
      <c r="F422" s="1">
        <v>83.769000000000005</v>
      </c>
      <c r="G422" s="1">
        <v>6512.4255009999997</v>
      </c>
      <c r="H422" s="1">
        <v>29.319199999999999</v>
      </c>
      <c r="I422">
        <v>710</v>
      </c>
    </row>
    <row r="423" spans="1:9" x14ac:dyDescent="0.3">
      <c r="A423">
        <v>2020</v>
      </c>
      <c r="B423">
        <v>9</v>
      </c>
      <c r="C423" s="1" t="s">
        <v>9</v>
      </c>
      <c r="D423" s="1" t="s">
        <v>10</v>
      </c>
      <c r="E423" s="1" t="s">
        <v>13</v>
      </c>
      <c r="F423" s="1">
        <v>17.698599999999999</v>
      </c>
      <c r="G423" s="1">
        <v>2124.5435969999999</v>
      </c>
      <c r="H423" s="1">
        <v>8.8491999999999997</v>
      </c>
      <c r="I423">
        <v>508</v>
      </c>
    </row>
    <row r="424" spans="1:9" x14ac:dyDescent="0.3">
      <c r="A424">
        <v>2020</v>
      </c>
      <c r="B424">
        <v>9</v>
      </c>
      <c r="C424" s="1" t="s">
        <v>9</v>
      </c>
      <c r="D424" s="1" t="s">
        <v>10</v>
      </c>
      <c r="E424" s="1" t="s">
        <v>14</v>
      </c>
      <c r="F424" s="1">
        <v>4.7000000000000002E-3</v>
      </c>
      <c r="G424" s="1">
        <v>1.028076</v>
      </c>
      <c r="H424" s="1">
        <v>3.5999999999999999E-3</v>
      </c>
      <c r="I424">
        <v>5</v>
      </c>
    </row>
    <row r="425" spans="1:9" x14ac:dyDescent="0.3">
      <c r="A425">
        <v>2020</v>
      </c>
      <c r="B425">
        <v>9</v>
      </c>
      <c r="C425" s="1" t="s">
        <v>9</v>
      </c>
      <c r="D425" s="1" t="s">
        <v>15</v>
      </c>
      <c r="E425" s="1" t="s">
        <v>13</v>
      </c>
      <c r="F425" s="1">
        <v>28.8596</v>
      </c>
      <c r="G425" s="1">
        <v>4467.3348070000002</v>
      </c>
      <c r="H425" s="1">
        <v>11.543900000000001</v>
      </c>
      <c r="I425">
        <v>646</v>
      </c>
    </row>
    <row r="426" spans="1:9" x14ac:dyDescent="0.3">
      <c r="A426">
        <v>2020</v>
      </c>
      <c r="B426">
        <v>9</v>
      </c>
      <c r="C426" s="1" t="s">
        <v>9</v>
      </c>
      <c r="D426" s="1" t="s">
        <v>16</v>
      </c>
      <c r="E426" s="1" t="s">
        <v>11</v>
      </c>
      <c r="F426" s="1">
        <v>6.6517999999999997</v>
      </c>
      <c r="G426" s="1">
        <v>372.04314399999998</v>
      </c>
      <c r="H426" s="1">
        <v>1.5299</v>
      </c>
      <c r="I426">
        <v>454</v>
      </c>
    </row>
    <row r="427" spans="1:9" x14ac:dyDescent="0.3">
      <c r="A427">
        <v>2020</v>
      </c>
      <c r="B427">
        <v>9</v>
      </c>
      <c r="C427" s="1" t="s">
        <v>9</v>
      </c>
      <c r="D427" s="1" t="s">
        <v>16</v>
      </c>
      <c r="E427" s="1" t="s">
        <v>13</v>
      </c>
      <c r="F427" s="1">
        <v>0.54859999999999998</v>
      </c>
      <c r="G427" s="1">
        <v>60.611303999999997</v>
      </c>
      <c r="H427" s="1">
        <v>0.24690000000000001</v>
      </c>
      <c r="I427">
        <v>91</v>
      </c>
    </row>
    <row r="428" spans="1:9" x14ac:dyDescent="0.3">
      <c r="A428">
        <v>2020</v>
      </c>
      <c r="B428">
        <v>9</v>
      </c>
      <c r="C428" s="1" t="s">
        <v>9</v>
      </c>
      <c r="D428" s="1" t="s">
        <v>19</v>
      </c>
      <c r="E428" s="1" t="s">
        <v>12</v>
      </c>
      <c r="F428" s="1">
        <v>2.4628999999999999</v>
      </c>
      <c r="G428" s="1">
        <v>369.87360899999999</v>
      </c>
      <c r="H428" s="1">
        <v>0.9113</v>
      </c>
      <c r="I428">
        <v>162</v>
      </c>
    </row>
    <row r="429" spans="1:9" x14ac:dyDescent="0.3">
      <c r="A429">
        <v>2020</v>
      </c>
      <c r="B429">
        <v>9</v>
      </c>
      <c r="C429" s="1" t="s">
        <v>9</v>
      </c>
      <c r="D429" s="1" t="s">
        <v>20</v>
      </c>
      <c r="E429" s="1" t="s">
        <v>12</v>
      </c>
      <c r="F429" s="1">
        <v>5.6566000000000001</v>
      </c>
      <c r="G429" s="1">
        <v>335.49988100000002</v>
      </c>
      <c r="H429" s="1">
        <v>2.0364</v>
      </c>
      <c r="I429">
        <v>174</v>
      </c>
    </row>
    <row r="430" spans="1:9" x14ac:dyDescent="0.3">
      <c r="A430">
        <v>2020</v>
      </c>
      <c r="B430">
        <v>9</v>
      </c>
      <c r="C430" s="1" t="s">
        <v>9</v>
      </c>
      <c r="D430" s="1" t="s">
        <v>17</v>
      </c>
      <c r="E430" s="1" t="s">
        <v>18</v>
      </c>
      <c r="F430" s="1">
        <v>2.7854999999999999</v>
      </c>
      <c r="G430" s="1">
        <v>291.05724500000002</v>
      </c>
      <c r="H430" s="1">
        <v>0.50149999999999995</v>
      </c>
      <c r="I430">
        <v>98</v>
      </c>
    </row>
    <row r="431" spans="1:9" x14ac:dyDescent="0.3">
      <c r="A431">
        <v>2020</v>
      </c>
      <c r="B431">
        <v>9</v>
      </c>
      <c r="C431" s="1" t="s">
        <v>9</v>
      </c>
      <c r="D431" s="1" t="s">
        <v>21</v>
      </c>
      <c r="E431" s="1" t="s">
        <v>22</v>
      </c>
      <c r="F431" s="1">
        <v>4.3E-3</v>
      </c>
      <c r="G431" s="1">
        <v>1.373928</v>
      </c>
      <c r="H431" s="1">
        <v>1.2999999999999999E-3</v>
      </c>
      <c r="I431">
        <v>3</v>
      </c>
    </row>
    <row r="432" spans="1:9" x14ac:dyDescent="0.3">
      <c r="A432">
        <v>2020</v>
      </c>
      <c r="B432">
        <v>9</v>
      </c>
      <c r="C432" s="1" t="s">
        <v>9</v>
      </c>
      <c r="D432" s="1" t="s">
        <v>21</v>
      </c>
      <c r="E432" s="1" t="s">
        <v>13</v>
      </c>
      <c r="F432" s="1">
        <v>0.76380000000000003</v>
      </c>
      <c r="G432" s="1">
        <v>92.426348000000004</v>
      </c>
      <c r="H432" s="1">
        <v>0.30549999999999999</v>
      </c>
      <c r="I432">
        <v>121</v>
      </c>
    </row>
    <row r="433" spans="1:9" x14ac:dyDescent="0.3">
      <c r="A433">
        <v>2020</v>
      </c>
      <c r="B433">
        <v>9</v>
      </c>
      <c r="C433" s="1" t="s">
        <v>9</v>
      </c>
      <c r="D433" s="1" t="s">
        <v>23</v>
      </c>
      <c r="E433" s="1" t="s">
        <v>13</v>
      </c>
      <c r="F433" s="1">
        <v>0.47449999999999998</v>
      </c>
      <c r="G433" s="1">
        <v>93.170169000000001</v>
      </c>
      <c r="H433" s="1">
        <v>0.1898</v>
      </c>
      <c r="I433">
        <v>181</v>
      </c>
    </row>
    <row r="434" spans="1:9" x14ac:dyDescent="0.3">
      <c r="A434">
        <v>2020</v>
      </c>
      <c r="B434">
        <v>9</v>
      </c>
      <c r="C434" s="1" t="s">
        <v>9</v>
      </c>
      <c r="D434" s="1" t="s">
        <v>42</v>
      </c>
      <c r="E434" s="1" t="s">
        <v>13</v>
      </c>
      <c r="F434" s="1">
        <v>0.24199999999999999</v>
      </c>
      <c r="G434" s="1">
        <v>51.531351000000001</v>
      </c>
      <c r="H434" s="1">
        <v>9.6699999999999994E-2</v>
      </c>
      <c r="I434">
        <v>47</v>
      </c>
    </row>
    <row r="435" spans="1:9" x14ac:dyDescent="0.3">
      <c r="A435">
        <v>2020</v>
      </c>
      <c r="B435">
        <v>9</v>
      </c>
      <c r="C435" s="1" t="s">
        <v>9</v>
      </c>
      <c r="D435" s="1" t="s">
        <v>24</v>
      </c>
      <c r="E435" s="1" t="s">
        <v>18</v>
      </c>
      <c r="F435" s="1">
        <v>0.21640000000000001</v>
      </c>
      <c r="G435" s="1">
        <v>35.386023000000002</v>
      </c>
      <c r="H435" s="1">
        <v>4.1099999999999998E-2</v>
      </c>
      <c r="I435">
        <v>0</v>
      </c>
    </row>
    <row r="436" spans="1:9" x14ac:dyDescent="0.3">
      <c r="A436">
        <v>2020</v>
      </c>
      <c r="B436">
        <v>9</v>
      </c>
      <c r="C436" s="1" t="s">
        <v>9</v>
      </c>
      <c r="D436" s="1" t="s">
        <v>24</v>
      </c>
      <c r="E436" s="1" t="s">
        <v>12</v>
      </c>
      <c r="F436" s="1">
        <v>1.2999999999999999E-3</v>
      </c>
      <c r="G436" s="1">
        <v>0.175645</v>
      </c>
      <c r="H436" s="1">
        <v>5.0000000000000001E-4</v>
      </c>
      <c r="I436">
        <v>0</v>
      </c>
    </row>
    <row r="437" spans="1:9" x14ac:dyDescent="0.3">
      <c r="A437">
        <v>2020</v>
      </c>
      <c r="B437">
        <v>9</v>
      </c>
      <c r="C437" s="1" t="s">
        <v>26</v>
      </c>
      <c r="D437" s="1" t="s">
        <v>10</v>
      </c>
      <c r="E437" s="1" t="s">
        <v>11</v>
      </c>
      <c r="F437" s="1">
        <v>53.578200000000002</v>
      </c>
      <c r="G437" s="1">
        <v>3386.3273669999999</v>
      </c>
      <c r="H437" s="1">
        <v>11.2514</v>
      </c>
      <c r="I437">
        <v>7789</v>
      </c>
    </row>
    <row r="438" spans="1:9" x14ac:dyDescent="0.3">
      <c r="A438">
        <v>2020</v>
      </c>
      <c r="B438">
        <v>9</v>
      </c>
      <c r="C438" s="1" t="s">
        <v>26</v>
      </c>
      <c r="D438" s="1" t="s">
        <v>10</v>
      </c>
      <c r="E438" s="1" t="s">
        <v>27</v>
      </c>
      <c r="F438" s="1">
        <v>8.6E-3</v>
      </c>
      <c r="G438" s="1">
        <v>0.98517600000000005</v>
      </c>
      <c r="H438" s="1">
        <v>2.7000000000000001E-3</v>
      </c>
      <c r="I438">
        <v>1</v>
      </c>
    </row>
    <row r="439" spans="1:9" x14ac:dyDescent="0.3">
      <c r="A439">
        <v>2020</v>
      </c>
      <c r="B439">
        <v>9</v>
      </c>
      <c r="C439" s="1" t="s">
        <v>26</v>
      </c>
      <c r="D439" s="1" t="s">
        <v>10</v>
      </c>
      <c r="E439" s="1" t="s">
        <v>12</v>
      </c>
      <c r="F439" s="1">
        <v>68.321799999999996</v>
      </c>
      <c r="G439" s="1">
        <v>6367.3161319999999</v>
      </c>
      <c r="H439" s="1">
        <v>23.912500000000001</v>
      </c>
      <c r="I439">
        <v>9323</v>
      </c>
    </row>
    <row r="440" spans="1:9" x14ac:dyDescent="0.3">
      <c r="A440">
        <v>2020</v>
      </c>
      <c r="B440">
        <v>9</v>
      </c>
      <c r="C440" s="1" t="s">
        <v>26</v>
      </c>
      <c r="D440" s="1" t="s">
        <v>10</v>
      </c>
      <c r="E440" s="1" t="s">
        <v>13</v>
      </c>
      <c r="F440" s="1">
        <v>5.7031999999999998</v>
      </c>
      <c r="G440" s="1">
        <v>825.61218299999996</v>
      </c>
      <c r="H440" s="1">
        <v>2.8515999999999999</v>
      </c>
      <c r="I440">
        <v>1288</v>
      </c>
    </row>
    <row r="441" spans="1:9" x14ac:dyDescent="0.3">
      <c r="A441">
        <v>2020</v>
      </c>
      <c r="B441">
        <v>9</v>
      </c>
      <c r="C441" s="1" t="s">
        <v>26</v>
      </c>
      <c r="D441" s="1" t="s">
        <v>10</v>
      </c>
      <c r="E441" s="1" t="s">
        <v>14</v>
      </c>
      <c r="F441" s="1">
        <v>0.39810000000000001</v>
      </c>
      <c r="G441" s="1">
        <v>68.190551999999997</v>
      </c>
      <c r="H441" s="1">
        <v>0.29859999999999998</v>
      </c>
      <c r="I441">
        <v>305</v>
      </c>
    </row>
    <row r="442" spans="1:9" x14ac:dyDescent="0.3">
      <c r="A442">
        <v>2020</v>
      </c>
      <c r="B442">
        <v>9</v>
      </c>
      <c r="C442" s="1" t="s">
        <v>26</v>
      </c>
      <c r="D442" s="1" t="s">
        <v>15</v>
      </c>
      <c r="E442" s="1" t="s">
        <v>13</v>
      </c>
      <c r="F442" s="1">
        <v>9.4641000000000002</v>
      </c>
      <c r="G442" s="1">
        <v>1951.666573</v>
      </c>
      <c r="H442" s="1">
        <v>3.7856999999999998</v>
      </c>
      <c r="I442">
        <v>1363</v>
      </c>
    </row>
    <row r="443" spans="1:9" x14ac:dyDescent="0.3">
      <c r="A443">
        <v>2020</v>
      </c>
      <c r="B443">
        <v>9</v>
      </c>
      <c r="C443" s="1" t="s">
        <v>26</v>
      </c>
      <c r="D443" s="1" t="s">
        <v>20</v>
      </c>
      <c r="E443" s="1" t="s">
        <v>12</v>
      </c>
      <c r="F443" s="1">
        <v>8.1877999999999993</v>
      </c>
      <c r="G443" s="1">
        <v>600.12229000000002</v>
      </c>
      <c r="H443" s="1">
        <v>2.9476</v>
      </c>
      <c r="I443">
        <v>1787</v>
      </c>
    </row>
    <row r="444" spans="1:9" x14ac:dyDescent="0.3">
      <c r="A444">
        <v>2020</v>
      </c>
      <c r="B444">
        <v>9</v>
      </c>
      <c r="C444" s="1" t="s">
        <v>26</v>
      </c>
      <c r="D444" s="1" t="s">
        <v>16</v>
      </c>
      <c r="E444" s="1" t="s">
        <v>11</v>
      </c>
      <c r="F444" s="1">
        <v>2.3517999999999999</v>
      </c>
      <c r="G444" s="1">
        <v>180.63085599999999</v>
      </c>
      <c r="H444" s="1">
        <v>0.54090000000000005</v>
      </c>
      <c r="I444">
        <v>1360</v>
      </c>
    </row>
    <row r="445" spans="1:9" x14ac:dyDescent="0.3">
      <c r="A445">
        <v>2020</v>
      </c>
      <c r="B445">
        <v>9</v>
      </c>
      <c r="C445" s="1" t="s">
        <v>26</v>
      </c>
      <c r="D445" s="1" t="s">
        <v>16</v>
      </c>
      <c r="E445" s="1" t="s">
        <v>13</v>
      </c>
      <c r="F445" s="1">
        <v>0.87</v>
      </c>
      <c r="G445" s="1">
        <v>156.61625699999999</v>
      </c>
      <c r="H445" s="1">
        <v>0.39150000000000001</v>
      </c>
      <c r="I445">
        <v>319</v>
      </c>
    </row>
    <row r="446" spans="1:9" x14ac:dyDescent="0.3">
      <c r="A446">
        <v>2020</v>
      </c>
      <c r="B446">
        <v>9</v>
      </c>
      <c r="C446" s="1" t="s">
        <v>26</v>
      </c>
      <c r="D446" s="1" t="s">
        <v>17</v>
      </c>
      <c r="E446" s="1" t="s">
        <v>18</v>
      </c>
      <c r="F446" s="1">
        <v>1.1543000000000001</v>
      </c>
      <c r="G446" s="1">
        <v>102.77844899999999</v>
      </c>
      <c r="H446" s="1">
        <v>0.20780000000000001</v>
      </c>
      <c r="I446">
        <v>259</v>
      </c>
    </row>
    <row r="447" spans="1:9" x14ac:dyDescent="0.3">
      <c r="A447">
        <v>2020</v>
      </c>
      <c r="B447">
        <v>9</v>
      </c>
      <c r="C447" s="1" t="s">
        <v>26</v>
      </c>
      <c r="D447" s="1" t="s">
        <v>19</v>
      </c>
      <c r="E447" s="1" t="s">
        <v>12</v>
      </c>
      <c r="F447" s="1">
        <v>0.62429999999999997</v>
      </c>
      <c r="G447" s="1">
        <v>99.389678000000004</v>
      </c>
      <c r="H447" s="1">
        <v>0.23100000000000001</v>
      </c>
      <c r="I447">
        <v>234</v>
      </c>
    </row>
    <row r="448" spans="1:9" x14ac:dyDescent="0.3">
      <c r="A448">
        <v>2020</v>
      </c>
      <c r="B448">
        <v>9</v>
      </c>
      <c r="C448" s="1" t="s">
        <v>26</v>
      </c>
      <c r="D448" s="1" t="s">
        <v>29</v>
      </c>
      <c r="E448" s="1" t="s">
        <v>18</v>
      </c>
      <c r="F448" s="1">
        <v>6.2199999999999998E-2</v>
      </c>
      <c r="G448" s="1">
        <v>20.959745999999999</v>
      </c>
      <c r="H448" s="1">
        <v>1.18E-2</v>
      </c>
      <c r="I448">
        <v>73</v>
      </c>
    </row>
    <row r="449" spans="1:9" x14ac:dyDescent="0.3">
      <c r="A449">
        <v>2020</v>
      </c>
      <c r="B449">
        <v>9</v>
      </c>
      <c r="C449" s="1" t="s">
        <v>26</v>
      </c>
      <c r="D449" s="1" t="s">
        <v>29</v>
      </c>
      <c r="E449" s="1" t="s">
        <v>13</v>
      </c>
      <c r="F449" s="1">
        <v>0.17460000000000001</v>
      </c>
      <c r="G449" s="1">
        <v>59.082552</v>
      </c>
      <c r="H449" s="1">
        <v>6.9800000000000001E-2</v>
      </c>
      <c r="I449">
        <v>74</v>
      </c>
    </row>
    <row r="450" spans="1:9" x14ac:dyDescent="0.3">
      <c r="A450">
        <v>2020</v>
      </c>
      <c r="B450">
        <v>9</v>
      </c>
      <c r="C450" s="1" t="s">
        <v>26</v>
      </c>
      <c r="D450" s="1" t="s">
        <v>28</v>
      </c>
      <c r="E450" s="1" t="s">
        <v>12</v>
      </c>
      <c r="F450" s="1">
        <v>0.28739999999999999</v>
      </c>
      <c r="G450" s="1">
        <v>65.509332999999998</v>
      </c>
      <c r="H450" s="1">
        <v>0.10050000000000001</v>
      </c>
      <c r="I450">
        <v>0</v>
      </c>
    </row>
    <row r="451" spans="1:9" x14ac:dyDescent="0.3">
      <c r="A451">
        <v>2020</v>
      </c>
      <c r="B451">
        <v>9</v>
      </c>
      <c r="C451" s="1" t="s">
        <v>26</v>
      </c>
      <c r="D451" s="1" t="s">
        <v>30</v>
      </c>
      <c r="E451" s="1" t="s">
        <v>22</v>
      </c>
      <c r="F451" s="1">
        <v>1.3202</v>
      </c>
      <c r="G451" s="1">
        <v>62.586761000000003</v>
      </c>
      <c r="H451" s="1">
        <v>0.36969999999999997</v>
      </c>
      <c r="I451">
        <v>830</v>
      </c>
    </row>
    <row r="452" spans="1:9" x14ac:dyDescent="0.3">
      <c r="A452">
        <v>2020</v>
      </c>
      <c r="B452">
        <v>9</v>
      </c>
      <c r="C452" s="1" t="s">
        <v>26</v>
      </c>
      <c r="D452" s="1" t="s">
        <v>21</v>
      </c>
      <c r="E452" s="1" t="s">
        <v>22</v>
      </c>
      <c r="F452" s="1">
        <v>2.2000000000000001E-3</v>
      </c>
      <c r="G452" s="1">
        <v>0.85402199999999995</v>
      </c>
      <c r="H452" s="1">
        <v>5.9999999999999995E-4</v>
      </c>
      <c r="I452">
        <v>2</v>
      </c>
    </row>
    <row r="453" spans="1:9" x14ac:dyDescent="0.3">
      <c r="A453">
        <v>2020</v>
      </c>
      <c r="B453">
        <v>9</v>
      </c>
      <c r="C453" s="1" t="s">
        <v>26</v>
      </c>
      <c r="D453" s="1" t="s">
        <v>21</v>
      </c>
      <c r="E453" s="1" t="s">
        <v>13</v>
      </c>
      <c r="F453" s="1">
        <v>0.47610000000000002</v>
      </c>
      <c r="G453" s="1">
        <v>55.913784999999997</v>
      </c>
      <c r="H453" s="1">
        <v>0.19040000000000001</v>
      </c>
      <c r="I453">
        <v>334</v>
      </c>
    </row>
    <row r="454" spans="1:9" x14ac:dyDescent="0.3">
      <c r="A454">
        <v>2020</v>
      </c>
      <c r="B454">
        <v>9</v>
      </c>
      <c r="C454" s="1" t="s">
        <v>32</v>
      </c>
      <c r="D454" s="1" t="s">
        <v>10</v>
      </c>
      <c r="E454" s="1" t="s">
        <v>11</v>
      </c>
      <c r="F454" s="1">
        <v>137.45570000000001</v>
      </c>
      <c r="G454" s="1">
        <v>7628.5187299999998</v>
      </c>
      <c r="H454" s="1">
        <v>28.8657</v>
      </c>
      <c r="I454">
        <v>11267</v>
      </c>
    </row>
    <row r="455" spans="1:9" x14ac:dyDescent="0.3">
      <c r="A455">
        <v>2020</v>
      </c>
      <c r="B455">
        <v>9</v>
      </c>
      <c r="C455" s="1" t="s">
        <v>32</v>
      </c>
      <c r="D455" s="1" t="s">
        <v>10</v>
      </c>
      <c r="E455" s="1" t="s">
        <v>12</v>
      </c>
      <c r="F455" s="1">
        <v>150.47659999999999</v>
      </c>
      <c r="G455" s="1">
        <v>11344.359734</v>
      </c>
      <c r="H455" s="1">
        <v>52.666800000000002</v>
      </c>
      <c r="I455">
        <v>11891</v>
      </c>
    </row>
    <row r="456" spans="1:9" x14ac:dyDescent="0.3">
      <c r="A456">
        <v>2020</v>
      </c>
      <c r="B456">
        <v>9</v>
      </c>
      <c r="C456" s="1" t="s">
        <v>32</v>
      </c>
      <c r="D456" s="1" t="s">
        <v>10</v>
      </c>
      <c r="E456" s="1" t="s">
        <v>13</v>
      </c>
      <c r="F456" s="1">
        <v>9.1911000000000005</v>
      </c>
      <c r="G456" s="1">
        <v>1138.4475239999999</v>
      </c>
      <c r="H456" s="1">
        <v>4.5955000000000004</v>
      </c>
      <c r="I456">
        <v>1076</v>
      </c>
    </row>
    <row r="457" spans="1:9" x14ac:dyDescent="0.3">
      <c r="A457">
        <v>2020</v>
      </c>
      <c r="B457">
        <v>9</v>
      </c>
      <c r="C457" s="1" t="s">
        <v>32</v>
      </c>
      <c r="D457" s="1" t="s">
        <v>10</v>
      </c>
      <c r="E457" s="1" t="s">
        <v>14</v>
      </c>
      <c r="F457" s="1">
        <v>0.19900000000000001</v>
      </c>
      <c r="G457" s="1">
        <v>33.195005000000002</v>
      </c>
      <c r="H457" s="1">
        <v>0.14929999999999999</v>
      </c>
      <c r="I457">
        <v>67</v>
      </c>
    </row>
    <row r="458" spans="1:9" x14ac:dyDescent="0.3">
      <c r="A458">
        <v>2020</v>
      </c>
      <c r="B458">
        <v>9</v>
      </c>
      <c r="C458" s="1" t="s">
        <v>32</v>
      </c>
      <c r="D458" s="1" t="s">
        <v>15</v>
      </c>
      <c r="E458" s="1" t="s">
        <v>13</v>
      </c>
      <c r="F458" s="1">
        <v>27.315999999999999</v>
      </c>
      <c r="G458" s="1">
        <v>5429.4975059999997</v>
      </c>
      <c r="H458" s="1">
        <v>10.926399999999999</v>
      </c>
      <c r="I458">
        <v>2225</v>
      </c>
    </row>
    <row r="459" spans="1:9" x14ac:dyDescent="0.3">
      <c r="A459">
        <v>2020</v>
      </c>
      <c r="B459">
        <v>9</v>
      </c>
      <c r="C459" s="1" t="s">
        <v>32</v>
      </c>
      <c r="D459" s="1" t="s">
        <v>20</v>
      </c>
      <c r="E459" s="1" t="s">
        <v>12</v>
      </c>
      <c r="F459" s="1">
        <v>26.433</v>
      </c>
      <c r="G459" s="1">
        <v>1826.3910060000001</v>
      </c>
      <c r="H459" s="1">
        <v>9.5158000000000005</v>
      </c>
      <c r="I459">
        <v>2081</v>
      </c>
    </row>
    <row r="460" spans="1:9" x14ac:dyDescent="0.3">
      <c r="A460">
        <v>2020</v>
      </c>
      <c r="B460">
        <v>9</v>
      </c>
      <c r="C460" s="1" t="s">
        <v>32</v>
      </c>
      <c r="D460" s="1" t="s">
        <v>16</v>
      </c>
      <c r="E460" s="1" t="s">
        <v>11</v>
      </c>
      <c r="F460" s="1">
        <v>5.6877000000000004</v>
      </c>
      <c r="G460" s="1">
        <v>372.51325400000002</v>
      </c>
      <c r="H460" s="1">
        <v>1.3082</v>
      </c>
      <c r="I460">
        <v>1505</v>
      </c>
    </row>
    <row r="461" spans="1:9" x14ac:dyDescent="0.3">
      <c r="A461">
        <v>2020</v>
      </c>
      <c r="B461">
        <v>9</v>
      </c>
      <c r="C461" s="1" t="s">
        <v>32</v>
      </c>
      <c r="D461" s="1" t="s">
        <v>16</v>
      </c>
      <c r="E461" s="1" t="s">
        <v>13</v>
      </c>
      <c r="F461" s="1">
        <v>1.8560000000000001</v>
      </c>
      <c r="G461" s="1">
        <v>283.97569099999998</v>
      </c>
      <c r="H461" s="1">
        <v>0.83520000000000005</v>
      </c>
      <c r="I461">
        <v>847</v>
      </c>
    </row>
    <row r="462" spans="1:9" x14ac:dyDescent="0.3">
      <c r="A462">
        <v>2020</v>
      </c>
      <c r="B462">
        <v>9</v>
      </c>
      <c r="C462" s="1" t="s">
        <v>32</v>
      </c>
      <c r="D462" s="1" t="s">
        <v>19</v>
      </c>
      <c r="E462" s="1" t="s">
        <v>12</v>
      </c>
      <c r="F462" s="1">
        <v>2.9929000000000001</v>
      </c>
      <c r="G462" s="1">
        <v>496.05571300000003</v>
      </c>
      <c r="H462" s="1">
        <v>1.1073999999999999</v>
      </c>
      <c r="I462">
        <v>574</v>
      </c>
    </row>
    <row r="463" spans="1:9" x14ac:dyDescent="0.3">
      <c r="A463">
        <v>2020</v>
      </c>
      <c r="B463">
        <v>9</v>
      </c>
      <c r="C463" s="1" t="s">
        <v>32</v>
      </c>
      <c r="D463" s="1" t="s">
        <v>33</v>
      </c>
      <c r="E463" s="1" t="s">
        <v>18</v>
      </c>
      <c r="F463" s="1">
        <v>1.0918000000000001</v>
      </c>
      <c r="G463" s="1">
        <v>304.05243899999999</v>
      </c>
      <c r="H463" s="1">
        <v>0.20730000000000001</v>
      </c>
      <c r="I463">
        <v>86</v>
      </c>
    </row>
    <row r="464" spans="1:9" x14ac:dyDescent="0.3">
      <c r="A464">
        <v>2020</v>
      </c>
      <c r="B464">
        <v>9</v>
      </c>
      <c r="C464" s="1" t="s">
        <v>32</v>
      </c>
      <c r="D464" s="1" t="s">
        <v>33</v>
      </c>
      <c r="E464" s="1" t="s">
        <v>12</v>
      </c>
      <c r="F464" s="1">
        <v>3.56E-2</v>
      </c>
      <c r="G464" s="1">
        <v>9.5244020000000003</v>
      </c>
      <c r="H464" s="1">
        <v>1.2500000000000001E-2</v>
      </c>
      <c r="I464">
        <v>8</v>
      </c>
    </row>
    <row r="465" spans="1:9" x14ac:dyDescent="0.3">
      <c r="A465">
        <v>2020</v>
      </c>
      <c r="B465">
        <v>9</v>
      </c>
      <c r="C465" s="1" t="s">
        <v>32</v>
      </c>
      <c r="D465" s="1" t="s">
        <v>33</v>
      </c>
      <c r="E465" s="1" t="s">
        <v>13</v>
      </c>
      <c r="F465" s="1">
        <v>6.6000000000000003E-2</v>
      </c>
      <c r="G465" s="1">
        <v>32.461528000000001</v>
      </c>
      <c r="H465" s="1">
        <v>3.3000000000000002E-2</v>
      </c>
      <c r="I465">
        <v>53</v>
      </c>
    </row>
    <row r="466" spans="1:9" x14ac:dyDescent="0.3">
      <c r="A466">
        <v>2020</v>
      </c>
      <c r="B466">
        <v>9</v>
      </c>
      <c r="C466" s="1" t="s">
        <v>32</v>
      </c>
      <c r="D466" s="1" t="s">
        <v>29</v>
      </c>
      <c r="E466" s="1" t="s">
        <v>18</v>
      </c>
      <c r="F466" s="1">
        <v>1.6299999999999999E-2</v>
      </c>
      <c r="G466" s="1">
        <v>2.0425580000000001</v>
      </c>
      <c r="H466" s="1">
        <v>3.0999999999999999E-3</v>
      </c>
      <c r="I466">
        <v>4</v>
      </c>
    </row>
    <row r="467" spans="1:9" x14ac:dyDescent="0.3">
      <c r="A467">
        <v>2020</v>
      </c>
      <c r="B467">
        <v>9</v>
      </c>
      <c r="C467" s="1" t="s">
        <v>32</v>
      </c>
      <c r="D467" s="1" t="s">
        <v>29</v>
      </c>
      <c r="E467" s="1" t="s">
        <v>12</v>
      </c>
      <c r="F467" s="1">
        <v>6.9999999999999999E-4</v>
      </c>
      <c r="G467" s="1">
        <v>0.25594099999999997</v>
      </c>
      <c r="H467" s="1">
        <v>2.0000000000000001E-4</v>
      </c>
      <c r="I467">
        <v>1</v>
      </c>
    </row>
    <row r="468" spans="1:9" x14ac:dyDescent="0.3">
      <c r="A468">
        <v>2020</v>
      </c>
      <c r="B468">
        <v>9</v>
      </c>
      <c r="C468" s="1" t="s">
        <v>32</v>
      </c>
      <c r="D468" s="1" t="s">
        <v>29</v>
      </c>
      <c r="E468" s="1" t="s">
        <v>13</v>
      </c>
      <c r="F468" s="1">
        <v>1.0472999999999999</v>
      </c>
      <c r="G468" s="1">
        <v>309.44093400000003</v>
      </c>
      <c r="H468" s="1">
        <v>0.41889999999999999</v>
      </c>
      <c r="I468">
        <v>170</v>
      </c>
    </row>
    <row r="469" spans="1:9" x14ac:dyDescent="0.3">
      <c r="A469">
        <v>2020</v>
      </c>
      <c r="B469">
        <v>9</v>
      </c>
      <c r="C469" s="1" t="s">
        <v>32</v>
      </c>
      <c r="D469" s="1" t="s">
        <v>35</v>
      </c>
      <c r="E469" s="1" t="s">
        <v>18</v>
      </c>
      <c r="F469" s="1">
        <v>0.34150000000000003</v>
      </c>
      <c r="G469" s="1">
        <v>57.675272</v>
      </c>
      <c r="H469" s="1">
        <v>6.1499999999999999E-2</v>
      </c>
      <c r="I469">
        <v>0</v>
      </c>
    </row>
    <row r="470" spans="1:9" x14ac:dyDescent="0.3">
      <c r="A470">
        <v>2020</v>
      </c>
      <c r="B470">
        <v>9</v>
      </c>
      <c r="C470" s="1" t="s">
        <v>32</v>
      </c>
      <c r="D470" s="1" t="s">
        <v>35</v>
      </c>
      <c r="E470" s="1" t="s">
        <v>12</v>
      </c>
      <c r="F470" s="1">
        <v>0.68510000000000004</v>
      </c>
      <c r="G470" s="1">
        <v>159.26425599999999</v>
      </c>
      <c r="H470" s="1">
        <v>0.23980000000000001</v>
      </c>
      <c r="I470">
        <v>0</v>
      </c>
    </row>
    <row r="471" spans="1:9" x14ac:dyDescent="0.3">
      <c r="A471">
        <v>2020</v>
      </c>
      <c r="B471">
        <v>9</v>
      </c>
      <c r="C471" s="1" t="s">
        <v>32</v>
      </c>
      <c r="D471" s="1" t="s">
        <v>34</v>
      </c>
      <c r="E471" s="1" t="s">
        <v>18</v>
      </c>
      <c r="F471" s="1">
        <v>6.9999999999999999E-4</v>
      </c>
      <c r="G471" s="1">
        <v>0.330204</v>
      </c>
      <c r="H471" s="1">
        <v>1E-4</v>
      </c>
      <c r="I471">
        <v>0</v>
      </c>
    </row>
    <row r="472" spans="1:9" x14ac:dyDescent="0.3">
      <c r="A472">
        <v>2020</v>
      </c>
      <c r="B472">
        <v>9</v>
      </c>
      <c r="C472" s="1" t="s">
        <v>32</v>
      </c>
      <c r="D472" s="1" t="s">
        <v>34</v>
      </c>
      <c r="E472" s="1" t="s">
        <v>12</v>
      </c>
      <c r="F472" s="1">
        <v>6.1899999999999997E-2</v>
      </c>
      <c r="G472" s="1">
        <v>28.234317000000001</v>
      </c>
      <c r="H472" s="1">
        <v>2.1600000000000001E-2</v>
      </c>
      <c r="I472">
        <v>0</v>
      </c>
    </row>
    <row r="473" spans="1:9" x14ac:dyDescent="0.3">
      <c r="A473">
        <v>2020</v>
      </c>
      <c r="B473">
        <v>9</v>
      </c>
      <c r="C473" s="1" t="s">
        <v>32</v>
      </c>
      <c r="D473" s="1" t="s">
        <v>34</v>
      </c>
      <c r="E473" s="1" t="s">
        <v>13</v>
      </c>
      <c r="F473" s="1">
        <v>0.28860000000000002</v>
      </c>
      <c r="G473" s="1">
        <v>156.94971000000001</v>
      </c>
      <c r="H473" s="1">
        <v>0.12130000000000001</v>
      </c>
      <c r="I473">
        <v>0</v>
      </c>
    </row>
    <row r="474" spans="1:9" x14ac:dyDescent="0.3">
      <c r="A474">
        <v>2020</v>
      </c>
      <c r="B474">
        <v>9</v>
      </c>
      <c r="C474" s="1" t="s">
        <v>32</v>
      </c>
      <c r="D474" s="1" t="s">
        <v>37</v>
      </c>
      <c r="E474" s="1" t="s">
        <v>18</v>
      </c>
      <c r="F474" s="1">
        <v>2.0000000000000001E-4</v>
      </c>
      <c r="G474" s="1">
        <v>2.4798000000000001E-2</v>
      </c>
      <c r="H474" s="1">
        <v>1E-4</v>
      </c>
      <c r="I474">
        <v>2</v>
      </c>
    </row>
    <row r="475" spans="1:9" x14ac:dyDescent="0.3">
      <c r="A475">
        <v>2020</v>
      </c>
      <c r="B475">
        <v>9</v>
      </c>
      <c r="C475" s="1" t="s">
        <v>32</v>
      </c>
      <c r="D475" s="1" t="s">
        <v>37</v>
      </c>
      <c r="E475" s="1" t="s">
        <v>12</v>
      </c>
      <c r="F475" s="1">
        <v>0.76290000000000002</v>
      </c>
      <c r="G475" s="1">
        <v>151.89261300000001</v>
      </c>
      <c r="H475" s="1">
        <v>0.26700000000000002</v>
      </c>
      <c r="I475">
        <v>114</v>
      </c>
    </row>
    <row r="476" spans="1:9" x14ac:dyDescent="0.3">
      <c r="A476">
        <v>2020</v>
      </c>
      <c r="B476">
        <v>10</v>
      </c>
      <c r="C476" s="1" t="s">
        <v>9</v>
      </c>
      <c r="D476" s="1" t="s">
        <v>10</v>
      </c>
      <c r="E476" s="1" t="s">
        <v>11</v>
      </c>
      <c r="F476" s="1">
        <v>11.8332</v>
      </c>
      <c r="G476" s="1">
        <v>714.14047900000003</v>
      </c>
      <c r="H476" s="1">
        <v>2.4849999999999999</v>
      </c>
      <c r="I476">
        <v>536</v>
      </c>
    </row>
    <row r="477" spans="1:9" x14ac:dyDescent="0.3">
      <c r="A477">
        <v>2020</v>
      </c>
      <c r="B477">
        <v>10</v>
      </c>
      <c r="C477" s="1" t="s">
        <v>9</v>
      </c>
      <c r="D477" s="1" t="s">
        <v>10</v>
      </c>
      <c r="E477" s="1" t="s">
        <v>12</v>
      </c>
      <c r="F477" s="1">
        <v>60.083199999999998</v>
      </c>
      <c r="G477" s="1">
        <v>5107.3935730000003</v>
      </c>
      <c r="H477" s="1">
        <v>21.0291</v>
      </c>
      <c r="I477">
        <v>776</v>
      </c>
    </row>
    <row r="478" spans="1:9" x14ac:dyDescent="0.3">
      <c r="A478">
        <v>2020</v>
      </c>
      <c r="B478">
        <v>10</v>
      </c>
      <c r="C478" s="1" t="s">
        <v>9</v>
      </c>
      <c r="D478" s="1" t="s">
        <v>10</v>
      </c>
      <c r="E478" s="1" t="s">
        <v>13</v>
      </c>
      <c r="F478" s="1">
        <v>49.139600000000002</v>
      </c>
      <c r="G478" s="1">
        <v>4853.0570250000001</v>
      </c>
      <c r="H478" s="1">
        <v>24.569900000000001</v>
      </c>
      <c r="I478">
        <v>513</v>
      </c>
    </row>
    <row r="479" spans="1:9" x14ac:dyDescent="0.3">
      <c r="A479">
        <v>2020</v>
      </c>
      <c r="B479">
        <v>10</v>
      </c>
      <c r="C479" s="1" t="s">
        <v>9</v>
      </c>
      <c r="D479" s="1" t="s">
        <v>10</v>
      </c>
      <c r="E479" s="1" t="s">
        <v>14</v>
      </c>
      <c r="F479" s="1">
        <v>4.5999999999999999E-3</v>
      </c>
      <c r="G479" s="1">
        <v>1.0102390000000001</v>
      </c>
      <c r="H479" s="1">
        <v>3.5000000000000001E-3</v>
      </c>
      <c r="I479">
        <v>4</v>
      </c>
    </row>
    <row r="480" spans="1:9" x14ac:dyDescent="0.3">
      <c r="A480">
        <v>2020</v>
      </c>
      <c r="B480">
        <v>10</v>
      </c>
      <c r="C480" s="1" t="s">
        <v>9</v>
      </c>
      <c r="D480" s="1" t="s">
        <v>15</v>
      </c>
      <c r="E480" s="1" t="s">
        <v>11</v>
      </c>
      <c r="F480" s="1">
        <v>1.4E-3</v>
      </c>
      <c r="G480" s="1">
        <v>0.155886</v>
      </c>
      <c r="H480" s="1">
        <v>2.9999999999999997E-4</v>
      </c>
      <c r="I480">
        <v>2</v>
      </c>
    </row>
    <row r="481" spans="1:9" x14ac:dyDescent="0.3">
      <c r="A481">
        <v>2020</v>
      </c>
      <c r="B481">
        <v>10</v>
      </c>
      <c r="C481" s="1" t="s">
        <v>9</v>
      </c>
      <c r="D481" s="1" t="s">
        <v>15</v>
      </c>
      <c r="E481" s="1" t="s">
        <v>13</v>
      </c>
      <c r="F481" s="1">
        <v>33.0503</v>
      </c>
      <c r="G481" s="1">
        <v>5290.4256359999899</v>
      </c>
      <c r="H481" s="1">
        <v>13.2201</v>
      </c>
      <c r="I481">
        <v>649</v>
      </c>
    </row>
    <row r="482" spans="1:9" x14ac:dyDescent="0.3">
      <c r="A482">
        <v>2020</v>
      </c>
      <c r="B482">
        <v>10</v>
      </c>
      <c r="C482" s="1" t="s">
        <v>9</v>
      </c>
      <c r="D482" s="1" t="s">
        <v>16</v>
      </c>
      <c r="E482" s="1" t="s">
        <v>11</v>
      </c>
      <c r="F482" s="1">
        <v>7.4771000000000001</v>
      </c>
      <c r="G482" s="1">
        <v>414.76454100000001</v>
      </c>
      <c r="H482" s="1">
        <v>1.7197</v>
      </c>
      <c r="I482">
        <v>469</v>
      </c>
    </row>
    <row r="483" spans="1:9" x14ac:dyDescent="0.3">
      <c r="A483">
        <v>2020</v>
      </c>
      <c r="B483">
        <v>10</v>
      </c>
      <c r="C483" s="1" t="s">
        <v>9</v>
      </c>
      <c r="D483" s="1" t="s">
        <v>16</v>
      </c>
      <c r="E483" s="1" t="s">
        <v>13</v>
      </c>
      <c r="F483" s="1">
        <v>0.99029999999999996</v>
      </c>
      <c r="G483" s="1">
        <v>126.79139000000001</v>
      </c>
      <c r="H483" s="1">
        <v>0.4456</v>
      </c>
      <c r="I483">
        <v>273</v>
      </c>
    </row>
    <row r="484" spans="1:9" x14ac:dyDescent="0.3">
      <c r="A484">
        <v>2020</v>
      </c>
      <c r="B484">
        <v>10</v>
      </c>
      <c r="C484" s="1" t="s">
        <v>9</v>
      </c>
      <c r="D484" s="1" t="s">
        <v>20</v>
      </c>
      <c r="E484" s="1" t="s">
        <v>12</v>
      </c>
      <c r="F484" s="1">
        <v>9.4437999999999995</v>
      </c>
      <c r="G484" s="1">
        <v>458.54192799999998</v>
      </c>
      <c r="H484" s="1">
        <v>3.3997000000000002</v>
      </c>
      <c r="I484">
        <v>171</v>
      </c>
    </row>
    <row r="485" spans="1:9" x14ac:dyDescent="0.3">
      <c r="A485">
        <v>2020</v>
      </c>
      <c r="B485">
        <v>10</v>
      </c>
      <c r="C485" s="1" t="s">
        <v>9</v>
      </c>
      <c r="D485" s="1" t="s">
        <v>19</v>
      </c>
      <c r="E485" s="1" t="s">
        <v>12</v>
      </c>
      <c r="F485" s="1">
        <v>2.7065000000000001</v>
      </c>
      <c r="G485" s="1">
        <v>367.06660799999997</v>
      </c>
      <c r="H485" s="1">
        <v>1.0014000000000001</v>
      </c>
      <c r="I485">
        <v>167</v>
      </c>
    </row>
    <row r="486" spans="1:9" x14ac:dyDescent="0.3">
      <c r="A486">
        <v>2020</v>
      </c>
      <c r="B486">
        <v>10</v>
      </c>
      <c r="C486" s="1" t="s">
        <v>9</v>
      </c>
      <c r="D486" s="1" t="s">
        <v>17</v>
      </c>
      <c r="E486" s="1" t="s">
        <v>18</v>
      </c>
      <c r="F486" s="1">
        <v>2.7048999999999999</v>
      </c>
      <c r="G486" s="1">
        <v>285.144203</v>
      </c>
      <c r="H486" s="1">
        <v>0.4869</v>
      </c>
      <c r="I486">
        <v>101</v>
      </c>
    </row>
    <row r="487" spans="1:9" x14ac:dyDescent="0.3">
      <c r="A487">
        <v>2020</v>
      </c>
      <c r="B487">
        <v>10</v>
      </c>
      <c r="C487" s="1" t="s">
        <v>9</v>
      </c>
      <c r="D487" s="1" t="s">
        <v>23</v>
      </c>
      <c r="E487" s="1" t="s">
        <v>13</v>
      </c>
      <c r="F487" s="1">
        <v>0.59019999999999995</v>
      </c>
      <c r="G487" s="1">
        <v>116.50214699999999</v>
      </c>
      <c r="H487" s="1">
        <v>0.2361</v>
      </c>
      <c r="I487">
        <v>209</v>
      </c>
    </row>
    <row r="488" spans="1:9" x14ac:dyDescent="0.3">
      <c r="A488">
        <v>2020</v>
      </c>
      <c r="B488">
        <v>10</v>
      </c>
      <c r="C488" s="1" t="s">
        <v>9</v>
      </c>
      <c r="D488" s="1" t="s">
        <v>21</v>
      </c>
      <c r="E488" s="1" t="s">
        <v>22</v>
      </c>
      <c r="F488" s="1">
        <v>8.5000000000000006E-3</v>
      </c>
      <c r="G488" s="1">
        <v>2.76735</v>
      </c>
      <c r="H488" s="1">
        <v>2.3999999999999998E-3</v>
      </c>
      <c r="I488">
        <v>2</v>
      </c>
    </row>
    <row r="489" spans="1:9" x14ac:dyDescent="0.3">
      <c r="A489">
        <v>2020</v>
      </c>
      <c r="B489">
        <v>10</v>
      </c>
      <c r="C489" s="1" t="s">
        <v>9</v>
      </c>
      <c r="D489" s="1" t="s">
        <v>21</v>
      </c>
      <c r="E489" s="1" t="s">
        <v>13</v>
      </c>
      <c r="F489" s="1">
        <v>0.86599999999999999</v>
      </c>
      <c r="G489" s="1">
        <v>105.254914</v>
      </c>
      <c r="H489" s="1">
        <v>0.34639999999999999</v>
      </c>
      <c r="I489">
        <v>118</v>
      </c>
    </row>
    <row r="490" spans="1:9" x14ac:dyDescent="0.3">
      <c r="A490">
        <v>2020</v>
      </c>
      <c r="B490">
        <v>10</v>
      </c>
      <c r="C490" s="1" t="s">
        <v>9</v>
      </c>
      <c r="D490" s="1" t="s">
        <v>42</v>
      </c>
      <c r="E490" s="1" t="s">
        <v>13</v>
      </c>
      <c r="F490" s="1">
        <v>0.3019</v>
      </c>
      <c r="G490" s="1">
        <v>52.337632999999997</v>
      </c>
      <c r="H490" s="1">
        <v>0.1207</v>
      </c>
      <c r="I490">
        <v>57</v>
      </c>
    </row>
    <row r="491" spans="1:9" x14ac:dyDescent="0.3">
      <c r="A491">
        <v>2020</v>
      </c>
      <c r="B491">
        <v>10</v>
      </c>
      <c r="C491" s="1" t="s">
        <v>9</v>
      </c>
      <c r="D491" s="1" t="s">
        <v>24</v>
      </c>
      <c r="E491" s="1" t="s">
        <v>18</v>
      </c>
      <c r="F491" s="1">
        <v>0.2288</v>
      </c>
      <c r="G491" s="1">
        <v>36.775134999999999</v>
      </c>
      <c r="H491" s="1">
        <v>4.3499999999999997E-2</v>
      </c>
      <c r="I491">
        <v>0</v>
      </c>
    </row>
    <row r="492" spans="1:9" x14ac:dyDescent="0.3">
      <c r="A492">
        <v>2020</v>
      </c>
      <c r="B492">
        <v>10</v>
      </c>
      <c r="C492" s="1" t="s">
        <v>9</v>
      </c>
      <c r="D492" s="1" t="s">
        <v>24</v>
      </c>
      <c r="E492" s="1" t="s">
        <v>12</v>
      </c>
      <c r="F492" s="1">
        <v>1.2999999999999999E-3</v>
      </c>
      <c r="G492" s="1">
        <v>0.18559100000000001</v>
      </c>
      <c r="H492" s="1">
        <v>5.0000000000000001E-4</v>
      </c>
      <c r="I492">
        <v>0</v>
      </c>
    </row>
    <row r="493" spans="1:9" x14ac:dyDescent="0.3">
      <c r="A493">
        <v>2020</v>
      </c>
      <c r="B493">
        <v>10</v>
      </c>
      <c r="C493" s="1" t="s">
        <v>26</v>
      </c>
      <c r="D493" s="1" t="s">
        <v>10</v>
      </c>
      <c r="E493" s="1" t="s">
        <v>11</v>
      </c>
      <c r="F493" s="1">
        <v>63.945999999999998</v>
      </c>
      <c r="G493" s="1">
        <v>3988.5210590000002</v>
      </c>
      <c r="H493" s="1">
        <v>13.428599999999999</v>
      </c>
      <c r="I493">
        <v>9001</v>
      </c>
    </row>
    <row r="494" spans="1:9" x14ac:dyDescent="0.3">
      <c r="A494">
        <v>2020</v>
      </c>
      <c r="B494">
        <v>10</v>
      </c>
      <c r="C494" s="1" t="s">
        <v>26</v>
      </c>
      <c r="D494" s="1" t="s">
        <v>10</v>
      </c>
      <c r="E494" s="1" t="s">
        <v>12</v>
      </c>
      <c r="F494" s="1">
        <v>68.544200000000004</v>
      </c>
      <c r="G494" s="1">
        <v>6497.5637919999999</v>
      </c>
      <c r="H494" s="1">
        <v>23.990400000000001</v>
      </c>
      <c r="I494">
        <v>9709</v>
      </c>
    </row>
    <row r="495" spans="1:9" x14ac:dyDescent="0.3">
      <c r="A495">
        <v>2020</v>
      </c>
      <c r="B495">
        <v>10</v>
      </c>
      <c r="C495" s="1" t="s">
        <v>26</v>
      </c>
      <c r="D495" s="1" t="s">
        <v>10</v>
      </c>
      <c r="E495" s="1" t="s">
        <v>13</v>
      </c>
      <c r="F495" s="1">
        <v>7.1943000000000001</v>
      </c>
      <c r="G495" s="1">
        <v>1051.5509030000001</v>
      </c>
      <c r="H495" s="1">
        <v>3.5971000000000002</v>
      </c>
      <c r="I495">
        <v>1303</v>
      </c>
    </row>
    <row r="496" spans="1:9" x14ac:dyDescent="0.3">
      <c r="A496">
        <v>2020</v>
      </c>
      <c r="B496">
        <v>10</v>
      </c>
      <c r="C496" s="1" t="s">
        <v>26</v>
      </c>
      <c r="D496" s="1" t="s">
        <v>10</v>
      </c>
      <c r="E496" s="1" t="s">
        <v>14</v>
      </c>
      <c r="F496" s="1">
        <v>0.37369999999999998</v>
      </c>
      <c r="G496" s="1">
        <v>60.482140000000001</v>
      </c>
      <c r="H496" s="1">
        <v>0.28029999999999999</v>
      </c>
      <c r="I496">
        <v>252</v>
      </c>
    </row>
    <row r="497" spans="1:9" x14ac:dyDescent="0.3">
      <c r="A497">
        <v>2020</v>
      </c>
      <c r="B497">
        <v>10</v>
      </c>
      <c r="C497" s="1" t="s">
        <v>26</v>
      </c>
      <c r="D497" s="1" t="s">
        <v>15</v>
      </c>
      <c r="E497" s="1" t="s">
        <v>13</v>
      </c>
      <c r="F497" s="1">
        <v>9.9452999999999996</v>
      </c>
      <c r="G497" s="1">
        <v>2087.8199810000001</v>
      </c>
      <c r="H497" s="1">
        <v>3.9780000000000002</v>
      </c>
      <c r="I497">
        <v>1419</v>
      </c>
    </row>
    <row r="498" spans="1:9" x14ac:dyDescent="0.3">
      <c r="A498">
        <v>2020</v>
      </c>
      <c r="B498">
        <v>10</v>
      </c>
      <c r="C498" s="1" t="s">
        <v>26</v>
      </c>
      <c r="D498" s="1" t="s">
        <v>20</v>
      </c>
      <c r="E498" s="1" t="s">
        <v>12</v>
      </c>
      <c r="F498" s="1">
        <v>18.396799999999999</v>
      </c>
      <c r="G498" s="1">
        <v>987.11645699999997</v>
      </c>
      <c r="H498" s="1">
        <v>6.6227999999999998</v>
      </c>
      <c r="I498">
        <v>1872</v>
      </c>
    </row>
    <row r="499" spans="1:9" x14ac:dyDescent="0.3">
      <c r="A499">
        <v>2020</v>
      </c>
      <c r="B499">
        <v>10</v>
      </c>
      <c r="C499" s="1" t="s">
        <v>26</v>
      </c>
      <c r="D499" s="1" t="s">
        <v>16</v>
      </c>
      <c r="E499" s="1" t="s">
        <v>11</v>
      </c>
      <c r="F499" s="1">
        <v>2.4861</v>
      </c>
      <c r="G499" s="1">
        <v>194.28221400000001</v>
      </c>
      <c r="H499" s="1">
        <v>0.57179999999999997</v>
      </c>
      <c r="I499">
        <v>1454</v>
      </c>
    </row>
    <row r="500" spans="1:9" x14ac:dyDescent="0.3">
      <c r="A500">
        <v>2020</v>
      </c>
      <c r="B500">
        <v>10</v>
      </c>
      <c r="C500" s="1" t="s">
        <v>26</v>
      </c>
      <c r="D500" s="1" t="s">
        <v>16</v>
      </c>
      <c r="E500" s="1" t="s">
        <v>13</v>
      </c>
      <c r="F500" s="1">
        <v>0.60580000000000001</v>
      </c>
      <c r="G500" s="1">
        <v>109.80841700000001</v>
      </c>
      <c r="H500" s="1">
        <v>0.27260000000000001</v>
      </c>
      <c r="I500">
        <v>275</v>
      </c>
    </row>
    <row r="501" spans="1:9" x14ac:dyDescent="0.3">
      <c r="A501">
        <v>2020</v>
      </c>
      <c r="B501">
        <v>10</v>
      </c>
      <c r="C501" s="1" t="s">
        <v>26</v>
      </c>
      <c r="D501" s="1" t="s">
        <v>45</v>
      </c>
      <c r="E501" s="1" t="s">
        <v>12</v>
      </c>
      <c r="F501" s="1">
        <v>2.9653999999999998</v>
      </c>
      <c r="G501" s="1">
        <v>165.08208300000001</v>
      </c>
      <c r="H501" s="1">
        <v>1.0379</v>
      </c>
      <c r="I501">
        <v>249</v>
      </c>
    </row>
    <row r="502" spans="1:9" x14ac:dyDescent="0.3">
      <c r="A502">
        <v>2020</v>
      </c>
      <c r="B502">
        <v>10</v>
      </c>
      <c r="C502" s="1" t="s">
        <v>26</v>
      </c>
      <c r="D502" s="1" t="s">
        <v>19</v>
      </c>
      <c r="E502" s="1" t="s">
        <v>12</v>
      </c>
      <c r="F502" s="1">
        <v>0.76800000000000002</v>
      </c>
      <c r="G502" s="1">
        <v>129.93482800000001</v>
      </c>
      <c r="H502" s="1">
        <v>0.28410000000000002</v>
      </c>
      <c r="I502">
        <v>201</v>
      </c>
    </row>
    <row r="503" spans="1:9" x14ac:dyDescent="0.3">
      <c r="A503">
        <v>2020</v>
      </c>
      <c r="B503">
        <v>10</v>
      </c>
      <c r="C503" s="1" t="s">
        <v>26</v>
      </c>
      <c r="D503" s="1" t="s">
        <v>17</v>
      </c>
      <c r="E503" s="1" t="s">
        <v>18</v>
      </c>
      <c r="F503" s="1">
        <v>1.1305000000000001</v>
      </c>
      <c r="G503" s="1">
        <v>100.54479600000001</v>
      </c>
      <c r="H503" s="1">
        <v>0.2034</v>
      </c>
      <c r="I503">
        <v>177</v>
      </c>
    </row>
    <row r="504" spans="1:9" x14ac:dyDescent="0.3">
      <c r="A504">
        <v>2020</v>
      </c>
      <c r="B504">
        <v>10</v>
      </c>
      <c r="C504" s="1" t="s">
        <v>26</v>
      </c>
      <c r="D504" s="1" t="s">
        <v>29</v>
      </c>
      <c r="E504" s="1" t="s">
        <v>18</v>
      </c>
      <c r="F504" s="1">
        <v>6.3399999999999998E-2</v>
      </c>
      <c r="G504" s="1">
        <v>21.322638999999999</v>
      </c>
      <c r="H504" s="1">
        <v>1.21E-2</v>
      </c>
      <c r="I504">
        <v>0</v>
      </c>
    </row>
    <row r="505" spans="1:9" x14ac:dyDescent="0.3">
      <c r="A505">
        <v>2020</v>
      </c>
      <c r="B505">
        <v>10</v>
      </c>
      <c r="C505" s="1" t="s">
        <v>26</v>
      </c>
      <c r="D505" s="1" t="s">
        <v>29</v>
      </c>
      <c r="E505" s="1" t="s">
        <v>13</v>
      </c>
      <c r="F505" s="1">
        <v>0.18809999999999999</v>
      </c>
      <c r="G505" s="1">
        <v>65.471207000000007</v>
      </c>
      <c r="H505" s="1">
        <v>7.5300000000000006E-2</v>
      </c>
      <c r="I505">
        <v>0</v>
      </c>
    </row>
    <row r="506" spans="1:9" x14ac:dyDescent="0.3">
      <c r="A506">
        <v>2020</v>
      </c>
      <c r="B506">
        <v>10</v>
      </c>
      <c r="C506" s="1" t="s">
        <v>26</v>
      </c>
      <c r="D506" s="1" t="s">
        <v>28</v>
      </c>
      <c r="E506" s="1" t="s">
        <v>12</v>
      </c>
      <c r="F506" s="1">
        <v>0.31890000000000002</v>
      </c>
      <c r="G506" s="1">
        <v>70.952596999999997</v>
      </c>
      <c r="H506" s="1">
        <v>0.11169999999999999</v>
      </c>
      <c r="I506">
        <v>0</v>
      </c>
    </row>
    <row r="507" spans="1:9" x14ac:dyDescent="0.3">
      <c r="A507">
        <v>2020</v>
      </c>
      <c r="B507">
        <v>10</v>
      </c>
      <c r="C507" s="1" t="s">
        <v>26</v>
      </c>
      <c r="D507" s="1" t="s">
        <v>21</v>
      </c>
      <c r="E507" s="1" t="s">
        <v>22</v>
      </c>
      <c r="F507" s="1">
        <v>1.6000000000000001E-3</v>
      </c>
      <c r="G507" s="1">
        <v>0.64330100000000001</v>
      </c>
      <c r="H507" s="1">
        <v>5.0000000000000001E-4</v>
      </c>
      <c r="I507">
        <v>2</v>
      </c>
    </row>
    <row r="508" spans="1:9" x14ac:dyDescent="0.3">
      <c r="A508">
        <v>2020</v>
      </c>
      <c r="B508">
        <v>10</v>
      </c>
      <c r="C508" s="1" t="s">
        <v>26</v>
      </c>
      <c r="D508" s="1" t="s">
        <v>21</v>
      </c>
      <c r="E508" s="1" t="s">
        <v>13</v>
      </c>
      <c r="F508" s="1">
        <v>0.51939999999999997</v>
      </c>
      <c r="G508" s="1">
        <v>68.158990000000003</v>
      </c>
      <c r="H508" s="1">
        <v>0.2077</v>
      </c>
      <c r="I508">
        <v>270</v>
      </c>
    </row>
    <row r="509" spans="1:9" x14ac:dyDescent="0.3">
      <c r="A509">
        <v>2020</v>
      </c>
      <c r="B509">
        <v>10</v>
      </c>
      <c r="C509" s="1" t="s">
        <v>32</v>
      </c>
      <c r="D509" s="1" t="s">
        <v>10</v>
      </c>
      <c r="E509" s="1" t="s">
        <v>11</v>
      </c>
      <c r="F509" s="1">
        <v>131.0205</v>
      </c>
      <c r="G509" s="1">
        <v>7190.9176500000003</v>
      </c>
      <c r="H509" s="1">
        <v>27.514399999999998</v>
      </c>
      <c r="I509">
        <v>11485</v>
      </c>
    </row>
    <row r="510" spans="1:9" x14ac:dyDescent="0.3">
      <c r="A510">
        <v>2020</v>
      </c>
      <c r="B510">
        <v>10</v>
      </c>
      <c r="C510" s="1" t="s">
        <v>32</v>
      </c>
      <c r="D510" s="1" t="s">
        <v>10</v>
      </c>
      <c r="E510" s="1" t="s">
        <v>12</v>
      </c>
      <c r="F510" s="1">
        <v>124.66849999999999</v>
      </c>
      <c r="G510" s="1">
        <v>10831.853884</v>
      </c>
      <c r="H510" s="1">
        <v>43.634</v>
      </c>
      <c r="I510">
        <v>14382</v>
      </c>
    </row>
    <row r="511" spans="1:9" x14ac:dyDescent="0.3">
      <c r="A511">
        <v>2020</v>
      </c>
      <c r="B511">
        <v>10</v>
      </c>
      <c r="C511" s="1" t="s">
        <v>32</v>
      </c>
      <c r="D511" s="1" t="s">
        <v>10</v>
      </c>
      <c r="E511" s="1" t="s">
        <v>13</v>
      </c>
      <c r="F511" s="1">
        <v>14.815099999999999</v>
      </c>
      <c r="G511" s="1">
        <v>1659.9578710000001</v>
      </c>
      <c r="H511" s="1">
        <v>7.4076000000000004</v>
      </c>
      <c r="I511">
        <v>1165</v>
      </c>
    </row>
    <row r="512" spans="1:9" x14ac:dyDescent="0.3">
      <c r="A512">
        <v>2020</v>
      </c>
      <c r="B512">
        <v>10</v>
      </c>
      <c r="C512" s="1" t="s">
        <v>32</v>
      </c>
      <c r="D512" s="1" t="s">
        <v>10</v>
      </c>
      <c r="E512" s="1" t="s">
        <v>14</v>
      </c>
      <c r="F512" s="1">
        <v>0.1368</v>
      </c>
      <c r="G512" s="1">
        <v>24.417541</v>
      </c>
      <c r="H512" s="1">
        <v>0.1026</v>
      </c>
      <c r="I512">
        <v>52</v>
      </c>
    </row>
    <row r="513" spans="1:9" x14ac:dyDescent="0.3">
      <c r="A513">
        <v>2020</v>
      </c>
      <c r="B513">
        <v>10</v>
      </c>
      <c r="C513" s="1" t="s">
        <v>32</v>
      </c>
      <c r="D513" s="1" t="s">
        <v>15</v>
      </c>
      <c r="E513" s="1" t="s">
        <v>13</v>
      </c>
      <c r="F513" s="1">
        <v>37.477699999999999</v>
      </c>
      <c r="G513" s="1">
        <v>6614.2090939999998</v>
      </c>
      <c r="H513" s="1">
        <v>14.991099999999999</v>
      </c>
      <c r="I513">
        <v>1918</v>
      </c>
    </row>
    <row r="514" spans="1:9" x14ac:dyDescent="0.3">
      <c r="A514">
        <v>2020</v>
      </c>
      <c r="B514">
        <v>10</v>
      </c>
      <c r="C514" s="1" t="s">
        <v>32</v>
      </c>
      <c r="D514" s="1" t="s">
        <v>20</v>
      </c>
      <c r="E514" s="1" t="s">
        <v>12</v>
      </c>
      <c r="F514" s="1">
        <v>28.3202</v>
      </c>
      <c r="G514" s="1">
        <v>1773.8757390000001</v>
      </c>
      <c r="H514" s="1">
        <v>10.1952</v>
      </c>
      <c r="I514">
        <v>2129</v>
      </c>
    </row>
    <row r="515" spans="1:9" x14ac:dyDescent="0.3">
      <c r="A515">
        <v>2020</v>
      </c>
      <c r="B515">
        <v>10</v>
      </c>
      <c r="C515" s="1" t="s">
        <v>32</v>
      </c>
      <c r="D515" s="1" t="s">
        <v>16</v>
      </c>
      <c r="E515" s="1" t="s">
        <v>11</v>
      </c>
      <c r="F515" s="1">
        <v>7.1821999999999999</v>
      </c>
      <c r="G515" s="1">
        <v>465.36933099999999</v>
      </c>
      <c r="H515" s="1">
        <v>1.6518999999999999</v>
      </c>
      <c r="I515">
        <v>1585</v>
      </c>
    </row>
    <row r="516" spans="1:9" x14ac:dyDescent="0.3">
      <c r="A516">
        <v>2020</v>
      </c>
      <c r="B516">
        <v>10</v>
      </c>
      <c r="C516" s="1" t="s">
        <v>32</v>
      </c>
      <c r="D516" s="1" t="s">
        <v>16</v>
      </c>
      <c r="E516" s="1" t="s">
        <v>13</v>
      </c>
      <c r="F516" s="1">
        <v>2.5769000000000002</v>
      </c>
      <c r="G516" s="1">
        <v>433.62191999999999</v>
      </c>
      <c r="H516" s="1">
        <v>1.1595</v>
      </c>
      <c r="I516">
        <v>1206</v>
      </c>
    </row>
    <row r="517" spans="1:9" x14ac:dyDescent="0.3">
      <c r="A517">
        <v>2020</v>
      </c>
      <c r="B517">
        <v>10</v>
      </c>
      <c r="C517" s="1" t="s">
        <v>32</v>
      </c>
      <c r="D517" s="1" t="s">
        <v>33</v>
      </c>
      <c r="E517" s="1" t="s">
        <v>18</v>
      </c>
      <c r="F517" s="1">
        <v>1.6569</v>
      </c>
      <c r="G517" s="1">
        <v>472.904088</v>
      </c>
      <c r="H517" s="1">
        <v>0.31480000000000002</v>
      </c>
      <c r="I517">
        <v>94</v>
      </c>
    </row>
    <row r="518" spans="1:9" x14ac:dyDescent="0.3">
      <c r="A518">
        <v>2020</v>
      </c>
      <c r="B518">
        <v>10</v>
      </c>
      <c r="C518" s="1" t="s">
        <v>32</v>
      </c>
      <c r="D518" s="1" t="s">
        <v>33</v>
      </c>
      <c r="E518" s="1" t="s">
        <v>12</v>
      </c>
      <c r="F518" s="1">
        <v>1.9300000000000001E-2</v>
      </c>
      <c r="G518" s="1">
        <v>5.6711580000000001</v>
      </c>
      <c r="H518" s="1">
        <v>6.7000000000000002E-3</v>
      </c>
      <c r="I518">
        <v>7</v>
      </c>
    </row>
    <row r="519" spans="1:9" x14ac:dyDescent="0.3">
      <c r="A519">
        <v>2020</v>
      </c>
      <c r="B519">
        <v>10</v>
      </c>
      <c r="C519" s="1" t="s">
        <v>32</v>
      </c>
      <c r="D519" s="1" t="s">
        <v>33</v>
      </c>
      <c r="E519" s="1" t="s">
        <v>13</v>
      </c>
      <c r="F519" s="1">
        <v>5.7099999999999998E-2</v>
      </c>
      <c r="G519" s="1">
        <v>27.713615000000001</v>
      </c>
      <c r="H519" s="1">
        <v>2.86E-2</v>
      </c>
      <c r="I519">
        <v>47</v>
      </c>
    </row>
    <row r="520" spans="1:9" x14ac:dyDescent="0.3">
      <c r="A520">
        <v>2020</v>
      </c>
      <c r="B520">
        <v>10</v>
      </c>
      <c r="C520" s="1" t="s">
        <v>32</v>
      </c>
      <c r="D520" s="1" t="s">
        <v>19</v>
      </c>
      <c r="E520" s="1" t="s">
        <v>12</v>
      </c>
      <c r="F520" s="1">
        <v>2.4586000000000001</v>
      </c>
      <c r="G520" s="1">
        <v>381.16135500000001</v>
      </c>
      <c r="H520" s="1">
        <v>0.90969999999999995</v>
      </c>
      <c r="I520">
        <v>584</v>
      </c>
    </row>
    <row r="521" spans="1:9" x14ac:dyDescent="0.3">
      <c r="A521">
        <v>2020</v>
      </c>
      <c r="B521">
        <v>10</v>
      </c>
      <c r="C521" s="1" t="s">
        <v>32</v>
      </c>
      <c r="D521" s="1" t="s">
        <v>29</v>
      </c>
      <c r="E521" s="1" t="s">
        <v>18</v>
      </c>
      <c r="F521" s="1">
        <v>2.7000000000000001E-3</v>
      </c>
      <c r="G521" s="1">
        <v>0.56320400000000004</v>
      </c>
      <c r="H521" s="1">
        <v>5.0000000000000001E-4</v>
      </c>
      <c r="I521">
        <v>4</v>
      </c>
    </row>
    <row r="522" spans="1:9" x14ac:dyDescent="0.3">
      <c r="A522">
        <v>2020</v>
      </c>
      <c r="B522">
        <v>10</v>
      </c>
      <c r="C522" s="1" t="s">
        <v>32</v>
      </c>
      <c r="D522" s="1" t="s">
        <v>29</v>
      </c>
      <c r="E522" s="1" t="s">
        <v>12</v>
      </c>
      <c r="F522" s="1">
        <v>3.3E-3</v>
      </c>
      <c r="G522" s="1">
        <v>1.2797069999999999</v>
      </c>
      <c r="H522" s="1">
        <v>1.1999999999999999E-3</v>
      </c>
      <c r="I522">
        <v>2</v>
      </c>
    </row>
    <row r="523" spans="1:9" x14ac:dyDescent="0.3">
      <c r="A523">
        <v>2020</v>
      </c>
      <c r="B523">
        <v>10</v>
      </c>
      <c r="C523" s="1" t="s">
        <v>32</v>
      </c>
      <c r="D523" s="1" t="s">
        <v>29</v>
      </c>
      <c r="E523" s="1" t="s">
        <v>13</v>
      </c>
      <c r="F523" s="1">
        <v>1.0028999999999999</v>
      </c>
      <c r="G523" s="1">
        <v>318.321438</v>
      </c>
      <c r="H523" s="1">
        <v>0.40129999999999999</v>
      </c>
      <c r="I523">
        <v>151</v>
      </c>
    </row>
    <row r="524" spans="1:9" x14ac:dyDescent="0.3">
      <c r="A524">
        <v>2020</v>
      </c>
      <c r="B524">
        <v>10</v>
      </c>
      <c r="C524" s="1" t="s">
        <v>32</v>
      </c>
      <c r="D524" s="1" t="s">
        <v>35</v>
      </c>
      <c r="E524" s="1" t="s">
        <v>18</v>
      </c>
      <c r="F524" s="1">
        <v>0.36109999999999998</v>
      </c>
      <c r="G524" s="1">
        <v>62.499037999999999</v>
      </c>
      <c r="H524" s="1">
        <v>6.5000000000000002E-2</v>
      </c>
      <c r="I524">
        <v>0</v>
      </c>
    </row>
    <row r="525" spans="1:9" x14ac:dyDescent="0.3">
      <c r="A525">
        <v>2020</v>
      </c>
      <c r="B525">
        <v>10</v>
      </c>
      <c r="C525" s="1" t="s">
        <v>32</v>
      </c>
      <c r="D525" s="1" t="s">
        <v>35</v>
      </c>
      <c r="E525" s="1" t="s">
        <v>12</v>
      </c>
      <c r="F525" s="1">
        <v>0.68810000000000004</v>
      </c>
      <c r="G525" s="1">
        <v>160.841014</v>
      </c>
      <c r="H525" s="1">
        <v>0.24079999999999999</v>
      </c>
      <c r="I525">
        <v>0</v>
      </c>
    </row>
    <row r="526" spans="1:9" x14ac:dyDescent="0.3">
      <c r="A526">
        <v>2020</v>
      </c>
      <c r="B526">
        <v>10</v>
      </c>
      <c r="C526" s="1" t="s">
        <v>32</v>
      </c>
      <c r="D526" s="1" t="s">
        <v>34</v>
      </c>
      <c r="E526" s="1" t="s">
        <v>12</v>
      </c>
      <c r="F526" s="1">
        <v>6.7400000000000002E-2</v>
      </c>
      <c r="G526" s="1">
        <v>31.004518000000001</v>
      </c>
      <c r="H526" s="1">
        <v>2.35E-2</v>
      </c>
      <c r="I526">
        <v>0</v>
      </c>
    </row>
    <row r="527" spans="1:9" x14ac:dyDescent="0.3">
      <c r="A527">
        <v>2020</v>
      </c>
      <c r="B527">
        <v>10</v>
      </c>
      <c r="C527" s="1" t="s">
        <v>32</v>
      </c>
      <c r="D527" s="1" t="s">
        <v>34</v>
      </c>
      <c r="E527" s="1" t="s">
        <v>13</v>
      </c>
      <c r="F527" s="1">
        <v>0.33910000000000001</v>
      </c>
      <c r="G527" s="1">
        <v>184.796269</v>
      </c>
      <c r="H527" s="1">
        <v>0.1424</v>
      </c>
      <c r="I527">
        <v>0</v>
      </c>
    </row>
    <row r="528" spans="1:9" x14ac:dyDescent="0.3">
      <c r="A528">
        <v>2020</v>
      </c>
      <c r="B528">
        <v>10</v>
      </c>
      <c r="C528" s="1" t="s">
        <v>32</v>
      </c>
      <c r="D528" s="1" t="s">
        <v>37</v>
      </c>
      <c r="E528" s="1" t="s">
        <v>12</v>
      </c>
      <c r="F528" s="1">
        <v>0.86809999999999998</v>
      </c>
      <c r="G528" s="1">
        <v>172.28099900000001</v>
      </c>
      <c r="H528" s="1">
        <v>0.3039</v>
      </c>
      <c r="I528">
        <v>121</v>
      </c>
    </row>
    <row r="529" spans="1:9" x14ac:dyDescent="0.3">
      <c r="A529">
        <v>2020</v>
      </c>
      <c r="B529">
        <v>10</v>
      </c>
      <c r="C529" s="1" t="s">
        <v>9</v>
      </c>
      <c r="D529" s="1" t="s">
        <v>10</v>
      </c>
      <c r="E529" s="1" t="s">
        <v>46</v>
      </c>
      <c r="F529" s="1">
        <v>0.77529999999999999</v>
      </c>
      <c r="G529" s="1">
        <v>41.856000000000002</v>
      </c>
      <c r="H529" s="1">
        <v>0.155</v>
      </c>
      <c r="I529">
        <v>13</v>
      </c>
    </row>
    <row r="530" spans="1:9" x14ac:dyDescent="0.3">
      <c r="A530">
        <v>2020</v>
      </c>
      <c r="B530">
        <v>10</v>
      </c>
      <c r="C530" s="1" t="s">
        <v>26</v>
      </c>
      <c r="D530" s="1" t="s">
        <v>10</v>
      </c>
      <c r="E530" s="1" t="s">
        <v>46</v>
      </c>
      <c r="F530" s="1">
        <v>1.2061999999999999</v>
      </c>
      <c r="G530" s="1">
        <v>76.909300000000002</v>
      </c>
      <c r="H530" s="1">
        <v>0.2412</v>
      </c>
      <c r="I530">
        <v>367</v>
      </c>
    </row>
    <row r="531" spans="1:9" x14ac:dyDescent="0.3">
      <c r="A531">
        <v>2020</v>
      </c>
      <c r="B531">
        <v>10</v>
      </c>
      <c r="C531" s="1" t="s">
        <v>32</v>
      </c>
      <c r="D531" s="1" t="s">
        <v>10</v>
      </c>
      <c r="E531" s="1" t="s">
        <v>46</v>
      </c>
      <c r="F531" s="1">
        <v>2.4603999999999999</v>
      </c>
      <c r="G531" s="1">
        <v>151.083</v>
      </c>
      <c r="H531" s="1">
        <v>0.49209999999999998</v>
      </c>
      <c r="I531">
        <v>271</v>
      </c>
    </row>
    <row r="532" spans="1:9" x14ac:dyDescent="0.3">
      <c r="A532">
        <v>2020</v>
      </c>
      <c r="B532">
        <v>11</v>
      </c>
      <c r="C532" s="1" t="s">
        <v>9</v>
      </c>
      <c r="D532" s="1" t="s">
        <v>10</v>
      </c>
      <c r="E532" s="1" t="s">
        <v>11</v>
      </c>
      <c r="F532" s="1">
        <v>11.162000000000001</v>
      </c>
      <c r="G532" s="1">
        <v>693.52320399999996</v>
      </c>
      <c r="H532" s="1">
        <v>2.3441000000000001</v>
      </c>
      <c r="I532">
        <v>539</v>
      </c>
    </row>
    <row r="533" spans="1:9" x14ac:dyDescent="0.3">
      <c r="A533">
        <v>2020</v>
      </c>
      <c r="B533">
        <v>11</v>
      </c>
      <c r="C533" s="1" t="s">
        <v>9</v>
      </c>
      <c r="D533" s="1" t="s">
        <v>10</v>
      </c>
      <c r="E533" s="1" t="s">
        <v>12</v>
      </c>
      <c r="F533" s="1">
        <v>101.5784</v>
      </c>
      <c r="G533" s="1">
        <v>8077.5133800000003</v>
      </c>
      <c r="H533" s="1">
        <v>35.552500000000002</v>
      </c>
      <c r="I533">
        <v>794</v>
      </c>
    </row>
    <row r="534" spans="1:9" x14ac:dyDescent="0.3">
      <c r="A534">
        <v>2020</v>
      </c>
      <c r="B534">
        <v>11</v>
      </c>
      <c r="C534" s="1" t="s">
        <v>9</v>
      </c>
      <c r="D534" s="1" t="s">
        <v>10</v>
      </c>
      <c r="E534" s="1" t="s">
        <v>13</v>
      </c>
      <c r="F534" s="1">
        <v>33.7729</v>
      </c>
      <c r="G534" s="1">
        <v>3444.5009960000002</v>
      </c>
      <c r="H534" s="1">
        <v>16.886399999999998</v>
      </c>
      <c r="I534">
        <v>551</v>
      </c>
    </row>
    <row r="535" spans="1:9" x14ac:dyDescent="0.3">
      <c r="A535">
        <v>2020</v>
      </c>
      <c r="B535">
        <v>11</v>
      </c>
      <c r="C535" s="1" t="s">
        <v>9</v>
      </c>
      <c r="D535" s="1" t="s">
        <v>10</v>
      </c>
      <c r="E535" s="1" t="s">
        <v>14</v>
      </c>
      <c r="F535" s="1">
        <v>1.2999999999999999E-3</v>
      </c>
      <c r="G535" s="1">
        <v>0.28458600000000001</v>
      </c>
      <c r="H535" s="1">
        <v>1E-3</v>
      </c>
      <c r="I535">
        <v>1</v>
      </c>
    </row>
    <row r="536" spans="1:9" x14ac:dyDescent="0.3">
      <c r="A536">
        <v>2020</v>
      </c>
      <c r="B536">
        <v>11</v>
      </c>
      <c r="C536" s="1" t="s">
        <v>9</v>
      </c>
      <c r="D536" s="1" t="s">
        <v>15</v>
      </c>
      <c r="E536" s="1" t="s">
        <v>11</v>
      </c>
      <c r="F536" s="1">
        <v>2.76E-2</v>
      </c>
      <c r="G536" s="1">
        <v>3.023822</v>
      </c>
      <c r="H536" s="1">
        <v>5.4999999999999997E-3</v>
      </c>
      <c r="I536">
        <v>4</v>
      </c>
    </row>
    <row r="537" spans="1:9" x14ac:dyDescent="0.3">
      <c r="A537">
        <v>2020</v>
      </c>
      <c r="B537">
        <v>11</v>
      </c>
      <c r="C537" s="1" t="s">
        <v>9</v>
      </c>
      <c r="D537" s="1" t="s">
        <v>15</v>
      </c>
      <c r="E537" s="1" t="s">
        <v>13</v>
      </c>
      <c r="F537" s="1">
        <v>26.734500000000001</v>
      </c>
      <c r="G537" s="1">
        <v>4384.7971470000002</v>
      </c>
      <c r="H537" s="1">
        <v>10.694000000000001</v>
      </c>
      <c r="I537">
        <v>645</v>
      </c>
    </row>
    <row r="538" spans="1:9" x14ac:dyDescent="0.3">
      <c r="A538">
        <v>2020</v>
      </c>
      <c r="B538">
        <v>11</v>
      </c>
      <c r="C538" s="1" t="s">
        <v>9</v>
      </c>
      <c r="D538" s="1" t="s">
        <v>16</v>
      </c>
      <c r="E538" s="1" t="s">
        <v>11</v>
      </c>
      <c r="F538" s="1">
        <v>4.8132000000000001</v>
      </c>
      <c r="G538" s="1">
        <v>319.93897399999997</v>
      </c>
      <c r="H538" s="1">
        <v>1.107</v>
      </c>
      <c r="I538">
        <v>476</v>
      </c>
    </row>
    <row r="539" spans="1:9" x14ac:dyDescent="0.3">
      <c r="A539">
        <v>2020</v>
      </c>
      <c r="B539">
        <v>11</v>
      </c>
      <c r="C539" s="1" t="s">
        <v>9</v>
      </c>
      <c r="D539" s="1" t="s">
        <v>16</v>
      </c>
      <c r="E539" s="1" t="s">
        <v>13</v>
      </c>
      <c r="F539" s="1">
        <v>1.1080000000000001</v>
      </c>
      <c r="G539" s="1">
        <v>174.65104299999999</v>
      </c>
      <c r="H539" s="1">
        <v>0.49869999999999998</v>
      </c>
      <c r="I539">
        <v>314</v>
      </c>
    </row>
    <row r="540" spans="1:9" x14ac:dyDescent="0.3">
      <c r="A540">
        <v>2020</v>
      </c>
      <c r="B540">
        <v>11</v>
      </c>
      <c r="C540" s="1" t="s">
        <v>9</v>
      </c>
      <c r="D540" s="1" t="s">
        <v>20</v>
      </c>
      <c r="E540" s="1" t="s">
        <v>12</v>
      </c>
      <c r="F540" s="1">
        <v>4.9584999999999999</v>
      </c>
      <c r="G540" s="1">
        <v>300.08249499999999</v>
      </c>
      <c r="H540" s="1">
        <v>1.7850999999999999</v>
      </c>
      <c r="I540">
        <v>175</v>
      </c>
    </row>
    <row r="541" spans="1:9" x14ac:dyDescent="0.3">
      <c r="A541">
        <v>2020</v>
      </c>
      <c r="B541">
        <v>11</v>
      </c>
      <c r="C541" s="1" t="s">
        <v>9</v>
      </c>
      <c r="D541" s="1" t="s">
        <v>17</v>
      </c>
      <c r="E541" s="1" t="s">
        <v>18</v>
      </c>
      <c r="F541" s="1">
        <v>2.7119</v>
      </c>
      <c r="G541" s="1">
        <v>283.88014399999997</v>
      </c>
      <c r="H541" s="1">
        <v>0.48809999999999998</v>
      </c>
      <c r="I541">
        <v>103</v>
      </c>
    </row>
    <row r="542" spans="1:9" x14ac:dyDescent="0.3">
      <c r="A542">
        <v>2020</v>
      </c>
      <c r="B542">
        <v>11</v>
      </c>
      <c r="C542" s="1" t="s">
        <v>9</v>
      </c>
      <c r="D542" s="1" t="s">
        <v>19</v>
      </c>
      <c r="E542" s="1" t="s">
        <v>12</v>
      </c>
      <c r="F542" s="1">
        <v>1.8088</v>
      </c>
      <c r="G542" s="1">
        <v>249.37645599999999</v>
      </c>
      <c r="H542" s="1">
        <v>0.6694</v>
      </c>
      <c r="I542">
        <v>160</v>
      </c>
    </row>
    <row r="543" spans="1:9" x14ac:dyDescent="0.3">
      <c r="A543">
        <v>2020</v>
      </c>
      <c r="B543">
        <v>11</v>
      </c>
      <c r="C543" s="1" t="s">
        <v>9</v>
      </c>
      <c r="D543" s="1" t="s">
        <v>21</v>
      </c>
      <c r="E543" s="1" t="s">
        <v>22</v>
      </c>
      <c r="F543" s="1">
        <v>9.2999999999999992E-3</v>
      </c>
      <c r="G543" s="1">
        <v>2.947238</v>
      </c>
      <c r="H543" s="1">
        <v>2.5999999999999999E-3</v>
      </c>
      <c r="I543">
        <v>3</v>
      </c>
    </row>
    <row r="544" spans="1:9" x14ac:dyDescent="0.3">
      <c r="A544">
        <v>2020</v>
      </c>
      <c r="B544">
        <v>11</v>
      </c>
      <c r="C544" s="1" t="s">
        <v>9</v>
      </c>
      <c r="D544" s="1" t="s">
        <v>21</v>
      </c>
      <c r="E544" s="1" t="s">
        <v>13</v>
      </c>
      <c r="F544" s="1">
        <v>0.91449999999999998</v>
      </c>
      <c r="G544" s="1">
        <v>111.77260200000001</v>
      </c>
      <c r="H544" s="1">
        <v>0.36580000000000001</v>
      </c>
      <c r="I544">
        <v>123</v>
      </c>
    </row>
    <row r="545" spans="1:9" x14ac:dyDescent="0.3">
      <c r="A545">
        <v>2020</v>
      </c>
      <c r="B545">
        <v>11</v>
      </c>
      <c r="C545" s="1" t="s">
        <v>9</v>
      </c>
      <c r="D545" s="1" t="s">
        <v>23</v>
      </c>
      <c r="E545" s="1" t="s">
        <v>13</v>
      </c>
      <c r="F545" s="1">
        <v>0.45989999999999998</v>
      </c>
      <c r="G545" s="1">
        <v>98.216325999999995</v>
      </c>
      <c r="H545" s="1">
        <v>0.18390000000000001</v>
      </c>
      <c r="I545">
        <v>194</v>
      </c>
    </row>
    <row r="546" spans="1:9" x14ac:dyDescent="0.3">
      <c r="A546">
        <v>2020</v>
      </c>
      <c r="B546">
        <v>11</v>
      </c>
      <c r="C546" s="1" t="s">
        <v>9</v>
      </c>
      <c r="D546" s="1" t="s">
        <v>42</v>
      </c>
      <c r="E546" s="1" t="s">
        <v>13</v>
      </c>
      <c r="F546" s="1">
        <v>0.30549999999999999</v>
      </c>
      <c r="G546" s="1">
        <v>50.607906999999997</v>
      </c>
      <c r="H546" s="1">
        <v>0.1222</v>
      </c>
      <c r="I546">
        <v>61</v>
      </c>
    </row>
    <row r="547" spans="1:9" x14ac:dyDescent="0.3">
      <c r="A547">
        <v>2020</v>
      </c>
      <c r="B547">
        <v>11</v>
      </c>
      <c r="C547" s="1" t="s">
        <v>9</v>
      </c>
      <c r="D547" s="1" t="s">
        <v>24</v>
      </c>
      <c r="E547" s="1" t="s">
        <v>18</v>
      </c>
      <c r="F547" s="1">
        <v>0.22969999999999999</v>
      </c>
      <c r="G547" s="1">
        <v>39.360475000000001</v>
      </c>
      <c r="H547" s="1">
        <v>4.36E-2</v>
      </c>
      <c r="I547">
        <v>0</v>
      </c>
    </row>
    <row r="548" spans="1:9" x14ac:dyDescent="0.3">
      <c r="A548">
        <v>2020</v>
      </c>
      <c r="B548">
        <v>11</v>
      </c>
      <c r="C548" s="1" t="s">
        <v>9</v>
      </c>
      <c r="D548" s="1" t="s">
        <v>24</v>
      </c>
      <c r="E548" s="1" t="s">
        <v>12</v>
      </c>
      <c r="F548" s="1">
        <v>2.3E-3</v>
      </c>
      <c r="G548" s="1">
        <v>0.327685</v>
      </c>
      <c r="H548" s="1">
        <v>8.9999999999999998E-4</v>
      </c>
      <c r="I548">
        <v>0</v>
      </c>
    </row>
    <row r="549" spans="1:9" x14ac:dyDescent="0.3">
      <c r="A549">
        <v>2020</v>
      </c>
      <c r="B549">
        <v>11</v>
      </c>
      <c r="C549" s="1" t="s">
        <v>26</v>
      </c>
      <c r="D549" s="1" t="s">
        <v>10</v>
      </c>
      <c r="E549" s="1" t="s">
        <v>11</v>
      </c>
      <c r="F549" s="1">
        <v>57.410200000000003</v>
      </c>
      <c r="G549" s="1">
        <v>3619.51712</v>
      </c>
      <c r="H549" s="1">
        <v>12.056100000000001</v>
      </c>
      <c r="I549">
        <v>8353</v>
      </c>
    </row>
    <row r="550" spans="1:9" x14ac:dyDescent="0.3">
      <c r="A550">
        <v>2020</v>
      </c>
      <c r="B550">
        <v>11</v>
      </c>
      <c r="C550" s="1" t="s">
        <v>26</v>
      </c>
      <c r="D550" s="1" t="s">
        <v>10</v>
      </c>
      <c r="E550" s="1" t="s">
        <v>12</v>
      </c>
      <c r="F550" s="1">
        <v>66.791200000000003</v>
      </c>
      <c r="G550" s="1">
        <v>6207.0104730000003</v>
      </c>
      <c r="H550" s="1">
        <v>23.376899999999999</v>
      </c>
      <c r="I550">
        <v>9988</v>
      </c>
    </row>
    <row r="551" spans="1:9" x14ac:dyDescent="0.3">
      <c r="A551">
        <v>2020</v>
      </c>
      <c r="B551">
        <v>11</v>
      </c>
      <c r="C551" s="1" t="s">
        <v>26</v>
      </c>
      <c r="D551" s="1" t="s">
        <v>10</v>
      </c>
      <c r="E551" s="1" t="s">
        <v>13</v>
      </c>
      <c r="F551" s="1">
        <v>4.9462000000000002</v>
      </c>
      <c r="G551" s="1">
        <v>718.49784799999998</v>
      </c>
      <c r="H551" s="1">
        <v>2.4733000000000001</v>
      </c>
      <c r="I551">
        <v>1295</v>
      </c>
    </row>
    <row r="552" spans="1:9" x14ac:dyDescent="0.3">
      <c r="A552">
        <v>2020</v>
      </c>
      <c r="B552">
        <v>11</v>
      </c>
      <c r="C552" s="1" t="s">
        <v>26</v>
      </c>
      <c r="D552" s="1" t="s">
        <v>10</v>
      </c>
      <c r="E552" s="1" t="s">
        <v>14</v>
      </c>
      <c r="F552" s="1">
        <v>0.3836</v>
      </c>
      <c r="G552" s="1">
        <v>63.470421999999999</v>
      </c>
      <c r="H552" s="1">
        <v>0.28770000000000001</v>
      </c>
      <c r="I552">
        <v>292</v>
      </c>
    </row>
    <row r="553" spans="1:9" x14ac:dyDescent="0.3">
      <c r="A553">
        <v>2020</v>
      </c>
      <c r="B553">
        <v>11</v>
      </c>
      <c r="C553" s="1" t="s">
        <v>26</v>
      </c>
      <c r="D553" s="1" t="s">
        <v>15</v>
      </c>
      <c r="E553" s="1" t="s">
        <v>11</v>
      </c>
      <c r="F553" s="1">
        <v>3.8E-3</v>
      </c>
      <c r="G553" s="1">
        <v>0.441797</v>
      </c>
      <c r="H553" s="1">
        <v>6.9999999999999999E-4</v>
      </c>
      <c r="I553">
        <v>1</v>
      </c>
    </row>
    <row r="554" spans="1:9" x14ac:dyDescent="0.3">
      <c r="A554">
        <v>2020</v>
      </c>
      <c r="B554">
        <v>11</v>
      </c>
      <c r="C554" s="1" t="s">
        <v>26</v>
      </c>
      <c r="D554" s="1" t="s">
        <v>15</v>
      </c>
      <c r="E554" s="1" t="s">
        <v>13</v>
      </c>
      <c r="F554" s="1">
        <v>9.3493999999999993</v>
      </c>
      <c r="G554" s="1">
        <v>1891.763815</v>
      </c>
      <c r="H554" s="1">
        <v>3.7399</v>
      </c>
      <c r="I554">
        <v>1070</v>
      </c>
    </row>
    <row r="555" spans="1:9" x14ac:dyDescent="0.3">
      <c r="A555">
        <v>2020</v>
      </c>
      <c r="B555">
        <v>11</v>
      </c>
      <c r="C555" s="1" t="s">
        <v>26</v>
      </c>
      <c r="D555" s="1" t="s">
        <v>20</v>
      </c>
      <c r="E555" s="1" t="s">
        <v>12</v>
      </c>
      <c r="F555" s="1">
        <v>8.8801000000000005</v>
      </c>
      <c r="G555" s="1">
        <v>646.05694500000004</v>
      </c>
      <c r="H555" s="1">
        <v>3.1968000000000001</v>
      </c>
      <c r="I555">
        <v>1860</v>
      </c>
    </row>
    <row r="556" spans="1:9" x14ac:dyDescent="0.3">
      <c r="A556">
        <v>2020</v>
      </c>
      <c r="B556">
        <v>11</v>
      </c>
      <c r="C556" s="1" t="s">
        <v>26</v>
      </c>
      <c r="D556" s="1" t="s">
        <v>16</v>
      </c>
      <c r="E556" s="1" t="s">
        <v>11</v>
      </c>
      <c r="F556" s="1">
        <v>2.4161000000000001</v>
      </c>
      <c r="G556" s="1">
        <v>198.72034400000001</v>
      </c>
      <c r="H556" s="1">
        <v>0.55569999999999997</v>
      </c>
      <c r="I556">
        <v>1520</v>
      </c>
    </row>
    <row r="557" spans="1:9" x14ac:dyDescent="0.3">
      <c r="A557">
        <v>2020</v>
      </c>
      <c r="B557">
        <v>11</v>
      </c>
      <c r="C557" s="1" t="s">
        <v>26</v>
      </c>
      <c r="D557" s="1" t="s">
        <v>16</v>
      </c>
      <c r="E557" s="1" t="s">
        <v>13</v>
      </c>
      <c r="F557" s="1">
        <v>0.64219999999999999</v>
      </c>
      <c r="G557" s="1">
        <v>111.463019</v>
      </c>
      <c r="H557" s="1">
        <v>0.28899999999999998</v>
      </c>
      <c r="I557">
        <v>362</v>
      </c>
    </row>
    <row r="558" spans="1:9" x14ac:dyDescent="0.3">
      <c r="A558">
        <v>2020</v>
      </c>
      <c r="B558">
        <v>11</v>
      </c>
      <c r="C558" s="1" t="s">
        <v>26</v>
      </c>
      <c r="D558" s="1" t="s">
        <v>17</v>
      </c>
      <c r="E558" s="1" t="s">
        <v>18</v>
      </c>
      <c r="F558" s="1">
        <v>2.8003999999999998</v>
      </c>
      <c r="G558" s="1">
        <v>304.455579</v>
      </c>
      <c r="H558" s="1">
        <v>0.50409999999999999</v>
      </c>
      <c r="I558">
        <v>257</v>
      </c>
    </row>
    <row r="559" spans="1:9" x14ac:dyDescent="0.3">
      <c r="A559">
        <v>2020</v>
      </c>
      <c r="B559">
        <v>11</v>
      </c>
      <c r="C559" s="1" t="s">
        <v>26</v>
      </c>
      <c r="D559" s="1" t="s">
        <v>29</v>
      </c>
      <c r="E559" s="1" t="s">
        <v>18</v>
      </c>
      <c r="F559" s="1">
        <v>9.2499999999999999E-2</v>
      </c>
      <c r="G559" s="1">
        <v>30.896571999999999</v>
      </c>
      <c r="H559" s="1">
        <v>1.7600000000000001E-2</v>
      </c>
      <c r="I559">
        <v>0</v>
      </c>
    </row>
    <row r="560" spans="1:9" x14ac:dyDescent="0.3">
      <c r="A560">
        <v>2020</v>
      </c>
      <c r="B560">
        <v>11</v>
      </c>
      <c r="C560" s="1" t="s">
        <v>26</v>
      </c>
      <c r="D560" s="1" t="s">
        <v>29</v>
      </c>
      <c r="E560" s="1" t="s">
        <v>13</v>
      </c>
      <c r="F560" s="1">
        <v>0.31979999999999997</v>
      </c>
      <c r="G560" s="1">
        <v>103.77124999999999</v>
      </c>
      <c r="H560" s="1">
        <v>0.128</v>
      </c>
      <c r="I560">
        <v>0</v>
      </c>
    </row>
    <row r="561" spans="1:9" x14ac:dyDescent="0.3">
      <c r="A561">
        <v>2020</v>
      </c>
      <c r="B561">
        <v>11</v>
      </c>
      <c r="C561" s="1" t="s">
        <v>26</v>
      </c>
      <c r="D561" s="1" t="s">
        <v>19</v>
      </c>
      <c r="E561" s="1" t="s">
        <v>12</v>
      </c>
      <c r="F561" s="1">
        <v>0.72909999999999997</v>
      </c>
      <c r="G561" s="1">
        <v>122.897301</v>
      </c>
      <c r="H561" s="1">
        <v>0.2697</v>
      </c>
      <c r="I561">
        <v>195</v>
      </c>
    </row>
    <row r="562" spans="1:9" x14ac:dyDescent="0.3">
      <c r="A562">
        <v>2020</v>
      </c>
      <c r="B562">
        <v>11</v>
      </c>
      <c r="C562" s="1" t="s">
        <v>26</v>
      </c>
      <c r="D562" s="1" t="s">
        <v>45</v>
      </c>
      <c r="E562" s="1" t="s">
        <v>12</v>
      </c>
      <c r="F562" s="1">
        <v>1.5108999999999999</v>
      </c>
      <c r="G562" s="1">
        <v>96.602635000000006</v>
      </c>
      <c r="H562" s="1">
        <v>0.52880000000000005</v>
      </c>
      <c r="I562">
        <v>245</v>
      </c>
    </row>
    <row r="563" spans="1:9" x14ac:dyDescent="0.3">
      <c r="A563">
        <v>2020</v>
      </c>
      <c r="B563">
        <v>11</v>
      </c>
      <c r="C563" s="1" t="s">
        <v>26</v>
      </c>
      <c r="D563" s="1" t="s">
        <v>21</v>
      </c>
      <c r="E563" s="1" t="s">
        <v>22</v>
      </c>
      <c r="F563" s="1">
        <v>4.1999999999999997E-3</v>
      </c>
      <c r="G563" s="1">
        <v>1.5446660000000001</v>
      </c>
      <c r="H563" s="1">
        <v>1.1999999999999999E-3</v>
      </c>
      <c r="I563">
        <v>4</v>
      </c>
    </row>
    <row r="564" spans="1:9" x14ac:dyDescent="0.3">
      <c r="A564">
        <v>2020</v>
      </c>
      <c r="B564">
        <v>11</v>
      </c>
      <c r="C564" s="1" t="s">
        <v>26</v>
      </c>
      <c r="D564" s="1" t="s">
        <v>21</v>
      </c>
      <c r="E564" s="1" t="s">
        <v>13</v>
      </c>
      <c r="F564" s="1">
        <v>0.49969999999999998</v>
      </c>
      <c r="G564" s="1">
        <v>65.708517000000001</v>
      </c>
      <c r="H564" s="1">
        <v>0.19989999999999999</v>
      </c>
      <c r="I564">
        <v>272</v>
      </c>
    </row>
    <row r="565" spans="1:9" x14ac:dyDescent="0.3">
      <c r="A565">
        <v>2020</v>
      </c>
      <c r="B565">
        <v>11</v>
      </c>
      <c r="C565" s="1" t="s">
        <v>26</v>
      </c>
      <c r="D565" s="1" t="s">
        <v>35</v>
      </c>
      <c r="E565" s="1" t="s">
        <v>18</v>
      </c>
      <c r="F565" s="1">
        <v>3.2500000000000001E-2</v>
      </c>
      <c r="G565" s="1">
        <v>5.8138490000000003</v>
      </c>
      <c r="H565" s="1">
        <v>5.7999999999999996E-3</v>
      </c>
      <c r="I565">
        <v>0</v>
      </c>
    </row>
    <row r="566" spans="1:9" x14ac:dyDescent="0.3">
      <c r="A566">
        <v>2020</v>
      </c>
      <c r="B566">
        <v>11</v>
      </c>
      <c r="C566" s="1" t="s">
        <v>26</v>
      </c>
      <c r="D566" s="1" t="s">
        <v>35</v>
      </c>
      <c r="E566" s="1" t="s">
        <v>12</v>
      </c>
      <c r="F566" s="1">
        <v>0.2228</v>
      </c>
      <c r="G566" s="1">
        <v>51.098505000000003</v>
      </c>
      <c r="H566" s="1">
        <v>7.8E-2</v>
      </c>
      <c r="I566">
        <v>0</v>
      </c>
    </row>
    <row r="567" spans="1:9" x14ac:dyDescent="0.3">
      <c r="A567">
        <v>2020</v>
      </c>
      <c r="B567">
        <v>11</v>
      </c>
      <c r="C567" s="1" t="s">
        <v>32</v>
      </c>
      <c r="D567" s="1" t="s">
        <v>10</v>
      </c>
      <c r="E567" s="1" t="s">
        <v>11</v>
      </c>
      <c r="F567" s="1">
        <v>79.371300000000005</v>
      </c>
      <c r="G567" s="1">
        <v>5005.1553190000004</v>
      </c>
      <c r="H567" s="1">
        <v>16.667999999999999</v>
      </c>
      <c r="I567">
        <v>10435</v>
      </c>
    </row>
    <row r="568" spans="1:9" x14ac:dyDescent="0.3">
      <c r="A568">
        <v>2020</v>
      </c>
      <c r="B568">
        <v>11</v>
      </c>
      <c r="C568" s="1" t="s">
        <v>32</v>
      </c>
      <c r="D568" s="1" t="s">
        <v>10</v>
      </c>
      <c r="E568" s="1" t="s">
        <v>12</v>
      </c>
      <c r="F568" s="1">
        <v>157.79230000000001</v>
      </c>
      <c r="G568" s="1">
        <v>13396.308067</v>
      </c>
      <c r="H568" s="1">
        <v>55.227200000000003</v>
      </c>
      <c r="I568">
        <v>15696</v>
      </c>
    </row>
    <row r="569" spans="1:9" x14ac:dyDescent="0.3">
      <c r="A569">
        <v>2020</v>
      </c>
      <c r="B569">
        <v>11</v>
      </c>
      <c r="C569" s="1" t="s">
        <v>32</v>
      </c>
      <c r="D569" s="1" t="s">
        <v>10</v>
      </c>
      <c r="E569" s="1" t="s">
        <v>13</v>
      </c>
      <c r="F569" s="1">
        <v>11.558</v>
      </c>
      <c r="G569" s="1">
        <v>1290.956385</v>
      </c>
      <c r="H569" s="1">
        <v>5.7789999999999999</v>
      </c>
      <c r="I569">
        <v>1071</v>
      </c>
    </row>
    <row r="570" spans="1:9" x14ac:dyDescent="0.3">
      <c r="A570">
        <v>2020</v>
      </c>
      <c r="B570">
        <v>11</v>
      </c>
      <c r="C570" s="1" t="s">
        <v>32</v>
      </c>
      <c r="D570" s="1" t="s">
        <v>10</v>
      </c>
      <c r="E570" s="1" t="s">
        <v>14</v>
      </c>
      <c r="F570" s="1">
        <v>8.6699999999999999E-2</v>
      </c>
      <c r="G570" s="1">
        <v>15.436583000000001</v>
      </c>
      <c r="H570" s="1">
        <v>6.5000000000000002E-2</v>
      </c>
      <c r="I570">
        <v>51</v>
      </c>
    </row>
    <row r="571" spans="1:9" x14ac:dyDescent="0.3">
      <c r="A571">
        <v>2020</v>
      </c>
      <c r="B571">
        <v>11</v>
      </c>
      <c r="C571" s="1" t="s">
        <v>32</v>
      </c>
      <c r="D571" s="1" t="s">
        <v>15</v>
      </c>
      <c r="E571" s="1" t="s">
        <v>11</v>
      </c>
      <c r="F571" s="1">
        <v>2.7000000000000001E-3</v>
      </c>
      <c r="G571" s="1">
        <v>0.327685</v>
      </c>
      <c r="H571" s="1">
        <v>5.0000000000000001E-4</v>
      </c>
      <c r="I571">
        <v>2</v>
      </c>
    </row>
    <row r="572" spans="1:9" x14ac:dyDescent="0.3">
      <c r="A572">
        <v>2020</v>
      </c>
      <c r="B572">
        <v>11</v>
      </c>
      <c r="C572" s="1" t="s">
        <v>32</v>
      </c>
      <c r="D572" s="1" t="s">
        <v>15</v>
      </c>
      <c r="E572" s="1" t="s">
        <v>13</v>
      </c>
      <c r="F572" s="1">
        <v>41.174700000000001</v>
      </c>
      <c r="G572" s="1">
        <v>7167.1561419999998</v>
      </c>
      <c r="H572" s="1">
        <v>16.47</v>
      </c>
      <c r="I572">
        <v>1973</v>
      </c>
    </row>
    <row r="573" spans="1:9" x14ac:dyDescent="0.3">
      <c r="A573">
        <v>2020</v>
      </c>
      <c r="B573">
        <v>11</v>
      </c>
      <c r="C573" s="1" t="s">
        <v>32</v>
      </c>
      <c r="D573" s="1" t="s">
        <v>20</v>
      </c>
      <c r="E573" s="1" t="s">
        <v>12</v>
      </c>
      <c r="F573" s="1">
        <v>18.704899999999999</v>
      </c>
      <c r="G573" s="1">
        <v>1373.5066429999999</v>
      </c>
      <c r="H573" s="1">
        <v>6.7337999999999996</v>
      </c>
      <c r="I573">
        <v>2071</v>
      </c>
    </row>
    <row r="574" spans="1:9" x14ac:dyDescent="0.3">
      <c r="A574">
        <v>2020</v>
      </c>
      <c r="B574">
        <v>11</v>
      </c>
      <c r="C574" s="1" t="s">
        <v>32</v>
      </c>
      <c r="D574" s="1" t="s">
        <v>16</v>
      </c>
      <c r="E574" s="1" t="s">
        <v>11</v>
      </c>
      <c r="F574" s="1">
        <v>5.5669000000000004</v>
      </c>
      <c r="G574" s="1">
        <v>347.846203</v>
      </c>
      <c r="H574" s="1">
        <v>1.2804</v>
      </c>
      <c r="I574">
        <v>1415</v>
      </c>
    </row>
    <row r="575" spans="1:9" x14ac:dyDescent="0.3">
      <c r="A575">
        <v>2020</v>
      </c>
      <c r="B575">
        <v>11</v>
      </c>
      <c r="C575" s="1" t="s">
        <v>32</v>
      </c>
      <c r="D575" s="1" t="s">
        <v>16</v>
      </c>
      <c r="E575" s="1" t="s">
        <v>13</v>
      </c>
      <c r="F575" s="1">
        <v>3.2635999999999998</v>
      </c>
      <c r="G575" s="1">
        <v>537.94231600000001</v>
      </c>
      <c r="H575" s="1">
        <v>1.4685999999999999</v>
      </c>
      <c r="I575">
        <v>1914</v>
      </c>
    </row>
    <row r="576" spans="1:9" x14ac:dyDescent="0.3">
      <c r="A576">
        <v>2020</v>
      </c>
      <c r="B576">
        <v>11</v>
      </c>
      <c r="C576" s="1" t="s">
        <v>32</v>
      </c>
      <c r="D576" s="1" t="s">
        <v>33</v>
      </c>
      <c r="E576" s="1" t="s">
        <v>18</v>
      </c>
      <c r="F576" s="1">
        <v>1.7462</v>
      </c>
      <c r="G576" s="1">
        <v>471.87442099999998</v>
      </c>
      <c r="H576" s="1">
        <v>0.33169999999999999</v>
      </c>
      <c r="I576">
        <v>99</v>
      </c>
    </row>
    <row r="577" spans="1:9" x14ac:dyDescent="0.3">
      <c r="A577">
        <v>2020</v>
      </c>
      <c r="B577">
        <v>11</v>
      </c>
      <c r="C577" s="1" t="s">
        <v>32</v>
      </c>
      <c r="D577" s="1" t="s">
        <v>33</v>
      </c>
      <c r="E577" s="1" t="s">
        <v>12</v>
      </c>
      <c r="F577" s="1">
        <v>3.3799999999999997E-2</v>
      </c>
      <c r="G577" s="1">
        <v>7.7383160000000002</v>
      </c>
      <c r="H577" s="1">
        <v>1.1900000000000001E-2</v>
      </c>
      <c r="I577">
        <v>8</v>
      </c>
    </row>
    <row r="578" spans="1:9" x14ac:dyDescent="0.3">
      <c r="A578">
        <v>2020</v>
      </c>
      <c r="B578">
        <v>11</v>
      </c>
      <c r="C578" s="1" t="s">
        <v>32</v>
      </c>
      <c r="D578" s="1" t="s">
        <v>33</v>
      </c>
      <c r="E578" s="1" t="s">
        <v>13</v>
      </c>
      <c r="F578" s="1">
        <v>7.1199999999999999E-2</v>
      </c>
      <c r="G578" s="1">
        <v>35.070207000000003</v>
      </c>
      <c r="H578" s="1">
        <v>3.56E-2</v>
      </c>
      <c r="I578">
        <v>50</v>
      </c>
    </row>
    <row r="579" spans="1:9" x14ac:dyDescent="0.3">
      <c r="A579">
        <v>2020</v>
      </c>
      <c r="B579">
        <v>11</v>
      </c>
      <c r="C579" s="1" t="s">
        <v>32</v>
      </c>
      <c r="D579" s="1" t="s">
        <v>19</v>
      </c>
      <c r="E579" s="1" t="s">
        <v>12</v>
      </c>
      <c r="F579" s="1">
        <v>3.1013000000000002</v>
      </c>
      <c r="G579" s="1">
        <v>405.38521600000001</v>
      </c>
      <c r="H579" s="1">
        <v>1.1475</v>
      </c>
      <c r="I579">
        <v>432</v>
      </c>
    </row>
    <row r="580" spans="1:9" x14ac:dyDescent="0.3">
      <c r="A580">
        <v>2020</v>
      </c>
      <c r="B580">
        <v>11</v>
      </c>
      <c r="C580" s="1" t="s">
        <v>32</v>
      </c>
      <c r="D580" s="1" t="s">
        <v>29</v>
      </c>
      <c r="E580" s="1" t="s">
        <v>18</v>
      </c>
      <c r="F580" s="1">
        <v>6.9999999999999999E-4</v>
      </c>
      <c r="G580" s="1">
        <v>0.24201700000000001</v>
      </c>
      <c r="H580" s="1">
        <v>1E-4</v>
      </c>
      <c r="I580">
        <v>2</v>
      </c>
    </row>
    <row r="581" spans="1:9" x14ac:dyDescent="0.3">
      <c r="A581">
        <v>2020</v>
      </c>
      <c r="B581">
        <v>11</v>
      </c>
      <c r="C581" s="1" t="s">
        <v>32</v>
      </c>
      <c r="D581" s="1" t="s">
        <v>29</v>
      </c>
      <c r="E581" s="1" t="s">
        <v>12</v>
      </c>
      <c r="F581" s="1">
        <v>1.8E-3</v>
      </c>
      <c r="G581" s="1">
        <v>0.694689</v>
      </c>
      <c r="H581" s="1">
        <v>5.9999999999999995E-4</v>
      </c>
      <c r="I581">
        <v>1</v>
      </c>
    </row>
    <row r="582" spans="1:9" x14ac:dyDescent="0.3">
      <c r="A582">
        <v>2020</v>
      </c>
      <c r="B582">
        <v>11</v>
      </c>
      <c r="C582" s="1" t="s">
        <v>32</v>
      </c>
      <c r="D582" s="1" t="s">
        <v>29</v>
      </c>
      <c r="E582" s="1" t="s">
        <v>13</v>
      </c>
      <c r="F582" s="1">
        <v>0.9728</v>
      </c>
      <c r="G582" s="1">
        <v>287.26506799999999</v>
      </c>
      <c r="H582" s="1">
        <v>0.38919999999999999</v>
      </c>
      <c r="I582">
        <v>150</v>
      </c>
    </row>
    <row r="583" spans="1:9" x14ac:dyDescent="0.3">
      <c r="A583">
        <v>2020</v>
      </c>
      <c r="B583">
        <v>11</v>
      </c>
      <c r="C583" s="1" t="s">
        <v>32</v>
      </c>
      <c r="D583" s="1" t="s">
        <v>35</v>
      </c>
      <c r="E583" s="1" t="s">
        <v>18</v>
      </c>
      <c r="F583" s="1">
        <v>0.38250000000000001</v>
      </c>
      <c r="G583" s="1">
        <v>68.448018000000005</v>
      </c>
      <c r="H583" s="1">
        <v>6.88E-2</v>
      </c>
      <c r="I583">
        <v>80</v>
      </c>
    </row>
    <row r="584" spans="1:9" x14ac:dyDescent="0.3">
      <c r="A584">
        <v>2020</v>
      </c>
      <c r="B584">
        <v>11</v>
      </c>
      <c r="C584" s="1" t="s">
        <v>32</v>
      </c>
      <c r="D584" s="1" t="s">
        <v>35</v>
      </c>
      <c r="E584" s="1" t="s">
        <v>12</v>
      </c>
      <c r="F584" s="1">
        <v>1.0277000000000001</v>
      </c>
      <c r="G584" s="1">
        <v>215.00571099999999</v>
      </c>
      <c r="H584" s="1">
        <v>0.35970000000000002</v>
      </c>
      <c r="I584">
        <v>86</v>
      </c>
    </row>
    <row r="585" spans="1:9" x14ac:dyDescent="0.3">
      <c r="A585">
        <v>2020</v>
      </c>
      <c r="B585">
        <v>11</v>
      </c>
      <c r="C585" s="1" t="s">
        <v>32</v>
      </c>
      <c r="D585" s="1" t="s">
        <v>34</v>
      </c>
      <c r="E585" s="1" t="s">
        <v>18</v>
      </c>
      <c r="F585" s="1">
        <v>2.5000000000000001E-3</v>
      </c>
      <c r="G585" s="1">
        <v>1.2264630000000001</v>
      </c>
      <c r="H585" s="1">
        <v>5.0000000000000001E-4</v>
      </c>
      <c r="I585">
        <v>0</v>
      </c>
    </row>
    <row r="586" spans="1:9" x14ac:dyDescent="0.3">
      <c r="A586">
        <v>2020</v>
      </c>
      <c r="B586">
        <v>11</v>
      </c>
      <c r="C586" s="1" t="s">
        <v>32</v>
      </c>
      <c r="D586" s="1" t="s">
        <v>34</v>
      </c>
      <c r="E586" s="1" t="s">
        <v>12</v>
      </c>
      <c r="F586" s="1">
        <v>7.1099999999999997E-2</v>
      </c>
      <c r="G586" s="1">
        <v>30.765021000000001</v>
      </c>
      <c r="H586" s="1">
        <v>2.4899999999999999E-2</v>
      </c>
      <c r="I586">
        <v>0</v>
      </c>
    </row>
    <row r="587" spans="1:9" x14ac:dyDescent="0.3">
      <c r="A587">
        <v>2020</v>
      </c>
      <c r="B587">
        <v>11</v>
      </c>
      <c r="C587" s="1" t="s">
        <v>32</v>
      </c>
      <c r="D587" s="1" t="s">
        <v>34</v>
      </c>
      <c r="E587" s="1" t="s">
        <v>13</v>
      </c>
      <c r="F587" s="1">
        <v>0.35859999999999997</v>
      </c>
      <c r="G587" s="1">
        <v>194.894285</v>
      </c>
      <c r="H587" s="1">
        <v>0.15060000000000001</v>
      </c>
      <c r="I587">
        <v>0</v>
      </c>
    </row>
    <row r="588" spans="1:9" x14ac:dyDescent="0.3">
      <c r="A588">
        <v>2020</v>
      </c>
      <c r="B588">
        <v>11</v>
      </c>
      <c r="C588" s="1" t="s">
        <v>32</v>
      </c>
      <c r="D588" s="1" t="s">
        <v>47</v>
      </c>
      <c r="E588" s="1" t="s">
        <v>11</v>
      </c>
      <c r="F588" s="1">
        <v>0.14299999999999999</v>
      </c>
      <c r="G588" s="1">
        <v>65.889532000000003</v>
      </c>
      <c r="H588" s="1">
        <v>2.86E-2</v>
      </c>
      <c r="I588">
        <v>0</v>
      </c>
    </row>
    <row r="589" spans="1:9" x14ac:dyDescent="0.3">
      <c r="A589">
        <v>2020</v>
      </c>
      <c r="B589">
        <v>11</v>
      </c>
      <c r="C589" s="1" t="s">
        <v>32</v>
      </c>
      <c r="D589" s="1" t="s">
        <v>47</v>
      </c>
      <c r="E589" s="1" t="s">
        <v>12</v>
      </c>
      <c r="F589" s="1">
        <v>0.31309999999999999</v>
      </c>
      <c r="G589" s="1">
        <v>155.94172499999999</v>
      </c>
      <c r="H589" s="1">
        <v>0.1096</v>
      </c>
      <c r="I589">
        <v>0</v>
      </c>
    </row>
    <row r="590" spans="1:9" x14ac:dyDescent="0.3">
      <c r="A590">
        <v>2020</v>
      </c>
      <c r="B590">
        <v>11</v>
      </c>
      <c r="C590" s="1" t="s">
        <v>9</v>
      </c>
      <c r="D590" s="1" t="s">
        <v>10</v>
      </c>
      <c r="E590" s="1" t="s">
        <v>46</v>
      </c>
      <c r="F590" s="1">
        <v>2.4714999999999998</v>
      </c>
      <c r="G590" s="1">
        <v>173.91480000000001</v>
      </c>
      <c r="H590" s="1">
        <v>0.49430000000000002</v>
      </c>
      <c r="I590">
        <v>170</v>
      </c>
    </row>
    <row r="591" spans="1:9" x14ac:dyDescent="0.3">
      <c r="A591">
        <v>2020</v>
      </c>
      <c r="B591">
        <v>11</v>
      </c>
      <c r="C591" s="1" t="s">
        <v>26</v>
      </c>
      <c r="D591" s="1" t="s">
        <v>10</v>
      </c>
      <c r="E591" s="1" t="s">
        <v>46</v>
      </c>
      <c r="F591" s="1">
        <v>17.7682</v>
      </c>
      <c r="G591" s="1">
        <v>1109.3931</v>
      </c>
      <c r="H591" s="1">
        <v>3.5537000000000001</v>
      </c>
      <c r="I591">
        <v>1713</v>
      </c>
    </row>
    <row r="592" spans="1:9" x14ac:dyDescent="0.3">
      <c r="A592">
        <v>2020</v>
      </c>
      <c r="B592">
        <v>11</v>
      </c>
      <c r="C592" s="1" t="s">
        <v>32</v>
      </c>
      <c r="D592" s="1" t="s">
        <v>10</v>
      </c>
      <c r="E592" s="1" t="s">
        <v>46</v>
      </c>
      <c r="F592" s="1">
        <v>18.8734</v>
      </c>
      <c r="G592" s="1">
        <v>1317.4916000000001</v>
      </c>
      <c r="H592" s="1">
        <v>3.7747000000000002</v>
      </c>
      <c r="I592">
        <v>1607</v>
      </c>
    </row>
    <row r="593" spans="1:9" x14ac:dyDescent="0.3">
      <c r="A593">
        <v>2020</v>
      </c>
      <c r="B593">
        <v>12</v>
      </c>
      <c r="C593" s="1" t="s">
        <v>9</v>
      </c>
      <c r="D593" s="1" t="s">
        <v>10</v>
      </c>
      <c r="E593" s="1" t="s">
        <v>11</v>
      </c>
      <c r="F593" s="1">
        <v>12.700200000000001</v>
      </c>
      <c r="G593" s="1">
        <v>789.22792300000003</v>
      </c>
      <c r="H593" s="1">
        <v>2.6669999999999998</v>
      </c>
      <c r="I593">
        <v>543</v>
      </c>
    </row>
    <row r="594" spans="1:9" x14ac:dyDescent="0.3">
      <c r="A594">
        <v>2020</v>
      </c>
      <c r="B594">
        <v>12</v>
      </c>
      <c r="C594" s="1" t="s">
        <v>9</v>
      </c>
      <c r="D594" s="1" t="s">
        <v>10</v>
      </c>
      <c r="E594" s="1" t="s">
        <v>12</v>
      </c>
      <c r="F594" s="1">
        <v>69.803600000000003</v>
      </c>
      <c r="G594" s="1">
        <v>5995.2528309999998</v>
      </c>
      <c r="H594" s="1">
        <v>24.4312</v>
      </c>
      <c r="I594">
        <v>795</v>
      </c>
    </row>
    <row r="595" spans="1:9" x14ac:dyDescent="0.3">
      <c r="A595">
        <v>2020</v>
      </c>
      <c r="B595">
        <v>12</v>
      </c>
      <c r="C595" s="1" t="s">
        <v>9</v>
      </c>
      <c r="D595" s="1" t="s">
        <v>10</v>
      </c>
      <c r="E595" s="1" t="s">
        <v>13</v>
      </c>
      <c r="F595" s="1">
        <v>40.608600000000003</v>
      </c>
      <c r="G595" s="1">
        <v>3857.8111789999998</v>
      </c>
      <c r="H595" s="1">
        <v>20.304400000000001</v>
      </c>
      <c r="I595">
        <v>568</v>
      </c>
    </row>
    <row r="596" spans="1:9" x14ac:dyDescent="0.3">
      <c r="A596">
        <v>2020</v>
      </c>
      <c r="B596">
        <v>12</v>
      </c>
      <c r="C596" s="1" t="s">
        <v>9</v>
      </c>
      <c r="D596" s="1" t="s">
        <v>10</v>
      </c>
      <c r="E596" s="1" t="s">
        <v>14</v>
      </c>
      <c r="F596" s="1">
        <v>2.8999999999999998E-3</v>
      </c>
      <c r="G596" s="1">
        <v>0.23366300000000001</v>
      </c>
      <c r="H596" s="1">
        <v>2.2000000000000001E-3</v>
      </c>
      <c r="I596">
        <v>2</v>
      </c>
    </row>
    <row r="597" spans="1:9" x14ac:dyDescent="0.3">
      <c r="A597">
        <v>2020</v>
      </c>
      <c r="B597">
        <v>12</v>
      </c>
      <c r="C597" s="1" t="s">
        <v>9</v>
      </c>
      <c r="D597" s="1" t="s">
        <v>15</v>
      </c>
      <c r="E597" s="1" t="s">
        <v>11</v>
      </c>
      <c r="F597" s="1">
        <v>3.9899999999999998E-2</v>
      </c>
      <c r="G597" s="1">
        <v>4.3746749999999999</v>
      </c>
      <c r="H597" s="1">
        <v>8.0000000000000002E-3</v>
      </c>
      <c r="I597">
        <v>5</v>
      </c>
    </row>
    <row r="598" spans="1:9" x14ac:dyDescent="0.3">
      <c r="A598">
        <v>2020</v>
      </c>
      <c r="B598">
        <v>12</v>
      </c>
      <c r="C598" s="1" t="s">
        <v>9</v>
      </c>
      <c r="D598" s="1" t="s">
        <v>15</v>
      </c>
      <c r="E598" s="1" t="s">
        <v>13</v>
      </c>
      <c r="F598" s="1">
        <v>40.667499999999997</v>
      </c>
      <c r="G598" s="1">
        <v>5995.0734069999999</v>
      </c>
      <c r="H598" s="1">
        <v>16.267099999999999</v>
      </c>
      <c r="I598">
        <v>658</v>
      </c>
    </row>
    <row r="599" spans="1:9" x14ac:dyDescent="0.3">
      <c r="A599">
        <v>2020</v>
      </c>
      <c r="B599">
        <v>12</v>
      </c>
      <c r="C599" s="1" t="s">
        <v>9</v>
      </c>
      <c r="D599" s="1" t="s">
        <v>16</v>
      </c>
      <c r="E599" s="1" t="s">
        <v>11</v>
      </c>
      <c r="F599" s="1">
        <v>9.7942999999999998</v>
      </c>
      <c r="G599" s="1">
        <v>542.25353700000005</v>
      </c>
      <c r="H599" s="1">
        <v>2.2526999999999999</v>
      </c>
      <c r="I599">
        <v>466</v>
      </c>
    </row>
    <row r="600" spans="1:9" x14ac:dyDescent="0.3">
      <c r="A600">
        <v>2020</v>
      </c>
      <c r="B600">
        <v>12</v>
      </c>
      <c r="C600" s="1" t="s">
        <v>9</v>
      </c>
      <c r="D600" s="1" t="s">
        <v>16</v>
      </c>
      <c r="E600" s="1" t="s">
        <v>13</v>
      </c>
      <c r="F600" s="1">
        <v>1.4948999999999999</v>
      </c>
      <c r="G600" s="1">
        <v>208.69973899999999</v>
      </c>
      <c r="H600" s="1">
        <v>0.67269999999999996</v>
      </c>
      <c r="I600">
        <v>341</v>
      </c>
    </row>
    <row r="601" spans="1:9" x14ac:dyDescent="0.3">
      <c r="A601">
        <v>2020</v>
      </c>
      <c r="B601">
        <v>12</v>
      </c>
      <c r="C601" s="1" t="s">
        <v>9</v>
      </c>
      <c r="D601" s="1" t="s">
        <v>16</v>
      </c>
      <c r="E601" s="1" t="s">
        <v>14</v>
      </c>
      <c r="F601" s="1">
        <v>6.9999999999999999E-4</v>
      </c>
      <c r="G601" s="1">
        <v>0.125915</v>
      </c>
      <c r="H601" s="1">
        <v>4.0000000000000002E-4</v>
      </c>
      <c r="I601">
        <v>1</v>
      </c>
    </row>
    <row r="602" spans="1:9" x14ac:dyDescent="0.3">
      <c r="A602">
        <v>2020</v>
      </c>
      <c r="B602">
        <v>12</v>
      </c>
      <c r="C602" s="1" t="s">
        <v>9</v>
      </c>
      <c r="D602" s="1" t="s">
        <v>17</v>
      </c>
      <c r="E602" s="1" t="s">
        <v>18</v>
      </c>
      <c r="F602" s="1">
        <v>2.8290999999999999</v>
      </c>
      <c r="G602" s="1">
        <v>306.53553399999998</v>
      </c>
      <c r="H602" s="1">
        <v>0.50919999999999999</v>
      </c>
      <c r="I602">
        <v>103</v>
      </c>
    </row>
    <row r="603" spans="1:9" x14ac:dyDescent="0.3">
      <c r="A603">
        <v>2020</v>
      </c>
      <c r="B603">
        <v>12</v>
      </c>
      <c r="C603" s="1" t="s">
        <v>9</v>
      </c>
      <c r="D603" s="1" t="s">
        <v>20</v>
      </c>
      <c r="E603" s="1" t="s">
        <v>12</v>
      </c>
      <c r="F603" s="1">
        <v>4.4035000000000002</v>
      </c>
      <c r="G603" s="1">
        <v>282.29456699999997</v>
      </c>
      <c r="H603" s="1">
        <v>1.5852999999999999</v>
      </c>
      <c r="I603">
        <v>225</v>
      </c>
    </row>
    <row r="604" spans="1:9" x14ac:dyDescent="0.3">
      <c r="A604">
        <v>2020</v>
      </c>
      <c r="B604">
        <v>12</v>
      </c>
      <c r="C604" s="1" t="s">
        <v>9</v>
      </c>
      <c r="D604" s="1" t="s">
        <v>19</v>
      </c>
      <c r="E604" s="1" t="s">
        <v>12</v>
      </c>
      <c r="F604" s="1">
        <v>1.1941999999999999</v>
      </c>
      <c r="G604" s="1">
        <v>162.46889400000001</v>
      </c>
      <c r="H604" s="1">
        <v>0.44190000000000002</v>
      </c>
      <c r="I604">
        <v>133</v>
      </c>
    </row>
    <row r="605" spans="1:9" x14ac:dyDescent="0.3">
      <c r="A605">
        <v>2020</v>
      </c>
      <c r="B605">
        <v>12</v>
      </c>
      <c r="C605" s="1" t="s">
        <v>9</v>
      </c>
      <c r="D605" s="1" t="s">
        <v>21</v>
      </c>
      <c r="E605" s="1" t="s">
        <v>22</v>
      </c>
      <c r="F605" s="1">
        <v>4.7999999999999996E-3</v>
      </c>
      <c r="G605" s="1">
        <v>1.5882289999999999</v>
      </c>
      <c r="H605" s="1">
        <v>1.4E-3</v>
      </c>
      <c r="I605">
        <v>3</v>
      </c>
    </row>
    <row r="606" spans="1:9" x14ac:dyDescent="0.3">
      <c r="A606">
        <v>2020</v>
      </c>
      <c r="B606">
        <v>12</v>
      </c>
      <c r="C606" s="1" t="s">
        <v>9</v>
      </c>
      <c r="D606" s="1" t="s">
        <v>21</v>
      </c>
      <c r="E606" s="1" t="s">
        <v>13</v>
      </c>
      <c r="F606" s="1">
        <v>0.94569999999999999</v>
      </c>
      <c r="G606" s="1">
        <v>117.209566</v>
      </c>
      <c r="H606" s="1">
        <v>0.37830000000000003</v>
      </c>
      <c r="I606">
        <v>119</v>
      </c>
    </row>
    <row r="607" spans="1:9" x14ac:dyDescent="0.3">
      <c r="A607">
        <v>2020</v>
      </c>
      <c r="B607">
        <v>12</v>
      </c>
      <c r="C607" s="1" t="s">
        <v>9</v>
      </c>
      <c r="D607" s="1" t="s">
        <v>23</v>
      </c>
      <c r="E607" s="1" t="s">
        <v>13</v>
      </c>
      <c r="F607" s="1">
        <v>0.40260000000000001</v>
      </c>
      <c r="G607" s="1">
        <v>87.407708</v>
      </c>
      <c r="H607" s="1">
        <v>0.16109999999999999</v>
      </c>
      <c r="I607">
        <v>202</v>
      </c>
    </row>
    <row r="608" spans="1:9" x14ac:dyDescent="0.3">
      <c r="A608">
        <v>2020</v>
      </c>
      <c r="B608">
        <v>12</v>
      </c>
      <c r="C608" s="1" t="s">
        <v>9</v>
      </c>
      <c r="D608" s="1" t="s">
        <v>24</v>
      </c>
      <c r="E608" s="1" t="s">
        <v>18</v>
      </c>
      <c r="F608" s="1">
        <v>0.29680000000000001</v>
      </c>
      <c r="G608" s="1">
        <v>50.525289000000001</v>
      </c>
      <c r="H608" s="1">
        <v>5.6399999999999999E-2</v>
      </c>
      <c r="I608">
        <v>0</v>
      </c>
    </row>
    <row r="609" spans="1:9" x14ac:dyDescent="0.3">
      <c r="A609">
        <v>2020</v>
      </c>
      <c r="B609">
        <v>12</v>
      </c>
      <c r="C609" s="1" t="s">
        <v>9</v>
      </c>
      <c r="D609" s="1" t="s">
        <v>24</v>
      </c>
      <c r="E609" s="1" t="s">
        <v>12</v>
      </c>
      <c r="F609" s="1">
        <v>5.0000000000000001E-3</v>
      </c>
      <c r="G609" s="1">
        <v>0.61836999999999998</v>
      </c>
      <c r="H609" s="1">
        <v>2E-3</v>
      </c>
      <c r="I609">
        <v>0</v>
      </c>
    </row>
    <row r="610" spans="1:9" x14ac:dyDescent="0.3">
      <c r="A610">
        <v>2020</v>
      </c>
      <c r="B610">
        <v>12</v>
      </c>
      <c r="C610" s="1" t="s">
        <v>9</v>
      </c>
      <c r="D610" s="1" t="s">
        <v>42</v>
      </c>
      <c r="E610" s="1" t="s">
        <v>13</v>
      </c>
      <c r="F610" s="1">
        <v>0.2248</v>
      </c>
      <c r="G610" s="1">
        <v>41.788139000000001</v>
      </c>
      <c r="H610" s="1">
        <v>8.9899999999999994E-2</v>
      </c>
      <c r="I610">
        <v>60</v>
      </c>
    </row>
    <row r="611" spans="1:9" x14ac:dyDescent="0.3">
      <c r="A611">
        <v>2020</v>
      </c>
      <c r="B611">
        <v>12</v>
      </c>
      <c r="C611" s="1" t="s">
        <v>26</v>
      </c>
      <c r="D611" s="1" t="s">
        <v>10</v>
      </c>
      <c r="E611" s="1" t="s">
        <v>11</v>
      </c>
      <c r="F611" s="1">
        <v>74.862899999999996</v>
      </c>
      <c r="G611" s="1">
        <v>4235.5771329999998</v>
      </c>
      <c r="H611" s="1">
        <v>15.7212</v>
      </c>
      <c r="I611">
        <v>8742</v>
      </c>
    </row>
    <row r="612" spans="1:9" x14ac:dyDescent="0.3">
      <c r="A612">
        <v>2020</v>
      </c>
      <c r="B612">
        <v>12</v>
      </c>
      <c r="C612" s="1" t="s">
        <v>26</v>
      </c>
      <c r="D612" s="1" t="s">
        <v>10</v>
      </c>
      <c r="E612" s="1" t="s">
        <v>12</v>
      </c>
      <c r="F612" s="1">
        <v>44.227600000000002</v>
      </c>
      <c r="G612" s="1">
        <v>4566.001749</v>
      </c>
      <c r="H612" s="1">
        <v>15.479699999999999</v>
      </c>
      <c r="I612">
        <v>8900</v>
      </c>
    </row>
    <row r="613" spans="1:9" x14ac:dyDescent="0.3">
      <c r="A613">
        <v>2020</v>
      </c>
      <c r="B613">
        <v>12</v>
      </c>
      <c r="C613" s="1" t="s">
        <v>26</v>
      </c>
      <c r="D613" s="1" t="s">
        <v>10</v>
      </c>
      <c r="E613" s="1" t="s">
        <v>13</v>
      </c>
      <c r="F613" s="1">
        <v>5.0658000000000003</v>
      </c>
      <c r="G613" s="1">
        <v>764.22907699999996</v>
      </c>
      <c r="H613" s="1">
        <v>2.5329999999999999</v>
      </c>
      <c r="I613">
        <v>869</v>
      </c>
    </row>
    <row r="614" spans="1:9" x14ac:dyDescent="0.3">
      <c r="A614">
        <v>2020</v>
      </c>
      <c r="B614">
        <v>12</v>
      </c>
      <c r="C614" s="1" t="s">
        <v>26</v>
      </c>
      <c r="D614" s="1" t="s">
        <v>10</v>
      </c>
      <c r="E614" s="1" t="s">
        <v>14</v>
      </c>
      <c r="F614" s="1">
        <v>0.27960000000000002</v>
      </c>
      <c r="G614" s="1">
        <v>45.269075000000001</v>
      </c>
      <c r="H614" s="1">
        <v>0.2097</v>
      </c>
      <c r="I614">
        <v>178</v>
      </c>
    </row>
    <row r="615" spans="1:9" x14ac:dyDescent="0.3">
      <c r="A615">
        <v>2020</v>
      </c>
      <c r="B615">
        <v>12</v>
      </c>
      <c r="C615" s="1" t="s">
        <v>26</v>
      </c>
      <c r="D615" s="1" t="s">
        <v>15</v>
      </c>
      <c r="E615" s="1" t="s">
        <v>11</v>
      </c>
      <c r="F615" s="1">
        <v>1.21E-2</v>
      </c>
      <c r="G615" s="1">
        <v>1.127402</v>
      </c>
      <c r="H615" s="1">
        <v>2.5000000000000001E-3</v>
      </c>
      <c r="I615">
        <v>2</v>
      </c>
    </row>
    <row r="616" spans="1:9" x14ac:dyDescent="0.3">
      <c r="A616">
        <v>2020</v>
      </c>
      <c r="B616">
        <v>12</v>
      </c>
      <c r="C616" s="1" t="s">
        <v>26</v>
      </c>
      <c r="D616" s="1" t="s">
        <v>15</v>
      </c>
      <c r="E616" s="1" t="s">
        <v>13</v>
      </c>
      <c r="F616" s="1">
        <v>6.5758000000000001</v>
      </c>
      <c r="G616" s="1">
        <v>1391.7110399999999</v>
      </c>
      <c r="H616" s="1">
        <v>2.6303000000000001</v>
      </c>
      <c r="I616">
        <v>939</v>
      </c>
    </row>
    <row r="617" spans="1:9" x14ac:dyDescent="0.3">
      <c r="A617">
        <v>2020</v>
      </c>
      <c r="B617">
        <v>12</v>
      </c>
      <c r="C617" s="1" t="s">
        <v>26</v>
      </c>
      <c r="D617" s="1" t="s">
        <v>20</v>
      </c>
      <c r="E617" s="1" t="s">
        <v>12</v>
      </c>
      <c r="F617" s="1">
        <v>7.5570000000000004</v>
      </c>
      <c r="G617" s="1">
        <v>574.50500699999998</v>
      </c>
      <c r="H617" s="1">
        <v>2.7206000000000001</v>
      </c>
      <c r="I617">
        <v>1595</v>
      </c>
    </row>
    <row r="618" spans="1:9" x14ac:dyDescent="0.3">
      <c r="A618">
        <v>2020</v>
      </c>
      <c r="B618">
        <v>12</v>
      </c>
      <c r="C618" s="1" t="s">
        <v>26</v>
      </c>
      <c r="D618" s="1" t="s">
        <v>16</v>
      </c>
      <c r="E618" s="1" t="s">
        <v>11</v>
      </c>
      <c r="F618" s="1">
        <v>3.0648</v>
      </c>
      <c r="G618" s="1">
        <v>238.161845</v>
      </c>
      <c r="H618" s="1">
        <v>0.70489999999999997</v>
      </c>
      <c r="I618">
        <v>1181</v>
      </c>
    </row>
    <row r="619" spans="1:9" x14ac:dyDescent="0.3">
      <c r="A619">
        <v>2020</v>
      </c>
      <c r="B619">
        <v>12</v>
      </c>
      <c r="C619" s="1" t="s">
        <v>26</v>
      </c>
      <c r="D619" s="1" t="s">
        <v>16</v>
      </c>
      <c r="E619" s="1" t="s">
        <v>13</v>
      </c>
      <c r="F619" s="1">
        <v>0.66700000000000004</v>
      </c>
      <c r="G619" s="1">
        <v>117.18423799999999</v>
      </c>
      <c r="H619" s="1">
        <v>0.30020000000000002</v>
      </c>
      <c r="I619">
        <v>439</v>
      </c>
    </row>
    <row r="620" spans="1:9" x14ac:dyDescent="0.3">
      <c r="A620">
        <v>2020</v>
      </c>
      <c r="B620">
        <v>12</v>
      </c>
      <c r="C620" s="1" t="s">
        <v>26</v>
      </c>
      <c r="D620" s="1" t="s">
        <v>19</v>
      </c>
      <c r="E620" s="1" t="s">
        <v>12</v>
      </c>
      <c r="F620" s="1">
        <v>1.0039</v>
      </c>
      <c r="G620" s="1">
        <v>159.75604799999999</v>
      </c>
      <c r="H620" s="1">
        <v>0.37140000000000001</v>
      </c>
      <c r="I620">
        <v>460</v>
      </c>
    </row>
    <row r="621" spans="1:9" x14ac:dyDescent="0.3">
      <c r="A621">
        <v>2020</v>
      </c>
      <c r="B621">
        <v>12</v>
      </c>
      <c r="C621" s="1" t="s">
        <v>26</v>
      </c>
      <c r="D621" s="1" t="s">
        <v>17</v>
      </c>
      <c r="E621" s="1" t="s">
        <v>18</v>
      </c>
      <c r="F621" s="1">
        <v>1.5923</v>
      </c>
      <c r="G621" s="1">
        <v>134.403459</v>
      </c>
      <c r="H621" s="1">
        <v>0.28660000000000002</v>
      </c>
      <c r="I621">
        <v>220</v>
      </c>
    </row>
    <row r="622" spans="1:9" x14ac:dyDescent="0.3">
      <c r="A622">
        <v>2020</v>
      </c>
      <c r="B622">
        <v>12</v>
      </c>
      <c r="C622" s="1" t="s">
        <v>26</v>
      </c>
      <c r="D622" s="1" t="s">
        <v>45</v>
      </c>
      <c r="E622" s="1" t="s">
        <v>12</v>
      </c>
      <c r="F622" s="1">
        <v>0.68120000000000003</v>
      </c>
      <c r="G622" s="1">
        <v>60.933020999999997</v>
      </c>
      <c r="H622" s="1">
        <v>0.2384</v>
      </c>
      <c r="I622">
        <v>223</v>
      </c>
    </row>
    <row r="623" spans="1:9" x14ac:dyDescent="0.3">
      <c r="A623">
        <v>2020</v>
      </c>
      <c r="B623">
        <v>12</v>
      </c>
      <c r="C623" s="1" t="s">
        <v>26</v>
      </c>
      <c r="D623" s="1" t="s">
        <v>35</v>
      </c>
      <c r="E623" s="1" t="s">
        <v>18</v>
      </c>
      <c r="F623" s="1">
        <v>3.7199999999999997E-2</v>
      </c>
      <c r="G623" s="1">
        <v>6.7132240000000003</v>
      </c>
      <c r="H623" s="1">
        <v>6.7000000000000002E-3</v>
      </c>
      <c r="I623">
        <v>0</v>
      </c>
    </row>
    <row r="624" spans="1:9" x14ac:dyDescent="0.3">
      <c r="A624">
        <v>2020</v>
      </c>
      <c r="B624">
        <v>12</v>
      </c>
      <c r="C624" s="1" t="s">
        <v>26</v>
      </c>
      <c r="D624" s="1" t="s">
        <v>35</v>
      </c>
      <c r="E624" s="1" t="s">
        <v>12</v>
      </c>
      <c r="F624" s="1">
        <v>0.1953</v>
      </c>
      <c r="G624" s="1">
        <v>45.258333</v>
      </c>
      <c r="H624" s="1">
        <v>6.8400000000000002E-2</v>
      </c>
      <c r="I624">
        <v>0</v>
      </c>
    </row>
    <row r="625" spans="1:9" x14ac:dyDescent="0.3">
      <c r="A625">
        <v>2020</v>
      </c>
      <c r="B625">
        <v>12</v>
      </c>
      <c r="C625" s="1" t="s">
        <v>26</v>
      </c>
      <c r="D625" s="1" t="s">
        <v>21</v>
      </c>
      <c r="E625" s="1" t="s">
        <v>22</v>
      </c>
      <c r="F625" s="1">
        <v>2.8999999999999998E-3</v>
      </c>
      <c r="G625" s="1">
        <v>1.1161300000000001</v>
      </c>
      <c r="H625" s="1">
        <v>8.0000000000000004E-4</v>
      </c>
      <c r="I625">
        <v>2</v>
      </c>
    </row>
    <row r="626" spans="1:9" x14ac:dyDescent="0.3">
      <c r="A626">
        <v>2020</v>
      </c>
      <c r="B626">
        <v>12</v>
      </c>
      <c r="C626" s="1" t="s">
        <v>26</v>
      </c>
      <c r="D626" s="1" t="s">
        <v>21</v>
      </c>
      <c r="E626" s="1" t="s">
        <v>13</v>
      </c>
      <c r="F626" s="1">
        <v>0.3372</v>
      </c>
      <c r="G626" s="1">
        <v>35.861902000000001</v>
      </c>
      <c r="H626" s="1">
        <v>0.13489999999999999</v>
      </c>
      <c r="I626">
        <v>212</v>
      </c>
    </row>
    <row r="627" spans="1:9" x14ac:dyDescent="0.3">
      <c r="A627">
        <v>2020</v>
      </c>
      <c r="B627">
        <v>12</v>
      </c>
      <c r="C627" s="1" t="s">
        <v>26</v>
      </c>
      <c r="D627" s="1" t="s">
        <v>48</v>
      </c>
      <c r="E627" s="1" t="s">
        <v>12</v>
      </c>
      <c r="F627" s="1">
        <v>0.51149999999999995</v>
      </c>
      <c r="G627" s="1">
        <v>35.519098999999997</v>
      </c>
      <c r="H627" s="1">
        <v>0.1867</v>
      </c>
      <c r="I627">
        <v>0</v>
      </c>
    </row>
    <row r="628" spans="1:9" x14ac:dyDescent="0.3">
      <c r="A628">
        <v>2020</v>
      </c>
      <c r="B628">
        <v>12</v>
      </c>
      <c r="C628" s="1" t="s">
        <v>32</v>
      </c>
      <c r="D628" s="1" t="s">
        <v>10</v>
      </c>
      <c r="E628" s="1" t="s">
        <v>11</v>
      </c>
      <c r="F628" s="1">
        <v>124.8704</v>
      </c>
      <c r="G628" s="1">
        <v>7039.5640400000002</v>
      </c>
      <c r="H628" s="1">
        <v>26.222799999999999</v>
      </c>
      <c r="I628">
        <v>11727</v>
      </c>
    </row>
    <row r="629" spans="1:9" x14ac:dyDescent="0.3">
      <c r="A629">
        <v>2020</v>
      </c>
      <c r="B629">
        <v>12</v>
      </c>
      <c r="C629" s="1" t="s">
        <v>32</v>
      </c>
      <c r="D629" s="1" t="s">
        <v>10</v>
      </c>
      <c r="E629" s="1" t="s">
        <v>12</v>
      </c>
      <c r="F629" s="1">
        <v>110.6414</v>
      </c>
      <c r="G629" s="1">
        <v>10476.185686000001</v>
      </c>
      <c r="H629" s="1">
        <v>38.724499999999999</v>
      </c>
      <c r="I629">
        <v>15236</v>
      </c>
    </row>
    <row r="630" spans="1:9" x14ac:dyDescent="0.3">
      <c r="A630">
        <v>2020</v>
      </c>
      <c r="B630">
        <v>12</v>
      </c>
      <c r="C630" s="1" t="s">
        <v>32</v>
      </c>
      <c r="D630" s="1" t="s">
        <v>10</v>
      </c>
      <c r="E630" s="1" t="s">
        <v>13</v>
      </c>
      <c r="F630" s="1">
        <v>9.7353000000000005</v>
      </c>
      <c r="G630" s="1">
        <v>1248.6311000000001</v>
      </c>
      <c r="H630" s="1">
        <v>4.8674999999999997</v>
      </c>
      <c r="I630">
        <v>1006</v>
      </c>
    </row>
    <row r="631" spans="1:9" x14ac:dyDescent="0.3">
      <c r="A631">
        <v>2020</v>
      </c>
      <c r="B631">
        <v>12</v>
      </c>
      <c r="C631" s="1" t="s">
        <v>32</v>
      </c>
      <c r="D631" s="1" t="s">
        <v>10</v>
      </c>
      <c r="E631" s="1" t="s">
        <v>14</v>
      </c>
      <c r="F631" s="1">
        <v>7.5499999999999998E-2</v>
      </c>
      <c r="G631" s="1">
        <v>12.065848000000001</v>
      </c>
      <c r="H631" s="1">
        <v>5.6599999999999998E-2</v>
      </c>
      <c r="I631">
        <v>45</v>
      </c>
    </row>
    <row r="632" spans="1:9" x14ac:dyDescent="0.3">
      <c r="A632">
        <v>2020</v>
      </c>
      <c r="B632">
        <v>12</v>
      </c>
      <c r="C632" s="1" t="s">
        <v>32</v>
      </c>
      <c r="D632" s="1" t="s">
        <v>15</v>
      </c>
      <c r="E632" s="1" t="s">
        <v>11</v>
      </c>
      <c r="F632" s="1">
        <v>4.0000000000000001E-3</v>
      </c>
      <c r="G632" s="1">
        <v>0.49345</v>
      </c>
      <c r="H632" s="1">
        <v>8.0000000000000004E-4</v>
      </c>
      <c r="I632">
        <v>2</v>
      </c>
    </row>
    <row r="633" spans="1:9" x14ac:dyDescent="0.3">
      <c r="A633">
        <v>2020</v>
      </c>
      <c r="B633">
        <v>12</v>
      </c>
      <c r="C633" s="1" t="s">
        <v>32</v>
      </c>
      <c r="D633" s="1" t="s">
        <v>15</v>
      </c>
      <c r="E633" s="1" t="s">
        <v>13</v>
      </c>
      <c r="F633" s="1">
        <v>24.9785</v>
      </c>
      <c r="G633" s="1">
        <v>4973.5722139999998</v>
      </c>
      <c r="H633" s="1">
        <v>9.9914000000000005</v>
      </c>
      <c r="I633">
        <v>1907</v>
      </c>
    </row>
    <row r="634" spans="1:9" x14ac:dyDescent="0.3">
      <c r="A634">
        <v>2020</v>
      </c>
      <c r="B634">
        <v>12</v>
      </c>
      <c r="C634" s="1" t="s">
        <v>32</v>
      </c>
      <c r="D634" s="1" t="s">
        <v>20</v>
      </c>
      <c r="E634" s="1" t="s">
        <v>12</v>
      </c>
      <c r="F634" s="1">
        <v>18.111799999999999</v>
      </c>
      <c r="G634" s="1">
        <v>1362.937588</v>
      </c>
      <c r="H634" s="1">
        <v>6.5202999999999998</v>
      </c>
      <c r="I634">
        <v>2078</v>
      </c>
    </row>
    <row r="635" spans="1:9" x14ac:dyDescent="0.3">
      <c r="A635">
        <v>2020</v>
      </c>
      <c r="B635">
        <v>12</v>
      </c>
      <c r="C635" s="1" t="s">
        <v>32</v>
      </c>
      <c r="D635" s="1" t="s">
        <v>16</v>
      </c>
      <c r="E635" s="1" t="s">
        <v>11</v>
      </c>
      <c r="F635" s="1">
        <v>5.1246999999999998</v>
      </c>
      <c r="G635" s="1">
        <v>297.62850800000001</v>
      </c>
      <c r="H635" s="1">
        <v>1.1787000000000001</v>
      </c>
      <c r="I635">
        <v>1031</v>
      </c>
    </row>
    <row r="636" spans="1:9" x14ac:dyDescent="0.3">
      <c r="A636">
        <v>2020</v>
      </c>
      <c r="B636">
        <v>12</v>
      </c>
      <c r="C636" s="1" t="s">
        <v>32</v>
      </c>
      <c r="D636" s="1" t="s">
        <v>16</v>
      </c>
      <c r="E636" s="1" t="s">
        <v>27</v>
      </c>
      <c r="F636" s="1">
        <v>7.7999999999999996E-3</v>
      </c>
      <c r="G636" s="1">
        <v>0.85269600000000001</v>
      </c>
      <c r="H636" s="1">
        <v>2.3E-3</v>
      </c>
      <c r="I636">
        <v>9</v>
      </c>
    </row>
    <row r="637" spans="1:9" x14ac:dyDescent="0.3">
      <c r="A637">
        <v>2020</v>
      </c>
      <c r="B637">
        <v>12</v>
      </c>
      <c r="C637" s="1" t="s">
        <v>32</v>
      </c>
      <c r="D637" s="1" t="s">
        <v>16</v>
      </c>
      <c r="E637" s="1" t="s">
        <v>13</v>
      </c>
      <c r="F637" s="1">
        <v>6.2070999999999996</v>
      </c>
      <c r="G637" s="1">
        <v>923.40991899999995</v>
      </c>
      <c r="H637" s="1">
        <v>2.7930999999999999</v>
      </c>
      <c r="I637">
        <v>2067</v>
      </c>
    </row>
    <row r="638" spans="1:9" x14ac:dyDescent="0.3">
      <c r="A638">
        <v>2020</v>
      </c>
      <c r="B638">
        <v>12</v>
      </c>
      <c r="C638" s="1" t="s">
        <v>32</v>
      </c>
      <c r="D638" s="1" t="s">
        <v>33</v>
      </c>
      <c r="E638" s="1" t="s">
        <v>18</v>
      </c>
      <c r="F638" s="1">
        <v>1.2878000000000001</v>
      </c>
      <c r="G638" s="1">
        <v>365.322427</v>
      </c>
      <c r="H638" s="1">
        <v>0.24479999999999999</v>
      </c>
      <c r="I638">
        <v>107</v>
      </c>
    </row>
    <row r="639" spans="1:9" x14ac:dyDescent="0.3">
      <c r="A639">
        <v>2020</v>
      </c>
      <c r="B639">
        <v>12</v>
      </c>
      <c r="C639" s="1" t="s">
        <v>32</v>
      </c>
      <c r="D639" s="1" t="s">
        <v>33</v>
      </c>
      <c r="E639" s="1" t="s">
        <v>12</v>
      </c>
      <c r="F639" s="1">
        <v>2.1499999999999998E-2</v>
      </c>
      <c r="G639" s="1">
        <v>5.8394430000000002</v>
      </c>
      <c r="H639" s="1">
        <v>7.4999999999999997E-3</v>
      </c>
      <c r="I639">
        <v>8</v>
      </c>
    </row>
    <row r="640" spans="1:9" x14ac:dyDescent="0.3">
      <c r="A640">
        <v>2020</v>
      </c>
      <c r="B640">
        <v>12</v>
      </c>
      <c r="C640" s="1" t="s">
        <v>32</v>
      </c>
      <c r="D640" s="1" t="s">
        <v>33</v>
      </c>
      <c r="E640" s="1" t="s">
        <v>13</v>
      </c>
      <c r="F640" s="1">
        <v>8.5599999999999996E-2</v>
      </c>
      <c r="G640" s="1">
        <v>42.079687</v>
      </c>
      <c r="H640" s="1">
        <v>4.2799999999999998E-2</v>
      </c>
      <c r="I640">
        <v>56</v>
      </c>
    </row>
    <row r="641" spans="1:9" x14ac:dyDescent="0.3">
      <c r="A641">
        <v>2020</v>
      </c>
      <c r="B641">
        <v>12</v>
      </c>
      <c r="C641" s="1" t="s">
        <v>32</v>
      </c>
      <c r="D641" s="1" t="s">
        <v>19</v>
      </c>
      <c r="E641" s="1" t="s">
        <v>12</v>
      </c>
      <c r="F641" s="1">
        <v>2.1985000000000001</v>
      </c>
      <c r="G641" s="1">
        <v>309.21940499999999</v>
      </c>
      <c r="H641" s="1">
        <v>0.81340000000000001</v>
      </c>
      <c r="I641">
        <v>511</v>
      </c>
    </row>
    <row r="642" spans="1:9" x14ac:dyDescent="0.3">
      <c r="A642">
        <v>2020</v>
      </c>
      <c r="B642">
        <v>12</v>
      </c>
      <c r="C642" s="1" t="s">
        <v>32</v>
      </c>
      <c r="D642" s="1" t="s">
        <v>34</v>
      </c>
      <c r="E642" s="1" t="s">
        <v>18</v>
      </c>
      <c r="F642" s="1">
        <v>2.0000000000000001E-4</v>
      </c>
      <c r="G642" s="1">
        <v>9.4353999999999993E-2</v>
      </c>
      <c r="H642" s="1">
        <v>1E-4</v>
      </c>
      <c r="I642">
        <v>0</v>
      </c>
    </row>
    <row r="643" spans="1:9" x14ac:dyDescent="0.3">
      <c r="A643">
        <v>2020</v>
      </c>
      <c r="B643">
        <v>12</v>
      </c>
      <c r="C643" s="1" t="s">
        <v>32</v>
      </c>
      <c r="D643" s="1" t="s">
        <v>34</v>
      </c>
      <c r="E643" s="1" t="s">
        <v>12</v>
      </c>
      <c r="F643" s="1">
        <v>8.4000000000000005E-2</v>
      </c>
      <c r="G643" s="1">
        <v>33.376418999999999</v>
      </c>
      <c r="H643" s="1">
        <v>2.9399999999999999E-2</v>
      </c>
      <c r="I643">
        <v>0</v>
      </c>
    </row>
    <row r="644" spans="1:9" x14ac:dyDescent="0.3">
      <c r="A644">
        <v>2020</v>
      </c>
      <c r="B644">
        <v>12</v>
      </c>
      <c r="C644" s="1" t="s">
        <v>32</v>
      </c>
      <c r="D644" s="1" t="s">
        <v>34</v>
      </c>
      <c r="E644" s="1" t="s">
        <v>13</v>
      </c>
      <c r="F644" s="1">
        <v>0.4299</v>
      </c>
      <c r="G644" s="1">
        <v>232.87771599999999</v>
      </c>
      <c r="H644" s="1">
        <v>0.18049999999999999</v>
      </c>
      <c r="I644">
        <v>0</v>
      </c>
    </row>
    <row r="645" spans="1:9" x14ac:dyDescent="0.3">
      <c r="A645">
        <v>2020</v>
      </c>
      <c r="B645">
        <v>12</v>
      </c>
      <c r="C645" s="1" t="s">
        <v>32</v>
      </c>
      <c r="D645" s="1" t="s">
        <v>35</v>
      </c>
      <c r="E645" s="1" t="s">
        <v>18</v>
      </c>
      <c r="F645" s="1">
        <v>0.35270000000000001</v>
      </c>
      <c r="G645" s="1">
        <v>63.560267000000003</v>
      </c>
      <c r="H645" s="1">
        <v>6.3500000000000001E-2</v>
      </c>
      <c r="I645">
        <v>81</v>
      </c>
    </row>
    <row r="646" spans="1:9" x14ac:dyDescent="0.3">
      <c r="A646">
        <v>2020</v>
      </c>
      <c r="B646">
        <v>12</v>
      </c>
      <c r="C646" s="1" t="s">
        <v>32</v>
      </c>
      <c r="D646" s="1" t="s">
        <v>35</v>
      </c>
      <c r="E646" s="1" t="s">
        <v>12</v>
      </c>
      <c r="F646" s="1">
        <v>0.76939999999999997</v>
      </c>
      <c r="G646" s="1">
        <v>174.461142</v>
      </c>
      <c r="H646" s="1">
        <v>0.26929999999999998</v>
      </c>
      <c r="I646">
        <v>87</v>
      </c>
    </row>
    <row r="647" spans="1:9" x14ac:dyDescent="0.3">
      <c r="A647">
        <v>2020</v>
      </c>
      <c r="B647">
        <v>12</v>
      </c>
      <c r="C647" s="1" t="s">
        <v>32</v>
      </c>
      <c r="D647" s="1" t="s">
        <v>29</v>
      </c>
      <c r="E647" s="1" t="s">
        <v>12</v>
      </c>
      <c r="F647" s="1">
        <v>2.0000000000000001E-4</v>
      </c>
      <c r="G647" s="1">
        <v>7.3136000000000007E-2</v>
      </c>
      <c r="H647" s="1">
        <v>1E-4</v>
      </c>
      <c r="I647">
        <v>1</v>
      </c>
    </row>
    <row r="648" spans="1:9" x14ac:dyDescent="0.3">
      <c r="A648">
        <v>2020</v>
      </c>
      <c r="B648">
        <v>12</v>
      </c>
      <c r="C648" s="1" t="s">
        <v>32</v>
      </c>
      <c r="D648" s="1" t="s">
        <v>29</v>
      </c>
      <c r="E648" s="1" t="s">
        <v>13</v>
      </c>
      <c r="F648" s="1">
        <v>0.62039999999999995</v>
      </c>
      <c r="G648" s="1">
        <v>191.647874</v>
      </c>
      <c r="H648" s="1">
        <v>0.24809999999999999</v>
      </c>
      <c r="I648">
        <v>124</v>
      </c>
    </row>
    <row r="649" spans="1:9" x14ac:dyDescent="0.3">
      <c r="A649">
        <v>2020</v>
      </c>
      <c r="B649">
        <v>12</v>
      </c>
      <c r="C649" s="1" t="s">
        <v>32</v>
      </c>
      <c r="D649" s="1" t="s">
        <v>47</v>
      </c>
      <c r="E649" s="1" t="s">
        <v>11</v>
      </c>
      <c r="F649" s="1">
        <v>7.6499999999999999E-2</v>
      </c>
      <c r="G649" s="1">
        <v>35.958112</v>
      </c>
      <c r="H649" s="1">
        <v>1.5299999999999999E-2</v>
      </c>
      <c r="I649">
        <v>0</v>
      </c>
    </row>
    <row r="650" spans="1:9" x14ac:dyDescent="0.3">
      <c r="A650">
        <v>2020</v>
      </c>
      <c r="B650">
        <v>12</v>
      </c>
      <c r="C650" s="1" t="s">
        <v>32</v>
      </c>
      <c r="D650" s="1" t="s">
        <v>47</v>
      </c>
      <c r="E650" s="1" t="s">
        <v>12</v>
      </c>
      <c r="F650" s="1">
        <v>0.28489999999999999</v>
      </c>
      <c r="G650" s="1">
        <v>140.160417</v>
      </c>
      <c r="H650" s="1">
        <v>9.9699999999999997E-2</v>
      </c>
      <c r="I650">
        <v>0</v>
      </c>
    </row>
    <row r="651" spans="1:9" x14ac:dyDescent="0.3">
      <c r="A651">
        <v>2020</v>
      </c>
      <c r="B651">
        <v>12</v>
      </c>
      <c r="C651" s="1" t="s">
        <v>9</v>
      </c>
      <c r="D651" s="1" t="s">
        <v>10</v>
      </c>
      <c r="E651" s="1" t="s">
        <v>46</v>
      </c>
      <c r="F651" s="1">
        <v>36.907899999999998</v>
      </c>
      <c r="G651" s="1">
        <v>2267.3182999999999</v>
      </c>
      <c r="H651" s="1">
        <v>7.3815999999999997</v>
      </c>
      <c r="I651">
        <v>468</v>
      </c>
    </row>
    <row r="652" spans="1:9" x14ac:dyDescent="0.3">
      <c r="A652">
        <v>2020</v>
      </c>
      <c r="B652">
        <v>12</v>
      </c>
      <c r="C652" s="1" t="s">
        <v>26</v>
      </c>
      <c r="D652" s="1" t="s">
        <v>10</v>
      </c>
      <c r="E652" s="1" t="s">
        <v>46</v>
      </c>
      <c r="F652" s="1">
        <v>20.2285</v>
      </c>
      <c r="G652" s="1">
        <v>1371.2550000000001</v>
      </c>
      <c r="H652" s="1">
        <v>4.0456000000000003</v>
      </c>
      <c r="I652">
        <v>1889</v>
      </c>
    </row>
    <row r="653" spans="1:9" x14ac:dyDescent="0.3">
      <c r="A653">
        <v>2020</v>
      </c>
      <c r="B653">
        <v>12</v>
      </c>
      <c r="C653" s="1" t="s">
        <v>32</v>
      </c>
      <c r="D653" s="1" t="s">
        <v>10</v>
      </c>
      <c r="E653" s="1" t="s">
        <v>46</v>
      </c>
      <c r="F653" s="1">
        <v>40.661700000000003</v>
      </c>
      <c r="G653" s="1">
        <v>2642.1648</v>
      </c>
      <c r="H653" s="1">
        <v>8.1324000000000005</v>
      </c>
      <c r="I653">
        <v>2079</v>
      </c>
    </row>
    <row r="654" spans="1:9" x14ac:dyDescent="0.3">
      <c r="A654">
        <v>2020</v>
      </c>
      <c r="C654" s="1"/>
      <c r="D654" s="1"/>
      <c r="E654" s="1" t="s">
        <v>13</v>
      </c>
      <c r="F654" s="1" t="s">
        <v>49</v>
      </c>
      <c r="G654" s="1" t="s">
        <v>49</v>
      </c>
      <c r="H654" s="1" t="s">
        <v>49</v>
      </c>
      <c r="I654">
        <v>100000</v>
      </c>
    </row>
    <row r="655" spans="1:9" x14ac:dyDescent="0.3">
      <c r="A655">
        <v>2020</v>
      </c>
      <c r="C655" s="1"/>
      <c r="D655" s="1"/>
      <c r="E655" s="1" t="s">
        <v>18</v>
      </c>
      <c r="F655" s="1" t="s">
        <v>49</v>
      </c>
      <c r="G655" s="1" t="s">
        <v>49</v>
      </c>
      <c r="H655" s="1" t="s">
        <v>49</v>
      </c>
      <c r="I655">
        <v>100000</v>
      </c>
    </row>
    <row r="656" spans="1:9" x14ac:dyDescent="0.3">
      <c r="A656">
        <v>2020</v>
      </c>
      <c r="C656" s="1"/>
      <c r="D656" s="1"/>
      <c r="E656" s="1" t="s">
        <v>12</v>
      </c>
      <c r="F656" s="1" t="s">
        <v>49</v>
      </c>
      <c r="G656" s="1" t="s">
        <v>49</v>
      </c>
      <c r="H656" s="1" t="s">
        <v>49</v>
      </c>
      <c r="I656">
        <v>100000</v>
      </c>
    </row>
    <row r="657" spans="1:9" x14ac:dyDescent="0.3">
      <c r="A657">
        <v>2020</v>
      </c>
      <c r="C657" s="1"/>
      <c r="D657" s="1"/>
      <c r="E657" s="1" t="s">
        <v>13</v>
      </c>
      <c r="F657" s="1" t="s">
        <v>49</v>
      </c>
      <c r="G657" s="1" t="s">
        <v>49</v>
      </c>
      <c r="H657" s="1" t="s">
        <v>49</v>
      </c>
      <c r="I657">
        <v>100000</v>
      </c>
    </row>
    <row r="658" spans="1:9" x14ac:dyDescent="0.3">
      <c r="A658">
        <v>2020</v>
      </c>
      <c r="C658" s="1"/>
      <c r="D658" s="1"/>
      <c r="E658" s="1" t="s">
        <v>11</v>
      </c>
      <c r="F658" s="1" t="s">
        <v>49</v>
      </c>
      <c r="G658" s="1" t="s">
        <v>49</v>
      </c>
      <c r="H658" s="1" t="s">
        <v>49</v>
      </c>
      <c r="I658">
        <v>100000</v>
      </c>
    </row>
    <row r="659" spans="1:9" x14ac:dyDescent="0.3">
      <c r="A659">
        <v>2020</v>
      </c>
      <c r="C659" s="1"/>
      <c r="D659" s="1"/>
      <c r="E659" s="1" t="s">
        <v>12</v>
      </c>
      <c r="F659" s="1" t="s">
        <v>49</v>
      </c>
      <c r="G659" s="1" t="s">
        <v>49</v>
      </c>
      <c r="H659" s="1" t="s">
        <v>49</v>
      </c>
      <c r="I659">
        <v>100000</v>
      </c>
    </row>
    <row r="660" spans="1:9" x14ac:dyDescent="0.3">
      <c r="A660">
        <v>2020</v>
      </c>
      <c r="C660" s="1"/>
      <c r="D660" s="1"/>
      <c r="E660" s="1" t="s">
        <v>13</v>
      </c>
      <c r="F660" s="1" t="s">
        <v>49</v>
      </c>
      <c r="G660" s="1" t="s">
        <v>49</v>
      </c>
      <c r="H660" s="1" t="s">
        <v>49</v>
      </c>
      <c r="I660">
        <v>100000</v>
      </c>
    </row>
    <row r="661" spans="1:9" x14ac:dyDescent="0.3">
      <c r="A661">
        <v>2020</v>
      </c>
      <c r="C661" s="1"/>
      <c r="D661" s="1"/>
      <c r="E661" s="1" t="s">
        <v>14</v>
      </c>
      <c r="F661" s="1" t="s">
        <v>49</v>
      </c>
      <c r="G661" s="1" t="s">
        <v>49</v>
      </c>
      <c r="H661" s="1" t="s">
        <v>49</v>
      </c>
      <c r="I661">
        <v>100000</v>
      </c>
    </row>
    <row r="662" spans="1:9" x14ac:dyDescent="0.3">
      <c r="A662">
        <v>2020</v>
      </c>
      <c r="C662" s="1"/>
      <c r="D662" s="1"/>
      <c r="E662" s="1" t="s">
        <v>11</v>
      </c>
      <c r="F662" s="1" t="s">
        <v>49</v>
      </c>
      <c r="G662" s="1" t="s">
        <v>49</v>
      </c>
      <c r="H662" s="1" t="s">
        <v>49</v>
      </c>
      <c r="I662">
        <v>100000</v>
      </c>
    </row>
    <row r="663" spans="1:9" x14ac:dyDescent="0.3">
      <c r="A663">
        <v>2020</v>
      </c>
      <c r="C663" s="1"/>
      <c r="D663" s="1"/>
      <c r="E663" s="1" t="s">
        <v>13</v>
      </c>
      <c r="F663" s="1" t="s">
        <v>49</v>
      </c>
      <c r="G663" s="1" t="s">
        <v>49</v>
      </c>
      <c r="H663" s="1" t="s">
        <v>49</v>
      </c>
      <c r="I663">
        <v>100000</v>
      </c>
    </row>
    <row r="664" spans="1:9" x14ac:dyDescent="0.3">
      <c r="A664">
        <v>2020</v>
      </c>
      <c r="C664" s="1"/>
      <c r="D664" s="1"/>
      <c r="E664" s="1" t="s">
        <v>18</v>
      </c>
      <c r="F664" s="1" t="s">
        <v>49</v>
      </c>
      <c r="G664" s="1" t="s">
        <v>49</v>
      </c>
      <c r="H664" s="1" t="s">
        <v>49</v>
      </c>
      <c r="I664">
        <v>100000</v>
      </c>
    </row>
    <row r="665" spans="1:9" x14ac:dyDescent="0.3">
      <c r="A665">
        <v>2020</v>
      </c>
      <c r="C665" s="1"/>
      <c r="D665" s="1"/>
      <c r="E665" s="1" t="s">
        <v>12</v>
      </c>
      <c r="F665" s="1" t="s">
        <v>49</v>
      </c>
      <c r="G665" s="1" t="s">
        <v>49</v>
      </c>
      <c r="H665" s="1" t="s">
        <v>49</v>
      </c>
      <c r="I665">
        <v>100000</v>
      </c>
    </row>
    <row r="666" spans="1:9" x14ac:dyDescent="0.3">
      <c r="A666">
        <v>2020</v>
      </c>
      <c r="C666" s="1"/>
      <c r="D666" s="1"/>
      <c r="E666" s="1" t="s">
        <v>12</v>
      </c>
      <c r="F666" s="1" t="s">
        <v>49</v>
      </c>
      <c r="G666" s="1" t="s">
        <v>49</v>
      </c>
      <c r="H666" s="1" t="s">
        <v>49</v>
      </c>
      <c r="I666">
        <v>100000</v>
      </c>
    </row>
    <row r="667" spans="1:9" x14ac:dyDescent="0.3">
      <c r="A667">
        <v>2020</v>
      </c>
      <c r="C667" s="1"/>
      <c r="D667" s="1"/>
      <c r="E667" s="1" t="s">
        <v>13</v>
      </c>
      <c r="F667" s="1" t="s">
        <v>49</v>
      </c>
      <c r="G667" s="1" t="s">
        <v>49</v>
      </c>
      <c r="H667" s="1" t="s">
        <v>49</v>
      </c>
      <c r="I667">
        <v>100000</v>
      </c>
    </row>
    <row r="668" spans="1:9" x14ac:dyDescent="0.3">
      <c r="A668">
        <v>2020</v>
      </c>
      <c r="C668" s="1"/>
      <c r="D668" s="1"/>
      <c r="E668" s="1" t="s">
        <v>11</v>
      </c>
      <c r="F668" s="1" t="s">
        <v>49</v>
      </c>
      <c r="G668" s="1" t="s">
        <v>49</v>
      </c>
      <c r="H668" s="1" t="s">
        <v>49</v>
      </c>
      <c r="I668">
        <v>100000</v>
      </c>
    </row>
    <row r="669" spans="1:9" x14ac:dyDescent="0.3">
      <c r="A669">
        <v>2020</v>
      </c>
      <c r="C669" s="1"/>
      <c r="D669" s="1"/>
      <c r="E669" s="1" t="s">
        <v>12</v>
      </c>
      <c r="F669" s="1" t="s">
        <v>49</v>
      </c>
      <c r="G669" s="1" t="s">
        <v>49</v>
      </c>
      <c r="H669" s="1" t="s">
        <v>49</v>
      </c>
      <c r="I669">
        <v>100000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6D58-589C-4908-8CE8-8DB40742FFB5}">
  <dimension ref="A1:I676"/>
  <sheetViews>
    <sheetView topLeftCell="A4" workbookViewId="0">
      <selection activeCell="A2" sqref="A2:I676"/>
    </sheetView>
  </sheetViews>
  <sheetFormatPr defaultRowHeight="14.4" x14ac:dyDescent="0.3"/>
  <cols>
    <col min="1" max="1" width="6.88671875" bestFit="1" customWidth="1"/>
    <col min="2" max="2" width="9" bestFit="1" customWidth="1"/>
    <col min="3" max="3" width="12.33203125" bestFit="1" customWidth="1"/>
    <col min="4" max="4" width="9.109375" bestFit="1" customWidth="1"/>
    <col min="5" max="5" width="14.44140625" bestFit="1" customWidth="1"/>
    <col min="6" max="6" width="15.44140625" bestFit="1" customWidth="1"/>
    <col min="7" max="7" width="19.33203125" bestFit="1" customWidth="1"/>
    <col min="8" max="8" width="20.33203125" bestFit="1" customWidth="1"/>
    <col min="9" max="9" width="17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2021</v>
      </c>
      <c r="B2" s="1">
        <v>1</v>
      </c>
      <c r="C2" s="1" t="s">
        <v>9</v>
      </c>
      <c r="D2" s="1" t="s">
        <v>10</v>
      </c>
      <c r="E2" s="1" t="s">
        <v>11</v>
      </c>
      <c r="F2" s="1">
        <v>12.7583</v>
      </c>
      <c r="G2" s="1">
        <v>817.78912800000001</v>
      </c>
      <c r="H2" s="1">
        <v>2.6791999999999998</v>
      </c>
      <c r="I2" s="1">
        <v>545</v>
      </c>
    </row>
    <row r="3" spans="1:9" x14ac:dyDescent="0.3">
      <c r="A3" s="1">
        <v>2021</v>
      </c>
      <c r="B3" s="1">
        <v>1</v>
      </c>
      <c r="C3" s="1" t="s">
        <v>9</v>
      </c>
      <c r="D3" s="1" t="s">
        <v>10</v>
      </c>
      <c r="E3" s="1" t="s">
        <v>12</v>
      </c>
      <c r="F3" s="1">
        <v>61.603400000000001</v>
      </c>
      <c r="G3" s="1">
        <v>5598.9758140000004</v>
      </c>
      <c r="H3" s="1">
        <v>21.561199999999999</v>
      </c>
      <c r="I3" s="1">
        <v>798</v>
      </c>
    </row>
    <row r="4" spans="1:9" x14ac:dyDescent="0.3">
      <c r="A4" s="1">
        <v>2021</v>
      </c>
      <c r="B4" s="1">
        <v>1</v>
      </c>
      <c r="C4" s="1" t="s">
        <v>9</v>
      </c>
      <c r="D4" s="1" t="s">
        <v>10</v>
      </c>
      <c r="E4" s="1" t="s">
        <v>13</v>
      </c>
      <c r="F4" s="1">
        <v>47.752400000000002</v>
      </c>
      <c r="G4" s="1">
        <v>4638.5372710000001</v>
      </c>
      <c r="H4" s="1">
        <v>23.876300000000001</v>
      </c>
      <c r="I4" s="1">
        <v>569</v>
      </c>
    </row>
    <row r="5" spans="1:9" x14ac:dyDescent="0.3">
      <c r="A5" s="1">
        <v>2021</v>
      </c>
      <c r="B5" s="1">
        <v>1</v>
      </c>
      <c r="C5" s="1" t="s">
        <v>9</v>
      </c>
      <c r="D5" s="1" t="s">
        <v>10</v>
      </c>
      <c r="E5" s="1" t="s">
        <v>14</v>
      </c>
      <c r="F5" s="1">
        <v>1.6999999999999999E-3</v>
      </c>
      <c r="G5" s="1">
        <v>0.123992</v>
      </c>
      <c r="H5" s="1">
        <v>1.2999999999999999E-3</v>
      </c>
      <c r="I5" s="1">
        <v>1</v>
      </c>
    </row>
    <row r="6" spans="1:9" x14ac:dyDescent="0.3">
      <c r="A6" s="1">
        <v>2021</v>
      </c>
      <c r="B6" s="1">
        <v>1</v>
      </c>
      <c r="C6" s="1" t="s">
        <v>9</v>
      </c>
      <c r="D6" s="1" t="s">
        <v>15</v>
      </c>
      <c r="E6" s="1" t="s">
        <v>11</v>
      </c>
      <c r="F6" s="1">
        <v>5.0900000000000001E-2</v>
      </c>
      <c r="G6" s="1">
        <v>5.6289210000000001</v>
      </c>
      <c r="H6" s="1">
        <v>1.01E-2</v>
      </c>
      <c r="I6" s="1">
        <v>6</v>
      </c>
    </row>
    <row r="7" spans="1:9" x14ac:dyDescent="0.3">
      <c r="A7" s="1">
        <v>2021</v>
      </c>
      <c r="B7" s="1">
        <v>1</v>
      </c>
      <c r="C7" s="1" t="s">
        <v>9</v>
      </c>
      <c r="D7" s="1" t="s">
        <v>15</v>
      </c>
      <c r="E7" s="1" t="s">
        <v>13</v>
      </c>
      <c r="F7" s="1">
        <v>32.549199999999999</v>
      </c>
      <c r="G7" s="1">
        <v>5589.6700229999997</v>
      </c>
      <c r="H7" s="1">
        <v>13.019600000000001</v>
      </c>
      <c r="I7" s="1">
        <v>658</v>
      </c>
    </row>
    <row r="8" spans="1:9" x14ac:dyDescent="0.3">
      <c r="A8" s="1">
        <v>2021</v>
      </c>
      <c r="B8" s="1">
        <v>1</v>
      </c>
      <c r="C8" s="1" t="s">
        <v>9</v>
      </c>
      <c r="D8" s="1" t="s">
        <v>16</v>
      </c>
      <c r="E8" s="1" t="s">
        <v>11</v>
      </c>
      <c r="F8" s="1">
        <v>3.3614999999999999</v>
      </c>
      <c r="G8" s="1">
        <v>224.65112199999999</v>
      </c>
      <c r="H8" s="1">
        <v>0.77310000000000001</v>
      </c>
      <c r="I8" s="1">
        <v>366</v>
      </c>
    </row>
    <row r="9" spans="1:9" x14ac:dyDescent="0.3">
      <c r="A9" s="1">
        <v>2021</v>
      </c>
      <c r="B9" s="1">
        <v>1</v>
      </c>
      <c r="C9" s="1" t="s">
        <v>9</v>
      </c>
      <c r="D9" s="1" t="s">
        <v>16</v>
      </c>
      <c r="E9" s="1" t="s">
        <v>13</v>
      </c>
      <c r="F9" s="1">
        <v>1.4148000000000001</v>
      </c>
      <c r="G9" s="1">
        <v>172.73904099999999</v>
      </c>
      <c r="H9" s="1">
        <v>0.63670000000000004</v>
      </c>
      <c r="I9" s="1">
        <v>281</v>
      </c>
    </row>
    <row r="10" spans="1:9" x14ac:dyDescent="0.3">
      <c r="A10" s="1">
        <v>2021</v>
      </c>
      <c r="B10" s="1">
        <v>1</v>
      </c>
      <c r="C10" s="1" t="s">
        <v>9</v>
      </c>
      <c r="D10" s="1" t="s">
        <v>20</v>
      </c>
      <c r="E10" s="1" t="s">
        <v>12</v>
      </c>
      <c r="F10" s="1">
        <v>4.3779000000000003</v>
      </c>
      <c r="G10" s="1">
        <v>295.58389399999999</v>
      </c>
      <c r="H10" s="1">
        <v>1.5761000000000001</v>
      </c>
      <c r="I10" s="1">
        <v>234</v>
      </c>
    </row>
    <row r="11" spans="1:9" x14ac:dyDescent="0.3">
      <c r="A11" s="1">
        <v>2021</v>
      </c>
      <c r="B11" s="1">
        <v>1</v>
      </c>
      <c r="C11" s="1" t="s">
        <v>9</v>
      </c>
      <c r="D11" s="1" t="s">
        <v>17</v>
      </c>
      <c r="E11" s="1" t="s">
        <v>18</v>
      </c>
      <c r="F11" s="1">
        <v>2.5630000000000002</v>
      </c>
      <c r="G11" s="1">
        <v>286.24733700000002</v>
      </c>
      <c r="H11" s="1">
        <v>0.46139999999999998</v>
      </c>
      <c r="I11" s="1">
        <v>102</v>
      </c>
    </row>
    <row r="12" spans="1:9" x14ac:dyDescent="0.3">
      <c r="A12" s="1">
        <v>2021</v>
      </c>
      <c r="B12" s="1">
        <v>1</v>
      </c>
      <c r="C12" s="1" t="s">
        <v>9</v>
      </c>
      <c r="D12" s="1" t="s">
        <v>19</v>
      </c>
      <c r="E12" s="1" t="s">
        <v>12</v>
      </c>
      <c r="F12" s="1">
        <v>0.93799999999999994</v>
      </c>
      <c r="G12" s="1">
        <v>144.05152200000001</v>
      </c>
      <c r="H12" s="1">
        <v>0.34699999999999998</v>
      </c>
      <c r="I12" s="1">
        <v>93</v>
      </c>
    </row>
    <row r="13" spans="1:9" x14ac:dyDescent="0.3">
      <c r="A13" s="1">
        <v>2021</v>
      </c>
      <c r="B13" s="1">
        <v>1</v>
      </c>
      <c r="C13" s="1" t="s">
        <v>9</v>
      </c>
      <c r="D13" s="1" t="s">
        <v>21</v>
      </c>
      <c r="E13" s="1" t="s">
        <v>22</v>
      </c>
      <c r="F13" s="1">
        <v>6.6E-3</v>
      </c>
      <c r="G13" s="1">
        <v>2.099316</v>
      </c>
      <c r="H13" s="1">
        <v>1.8E-3</v>
      </c>
      <c r="I13" s="1">
        <v>2</v>
      </c>
    </row>
    <row r="14" spans="1:9" x14ac:dyDescent="0.3">
      <c r="A14" s="1">
        <v>2021</v>
      </c>
      <c r="B14" s="1">
        <v>1</v>
      </c>
      <c r="C14" s="1" t="s">
        <v>9</v>
      </c>
      <c r="D14" s="1" t="s">
        <v>21</v>
      </c>
      <c r="E14" s="1" t="s">
        <v>13</v>
      </c>
      <c r="F14" s="1">
        <v>1.0008999999999999</v>
      </c>
      <c r="G14" s="1">
        <v>128.38419400000001</v>
      </c>
      <c r="H14" s="1">
        <v>0.40039999999999998</v>
      </c>
      <c r="I14" s="1">
        <v>122</v>
      </c>
    </row>
    <row r="15" spans="1:9" x14ac:dyDescent="0.3">
      <c r="A15" s="1">
        <v>2021</v>
      </c>
      <c r="B15" s="1">
        <v>1</v>
      </c>
      <c r="C15" s="1" t="s">
        <v>9</v>
      </c>
      <c r="D15" s="1" t="s">
        <v>23</v>
      </c>
      <c r="E15" s="1" t="s">
        <v>13</v>
      </c>
      <c r="F15" s="1">
        <v>0.34489999999999998</v>
      </c>
      <c r="G15" s="1">
        <v>72.269302999999994</v>
      </c>
      <c r="H15" s="1">
        <v>0.13789999999999999</v>
      </c>
      <c r="I15" s="1">
        <v>167</v>
      </c>
    </row>
    <row r="16" spans="1:9" x14ac:dyDescent="0.3">
      <c r="A16" s="1">
        <v>2021</v>
      </c>
      <c r="B16" s="1">
        <v>1</v>
      </c>
      <c r="C16" s="1" t="s">
        <v>9</v>
      </c>
      <c r="D16" s="1" t="s">
        <v>25</v>
      </c>
      <c r="E16" s="1" t="s">
        <v>18</v>
      </c>
      <c r="F16" s="1">
        <v>0.38590000000000002</v>
      </c>
      <c r="G16" s="1">
        <v>35.374751000000003</v>
      </c>
      <c r="H16" s="1">
        <v>6.9500000000000006E-2</v>
      </c>
      <c r="I16" s="1">
        <v>88</v>
      </c>
    </row>
    <row r="17" spans="1:9" x14ac:dyDescent="0.3">
      <c r="A17" s="1">
        <v>2021</v>
      </c>
      <c r="B17" s="1">
        <v>1</v>
      </c>
      <c r="C17" s="1" t="s">
        <v>9</v>
      </c>
      <c r="D17" s="1" t="s">
        <v>25</v>
      </c>
      <c r="E17" s="1" t="s">
        <v>13</v>
      </c>
      <c r="F17" s="1">
        <v>1.9699999999999999E-2</v>
      </c>
      <c r="G17" s="1">
        <v>3.0813090000000001</v>
      </c>
      <c r="H17" s="1">
        <v>7.9000000000000008E-3</v>
      </c>
      <c r="I17" s="1">
        <v>11</v>
      </c>
    </row>
    <row r="18" spans="1:9" x14ac:dyDescent="0.3">
      <c r="A18" s="1">
        <v>2021</v>
      </c>
      <c r="B18" s="1">
        <v>1</v>
      </c>
      <c r="C18" s="1" t="s">
        <v>9</v>
      </c>
      <c r="D18" s="1" t="s">
        <v>24</v>
      </c>
      <c r="E18" s="1" t="s">
        <v>18</v>
      </c>
      <c r="F18" s="1">
        <v>0.21110000000000001</v>
      </c>
      <c r="G18" s="1">
        <v>37.134447999999999</v>
      </c>
      <c r="H18" s="1">
        <v>4.0099999999999997E-2</v>
      </c>
      <c r="I18" s="1">
        <v>0</v>
      </c>
    </row>
    <row r="19" spans="1:9" x14ac:dyDescent="0.3">
      <c r="A19" s="1">
        <v>2021</v>
      </c>
      <c r="B19" s="1">
        <v>1</v>
      </c>
      <c r="C19" s="1" t="s">
        <v>9</v>
      </c>
      <c r="D19" s="1" t="s">
        <v>24</v>
      </c>
      <c r="E19" s="1" t="s">
        <v>12</v>
      </c>
      <c r="F19" s="1">
        <v>1.1000000000000001E-3</v>
      </c>
      <c r="G19" s="1">
        <v>0.15628300000000001</v>
      </c>
      <c r="H19" s="1">
        <v>4.0000000000000002E-4</v>
      </c>
      <c r="I19" s="1">
        <v>0</v>
      </c>
    </row>
    <row r="20" spans="1:9" x14ac:dyDescent="0.3">
      <c r="A20" s="1">
        <v>2021</v>
      </c>
      <c r="B20" s="1">
        <v>1</v>
      </c>
      <c r="C20" s="1" t="s">
        <v>26</v>
      </c>
      <c r="D20" s="1" t="s">
        <v>10</v>
      </c>
      <c r="E20" s="1" t="s">
        <v>11</v>
      </c>
      <c r="F20" s="1">
        <v>60.735599999999998</v>
      </c>
      <c r="G20" s="1">
        <v>3633.450875</v>
      </c>
      <c r="H20" s="1">
        <v>12.7544</v>
      </c>
      <c r="I20" s="1">
        <v>8174</v>
      </c>
    </row>
    <row r="21" spans="1:9" x14ac:dyDescent="0.3">
      <c r="A21" s="1">
        <v>2021</v>
      </c>
      <c r="B21" s="1">
        <v>1</v>
      </c>
      <c r="C21" s="1" t="s">
        <v>26</v>
      </c>
      <c r="D21" s="1" t="s">
        <v>10</v>
      </c>
      <c r="E21" s="1" t="s">
        <v>12</v>
      </c>
      <c r="F21" s="1">
        <v>53.450200000000002</v>
      </c>
      <c r="G21" s="1">
        <v>5188.0307679999996</v>
      </c>
      <c r="H21" s="1">
        <v>18.7075</v>
      </c>
      <c r="I21" s="1">
        <v>8539</v>
      </c>
    </row>
    <row r="22" spans="1:9" x14ac:dyDescent="0.3">
      <c r="A22" s="1">
        <v>2021</v>
      </c>
      <c r="B22" s="1">
        <v>1</v>
      </c>
      <c r="C22" s="1" t="s">
        <v>26</v>
      </c>
      <c r="D22" s="1" t="s">
        <v>10</v>
      </c>
      <c r="E22" s="1" t="s">
        <v>13</v>
      </c>
      <c r="F22" s="1">
        <v>4.7236000000000002</v>
      </c>
      <c r="G22" s="1">
        <v>698.28802399999995</v>
      </c>
      <c r="H22" s="1">
        <v>2.3618000000000001</v>
      </c>
      <c r="I22" s="1">
        <v>791</v>
      </c>
    </row>
    <row r="23" spans="1:9" x14ac:dyDescent="0.3">
      <c r="A23">
        <v>2021</v>
      </c>
      <c r="B23">
        <v>1</v>
      </c>
      <c r="C23" s="1" t="s">
        <v>26</v>
      </c>
      <c r="D23" s="1" t="s">
        <v>10</v>
      </c>
      <c r="E23" s="1" t="s">
        <v>14</v>
      </c>
      <c r="F23">
        <v>0.27610000000000001</v>
      </c>
      <c r="G23">
        <v>44.558407000000003</v>
      </c>
      <c r="H23">
        <v>0.20710000000000001</v>
      </c>
      <c r="I23">
        <v>174</v>
      </c>
    </row>
    <row r="24" spans="1:9" x14ac:dyDescent="0.3">
      <c r="A24">
        <v>2021</v>
      </c>
      <c r="B24">
        <v>1</v>
      </c>
      <c r="C24" s="1" t="s">
        <v>26</v>
      </c>
      <c r="D24" s="1" t="s">
        <v>15</v>
      </c>
      <c r="E24" s="1" t="s">
        <v>11</v>
      </c>
      <c r="F24">
        <v>1.09E-2</v>
      </c>
      <c r="G24">
        <v>0.976688</v>
      </c>
      <c r="H24">
        <v>2.2000000000000001E-3</v>
      </c>
      <c r="I24">
        <v>2</v>
      </c>
    </row>
    <row r="25" spans="1:9" x14ac:dyDescent="0.3">
      <c r="A25">
        <v>2021</v>
      </c>
      <c r="B25">
        <v>1</v>
      </c>
      <c r="C25" s="1" t="s">
        <v>26</v>
      </c>
      <c r="D25" s="1" t="s">
        <v>15</v>
      </c>
      <c r="E25" s="1" t="s">
        <v>13</v>
      </c>
      <c r="F25">
        <v>6.601</v>
      </c>
      <c r="G25">
        <v>1395.983538</v>
      </c>
      <c r="H25">
        <v>2.6402999999999999</v>
      </c>
      <c r="I25">
        <v>704</v>
      </c>
    </row>
    <row r="26" spans="1:9" x14ac:dyDescent="0.3">
      <c r="A26">
        <v>2021</v>
      </c>
      <c r="B26">
        <v>1</v>
      </c>
      <c r="C26" s="1" t="s">
        <v>26</v>
      </c>
      <c r="D26" s="1" t="s">
        <v>20</v>
      </c>
      <c r="E26" s="1" t="s">
        <v>12</v>
      </c>
      <c r="F26">
        <v>22.006499999999999</v>
      </c>
      <c r="G26">
        <v>1012.00119</v>
      </c>
      <c r="H26">
        <v>7.9222999999999999</v>
      </c>
      <c r="I26">
        <v>1738</v>
      </c>
    </row>
    <row r="27" spans="1:9" x14ac:dyDescent="0.3">
      <c r="A27">
        <v>2021</v>
      </c>
      <c r="B27">
        <v>1</v>
      </c>
      <c r="C27" s="1" t="s">
        <v>26</v>
      </c>
      <c r="D27" s="1" t="s">
        <v>16</v>
      </c>
      <c r="E27" s="1" t="s">
        <v>11</v>
      </c>
      <c r="F27">
        <v>3.3679999999999999</v>
      </c>
      <c r="G27">
        <v>248.80781500000001</v>
      </c>
      <c r="H27">
        <v>0.77470000000000006</v>
      </c>
      <c r="I27">
        <v>1602</v>
      </c>
    </row>
    <row r="28" spans="1:9" x14ac:dyDescent="0.3">
      <c r="A28">
        <v>2021</v>
      </c>
      <c r="B28">
        <v>1</v>
      </c>
      <c r="C28" s="1" t="s">
        <v>26</v>
      </c>
      <c r="D28" s="1" t="s">
        <v>16</v>
      </c>
      <c r="E28" s="1" t="s">
        <v>13</v>
      </c>
      <c r="F28">
        <v>0.64419999999999999</v>
      </c>
      <c r="G28">
        <v>121.949721</v>
      </c>
      <c r="H28">
        <v>0.28989999999999999</v>
      </c>
      <c r="I28">
        <v>498</v>
      </c>
    </row>
    <row r="29" spans="1:9" x14ac:dyDescent="0.3">
      <c r="A29">
        <v>2021</v>
      </c>
      <c r="B29">
        <v>1</v>
      </c>
      <c r="C29" s="1" t="s">
        <v>26</v>
      </c>
      <c r="D29" s="1" t="s">
        <v>17</v>
      </c>
      <c r="E29" s="1" t="s">
        <v>18</v>
      </c>
      <c r="F29">
        <v>1.5582</v>
      </c>
      <c r="G29">
        <v>144.102644</v>
      </c>
      <c r="H29">
        <v>0.28039999999999998</v>
      </c>
      <c r="I29">
        <v>254</v>
      </c>
    </row>
    <row r="30" spans="1:9" x14ac:dyDescent="0.3">
      <c r="A30">
        <v>2021</v>
      </c>
      <c r="B30">
        <v>1</v>
      </c>
      <c r="C30" s="1" t="s">
        <v>26</v>
      </c>
      <c r="D30" s="1" t="s">
        <v>19</v>
      </c>
      <c r="E30" s="1" t="s">
        <v>12</v>
      </c>
      <c r="F30">
        <v>0.90920000000000001</v>
      </c>
      <c r="G30">
        <v>139.27635799999999</v>
      </c>
      <c r="H30">
        <v>0.33639999999999998</v>
      </c>
      <c r="I30">
        <v>390</v>
      </c>
    </row>
    <row r="31" spans="1:9" x14ac:dyDescent="0.3">
      <c r="A31">
        <v>2021</v>
      </c>
      <c r="B31">
        <v>1</v>
      </c>
      <c r="C31" s="1" t="s">
        <v>26</v>
      </c>
      <c r="D31" s="1" t="s">
        <v>45</v>
      </c>
      <c r="E31" s="1" t="s">
        <v>12</v>
      </c>
      <c r="F31">
        <v>0.75460000000000005</v>
      </c>
      <c r="G31">
        <v>69.099011000000004</v>
      </c>
      <c r="H31">
        <v>0.2641</v>
      </c>
      <c r="I31">
        <v>222</v>
      </c>
    </row>
    <row r="32" spans="1:9" x14ac:dyDescent="0.3">
      <c r="A32">
        <v>2021</v>
      </c>
      <c r="B32">
        <v>1</v>
      </c>
      <c r="C32" s="1" t="s">
        <v>26</v>
      </c>
      <c r="D32" s="1" t="s">
        <v>28</v>
      </c>
      <c r="E32" s="1" t="s">
        <v>12</v>
      </c>
      <c r="F32">
        <v>0.31940000000000002</v>
      </c>
      <c r="G32">
        <v>68.459952999999999</v>
      </c>
      <c r="H32">
        <v>0.11169999999999999</v>
      </c>
      <c r="I32">
        <v>121</v>
      </c>
    </row>
    <row r="33" spans="1:9" x14ac:dyDescent="0.3">
      <c r="A33">
        <v>2021</v>
      </c>
      <c r="B33">
        <v>1</v>
      </c>
      <c r="C33" s="1" t="s">
        <v>26</v>
      </c>
      <c r="D33" s="1" t="s">
        <v>35</v>
      </c>
      <c r="E33" s="1" t="s">
        <v>18</v>
      </c>
      <c r="F33">
        <v>2.0299999999999999E-2</v>
      </c>
      <c r="G33">
        <v>3.688142</v>
      </c>
      <c r="H33">
        <v>3.5999999999999999E-3</v>
      </c>
      <c r="I33">
        <v>0</v>
      </c>
    </row>
    <row r="34" spans="1:9" x14ac:dyDescent="0.3">
      <c r="A34">
        <v>2021</v>
      </c>
      <c r="B34">
        <v>1</v>
      </c>
      <c r="C34" s="1" t="s">
        <v>26</v>
      </c>
      <c r="D34" s="1" t="s">
        <v>35</v>
      </c>
      <c r="E34" s="1" t="s">
        <v>12</v>
      </c>
      <c r="F34">
        <v>0.2341</v>
      </c>
      <c r="G34">
        <v>52.410370999999998</v>
      </c>
      <c r="H34">
        <v>8.2000000000000003E-2</v>
      </c>
      <c r="I34">
        <v>0</v>
      </c>
    </row>
    <row r="35" spans="1:9" x14ac:dyDescent="0.3">
      <c r="A35">
        <v>2021</v>
      </c>
      <c r="B35">
        <v>1</v>
      </c>
      <c r="C35" s="1" t="s">
        <v>26</v>
      </c>
      <c r="D35" s="1" t="s">
        <v>21</v>
      </c>
      <c r="E35" s="1" t="s">
        <v>22</v>
      </c>
      <c r="F35">
        <v>3.3E-3</v>
      </c>
      <c r="G35">
        <v>1.31717</v>
      </c>
      <c r="H35">
        <v>8.9999999999999998E-4</v>
      </c>
      <c r="I35">
        <v>2</v>
      </c>
    </row>
    <row r="36" spans="1:9" x14ac:dyDescent="0.3">
      <c r="A36">
        <v>2021</v>
      </c>
      <c r="B36">
        <v>1</v>
      </c>
      <c r="C36" s="1" t="s">
        <v>26</v>
      </c>
      <c r="D36" s="1" t="s">
        <v>21</v>
      </c>
      <c r="E36" s="1" t="s">
        <v>13</v>
      </c>
      <c r="F36">
        <v>0.40050000000000002</v>
      </c>
      <c r="G36">
        <v>44.008198999999998</v>
      </c>
      <c r="H36">
        <v>0.16020000000000001</v>
      </c>
      <c r="I36">
        <v>280</v>
      </c>
    </row>
    <row r="37" spans="1:9" x14ac:dyDescent="0.3">
      <c r="A37">
        <v>2021</v>
      </c>
      <c r="B37">
        <v>1</v>
      </c>
      <c r="C37" s="1" t="s">
        <v>32</v>
      </c>
      <c r="D37" s="1" t="s">
        <v>10</v>
      </c>
      <c r="E37" s="1" t="s">
        <v>11</v>
      </c>
      <c r="F37">
        <v>97.1922</v>
      </c>
      <c r="G37">
        <v>5815.6747169999999</v>
      </c>
      <c r="H37">
        <v>20.410399999999999</v>
      </c>
      <c r="I37">
        <v>11628</v>
      </c>
    </row>
    <row r="38" spans="1:9" x14ac:dyDescent="0.3">
      <c r="A38">
        <v>2021</v>
      </c>
      <c r="B38">
        <v>1</v>
      </c>
      <c r="C38" s="1" t="s">
        <v>32</v>
      </c>
      <c r="D38" s="1" t="s">
        <v>10</v>
      </c>
      <c r="E38" s="1" t="s">
        <v>12</v>
      </c>
      <c r="F38">
        <v>147.98070000000001</v>
      </c>
      <c r="G38">
        <v>13070.828159999999</v>
      </c>
      <c r="H38">
        <v>51.793100000000003</v>
      </c>
      <c r="I38">
        <v>15787</v>
      </c>
    </row>
    <row r="39" spans="1:9" x14ac:dyDescent="0.3">
      <c r="A39">
        <v>2021</v>
      </c>
      <c r="B39">
        <v>1</v>
      </c>
      <c r="C39" s="1" t="s">
        <v>32</v>
      </c>
      <c r="D39" s="1" t="s">
        <v>10</v>
      </c>
      <c r="E39" s="1" t="s">
        <v>13</v>
      </c>
      <c r="F39">
        <v>9.3524999999999991</v>
      </c>
      <c r="G39">
        <v>1152.899461</v>
      </c>
      <c r="H39">
        <v>4.6763000000000003</v>
      </c>
      <c r="I39">
        <v>796</v>
      </c>
    </row>
    <row r="40" spans="1:9" x14ac:dyDescent="0.3">
      <c r="A40">
        <v>2021</v>
      </c>
      <c r="B40">
        <v>1</v>
      </c>
      <c r="C40" s="1" t="s">
        <v>32</v>
      </c>
      <c r="D40" s="1" t="s">
        <v>10</v>
      </c>
      <c r="E40" s="1" t="s">
        <v>14</v>
      </c>
      <c r="F40">
        <v>6.4600000000000005E-2</v>
      </c>
      <c r="G40">
        <v>9.0905620000000003</v>
      </c>
      <c r="H40">
        <v>4.8500000000000001E-2</v>
      </c>
      <c r="I40">
        <v>34</v>
      </c>
    </row>
    <row r="41" spans="1:9" x14ac:dyDescent="0.3">
      <c r="A41">
        <v>2021</v>
      </c>
      <c r="B41">
        <v>1</v>
      </c>
      <c r="C41" s="1" t="s">
        <v>32</v>
      </c>
      <c r="D41" s="1" t="s">
        <v>15</v>
      </c>
      <c r="E41" s="1" t="s">
        <v>11</v>
      </c>
      <c r="F41">
        <v>5.1999999999999998E-3</v>
      </c>
      <c r="G41">
        <v>0.65536899999999998</v>
      </c>
      <c r="H41">
        <v>1.1000000000000001E-3</v>
      </c>
      <c r="I41">
        <v>2</v>
      </c>
    </row>
    <row r="42" spans="1:9" x14ac:dyDescent="0.3">
      <c r="A42">
        <v>2021</v>
      </c>
      <c r="B42">
        <v>1</v>
      </c>
      <c r="C42" s="1" t="s">
        <v>32</v>
      </c>
      <c r="D42" s="1" t="s">
        <v>15</v>
      </c>
      <c r="E42" s="1" t="s">
        <v>13</v>
      </c>
      <c r="F42">
        <v>49.695099999999996</v>
      </c>
      <c r="G42">
        <v>8107.0834329999998</v>
      </c>
      <c r="H42">
        <v>19.878</v>
      </c>
      <c r="I42">
        <v>1820</v>
      </c>
    </row>
    <row r="43" spans="1:9" x14ac:dyDescent="0.3">
      <c r="A43">
        <v>2021</v>
      </c>
      <c r="B43">
        <v>1</v>
      </c>
      <c r="C43" s="1" t="s">
        <v>32</v>
      </c>
      <c r="D43" s="1" t="s">
        <v>20</v>
      </c>
      <c r="E43" s="1" t="s">
        <v>12</v>
      </c>
      <c r="F43">
        <v>36.8688</v>
      </c>
      <c r="G43">
        <v>2073.7657469999999</v>
      </c>
      <c r="H43">
        <v>13.2728</v>
      </c>
      <c r="I43">
        <v>2184</v>
      </c>
    </row>
    <row r="44" spans="1:9" x14ac:dyDescent="0.3">
      <c r="A44">
        <v>2021</v>
      </c>
      <c r="B44">
        <v>1</v>
      </c>
      <c r="C44" s="1" t="s">
        <v>32</v>
      </c>
      <c r="D44" s="1" t="s">
        <v>16</v>
      </c>
      <c r="E44" s="1" t="s">
        <v>11</v>
      </c>
      <c r="F44">
        <v>2.7810999999999999</v>
      </c>
      <c r="G44">
        <v>190.90902500000001</v>
      </c>
      <c r="H44">
        <v>0.63970000000000005</v>
      </c>
      <c r="I44">
        <v>842</v>
      </c>
    </row>
    <row r="45" spans="1:9" x14ac:dyDescent="0.3">
      <c r="A45">
        <v>2021</v>
      </c>
      <c r="B45">
        <v>1</v>
      </c>
      <c r="C45" s="1" t="s">
        <v>32</v>
      </c>
      <c r="D45" s="1" t="s">
        <v>16</v>
      </c>
      <c r="E45" s="1" t="s">
        <v>13</v>
      </c>
      <c r="F45">
        <v>5.3559000000000001</v>
      </c>
      <c r="G45">
        <v>807.00975100000005</v>
      </c>
      <c r="H45">
        <v>2.4102000000000001</v>
      </c>
      <c r="I45">
        <v>1879</v>
      </c>
    </row>
    <row r="46" spans="1:9" x14ac:dyDescent="0.3">
      <c r="A46">
        <v>2021</v>
      </c>
      <c r="B46">
        <v>1</v>
      </c>
      <c r="C46" s="1" t="s">
        <v>32</v>
      </c>
      <c r="D46" s="1" t="s">
        <v>33</v>
      </c>
      <c r="E46" s="1" t="s">
        <v>18</v>
      </c>
      <c r="F46">
        <v>1.8007</v>
      </c>
      <c r="G46">
        <v>496.77016099999997</v>
      </c>
      <c r="H46">
        <v>0.34210000000000002</v>
      </c>
      <c r="I46">
        <v>96</v>
      </c>
    </row>
    <row r="47" spans="1:9" x14ac:dyDescent="0.3">
      <c r="A47">
        <v>2021</v>
      </c>
      <c r="B47">
        <v>1</v>
      </c>
      <c r="C47" s="1" t="s">
        <v>32</v>
      </c>
      <c r="D47" s="1" t="s">
        <v>33</v>
      </c>
      <c r="E47" s="1" t="s">
        <v>12</v>
      </c>
      <c r="F47">
        <v>3.4299999999999997E-2</v>
      </c>
      <c r="G47">
        <v>10.777786000000001</v>
      </c>
      <c r="H47">
        <v>1.21E-2</v>
      </c>
      <c r="I47">
        <v>8</v>
      </c>
    </row>
    <row r="48" spans="1:9" x14ac:dyDescent="0.3">
      <c r="A48">
        <v>2021</v>
      </c>
      <c r="B48">
        <v>1</v>
      </c>
      <c r="C48" s="1" t="s">
        <v>32</v>
      </c>
      <c r="D48" s="1" t="s">
        <v>33</v>
      </c>
      <c r="E48" s="1" t="s">
        <v>13</v>
      </c>
      <c r="F48">
        <v>7.1199999999999999E-2</v>
      </c>
      <c r="G48">
        <v>35.072660999999997</v>
      </c>
      <c r="H48">
        <v>3.56E-2</v>
      </c>
      <c r="I48">
        <v>48</v>
      </c>
    </row>
    <row r="49" spans="1:9" x14ac:dyDescent="0.3">
      <c r="A49">
        <v>2021</v>
      </c>
      <c r="B49">
        <v>1</v>
      </c>
      <c r="C49" s="1" t="s">
        <v>32</v>
      </c>
      <c r="D49" s="1" t="s">
        <v>19</v>
      </c>
      <c r="E49" s="1" t="s">
        <v>12</v>
      </c>
      <c r="F49">
        <v>2.1642000000000001</v>
      </c>
      <c r="G49">
        <v>341.34502600000002</v>
      </c>
      <c r="H49">
        <v>0.80079999999999996</v>
      </c>
      <c r="I49">
        <v>289</v>
      </c>
    </row>
    <row r="50" spans="1:9" x14ac:dyDescent="0.3">
      <c r="A50">
        <v>2021</v>
      </c>
      <c r="B50">
        <v>1</v>
      </c>
      <c r="C50" s="1" t="s">
        <v>32</v>
      </c>
      <c r="D50" s="1" t="s">
        <v>35</v>
      </c>
      <c r="E50" s="1" t="s">
        <v>18</v>
      </c>
      <c r="F50">
        <v>0.32469999999999999</v>
      </c>
      <c r="G50">
        <v>59.056691999999998</v>
      </c>
      <c r="H50">
        <v>5.8500000000000003E-2</v>
      </c>
      <c r="I50">
        <v>75</v>
      </c>
    </row>
    <row r="51" spans="1:9" x14ac:dyDescent="0.3">
      <c r="A51">
        <v>2021</v>
      </c>
      <c r="B51">
        <v>1</v>
      </c>
      <c r="C51" s="1" t="s">
        <v>32</v>
      </c>
      <c r="D51" s="1" t="s">
        <v>35</v>
      </c>
      <c r="E51" s="1" t="s">
        <v>12</v>
      </c>
      <c r="F51">
        <v>1.147</v>
      </c>
      <c r="G51">
        <v>246.98121499999999</v>
      </c>
      <c r="H51">
        <v>0.40150000000000002</v>
      </c>
      <c r="I51">
        <v>88</v>
      </c>
    </row>
    <row r="52" spans="1:9" x14ac:dyDescent="0.3">
      <c r="A52">
        <v>2021</v>
      </c>
      <c r="B52">
        <v>1</v>
      </c>
      <c r="C52" s="1" t="s">
        <v>32</v>
      </c>
      <c r="D52" s="1" t="s">
        <v>37</v>
      </c>
      <c r="E52" s="1" t="s">
        <v>12</v>
      </c>
      <c r="F52">
        <v>1.2875000000000001</v>
      </c>
      <c r="G52">
        <v>233.90612300000001</v>
      </c>
      <c r="H52">
        <v>0.45050000000000001</v>
      </c>
      <c r="I52">
        <v>114</v>
      </c>
    </row>
    <row r="53" spans="1:9" x14ac:dyDescent="0.3">
      <c r="A53">
        <v>2021</v>
      </c>
      <c r="B53">
        <v>1</v>
      </c>
      <c r="C53" s="1" t="s">
        <v>32</v>
      </c>
      <c r="D53" s="1" t="s">
        <v>29</v>
      </c>
      <c r="E53" s="1" t="s">
        <v>12</v>
      </c>
      <c r="F53">
        <v>1.2999999999999999E-3</v>
      </c>
      <c r="G53">
        <v>0.51188299999999998</v>
      </c>
      <c r="H53">
        <v>5.0000000000000001E-4</v>
      </c>
      <c r="I53">
        <v>1</v>
      </c>
    </row>
    <row r="54" spans="1:9" x14ac:dyDescent="0.3">
      <c r="A54">
        <v>2021</v>
      </c>
      <c r="B54">
        <v>1</v>
      </c>
      <c r="C54" s="1" t="s">
        <v>32</v>
      </c>
      <c r="D54" s="1" t="s">
        <v>29</v>
      </c>
      <c r="E54" s="1" t="s">
        <v>13</v>
      </c>
      <c r="F54">
        <v>0.65149999999999997</v>
      </c>
      <c r="G54">
        <v>221.027694</v>
      </c>
      <c r="H54">
        <v>0.26050000000000001</v>
      </c>
      <c r="I54">
        <v>96</v>
      </c>
    </row>
    <row r="55" spans="1:9" x14ac:dyDescent="0.3">
      <c r="A55">
        <v>2021</v>
      </c>
      <c r="B55">
        <v>1</v>
      </c>
      <c r="C55" s="1" t="s">
        <v>32</v>
      </c>
      <c r="D55" s="1" t="s">
        <v>34</v>
      </c>
      <c r="E55" s="1" t="s">
        <v>18</v>
      </c>
      <c r="F55">
        <v>6.9999999999999999E-4</v>
      </c>
      <c r="G55">
        <v>0.330204</v>
      </c>
      <c r="H55">
        <v>1E-4</v>
      </c>
      <c r="I55">
        <v>0</v>
      </c>
    </row>
    <row r="56" spans="1:9" x14ac:dyDescent="0.3">
      <c r="A56">
        <v>2021</v>
      </c>
      <c r="B56">
        <v>1</v>
      </c>
      <c r="C56" s="1" t="s">
        <v>32</v>
      </c>
      <c r="D56" s="1" t="s">
        <v>34</v>
      </c>
      <c r="E56" s="1" t="s">
        <v>12</v>
      </c>
      <c r="F56">
        <v>5.7700000000000001E-2</v>
      </c>
      <c r="G56">
        <v>27.053737000000002</v>
      </c>
      <c r="H56">
        <v>2.0199999999999999E-2</v>
      </c>
      <c r="I56">
        <v>0</v>
      </c>
    </row>
    <row r="57" spans="1:9" x14ac:dyDescent="0.3">
      <c r="A57">
        <v>2021</v>
      </c>
      <c r="B57">
        <v>1</v>
      </c>
      <c r="C57" s="1" t="s">
        <v>32</v>
      </c>
      <c r="D57" s="1" t="s">
        <v>34</v>
      </c>
      <c r="E57" s="1" t="s">
        <v>13</v>
      </c>
      <c r="F57">
        <v>0.29909999999999998</v>
      </c>
      <c r="G57">
        <v>167.43448900000001</v>
      </c>
      <c r="H57">
        <v>0.12559999999999999</v>
      </c>
      <c r="I57">
        <v>0</v>
      </c>
    </row>
    <row r="58" spans="1:9" x14ac:dyDescent="0.3">
      <c r="A58">
        <v>2021</v>
      </c>
      <c r="B58">
        <v>1</v>
      </c>
      <c r="C58" s="1" t="s">
        <v>9</v>
      </c>
      <c r="D58" s="1" t="s">
        <v>10</v>
      </c>
      <c r="E58" s="1" t="s">
        <v>46</v>
      </c>
      <c r="F58">
        <v>31.181999999999999</v>
      </c>
      <c r="G58">
        <v>2078.5832999999998</v>
      </c>
      <c r="H58">
        <v>6.2363</v>
      </c>
      <c r="I58">
        <v>511</v>
      </c>
    </row>
    <row r="59" spans="1:9" x14ac:dyDescent="0.3">
      <c r="A59">
        <v>2021</v>
      </c>
      <c r="B59">
        <v>1</v>
      </c>
      <c r="C59" s="1" t="s">
        <v>26</v>
      </c>
      <c r="D59" s="1" t="s">
        <v>10</v>
      </c>
      <c r="E59" s="1" t="s">
        <v>46</v>
      </c>
      <c r="F59">
        <v>18.018899999999999</v>
      </c>
      <c r="G59">
        <v>1233.5554</v>
      </c>
      <c r="H59">
        <v>3.6036999999999999</v>
      </c>
      <c r="I59">
        <v>1755</v>
      </c>
    </row>
    <row r="60" spans="1:9" x14ac:dyDescent="0.3">
      <c r="A60">
        <v>2021</v>
      </c>
      <c r="B60">
        <v>1</v>
      </c>
      <c r="C60" s="1" t="s">
        <v>32</v>
      </c>
      <c r="D60" s="1" t="s">
        <v>10</v>
      </c>
      <c r="E60" s="1" t="s">
        <v>46</v>
      </c>
      <c r="F60">
        <v>26.234000000000002</v>
      </c>
      <c r="G60">
        <v>1891.4637</v>
      </c>
      <c r="H60">
        <v>5.2468000000000004</v>
      </c>
      <c r="I60">
        <v>2038</v>
      </c>
    </row>
    <row r="61" spans="1:9" x14ac:dyDescent="0.3">
      <c r="A61">
        <v>2021</v>
      </c>
      <c r="B61">
        <v>2</v>
      </c>
      <c r="C61" s="1" t="s">
        <v>9</v>
      </c>
      <c r="D61" s="1" t="s">
        <v>10</v>
      </c>
      <c r="E61" s="1" t="s">
        <v>11</v>
      </c>
      <c r="F61">
        <v>11.0802</v>
      </c>
      <c r="G61">
        <v>740.73100199999999</v>
      </c>
      <c r="H61">
        <v>2.3268</v>
      </c>
      <c r="I61">
        <v>558</v>
      </c>
    </row>
    <row r="62" spans="1:9" x14ac:dyDescent="0.3">
      <c r="A62">
        <v>2021</v>
      </c>
      <c r="B62">
        <v>2</v>
      </c>
      <c r="C62" s="1" t="s">
        <v>9</v>
      </c>
      <c r="D62" s="1" t="s">
        <v>10</v>
      </c>
      <c r="E62" s="1" t="s">
        <v>12</v>
      </c>
      <c r="F62">
        <v>71.581800000000001</v>
      </c>
      <c r="G62">
        <v>6362.6738450000003</v>
      </c>
      <c r="H62">
        <v>25.0535</v>
      </c>
      <c r="I62">
        <v>810</v>
      </c>
    </row>
    <row r="63" spans="1:9" x14ac:dyDescent="0.3">
      <c r="A63">
        <v>2021</v>
      </c>
      <c r="B63">
        <v>2</v>
      </c>
      <c r="C63" s="1" t="s">
        <v>9</v>
      </c>
      <c r="D63" s="1" t="s">
        <v>10</v>
      </c>
      <c r="E63" s="1" t="s">
        <v>13</v>
      </c>
      <c r="F63">
        <v>30.163699999999999</v>
      </c>
      <c r="G63">
        <v>3418.376272</v>
      </c>
      <c r="H63">
        <v>15.082000000000001</v>
      </c>
      <c r="I63">
        <v>587</v>
      </c>
    </row>
    <row r="64" spans="1:9" x14ac:dyDescent="0.3">
      <c r="A64">
        <v>2021</v>
      </c>
      <c r="B64">
        <v>2</v>
      </c>
      <c r="C64" s="1" t="s">
        <v>9</v>
      </c>
      <c r="D64" s="1" t="s">
        <v>15</v>
      </c>
      <c r="E64" s="1" t="s">
        <v>11</v>
      </c>
      <c r="F64">
        <v>7.5300000000000006E-2</v>
      </c>
      <c r="G64">
        <v>8.4115210000000005</v>
      </c>
      <c r="H64">
        <v>1.5100000000000001E-2</v>
      </c>
      <c r="I64">
        <v>10</v>
      </c>
    </row>
    <row r="65" spans="1:9" x14ac:dyDescent="0.3">
      <c r="A65">
        <v>2021</v>
      </c>
      <c r="B65">
        <v>2</v>
      </c>
      <c r="C65" s="1" t="s">
        <v>9</v>
      </c>
      <c r="D65" s="1" t="s">
        <v>15</v>
      </c>
      <c r="E65" s="1" t="s">
        <v>13</v>
      </c>
      <c r="F65">
        <v>21.940899999999999</v>
      </c>
      <c r="G65">
        <v>4399.8657979999998</v>
      </c>
      <c r="H65">
        <v>8.7763000000000009</v>
      </c>
      <c r="I65">
        <v>668</v>
      </c>
    </row>
    <row r="66" spans="1:9" x14ac:dyDescent="0.3">
      <c r="A66">
        <v>2021</v>
      </c>
      <c r="B66">
        <v>2</v>
      </c>
      <c r="C66" s="1" t="s">
        <v>9</v>
      </c>
      <c r="D66" s="1" t="s">
        <v>20</v>
      </c>
      <c r="E66" s="1" t="s">
        <v>12</v>
      </c>
      <c r="F66">
        <v>4.7880000000000003</v>
      </c>
      <c r="G66">
        <v>323.52865200000002</v>
      </c>
      <c r="H66">
        <v>1.7237</v>
      </c>
      <c r="I66">
        <v>237</v>
      </c>
    </row>
    <row r="67" spans="1:9" x14ac:dyDescent="0.3">
      <c r="A67">
        <v>2021</v>
      </c>
      <c r="B67">
        <v>2</v>
      </c>
      <c r="C67" s="1" t="s">
        <v>9</v>
      </c>
      <c r="D67" s="1" t="s">
        <v>17</v>
      </c>
      <c r="E67" s="1" t="s">
        <v>18</v>
      </c>
      <c r="F67">
        <v>2.5794000000000001</v>
      </c>
      <c r="G67">
        <v>284.872613</v>
      </c>
      <c r="H67">
        <v>0.46429999999999999</v>
      </c>
      <c r="I67">
        <v>105</v>
      </c>
    </row>
    <row r="68" spans="1:9" x14ac:dyDescent="0.3">
      <c r="A68">
        <v>2021</v>
      </c>
      <c r="B68">
        <v>2</v>
      </c>
      <c r="C68" s="1" t="s">
        <v>9</v>
      </c>
      <c r="D68" s="1" t="s">
        <v>16</v>
      </c>
      <c r="E68" s="1" t="s">
        <v>11</v>
      </c>
      <c r="F68">
        <v>2.4279000000000002</v>
      </c>
      <c r="G68">
        <v>182.747544</v>
      </c>
      <c r="H68">
        <v>0.55840000000000001</v>
      </c>
      <c r="I68">
        <v>343</v>
      </c>
    </row>
    <row r="69" spans="1:9" x14ac:dyDescent="0.3">
      <c r="A69">
        <v>2021</v>
      </c>
      <c r="B69">
        <v>2</v>
      </c>
      <c r="C69" s="1" t="s">
        <v>9</v>
      </c>
      <c r="D69" s="1" t="s">
        <v>16</v>
      </c>
      <c r="E69" s="1" t="s">
        <v>13</v>
      </c>
      <c r="F69">
        <v>0.70809999999999995</v>
      </c>
      <c r="G69">
        <v>89.899091999999996</v>
      </c>
      <c r="H69">
        <v>0.31859999999999999</v>
      </c>
      <c r="I69">
        <v>208</v>
      </c>
    </row>
    <row r="70" spans="1:9" x14ac:dyDescent="0.3">
      <c r="A70">
        <v>2021</v>
      </c>
      <c r="B70">
        <v>2</v>
      </c>
      <c r="C70" s="1" t="s">
        <v>9</v>
      </c>
      <c r="D70" s="1" t="s">
        <v>19</v>
      </c>
      <c r="E70" s="1" t="s">
        <v>12</v>
      </c>
      <c r="F70">
        <v>0.99070000000000003</v>
      </c>
      <c r="G70">
        <v>147.66493800000001</v>
      </c>
      <c r="H70">
        <v>0.36659999999999998</v>
      </c>
      <c r="I70">
        <v>77</v>
      </c>
    </row>
    <row r="71" spans="1:9" x14ac:dyDescent="0.3">
      <c r="A71">
        <v>2021</v>
      </c>
      <c r="B71">
        <v>2</v>
      </c>
      <c r="C71" s="1" t="s">
        <v>9</v>
      </c>
      <c r="D71" s="1" t="s">
        <v>21</v>
      </c>
      <c r="E71" s="1" t="s">
        <v>22</v>
      </c>
      <c r="F71">
        <v>5.7999999999999996E-3</v>
      </c>
      <c r="G71">
        <v>1.9080230000000002</v>
      </c>
      <c r="H71">
        <v>1.6000000000000001E-3</v>
      </c>
      <c r="I71">
        <v>2</v>
      </c>
    </row>
    <row r="72" spans="1:9" x14ac:dyDescent="0.3">
      <c r="A72">
        <v>2021</v>
      </c>
      <c r="B72">
        <v>2</v>
      </c>
      <c r="C72" s="1" t="s">
        <v>9</v>
      </c>
      <c r="D72" s="1" t="s">
        <v>21</v>
      </c>
      <c r="E72" s="1" t="s">
        <v>13</v>
      </c>
      <c r="F72">
        <v>1.0523</v>
      </c>
      <c r="G72">
        <v>136.39728199999999</v>
      </c>
      <c r="H72">
        <v>0.4209</v>
      </c>
      <c r="I72">
        <v>124</v>
      </c>
    </row>
    <row r="73" spans="1:9" x14ac:dyDescent="0.3">
      <c r="A73">
        <v>2021</v>
      </c>
      <c r="B73">
        <v>2</v>
      </c>
      <c r="C73" s="1" t="s">
        <v>9</v>
      </c>
      <c r="D73" s="1" t="s">
        <v>23</v>
      </c>
      <c r="E73" s="1" t="s">
        <v>13</v>
      </c>
      <c r="F73">
        <v>0.37630000000000002</v>
      </c>
      <c r="G73">
        <v>59.318733999999999</v>
      </c>
      <c r="H73">
        <v>0.15049999999999999</v>
      </c>
      <c r="I73">
        <v>165</v>
      </c>
    </row>
    <row r="74" spans="1:9" x14ac:dyDescent="0.3">
      <c r="A74">
        <v>2021</v>
      </c>
      <c r="B74">
        <v>2</v>
      </c>
      <c r="C74" s="1" t="s">
        <v>9</v>
      </c>
      <c r="D74" s="1" t="s">
        <v>25</v>
      </c>
      <c r="E74" s="1" t="s">
        <v>18</v>
      </c>
      <c r="F74">
        <v>0.53129999999999999</v>
      </c>
      <c r="G74">
        <v>46.850673999999998</v>
      </c>
      <c r="H74">
        <v>9.5600000000000004E-2</v>
      </c>
      <c r="I74">
        <v>87</v>
      </c>
    </row>
    <row r="75" spans="1:9" x14ac:dyDescent="0.3">
      <c r="A75">
        <v>2021</v>
      </c>
      <c r="B75">
        <v>2</v>
      </c>
      <c r="C75" s="1" t="s">
        <v>9</v>
      </c>
      <c r="D75" s="1" t="s">
        <v>25</v>
      </c>
      <c r="E75" s="1" t="s">
        <v>13</v>
      </c>
      <c r="F75">
        <v>1.06E-2</v>
      </c>
      <c r="G75">
        <v>1.650026</v>
      </c>
      <c r="H75">
        <v>4.1999999999999997E-3</v>
      </c>
      <c r="I75">
        <v>8</v>
      </c>
    </row>
    <row r="76" spans="1:9" x14ac:dyDescent="0.3">
      <c r="A76">
        <v>2021</v>
      </c>
      <c r="B76">
        <v>2</v>
      </c>
      <c r="C76" s="1" t="s">
        <v>9</v>
      </c>
      <c r="D76" s="1" t="s">
        <v>42</v>
      </c>
      <c r="E76" s="1" t="s">
        <v>13</v>
      </c>
      <c r="F76">
        <v>0.2056</v>
      </c>
      <c r="G76">
        <v>41.075017000000003</v>
      </c>
      <c r="H76">
        <v>8.2299999999999998E-2</v>
      </c>
      <c r="I76">
        <v>62</v>
      </c>
    </row>
    <row r="77" spans="1:9" x14ac:dyDescent="0.3">
      <c r="A77">
        <v>2021</v>
      </c>
      <c r="B77">
        <v>2</v>
      </c>
      <c r="C77" s="1" t="s">
        <v>26</v>
      </c>
      <c r="D77" s="1" t="s">
        <v>10</v>
      </c>
      <c r="E77" s="1" t="s">
        <v>11</v>
      </c>
      <c r="F77">
        <v>54.909199999999998</v>
      </c>
      <c r="G77">
        <v>3357.6095470000005</v>
      </c>
      <c r="H77">
        <v>11.531000000000001</v>
      </c>
      <c r="I77">
        <v>8226</v>
      </c>
    </row>
    <row r="78" spans="1:9" x14ac:dyDescent="0.3">
      <c r="A78">
        <v>2021</v>
      </c>
      <c r="B78">
        <v>2</v>
      </c>
      <c r="C78" s="1" t="s">
        <v>26</v>
      </c>
      <c r="D78" s="1" t="s">
        <v>10</v>
      </c>
      <c r="E78" s="1" t="s">
        <v>12</v>
      </c>
      <c r="F78">
        <v>39.380899999999997</v>
      </c>
      <c r="G78">
        <v>4194.076763</v>
      </c>
      <c r="H78">
        <v>13.7834</v>
      </c>
      <c r="I78">
        <v>8143</v>
      </c>
    </row>
    <row r="79" spans="1:9" x14ac:dyDescent="0.3">
      <c r="A79">
        <v>2021</v>
      </c>
      <c r="B79">
        <v>2</v>
      </c>
      <c r="C79" s="1" t="s">
        <v>26</v>
      </c>
      <c r="D79" s="1" t="s">
        <v>10</v>
      </c>
      <c r="E79" s="1" t="s">
        <v>13</v>
      </c>
      <c r="F79">
        <v>4.9295</v>
      </c>
      <c r="G79">
        <v>735.41033800000002</v>
      </c>
      <c r="H79">
        <v>2.4647000000000001</v>
      </c>
      <c r="I79">
        <v>777</v>
      </c>
    </row>
    <row r="80" spans="1:9" x14ac:dyDescent="0.3">
      <c r="A80">
        <v>2021</v>
      </c>
      <c r="B80">
        <v>2</v>
      </c>
      <c r="C80" s="1" t="s">
        <v>26</v>
      </c>
      <c r="D80" s="1" t="s">
        <v>10</v>
      </c>
      <c r="E80" s="1" t="s">
        <v>14</v>
      </c>
      <c r="F80">
        <v>0.39589999999999997</v>
      </c>
      <c r="G80">
        <v>66.646879999999996</v>
      </c>
      <c r="H80">
        <v>0.2969</v>
      </c>
      <c r="I80">
        <v>273</v>
      </c>
    </row>
    <row r="81" spans="1:9" x14ac:dyDescent="0.3">
      <c r="A81">
        <v>2021</v>
      </c>
      <c r="B81">
        <v>2</v>
      </c>
      <c r="C81" s="1" t="s">
        <v>26</v>
      </c>
      <c r="D81" s="1" t="s">
        <v>15</v>
      </c>
      <c r="E81" s="1" t="s">
        <v>11</v>
      </c>
      <c r="F81">
        <v>4.4000000000000003E-3</v>
      </c>
      <c r="G81">
        <v>0.38570199999999999</v>
      </c>
      <c r="H81">
        <v>8.9999999999999998E-4</v>
      </c>
      <c r="I81">
        <v>2</v>
      </c>
    </row>
    <row r="82" spans="1:9" x14ac:dyDescent="0.3">
      <c r="A82">
        <v>2021</v>
      </c>
      <c r="B82">
        <v>2</v>
      </c>
      <c r="C82" s="1" t="s">
        <v>26</v>
      </c>
      <c r="D82" s="1" t="s">
        <v>15</v>
      </c>
      <c r="E82" s="1" t="s">
        <v>13</v>
      </c>
      <c r="F82">
        <v>7.3704999999999998</v>
      </c>
      <c r="G82">
        <v>1552.946177</v>
      </c>
      <c r="H82">
        <v>2.9481999999999999</v>
      </c>
      <c r="I82">
        <v>941</v>
      </c>
    </row>
    <row r="83" spans="1:9" x14ac:dyDescent="0.3">
      <c r="A83">
        <v>2021</v>
      </c>
      <c r="B83">
        <v>2</v>
      </c>
      <c r="C83" s="1" t="s">
        <v>26</v>
      </c>
      <c r="D83" s="1" t="s">
        <v>20</v>
      </c>
      <c r="E83" s="1" t="s">
        <v>12</v>
      </c>
      <c r="F83">
        <v>7.6459999999999999</v>
      </c>
      <c r="G83">
        <v>547.56286299999999</v>
      </c>
      <c r="H83">
        <v>2.7526000000000002</v>
      </c>
      <c r="I83">
        <v>1592</v>
      </c>
    </row>
    <row r="84" spans="1:9" x14ac:dyDescent="0.3">
      <c r="A84">
        <v>2021</v>
      </c>
      <c r="B84">
        <v>2</v>
      </c>
      <c r="C84" s="1" t="s">
        <v>26</v>
      </c>
      <c r="D84" s="1" t="s">
        <v>16</v>
      </c>
      <c r="E84" s="1" t="s">
        <v>11</v>
      </c>
      <c r="F84">
        <v>4.0811000000000002</v>
      </c>
      <c r="G84">
        <v>299.708529</v>
      </c>
      <c r="H84">
        <v>0.93869999999999998</v>
      </c>
      <c r="I84">
        <v>1955</v>
      </c>
    </row>
    <row r="85" spans="1:9" x14ac:dyDescent="0.3">
      <c r="A85">
        <v>2021</v>
      </c>
      <c r="B85">
        <v>2</v>
      </c>
      <c r="C85" s="1" t="s">
        <v>26</v>
      </c>
      <c r="D85" s="1" t="s">
        <v>16</v>
      </c>
      <c r="E85" s="1" t="s">
        <v>13</v>
      </c>
      <c r="F85">
        <v>0.5181</v>
      </c>
      <c r="G85">
        <v>82.924092000000002</v>
      </c>
      <c r="H85">
        <v>0.2331</v>
      </c>
      <c r="I85">
        <v>507</v>
      </c>
    </row>
    <row r="86" spans="1:9" x14ac:dyDescent="0.3">
      <c r="A86">
        <v>2021</v>
      </c>
      <c r="B86">
        <v>2</v>
      </c>
      <c r="C86" s="1" t="s">
        <v>26</v>
      </c>
      <c r="D86" s="1" t="s">
        <v>17</v>
      </c>
      <c r="E86" s="1" t="s">
        <v>18</v>
      </c>
      <c r="F86">
        <v>1.4093</v>
      </c>
      <c r="G86">
        <v>132.62327400000001</v>
      </c>
      <c r="H86">
        <v>0.25369999999999998</v>
      </c>
      <c r="I86">
        <v>222</v>
      </c>
    </row>
    <row r="87" spans="1:9" x14ac:dyDescent="0.3">
      <c r="A87">
        <v>2021</v>
      </c>
      <c r="B87">
        <v>2</v>
      </c>
      <c r="C87" s="1" t="s">
        <v>26</v>
      </c>
      <c r="D87" s="1" t="s">
        <v>19</v>
      </c>
      <c r="E87" s="1" t="s">
        <v>12</v>
      </c>
      <c r="F87">
        <v>0.5252</v>
      </c>
      <c r="G87">
        <v>82.262953999999993</v>
      </c>
      <c r="H87">
        <v>0.1943</v>
      </c>
      <c r="I87">
        <v>279</v>
      </c>
    </row>
    <row r="88" spans="1:9" x14ac:dyDescent="0.3">
      <c r="A88">
        <v>2021</v>
      </c>
      <c r="B88">
        <v>2</v>
      </c>
      <c r="C88" s="1" t="s">
        <v>26</v>
      </c>
      <c r="D88" s="1" t="s">
        <v>45</v>
      </c>
      <c r="E88" s="1" t="s">
        <v>12</v>
      </c>
      <c r="F88">
        <v>0.86280000000000001</v>
      </c>
      <c r="G88">
        <v>77.771446999999995</v>
      </c>
      <c r="H88">
        <v>0.30199999999999999</v>
      </c>
      <c r="I88">
        <v>213</v>
      </c>
    </row>
    <row r="89" spans="1:9" x14ac:dyDescent="0.3">
      <c r="A89">
        <v>2021</v>
      </c>
      <c r="B89">
        <v>2</v>
      </c>
      <c r="C89" s="1" t="s">
        <v>26</v>
      </c>
      <c r="D89" s="1" t="s">
        <v>35</v>
      </c>
      <c r="E89" s="1" t="s">
        <v>18</v>
      </c>
      <c r="F89">
        <v>2.35E-2</v>
      </c>
      <c r="G89">
        <v>4.2909309999999996</v>
      </c>
      <c r="H89">
        <v>4.1999999999999997E-3</v>
      </c>
      <c r="I89">
        <v>0</v>
      </c>
    </row>
    <row r="90" spans="1:9" x14ac:dyDescent="0.3">
      <c r="A90">
        <v>2021</v>
      </c>
      <c r="B90">
        <v>2</v>
      </c>
      <c r="C90" s="1" t="s">
        <v>26</v>
      </c>
      <c r="D90" s="1" t="s">
        <v>35</v>
      </c>
      <c r="E90" s="1" t="s">
        <v>12</v>
      </c>
      <c r="F90">
        <v>0.2102</v>
      </c>
      <c r="G90">
        <v>48.938783999999998</v>
      </c>
      <c r="H90">
        <v>7.3499999999999996E-2</v>
      </c>
      <c r="I90">
        <v>0</v>
      </c>
    </row>
    <row r="91" spans="1:9" x14ac:dyDescent="0.3">
      <c r="A91">
        <v>2021</v>
      </c>
      <c r="B91">
        <v>2</v>
      </c>
      <c r="C91" s="1" t="s">
        <v>26</v>
      </c>
      <c r="D91" s="1" t="s">
        <v>21</v>
      </c>
      <c r="E91" s="1" t="s">
        <v>22</v>
      </c>
      <c r="F91">
        <v>3.3E-3</v>
      </c>
      <c r="G91">
        <v>1.308484</v>
      </c>
      <c r="H91">
        <v>8.9999999999999998E-4</v>
      </c>
      <c r="I91">
        <v>2</v>
      </c>
    </row>
    <row r="92" spans="1:9" x14ac:dyDescent="0.3">
      <c r="A92">
        <v>2021</v>
      </c>
      <c r="B92">
        <v>2</v>
      </c>
      <c r="C92" s="1" t="s">
        <v>26</v>
      </c>
      <c r="D92" s="1" t="s">
        <v>21</v>
      </c>
      <c r="E92" s="1" t="s">
        <v>27</v>
      </c>
      <c r="F92">
        <v>1.5900000000000001E-2</v>
      </c>
      <c r="G92">
        <v>3.3178890000000001</v>
      </c>
      <c r="H92">
        <v>4.7999999999999996E-3</v>
      </c>
      <c r="I92">
        <v>2</v>
      </c>
    </row>
    <row r="93" spans="1:9" x14ac:dyDescent="0.3">
      <c r="A93">
        <v>2021</v>
      </c>
      <c r="B93">
        <v>2</v>
      </c>
      <c r="C93" s="1" t="s">
        <v>26</v>
      </c>
      <c r="D93" s="1" t="s">
        <v>21</v>
      </c>
      <c r="E93" s="1" t="s">
        <v>13</v>
      </c>
      <c r="F93">
        <v>0.34960000000000002</v>
      </c>
      <c r="G93">
        <v>38.380471</v>
      </c>
      <c r="H93">
        <v>0.13980000000000001</v>
      </c>
      <c r="I93">
        <v>206</v>
      </c>
    </row>
    <row r="94" spans="1:9" x14ac:dyDescent="0.3">
      <c r="A94">
        <v>2021</v>
      </c>
      <c r="B94">
        <v>2</v>
      </c>
      <c r="C94" s="1" t="s">
        <v>26</v>
      </c>
      <c r="D94" s="1" t="s">
        <v>29</v>
      </c>
      <c r="E94" s="1" t="s">
        <v>18</v>
      </c>
      <c r="F94">
        <v>2.9999999999999997E-4</v>
      </c>
      <c r="G94">
        <v>6.0470999999999997E-2</v>
      </c>
      <c r="H94">
        <v>1E-4</v>
      </c>
      <c r="I94">
        <v>0</v>
      </c>
    </row>
    <row r="95" spans="1:9" x14ac:dyDescent="0.3">
      <c r="A95">
        <v>2021</v>
      </c>
      <c r="B95">
        <v>2</v>
      </c>
      <c r="C95" s="1" t="s">
        <v>26</v>
      </c>
      <c r="D95" s="1" t="s">
        <v>29</v>
      </c>
      <c r="E95" s="1" t="s">
        <v>13</v>
      </c>
      <c r="F95">
        <v>9.5399999999999999E-2</v>
      </c>
      <c r="G95">
        <v>37.051830000000002</v>
      </c>
      <c r="H95">
        <v>3.8100000000000002E-2</v>
      </c>
      <c r="I95">
        <v>0</v>
      </c>
    </row>
    <row r="96" spans="1:9" x14ac:dyDescent="0.3">
      <c r="A96">
        <v>2021</v>
      </c>
      <c r="B96">
        <v>2</v>
      </c>
      <c r="C96" s="1" t="s">
        <v>32</v>
      </c>
      <c r="D96" s="1" t="s">
        <v>10</v>
      </c>
      <c r="E96" s="1" t="s">
        <v>11</v>
      </c>
      <c r="F96">
        <v>158.11969999999999</v>
      </c>
      <c r="G96">
        <v>8438.5270400000009</v>
      </c>
      <c r="H96">
        <v>33.205100000000002</v>
      </c>
      <c r="I96">
        <v>11647</v>
      </c>
    </row>
    <row r="97" spans="1:9" x14ac:dyDescent="0.3">
      <c r="A97">
        <v>2021</v>
      </c>
      <c r="B97">
        <v>2</v>
      </c>
      <c r="C97" s="1" t="s">
        <v>32</v>
      </c>
      <c r="D97" s="1" t="s">
        <v>10</v>
      </c>
      <c r="E97" s="1" t="s">
        <v>12</v>
      </c>
      <c r="F97">
        <v>110.5001</v>
      </c>
      <c r="G97">
        <v>10562.128693000001</v>
      </c>
      <c r="H97">
        <v>38.6751</v>
      </c>
      <c r="I97">
        <v>15152</v>
      </c>
    </row>
    <row r="98" spans="1:9" x14ac:dyDescent="0.3">
      <c r="A98">
        <v>2021</v>
      </c>
      <c r="B98">
        <v>2</v>
      </c>
      <c r="C98" s="1" t="s">
        <v>32</v>
      </c>
      <c r="D98" s="1" t="s">
        <v>10</v>
      </c>
      <c r="E98" s="1" t="s">
        <v>13</v>
      </c>
      <c r="F98">
        <v>6.4025999999999996</v>
      </c>
      <c r="G98">
        <v>912.74120700000003</v>
      </c>
      <c r="H98">
        <v>3.2012999999999998</v>
      </c>
      <c r="I98">
        <v>780</v>
      </c>
    </row>
    <row r="99" spans="1:9" x14ac:dyDescent="0.3">
      <c r="A99">
        <v>2021</v>
      </c>
      <c r="B99">
        <v>2</v>
      </c>
      <c r="C99" s="1" t="s">
        <v>32</v>
      </c>
      <c r="D99" s="1" t="s">
        <v>10</v>
      </c>
      <c r="E99" s="1" t="s">
        <v>14</v>
      </c>
      <c r="F99">
        <v>4.0800000000000003E-2</v>
      </c>
      <c r="G99">
        <v>5.5094370000000001</v>
      </c>
      <c r="H99">
        <v>3.0599999999999999E-2</v>
      </c>
      <c r="I99">
        <v>30</v>
      </c>
    </row>
    <row r="100" spans="1:9" x14ac:dyDescent="0.3">
      <c r="A100">
        <v>2021</v>
      </c>
      <c r="B100">
        <v>2</v>
      </c>
      <c r="C100" s="1" t="s">
        <v>32</v>
      </c>
      <c r="D100" s="1" t="s">
        <v>15</v>
      </c>
      <c r="E100" s="1" t="s">
        <v>11</v>
      </c>
      <c r="F100">
        <v>1.6500000000000001E-2</v>
      </c>
      <c r="G100">
        <v>2.359302</v>
      </c>
      <c r="H100">
        <v>3.3E-3</v>
      </c>
      <c r="I100">
        <v>12</v>
      </c>
    </row>
    <row r="101" spans="1:9" x14ac:dyDescent="0.3">
      <c r="A101">
        <v>2021</v>
      </c>
      <c r="B101">
        <v>2</v>
      </c>
      <c r="C101" s="1" t="s">
        <v>32</v>
      </c>
      <c r="D101" s="1" t="s">
        <v>15</v>
      </c>
      <c r="E101" s="1" t="s">
        <v>13</v>
      </c>
      <c r="F101">
        <v>20.250499999999999</v>
      </c>
      <c r="G101">
        <v>4419.9431420000001</v>
      </c>
      <c r="H101">
        <v>8.1001999999999992</v>
      </c>
      <c r="I101">
        <v>1675</v>
      </c>
    </row>
    <row r="102" spans="1:9" x14ac:dyDescent="0.3">
      <c r="A102">
        <v>2021</v>
      </c>
      <c r="B102">
        <v>2</v>
      </c>
      <c r="C102" s="1" t="s">
        <v>32</v>
      </c>
      <c r="D102" s="1" t="s">
        <v>20</v>
      </c>
      <c r="E102" s="1" t="s">
        <v>12</v>
      </c>
      <c r="F102">
        <v>19.6373</v>
      </c>
      <c r="G102">
        <v>1418.480059</v>
      </c>
      <c r="H102">
        <v>7.0694999999999997</v>
      </c>
      <c r="I102">
        <v>2062</v>
      </c>
    </row>
    <row r="103" spans="1:9" x14ac:dyDescent="0.3">
      <c r="A103">
        <v>2021</v>
      </c>
      <c r="B103">
        <v>2</v>
      </c>
      <c r="C103" s="1" t="s">
        <v>32</v>
      </c>
      <c r="D103" s="1" t="s">
        <v>16</v>
      </c>
      <c r="E103" s="1" t="s">
        <v>11</v>
      </c>
      <c r="F103">
        <v>2.9780000000000002</v>
      </c>
      <c r="G103">
        <v>170.088854</v>
      </c>
      <c r="H103">
        <v>0.68489999999999995</v>
      </c>
      <c r="I103">
        <v>800</v>
      </c>
    </row>
    <row r="104" spans="1:9" x14ac:dyDescent="0.3">
      <c r="A104">
        <v>2021</v>
      </c>
      <c r="B104">
        <v>2</v>
      </c>
      <c r="C104" s="1" t="s">
        <v>32</v>
      </c>
      <c r="D104" s="1" t="s">
        <v>16</v>
      </c>
      <c r="E104" s="1" t="s">
        <v>13</v>
      </c>
      <c r="F104">
        <v>3.2412000000000001</v>
      </c>
      <c r="G104">
        <v>503.77652399999999</v>
      </c>
      <c r="H104">
        <v>1.4584999999999999</v>
      </c>
      <c r="I104">
        <v>2043</v>
      </c>
    </row>
    <row r="105" spans="1:9" x14ac:dyDescent="0.3">
      <c r="A105">
        <v>2021</v>
      </c>
      <c r="B105">
        <v>2</v>
      </c>
      <c r="C105" s="1" t="s">
        <v>32</v>
      </c>
      <c r="D105" s="1" t="s">
        <v>33</v>
      </c>
      <c r="E105" s="1" t="s">
        <v>18</v>
      </c>
      <c r="F105">
        <v>1.5409999999999999</v>
      </c>
      <c r="G105">
        <v>407.29363699999999</v>
      </c>
      <c r="H105">
        <v>0.2928</v>
      </c>
      <c r="I105">
        <v>101</v>
      </c>
    </row>
    <row r="106" spans="1:9" x14ac:dyDescent="0.3">
      <c r="A106">
        <v>2021</v>
      </c>
      <c r="B106">
        <v>2</v>
      </c>
      <c r="C106" s="1" t="s">
        <v>32</v>
      </c>
      <c r="D106" s="1" t="s">
        <v>33</v>
      </c>
      <c r="E106" s="1" t="s">
        <v>12</v>
      </c>
      <c r="F106">
        <v>2.06E-2</v>
      </c>
      <c r="G106">
        <v>6.792724999999999</v>
      </c>
      <c r="H106">
        <v>7.3000000000000001E-3</v>
      </c>
      <c r="I106">
        <v>7</v>
      </c>
    </row>
    <row r="107" spans="1:9" x14ac:dyDescent="0.3">
      <c r="A107">
        <v>2021</v>
      </c>
      <c r="B107">
        <v>2</v>
      </c>
      <c r="C107" s="1" t="s">
        <v>32</v>
      </c>
      <c r="D107" s="1" t="s">
        <v>33</v>
      </c>
      <c r="E107" s="1" t="s">
        <v>13</v>
      </c>
      <c r="F107">
        <v>7.3800000000000004E-2</v>
      </c>
      <c r="G107">
        <v>36.475166000000002</v>
      </c>
      <c r="H107">
        <v>3.6900000000000002E-2</v>
      </c>
      <c r="I107">
        <v>54</v>
      </c>
    </row>
    <row r="108" spans="1:9" x14ac:dyDescent="0.3">
      <c r="A108">
        <v>2021</v>
      </c>
      <c r="B108">
        <v>2</v>
      </c>
      <c r="C108" s="1" t="s">
        <v>32</v>
      </c>
      <c r="D108" s="1" t="s">
        <v>34</v>
      </c>
      <c r="E108" s="1" t="s">
        <v>18</v>
      </c>
      <c r="F108">
        <v>1.2999999999999999E-3</v>
      </c>
      <c r="G108">
        <v>0.660408</v>
      </c>
      <c r="H108">
        <v>2.9999999999999997E-4</v>
      </c>
      <c r="I108">
        <v>0</v>
      </c>
    </row>
    <row r="109" spans="1:9" x14ac:dyDescent="0.3">
      <c r="A109">
        <v>2021</v>
      </c>
      <c r="B109">
        <v>2</v>
      </c>
      <c r="C109" s="1" t="s">
        <v>32</v>
      </c>
      <c r="D109" s="1" t="s">
        <v>34</v>
      </c>
      <c r="E109" s="1" t="s">
        <v>12</v>
      </c>
      <c r="F109">
        <v>5.5100000000000003E-2</v>
      </c>
      <c r="G109">
        <v>25.322154000000001</v>
      </c>
      <c r="H109">
        <v>1.9300000000000001E-2</v>
      </c>
      <c r="I109">
        <v>0</v>
      </c>
    </row>
    <row r="110" spans="1:9" x14ac:dyDescent="0.3">
      <c r="A110">
        <v>2021</v>
      </c>
      <c r="B110">
        <v>2</v>
      </c>
      <c r="C110" s="1" t="s">
        <v>32</v>
      </c>
      <c r="D110" s="1" t="s">
        <v>34</v>
      </c>
      <c r="E110" s="1" t="s">
        <v>13</v>
      </c>
      <c r="F110">
        <v>0.40989999999999999</v>
      </c>
      <c r="G110">
        <v>222.27564100000001</v>
      </c>
      <c r="H110">
        <v>0.1721</v>
      </c>
      <c r="I110">
        <v>0</v>
      </c>
    </row>
    <row r="111" spans="1:9" x14ac:dyDescent="0.3">
      <c r="A111">
        <v>2021</v>
      </c>
      <c r="B111">
        <v>2</v>
      </c>
      <c r="C111" s="1" t="s">
        <v>32</v>
      </c>
      <c r="D111" s="1" t="s">
        <v>35</v>
      </c>
      <c r="E111" s="1" t="s">
        <v>18</v>
      </c>
      <c r="F111">
        <v>0.2964</v>
      </c>
      <c r="G111">
        <v>53.936470999999997</v>
      </c>
      <c r="H111">
        <v>5.33E-2</v>
      </c>
      <c r="I111">
        <v>78</v>
      </c>
    </row>
    <row r="112" spans="1:9" x14ac:dyDescent="0.3">
      <c r="A112">
        <v>2021</v>
      </c>
      <c r="B112">
        <v>2</v>
      </c>
      <c r="C112" s="1" t="s">
        <v>32</v>
      </c>
      <c r="D112" s="1" t="s">
        <v>35</v>
      </c>
      <c r="E112" s="1" t="s">
        <v>12</v>
      </c>
      <c r="F112">
        <v>0.83420000000000005</v>
      </c>
      <c r="G112">
        <v>187.833551</v>
      </c>
      <c r="H112">
        <v>0.29199999999999998</v>
      </c>
      <c r="I112">
        <v>88</v>
      </c>
    </row>
    <row r="113" spans="1:9" x14ac:dyDescent="0.3">
      <c r="A113">
        <v>2021</v>
      </c>
      <c r="B113">
        <v>2</v>
      </c>
      <c r="C113" s="1" t="s">
        <v>32</v>
      </c>
      <c r="D113" s="1" t="s">
        <v>19</v>
      </c>
      <c r="E113" s="1" t="s">
        <v>12</v>
      </c>
      <c r="F113">
        <v>1.403</v>
      </c>
      <c r="G113">
        <v>229.58150900000001</v>
      </c>
      <c r="H113">
        <v>0.51900000000000002</v>
      </c>
      <c r="I113">
        <v>266</v>
      </c>
    </row>
    <row r="114" spans="1:9" x14ac:dyDescent="0.3">
      <c r="A114">
        <v>2021</v>
      </c>
      <c r="B114">
        <v>2</v>
      </c>
      <c r="C114" s="1" t="s">
        <v>32</v>
      </c>
      <c r="D114" s="1" t="s">
        <v>37</v>
      </c>
      <c r="E114" s="1" t="s">
        <v>12</v>
      </c>
      <c r="F114">
        <v>1.0794999999999999</v>
      </c>
      <c r="G114">
        <v>201.00233399999999</v>
      </c>
      <c r="H114">
        <v>0.37769999999999998</v>
      </c>
      <c r="I114">
        <v>117</v>
      </c>
    </row>
    <row r="115" spans="1:9" x14ac:dyDescent="0.3">
      <c r="A115">
        <v>2021</v>
      </c>
      <c r="B115">
        <v>2</v>
      </c>
      <c r="C115" s="1" t="s">
        <v>32</v>
      </c>
      <c r="D115" s="1" t="s">
        <v>29</v>
      </c>
      <c r="E115" s="1" t="s">
        <v>18</v>
      </c>
      <c r="F115">
        <v>1.2999999999999999E-3</v>
      </c>
      <c r="G115">
        <v>0.51300999999999997</v>
      </c>
      <c r="H115">
        <v>2.9999999999999997E-4</v>
      </c>
      <c r="I115">
        <v>2</v>
      </c>
    </row>
    <row r="116" spans="1:9" x14ac:dyDescent="0.3">
      <c r="A116">
        <v>2021</v>
      </c>
      <c r="B116">
        <v>2</v>
      </c>
      <c r="C116" s="1" t="s">
        <v>32</v>
      </c>
      <c r="D116" s="1" t="s">
        <v>29</v>
      </c>
      <c r="E116" s="1" t="s">
        <v>13</v>
      </c>
      <c r="F116">
        <v>0.5091</v>
      </c>
      <c r="G116">
        <v>184.811387</v>
      </c>
      <c r="H116">
        <v>0.2036</v>
      </c>
      <c r="I116">
        <v>87</v>
      </c>
    </row>
    <row r="117" spans="1:9" x14ac:dyDescent="0.3">
      <c r="A117">
        <v>2021</v>
      </c>
      <c r="B117">
        <v>2</v>
      </c>
      <c r="C117" s="1" t="s">
        <v>9</v>
      </c>
      <c r="D117" s="1" t="s">
        <v>10</v>
      </c>
      <c r="E117" s="1" t="s">
        <v>46</v>
      </c>
      <c r="F117">
        <v>27.5444</v>
      </c>
      <c r="G117">
        <v>1726.9780000000001</v>
      </c>
      <c r="H117">
        <v>5.5088999999999997</v>
      </c>
      <c r="I117">
        <v>549</v>
      </c>
    </row>
    <row r="118" spans="1:9" x14ac:dyDescent="0.3">
      <c r="A118">
        <v>2021</v>
      </c>
      <c r="B118">
        <v>2</v>
      </c>
      <c r="C118" s="1" t="s">
        <v>26</v>
      </c>
      <c r="D118" s="1" t="s">
        <v>10</v>
      </c>
      <c r="E118" s="1" t="s">
        <v>46</v>
      </c>
      <c r="F118">
        <v>15.2089</v>
      </c>
      <c r="G118">
        <v>999.12740000000008</v>
      </c>
      <c r="H118">
        <v>3.0419</v>
      </c>
      <c r="I118">
        <v>1941</v>
      </c>
    </row>
    <row r="119" spans="1:9" x14ac:dyDescent="0.3">
      <c r="A119">
        <v>2021</v>
      </c>
      <c r="B119">
        <v>2</v>
      </c>
      <c r="C119" s="1" t="s">
        <v>32</v>
      </c>
      <c r="D119" s="1" t="s">
        <v>10</v>
      </c>
      <c r="E119" s="1" t="s">
        <v>46</v>
      </c>
      <c r="F119">
        <v>23.490100000000002</v>
      </c>
      <c r="G119">
        <v>1653.5799</v>
      </c>
      <c r="H119">
        <v>4.6981000000000002</v>
      </c>
      <c r="I119">
        <v>1923</v>
      </c>
    </row>
    <row r="120" spans="1:9" x14ac:dyDescent="0.3">
      <c r="A120">
        <v>2021</v>
      </c>
      <c r="B120">
        <v>3</v>
      </c>
      <c r="C120" s="1" t="s">
        <v>9</v>
      </c>
      <c r="D120" s="1" t="s">
        <v>10</v>
      </c>
      <c r="E120" s="1" t="s">
        <v>11</v>
      </c>
      <c r="F120">
        <v>12.728400000000001</v>
      </c>
      <c r="G120">
        <v>883.86949000000004</v>
      </c>
      <c r="H120">
        <v>2.673</v>
      </c>
      <c r="I120">
        <v>565</v>
      </c>
    </row>
    <row r="121" spans="1:9" x14ac:dyDescent="0.3">
      <c r="A121">
        <v>2021</v>
      </c>
      <c r="B121">
        <v>3</v>
      </c>
      <c r="C121" s="1" t="s">
        <v>9</v>
      </c>
      <c r="D121" s="1" t="s">
        <v>10</v>
      </c>
      <c r="E121" s="1" t="s">
        <v>12</v>
      </c>
      <c r="F121">
        <v>71.555300000000003</v>
      </c>
      <c r="G121">
        <v>6611.2779010000004</v>
      </c>
      <c r="H121">
        <v>25.0443</v>
      </c>
      <c r="I121">
        <v>794</v>
      </c>
    </row>
    <row r="122" spans="1:9" x14ac:dyDescent="0.3">
      <c r="A122">
        <v>2021</v>
      </c>
      <c r="B122">
        <v>3</v>
      </c>
      <c r="C122" s="1" t="s">
        <v>9</v>
      </c>
      <c r="D122" s="1" t="s">
        <v>10</v>
      </c>
      <c r="E122" s="1" t="s">
        <v>13</v>
      </c>
      <c r="F122">
        <v>36.161000000000001</v>
      </c>
      <c r="G122">
        <v>4368.4028399999997</v>
      </c>
      <c r="H122">
        <v>18.080300000000001</v>
      </c>
      <c r="I122">
        <v>580</v>
      </c>
    </row>
    <row r="123" spans="1:9" x14ac:dyDescent="0.3">
      <c r="A123">
        <v>2021</v>
      </c>
      <c r="B123">
        <v>3</v>
      </c>
      <c r="C123" s="1" t="s">
        <v>9</v>
      </c>
      <c r="D123" s="1" t="s">
        <v>15</v>
      </c>
      <c r="E123" s="1" t="s">
        <v>11</v>
      </c>
      <c r="F123">
        <v>7.2800000000000004E-2</v>
      </c>
      <c r="G123">
        <v>8.9871909999999993</v>
      </c>
      <c r="H123">
        <v>1.46E-2</v>
      </c>
      <c r="I123">
        <v>11</v>
      </c>
    </row>
    <row r="124" spans="1:9" x14ac:dyDescent="0.3">
      <c r="A124">
        <v>2021</v>
      </c>
      <c r="B124">
        <v>3</v>
      </c>
      <c r="C124" s="1" t="s">
        <v>9</v>
      </c>
      <c r="D124" s="1" t="s">
        <v>15</v>
      </c>
      <c r="E124" s="1" t="s">
        <v>13</v>
      </c>
      <c r="F124">
        <v>25.665400000000002</v>
      </c>
      <c r="G124">
        <v>5080.9327439999997</v>
      </c>
      <c r="H124">
        <v>10.2662</v>
      </c>
      <c r="I124">
        <v>664</v>
      </c>
    </row>
    <row r="125" spans="1:9" x14ac:dyDescent="0.3">
      <c r="A125">
        <v>2021</v>
      </c>
      <c r="B125">
        <v>3</v>
      </c>
      <c r="C125" s="1" t="s">
        <v>9</v>
      </c>
      <c r="D125" s="1" t="s">
        <v>17</v>
      </c>
      <c r="E125" s="1" t="s">
        <v>18</v>
      </c>
      <c r="F125">
        <v>3.6164999999999998</v>
      </c>
      <c r="G125">
        <v>381.379502</v>
      </c>
      <c r="H125">
        <v>0.65100000000000002</v>
      </c>
      <c r="I125">
        <v>102</v>
      </c>
    </row>
    <row r="126" spans="1:9" x14ac:dyDescent="0.3">
      <c r="A126">
        <v>2021</v>
      </c>
      <c r="B126">
        <v>3</v>
      </c>
      <c r="C126" s="1" t="s">
        <v>9</v>
      </c>
      <c r="D126" s="1" t="s">
        <v>20</v>
      </c>
      <c r="E126" s="1" t="s">
        <v>12</v>
      </c>
      <c r="F126">
        <v>4.7588999999999997</v>
      </c>
      <c r="G126">
        <v>326.44578799999999</v>
      </c>
      <c r="H126">
        <v>1.7132000000000001</v>
      </c>
      <c r="I126">
        <v>236</v>
      </c>
    </row>
    <row r="127" spans="1:9" x14ac:dyDescent="0.3">
      <c r="A127">
        <v>2021</v>
      </c>
      <c r="B127">
        <v>3</v>
      </c>
      <c r="C127" s="1" t="s">
        <v>9</v>
      </c>
      <c r="D127" s="1" t="s">
        <v>16</v>
      </c>
      <c r="E127" s="1" t="s">
        <v>11</v>
      </c>
      <c r="F127">
        <v>2.5792999999999999</v>
      </c>
      <c r="G127">
        <v>194.22379799999999</v>
      </c>
      <c r="H127">
        <v>0.59319999999999995</v>
      </c>
      <c r="I127">
        <v>310</v>
      </c>
    </row>
    <row r="128" spans="1:9" x14ac:dyDescent="0.3">
      <c r="A128">
        <v>2021</v>
      </c>
      <c r="B128">
        <v>3</v>
      </c>
      <c r="C128" s="1" t="s">
        <v>9</v>
      </c>
      <c r="D128" s="1" t="s">
        <v>16</v>
      </c>
      <c r="E128" s="1" t="s">
        <v>13</v>
      </c>
      <c r="F128">
        <v>0.41339999999999999</v>
      </c>
      <c r="G128">
        <v>59.907001000000001</v>
      </c>
      <c r="H128">
        <v>0.186</v>
      </c>
      <c r="I128">
        <v>148</v>
      </c>
    </row>
    <row r="129" spans="1:9" x14ac:dyDescent="0.3">
      <c r="A129">
        <v>2021</v>
      </c>
      <c r="B129">
        <v>3</v>
      </c>
      <c r="C129" s="1" t="s">
        <v>9</v>
      </c>
      <c r="D129" s="1" t="s">
        <v>21</v>
      </c>
      <c r="E129" s="1" t="s">
        <v>22</v>
      </c>
      <c r="F129">
        <v>8.2000000000000007E-3</v>
      </c>
      <c r="G129">
        <v>2.719411</v>
      </c>
      <c r="H129">
        <v>2.3E-3</v>
      </c>
      <c r="I129">
        <v>3</v>
      </c>
    </row>
    <row r="130" spans="1:9" x14ac:dyDescent="0.3">
      <c r="A130">
        <v>2021</v>
      </c>
      <c r="B130">
        <v>3</v>
      </c>
      <c r="C130" s="1" t="s">
        <v>9</v>
      </c>
      <c r="D130" s="1" t="s">
        <v>21</v>
      </c>
      <c r="E130" s="1" t="s">
        <v>13</v>
      </c>
      <c r="F130">
        <v>1.0868</v>
      </c>
      <c r="G130">
        <v>140.99037000000001</v>
      </c>
      <c r="H130">
        <v>0.43469999999999998</v>
      </c>
      <c r="I130">
        <v>123</v>
      </c>
    </row>
    <row r="131" spans="1:9" x14ac:dyDescent="0.3">
      <c r="A131">
        <v>2021</v>
      </c>
      <c r="B131">
        <v>3</v>
      </c>
      <c r="C131" s="1" t="s">
        <v>9</v>
      </c>
      <c r="D131" s="1" t="s">
        <v>19</v>
      </c>
      <c r="E131" s="1" t="s">
        <v>12</v>
      </c>
      <c r="F131">
        <v>0.78520000000000001</v>
      </c>
      <c r="G131">
        <v>112.194176</v>
      </c>
      <c r="H131">
        <v>0.29049999999999998</v>
      </c>
      <c r="I131">
        <v>73</v>
      </c>
    </row>
    <row r="132" spans="1:9" x14ac:dyDescent="0.3">
      <c r="A132">
        <v>2021</v>
      </c>
      <c r="B132">
        <v>3</v>
      </c>
      <c r="C132" s="1" t="s">
        <v>9</v>
      </c>
      <c r="D132" s="1" t="s">
        <v>24</v>
      </c>
      <c r="E132" s="1" t="s">
        <v>18</v>
      </c>
      <c r="F132">
        <v>0.25950000000000001</v>
      </c>
      <c r="G132">
        <v>45.093429999999998</v>
      </c>
      <c r="H132">
        <v>4.9299999999999997E-2</v>
      </c>
      <c r="I132">
        <v>87</v>
      </c>
    </row>
    <row r="133" spans="1:9" x14ac:dyDescent="0.3">
      <c r="A133">
        <v>2021</v>
      </c>
      <c r="B133">
        <v>3</v>
      </c>
      <c r="C133" s="1" t="s">
        <v>9</v>
      </c>
      <c r="D133" s="1" t="s">
        <v>24</v>
      </c>
      <c r="E133" s="1" t="s">
        <v>12</v>
      </c>
      <c r="F133">
        <v>6.9999999999999999E-4</v>
      </c>
      <c r="G133">
        <v>6.9555000000000006E-2</v>
      </c>
      <c r="H133">
        <v>2.9999999999999997E-4</v>
      </c>
      <c r="I133">
        <v>2</v>
      </c>
    </row>
    <row r="134" spans="1:9" x14ac:dyDescent="0.3">
      <c r="A134">
        <v>2021</v>
      </c>
      <c r="B134">
        <v>3</v>
      </c>
      <c r="C134" s="1" t="s">
        <v>9</v>
      </c>
      <c r="D134" s="1" t="s">
        <v>42</v>
      </c>
      <c r="E134" s="1" t="s">
        <v>13</v>
      </c>
      <c r="F134">
        <v>0.2084</v>
      </c>
      <c r="G134">
        <v>42.177222999999998</v>
      </c>
      <c r="H134">
        <v>8.3299999999999999E-2</v>
      </c>
      <c r="I134">
        <v>56</v>
      </c>
    </row>
    <row r="135" spans="1:9" x14ac:dyDescent="0.3">
      <c r="A135">
        <v>2021</v>
      </c>
      <c r="B135">
        <v>3</v>
      </c>
      <c r="C135" s="1" t="s">
        <v>9</v>
      </c>
      <c r="D135" s="1" t="s">
        <v>25</v>
      </c>
      <c r="E135" s="1" t="s">
        <v>18</v>
      </c>
      <c r="F135">
        <v>0.3992</v>
      </c>
      <c r="G135">
        <v>38.224321000000003</v>
      </c>
      <c r="H135">
        <v>7.1900000000000006E-2</v>
      </c>
      <c r="I135">
        <v>91</v>
      </c>
    </row>
    <row r="136" spans="1:9" x14ac:dyDescent="0.3">
      <c r="A136">
        <v>2021</v>
      </c>
      <c r="B136">
        <v>3</v>
      </c>
      <c r="C136" s="1" t="s">
        <v>9</v>
      </c>
      <c r="D136" s="1" t="s">
        <v>25</v>
      </c>
      <c r="E136" s="1" t="s">
        <v>13</v>
      </c>
      <c r="F136">
        <v>1.0999999999999999E-2</v>
      </c>
      <c r="G136">
        <v>1.6126959999999999</v>
      </c>
      <c r="H136">
        <v>4.4000000000000003E-3</v>
      </c>
      <c r="I136">
        <v>6</v>
      </c>
    </row>
    <row r="137" spans="1:9" x14ac:dyDescent="0.3">
      <c r="A137">
        <v>2021</v>
      </c>
      <c r="B137">
        <v>3</v>
      </c>
      <c r="C137" s="1" t="s">
        <v>26</v>
      </c>
      <c r="D137" s="1" t="s">
        <v>10</v>
      </c>
      <c r="E137" s="1" t="s">
        <v>11</v>
      </c>
      <c r="F137">
        <v>58.9925</v>
      </c>
      <c r="G137">
        <v>3420.0098549999998</v>
      </c>
      <c r="H137">
        <v>12.388400000000001</v>
      </c>
      <c r="I137">
        <v>7304</v>
      </c>
    </row>
    <row r="138" spans="1:9" x14ac:dyDescent="0.3">
      <c r="A138">
        <v>2021</v>
      </c>
      <c r="B138">
        <v>3</v>
      </c>
      <c r="C138" s="1" t="s">
        <v>26</v>
      </c>
      <c r="D138" s="1" t="s">
        <v>10</v>
      </c>
      <c r="E138" s="1" t="s">
        <v>12</v>
      </c>
      <c r="F138">
        <v>55.116700000000002</v>
      </c>
      <c r="G138">
        <v>5533.0459680000004</v>
      </c>
      <c r="H138">
        <v>19.290900000000001</v>
      </c>
      <c r="I138">
        <v>8857</v>
      </c>
    </row>
    <row r="139" spans="1:9" x14ac:dyDescent="0.3">
      <c r="A139">
        <v>2021</v>
      </c>
      <c r="B139">
        <v>3</v>
      </c>
      <c r="C139" s="1" t="s">
        <v>26</v>
      </c>
      <c r="D139" s="1" t="s">
        <v>10</v>
      </c>
      <c r="E139" s="1" t="s">
        <v>13</v>
      </c>
      <c r="F139">
        <v>5.0972999999999997</v>
      </c>
      <c r="G139">
        <v>751.42935299999999</v>
      </c>
      <c r="H139">
        <v>2.5487000000000002</v>
      </c>
      <c r="I139">
        <v>568</v>
      </c>
    </row>
    <row r="140" spans="1:9" x14ac:dyDescent="0.3">
      <c r="A140">
        <v>2021</v>
      </c>
      <c r="B140">
        <v>3</v>
      </c>
      <c r="C140" s="1" t="s">
        <v>26</v>
      </c>
      <c r="D140" s="1" t="s">
        <v>10</v>
      </c>
      <c r="E140" s="1" t="s">
        <v>14</v>
      </c>
      <c r="F140">
        <v>0.3926</v>
      </c>
      <c r="G140">
        <v>67.253647000000001</v>
      </c>
      <c r="H140">
        <v>0.29449999999999998</v>
      </c>
      <c r="I140">
        <v>203</v>
      </c>
    </row>
    <row r="141" spans="1:9" x14ac:dyDescent="0.3">
      <c r="A141">
        <v>2021</v>
      </c>
      <c r="B141">
        <v>3</v>
      </c>
      <c r="C141" s="1" t="s">
        <v>26</v>
      </c>
      <c r="D141" s="1" t="s">
        <v>15</v>
      </c>
      <c r="E141" s="1" t="s">
        <v>11</v>
      </c>
      <c r="F141">
        <v>4.0000000000000001E-3</v>
      </c>
      <c r="G141">
        <v>0.58707399999999998</v>
      </c>
      <c r="H141">
        <v>8.0000000000000004E-4</v>
      </c>
      <c r="I141">
        <v>1</v>
      </c>
    </row>
    <row r="142" spans="1:9" x14ac:dyDescent="0.3">
      <c r="A142">
        <v>2021</v>
      </c>
      <c r="B142">
        <v>3</v>
      </c>
      <c r="C142" s="1" t="s">
        <v>26</v>
      </c>
      <c r="D142" s="1" t="s">
        <v>15</v>
      </c>
      <c r="E142" s="1" t="s">
        <v>13</v>
      </c>
      <c r="F142">
        <v>5.984</v>
      </c>
      <c r="G142">
        <v>1257.186042</v>
      </c>
      <c r="H142">
        <v>2.3936000000000002</v>
      </c>
      <c r="I142">
        <v>874</v>
      </c>
    </row>
    <row r="143" spans="1:9" x14ac:dyDescent="0.3">
      <c r="A143">
        <v>2021</v>
      </c>
      <c r="B143">
        <v>3</v>
      </c>
      <c r="C143" s="1" t="s">
        <v>26</v>
      </c>
      <c r="D143" s="1" t="s">
        <v>20</v>
      </c>
      <c r="E143" s="1" t="s">
        <v>12</v>
      </c>
      <c r="F143">
        <v>16.7714</v>
      </c>
      <c r="G143">
        <v>957.65010700000005</v>
      </c>
      <c r="H143">
        <v>6.0377000000000001</v>
      </c>
      <c r="I143">
        <v>1817</v>
      </c>
    </row>
    <row r="144" spans="1:9" x14ac:dyDescent="0.3">
      <c r="A144">
        <v>2021</v>
      </c>
      <c r="B144">
        <v>3</v>
      </c>
      <c r="C144" s="1" t="s">
        <v>26</v>
      </c>
      <c r="D144" s="1" t="s">
        <v>16</v>
      </c>
      <c r="E144" s="1" t="s">
        <v>11</v>
      </c>
      <c r="F144">
        <v>6.6417000000000002</v>
      </c>
      <c r="G144">
        <v>461.54479700000002</v>
      </c>
      <c r="H144">
        <v>1.5276000000000001</v>
      </c>
      <c r="I144">
        <v>2390</v>
      </c>
    </row>
    <row r="145" spans="1:9" x14ac:dyDescent="0.3">
      <c r="A145">
        <v>2021</v>
      </c>
      <c r="B145">
        <v>3</v>
      </c>
      <c r="C145" s="1" t="s">
        <v>26</v>
      </c>
      <c r="D145" s="1" t="s">
        <v>16</v>
      </c>
      <c r="E145" s="1" t="s">
        <v>13</v>
      </c>
      <c r="F145">
        <v>0.52949999999999997</v>
      </c>
      <c r="G145">
        <v>85.414349000000001</v>
      </c>
      <c r="H145">
        <v>0.23830000000000001</v>
      </c>
      <c r="I145">
        <v>446</v>
      </c>
    </row>
    <row r="146" spans="1:9" x14ac:dyDescent="0.3">
      <c r="A146">
        <v>2021</v>
      </c>
      <c r="B146">
        <v>3</v>
      </c>
      <c r="C146" s="1" t="s">
        <v>26</v>
      </c>
      <c r="D146" s="1" t="s">
        <v>19</v>
      </c>
      <c r="E146" s="1" t="s">
        <v>12</v>
      </c>
      <c r="F146">
        <v>1.2914000000000001</v>
      </c>
      <c r="G146">
        <v>193.42116300000001</v>
      </c>
      <c r="H146">
        <v>0.4778</v>
      </c>
      <c r="I146">
        <v>475</v>
      </c>
    </row>
    <row r="147" spans="1:9" x14ac:dyDescent="0.3">
      <c r="A147">
        <v>2021</v>
      </c>
      <c r="B147">
        <v>3</v>
      </c>
      <c r="C147" s="1" t="s">
        <v>26</v>
      </c>
      <c r="D147" s="1" t="s">
        <v>17</v>
      </c>
      <c r="E147" s="1" t="s">
        <v>18</v>
      </c>
      <c r="F147">
        <v>1.7221</v>
      </c>
      <c r="G147">
        <v>162.79008099999999</v>
      </c>
      <c r="H147">
        <v>0.31</v>
      </c>
      <c r="I147">
        <v>232</v>
      </c>
    </row>
    <row r="148" spans="1:9" x14ac:dyDescent="0.3">
      <c r="A148">
        <v>2021</v>
      </c>
      <c r="B148">
        <v>3</v>
      </c>
      <c r="C148" s="1" t="s">
        <v>26</v>
      </c>
      <c r="D148" s="1" t="s">
        <v>45</v>
      </c>
      <c r="E148" s="1" t="s">
        <v>12</v>
      </c>
      <c r="F148">
        <v>1.0598000000000001</v>
      </c>
      <c r="G148">
        <v>97.765709999999999</v>
      </c>
      <c r="H148">
        <v>0.371</v>
      </c>
      <c r="I148">
        <v>221</v>
      </c>
    </row>
    <row r="149" spans="1:9" x14ac:dyDescent="0.3">
      <c r="A149">
        <v>2021</v>
      </c>
      <c r="B149">
        <v>3</v>
      </c>
      <c r="C149" s="1" t="s">
        <v>26</v>
      </c>
      <c r="D149" s="1" t="s">
        <v>36</v>
      </c>
      <c r="E149" s="1" t="s">
        <v>27</v>
      </c>
      <c r="F149">
        <v>0.25309999999999999</v>
      </c>
      <c r="G149">
        <v>50.093305000000001</v>
      </c>
      <c r="H149">
        <v>8.1000000000000003E-2</v>
      </c>
      <c r="I149">
        <v>0</v>
      </c>
    </row>
    <row r="150" spans="1:9" x14ac:dyDescent="0.3">
      <c r="A150">
        <v>2021</v>
      </c>
      <c r="B150">
        <v>3</v>
      </c>
      <c r="C150" s="1" t="s">
        <v>26</v>
      </c>
      <c r="D150" s="1" t="s">
        <v>21</v>
      </c>
      <c r="E150" s="1" t="s">
        <v>22</v>
      </c>
      <c r="F150">
        <v>6.9999999999999999E-4</v>
      </c>
      <c r="G150">
        <v>0.27444099999999999</v>
      </c>
      <c r="H150">
        <v>2.0000000000000001E-4</v>
      </c>
      <c r="I150">
        <v>2</v>
      </c>
    </row>
    <row r="151" spans="1:9" x14ac:dyDescent="0.3">
      <c r="A151">
        <v>2021</v>
      </c>
      <c r="B151">
        <v>3</v>
      </c>
      <c r="C151" s="1" t="s">
        <v>26</v>
      </c>
      <c r="D151" s="1" t="s">
        <v>21</v>
      </c>
      <c r="E151" s="1" t="s">
        <v>27</v>
      </c>
      <c r="F151">
        <v>6.9999999999999999E-4</v>
      </c>
      <c r="G151">
        <v>0.13831399999999999</v>
      </c>
      <c r="H151">
        <v>2.0000000000000001E-4</v>
      </c>
      <c r="I151">
        <v>1</v>
      </c>
    </row>
    <row r="152" spans="1:9" x14ac:dyDescent="0.3">
      <c r="A152">
        <v>2021</v>
      </c>
      <c r="B152">
        <v>3</v>
      </c>
      <c r="C152" s="1" t="s">
        <v>26</v>
      </c>
      <c r="D152" s="1" t="s">
        <v>21</v>
      </c>
      <c r="E152" s="1" t="s">
        <v>13</v>
      </c>
      <c r="F152">
        <v>0.43480000000000002</v>
      </c>
      <c r="G152">
        <v>47.505246999999997</v>
      </c>
      <c r="H152">
        <v>0.1739</v>
      </c>
      <c r="I152">
        <v>256</v>
      </c>
    </row>
    <row r="153" spans="1:9" x14ac:dyDescent="0.3">
      <c r="A153">
        <v>2021</v>
      </c>
      <c r="B153">
        <v>3</v>
      </c>
      <c r="C153" s="1" t="s">
        <v>26</v>
      </c>
      <c r="D153" s="1" t="s">
        <v>35</v>
      </c>
      <c r="E153" s="1" t="s">
        <v>18</v>
      </c>
      <c r="F153">
        <v>3.7999999999999999E-2</v>
      </c>
      <c r="G153">
        <v>6.9116780000000002</v>
      </c>
      <c r="H153">
        <v>6.7999999999999996E-3</v>
      </c>
      <c r="I153">
        <v>0</v>
      </c>
    </row>
    <row r="154" spans="1:9" x14ac:dyDescent="0.3">
      <c r="A154">
        <v>2021</v>
      </c>
      <c r="B154">
        <v>3</v>
      </c>
      <c r="C154" s="1" t="s">
        <v>26</v>
      </c>
      <c r="D154" s="1" t="s">
        <v>35</v>
      </c>
      <c r="E154" s="1" t="s">
        <v>12</v>
      </c>
      <c r="F154">
        <v>0.15709999999999999</v>
      </c>
      <c r="G154">
        <v>35.343786000000001</v>
      </c>
      <c r="H154">
        <v>5.5E-2</v>
      </c>
      <c r="I154">
        <v>0</v>
      </c>
    </row>
    <row r="155" spans="1:9" x14ac:dyDescent="0.3">
      <c r="A155">
        <v>2021</v>
      </c>
      <c r="B155">
        <v>3</v>
      </c>
      <c r="C155" s="1" t="s">
        <v>32</v>
      </c>
      <c r="D155" s="1" t="s">
        <v>10</v>
      </c>
      <c r="E155" s="1" t="s">
        <v>11</v>
      </c>
      <c r="F155">
        <v>160.75989999999999</v>
      </c>
      <c r="G155">
        <v>8375.8744380000007</v>
      </c>
      <c r="H155">
        <v>33.759500000000003</v>
      </c>
      <c r="I155">
        <v>11876</v>
      </c>
    </row>
    <row r="156" spans="1:9" x14ac:dyDescent="0.3">
      <c r="A156">
        <v>2021</v>
      </c>
      <c r="B156">
        <v>3</v>
      </c>
      <c r="C156" s="1" t="s">
        <v>32</v>
      </c>
      <c r="D156" s="1" t="s">
        <v>10</v>
      </c>
      <c r="E156" s="1" t="s">
        <v>12</v>
      </c>
      <c r="F156">
        <v>128.3013</v>
      </c>
      <c r="G156">
        <v>12122.702853000001</v>
      </c>
      <c r="H156">
        <v>44.9054</v>
      </c>
      <c r="I156">
        <v>15756</v>
      </c>
    </row>
    <row r="157" spans="1:9" x14ac:dyDescent="0.3">
      <c r="A157">
        <v>2021</v>
      </c>
      <c r="B157">
        <v>3</v>
      </c>
      <c r="C157" s="1" t="s">
        <v>32</v>
      </c>
      <c r="D157" s="1" t="s">
        <v>10</v>
      </c>
      <c r="E157" s="1" t="s">
        <v>13</v>
      </c>
      <c r="F157">
        <v>10.489800000000001</v>
      </c>
      <c r="G157">
        <v>1390.0422490000001</v>
      </c>
      <c r="H157">
        <v>5.2449000000000003</v>
      </c>
      <c r="I157">
        <v>762</v>
      </c>
    </row>
    <row r="158" spans="1:9" x14ac:dyDescent="0.3">
      <c r="A158">
        <v>2021</v>
      </c>
      <c r="B158">
        <v>3</v>
      </c>
      <c r="C158" s="1" t="s">
        <v>32</v>
      </c>
      <c r="D158" s="1" t="s">
        <v>10</v>
      </c>
      <c r="E158" s="1" t="s">
        <v>14</v>
      </c>
      <c r="F158">
        <v>8.0000000000000002E-3</v>
      </c>
      <c r="G158">
        <v>1.2848790000000001</v>
      </c>
      <c r="H158">
        <v>6.0000000000000001E-3</v>
      </c>
      <c r="I158">
        <v>3</v>
      </c>
    </row>
    <row r="159" spans="1:9" x14ac:dyDescent="0.3">
      <c r="A159">
        <v>2021</v>
      </c>
      <c r="B159">
        <v>3</v>
      </c>
      <c r="C159" s="1" t="s">
        <v>32</v>
      </c>
      <c r="D159" s="1" t="s">
        <v>15</v>
      </c>
      <c r="E159" s="1" t="s">
        <v>11</v>
      </c>
      <c r="F159">
        <v>8.4000000000000005E-2</v>
      </c>
      <c r="G159">
        <v>12.614995</v>
      </c>
      <c r="H159">
        <v>1.6799999999999999E-2</v>
      </c>
      <c r="I159">
        <v>48</v>
      </c>
    </row>
    <row r="160" spans="1:9" x14ac:dyDescent="0.3">
      <c r="A160">
        <v>2021</v>
      </c>
      <c r="B160">
        <v>3</v>
      </c>
      <c r="C160" s="1" t="s">
        <v>32</v>
      </c>
      <c r="D160" s="1" t="s">
        <v>15</v>
      </c>
      <c r="E160" s="1" t="s">
        <v>13</v>
      </c>
      <c r="F160">
        <v>36.168900000000001</v>
      </c>
      <c r="G160">
        <v>6994.5482540000003</v>
      </c>
      <c r="H160">
        <v>14.467599999999999</v>
      </c>
      <c r="I160">
        <v>1692</v>
      </c>
    </row>
    <row r="161" spans="1:9" x14ac:dyDescent="0.3">
      <c r="A161">
        <v>2021</v>
      </c>
      <c r="B161">
        <v>3</v>
      </c>
      <c r="C161" s="1" t="s">
        <v>32</v>
      </c>
      <c r="D161" s="1" t="s">
        <v>20</v>
      </c>
      <c r="E161" s="1" t="s">
        <v>12</v>
      </c>
      <c r="F161">
        <v>26.157699999999998</v>
      </c>
      <c r="G161">
        <v>1774.121005</v>
      </c>
      <c r="H161">
        <v>9.4168000000000003</v>
      </c>
      <c r="I161">
        <v>1981</v>
      </c>
    </row>
    <row r="162" spans="1:9" x14ac:dyDescent="0.3">
      <c r="A162">
        <v>2021</v>
      </c>
      <c r="B162">
        <v>3</v>
      </c>
      <c r="C162" s="1" t="s">
        <v>32</v>
      </c>
      <c r="D162" s="1" t="s">
        <v>33</v>
      </c>
      <c r="E162" s="1" t="s">
        <v>18</v>
      </c>
      <c r="F162">
        <v>1.7753000000000001</v>
      </c>
      <c r="G162">
        <v>504.26181800000001</v>
      </c>
      <c r="H162">
        <v>0.33729999999999999</v>
      </c>
      <c r="I162">
        <v>95</v>
      </c>
    </row>
    <row r="163" spans="1:9" x14ac:dyDescent="0.3">
      <c r="A163">
        <v>2021</v>
      </c>
      <c r="B163">
        <v>3</v>
      </c>
      <c r="C163" s="1" t="s">
        <v>32</v>
      </c>
      <c r="D163" s="1" t="s">
        <v>33</v>
      </c>
      <c r="E163" s="1" t="s">
        <v>12</v>
      </c>
      <c r="F163">
        <v>1.9E-2</v>
      </c>
      <c r="G163">
        <v>6.1212439999999999</v>
      </c>
      <c r="H163">
        <v>6.7000000000000002E-3</v>
      </c>
      <c r="I163">
        <v>8</v>
      </c>
    </row>
    <row r="164" spans="1:9" x14ac:dyDescent="0.3">
      <c r="A164">
        <v>2021</v>
      </c>
      <c r="B164">
        <v>3</v>
      </c>
      <c r="C164" s="1" t="s">
        <v>32</v>
      </c>
      <c r="D164" s="1" t="s">
        <v>33</v>
      </c>
      <c r="E164" s="1" t="s">
        <v>13</v>
      </c>
      <c r="F164">
        <v>9.6500000000000002E-2</v>
      </c>
      <c r="G164">
        <v>47.773322</v>
      </c>
      <c r="H164">
        <v>4.8300000000000003E-2</v>
      </c>
      <c r="I164">
        <v>62</v>
      </c>
    </row>
    <row r="165" spans="1:9" x14ac:dyDescent="0.3">
      <c r="A165">
        <v>2021</v>
      </c>
      <c r="B165">
        <v>3</v>
      </c>
      <c r="C165" s="1" t="s">
        <v>32</v>
      </c>
      <c r="D165" s="1" t="s">
        <v>16</v>
      </c>
      <c r="E165" s="1" t="s">
        <v>11</v>
      </c>
      <c r="F165">
        <v>3.2189999999999999</v>
      </c>
      <c r="G165">
        <v>151.43410599999999</v>
      </c>
      <c r="H165">
        <v>0.74039999999999995</v>
      </c>
      <c r="I165">
        <v>707</v>
      </c>
    </row>
    <row r="166" spans="1:9" x14ac:dyDescent="0.3">
      <c r="A166">
        <v>2021</v>
      </c>
      <c r="B166">
        <v>3</v>
      </c>
      <c r="C166" s="1" t="s">
        <v>32</v>
      </c>
      <c r="D166" s="1" t="s">
        <v>16</v>
      </c>
      <c r="E166" s="1" t="s">
        <v>13</v>
      </c>
      <c r="F166">
        <v>2.5952000000000002</v>
      </c>
      <c r="G166">
        <v>395.922213</v>
      </c>
      <c r="H166">
        <v>1.1677999999999999</v>
      </c>
      <c r="I166">
        <v>1904</v>
      </c>
    </row>
    <row r="167" spans="1:9" x14ac:dyDescent="0.3">
      <c r="A167">
        <v>2021</v>
      </c>
      <c r="B167">
        <v>3</v>
      </c>
      <c r="C167" s="1" t="s">
        <v>32</v>
      </c>
      <c r="D167" s="1" t="s">
        <v>19</v>
      </c>
      <c r="E167" s="1" t="s">
        <v>12</v>
      </c>
      <c r="F167">
        <v>2.7406000000000001</v>
      </c>
      <c r="G167">
        <v>481.704229</v>
      </c>
      <c r="H167">
        <v>1.014</v>
      </c>
      <c r="I167">
        <v>353</v>
      </c>
    </row>
    <row r="168" spans="1:9" x14ac:dyDescent="0.3">
      <c r="A168">
        <v>2021</v>
      </c>
      <c r="B168">
        <v>3</v>
      </c>
      <c r="C168" s="1" t="s">
        <v>32</v>
      </c>
      <c r="D168" s="1" t="s">
        <v>34</v>
      </c>
      <c r="E168" s="1" t="s">
        <v>18</v>
      </c>
      <c r="F168">
        <v>2E-3</v>
      </c>
      <c r="G168">
        <v>0.99061299999999997</v>
      </c>
      <c r="H168">
        <v>4.0000000000000002E-4</v>
      </c>
      <c r="I168">
        <v>0</v>
      </c>
    </row>
    <row r="169" spans="1:9" x14ac:dyDescent="0.3">
      <c r="A169">
        <v>2021</v>
      </c>
      <c r="B169">
        <v>3</v>
      </c>
      <c r="C169" s="1" t="s">
        <v>32</v>
      </c>
      <c r="D169" s="1" t="s">
        <v>34</v>
      </c>
      <c r="E169" s="1" t="s">
        <v>12</v>
      </c>
      <c r="F169">
        <v>6.1899999999999997E-2</v>
      </c>
      <c r="G169">
        <v>28.385296000000004</v>
      </c>
      <c r="H169">
        <v>2.1600000000000001E-2</v>
      </c>
      <c r="I169">
        <v>0</v>
      </c>
    </row>
    <row r="170" spans="1:9" x14ac:dyDescent="0.3">
      <c r="A170">
        <v>2021</v>
      </c>
      <c r="B170">
        <v>3</v>
      </c>
      <c r="C170" s="1" t="s">
        <v>32</v>
      </c>
      <c r="D170" s="1" t="s">
        <v>34</v>
      </c>
      <c r="E170" s="1" t="s">
        <v>13</v>
      </c>
      <c r="F170">
        <v>0.46129999999999999</v>
      </c>
      <c r="G170">
        <v>255.430531</v>
      </c>
      <c r="H170">
        <v>0.19370000000000001</v>
      </c>
      <c r="I170">
        <v>0</v>
      </c>
    </row>
    <row r="171" spans="1:9" x14ac:dyDescent="0.3">
      <c r="A171">
        <v>2021</v>
      </c>
      <c r="B171">
        <v>3</v>
      </c>
      <c r="C171" s="1" t="s">
        <v>32</v>
      </c>
      <c r="D171" s="1" t="s">
        <v>35</v>
      </c>
      <c r="E171" s="1" t="s">
        <v>18</v>
      </c>
      <c r="F171">
        <v>0.35270000000000001</v>
      </c>
      <c r="G171">
        <v>64.167697000000004</v>
      </c>
      <c r="H171">
        <v>6.3500000000000001E-2</v>
      </c>
      <c r="I171">
        <v>77</v>
      </c>
    </row>
    <row r="172" spans="1:9" x14ac:dyDescent="0.3">
      <c r="A172">
        <v>2021</v>
      </c>
      <c r="B172">
        <v>3</v>
      </c>
      <c r="C172" s="1" t="s">
        <v>32</v>
      </c>
      <c r="D172" s="1" t="s">
        <v>35</v>
      </c>
      <c r="E172" s="1" t="s">
        <v>12</v>
      </c>
      <c r="F172">
        <v>1.0125999999999999</v>
      </c>
      <c r="G172">
        <v>211.265253</v>
      </c>
      <c r="H172">
        <v>0.35439999999999999</v>
      </c>
      <c r="I172">
        <v>87</v>
      </c>
    </row>
    <row r="173" spans="1:9" x14ac:dyDescent="0.3">
      <c r="A173">
        <v>2021</v>
      </c>
      <c r="B173">
        <v>3</v>
      </c>
      <c r="C173" s="1" t="s">
        <v>32</v>
      </c>
      <c r="D173" s="1" t="s">
        <v>29</v>
      </c>
      <c r="E173" s="1" t="s">
        <v>13</v>
      </c>
      <c r="F173">
        <v>0.52410000000000001</v>
      </c>
      <c r="G173">
        <v>198.85196199999999</v>
      </c>
      <c r="H173">
        <v>0.2097</v>
      </c>
      <c r="I173">
        <v>0</v>
      </c>
    </row>
    <row r="174" spans="1:9" x14ac:dyDescent="0.3">
      <c r="A174">
        <v>2021</v>
      </c>
      <c r="B174">
        <v>3</v>
      </c>
      <c r="C174" s="1" t="s">
        <v>32</v>
      </c>
      <c r="D174" s="1" t="s">
        <v>37</v>
      </c>
      <c r="E174" s="1" t="s">
        <v>12</v>
      </c>
      <c r="F174">
        <v>1.0016</v>
      </c>
      <c r="G174">
        <v>197.96796900000001</v>
      </c>
      <c r="H174">
        <v>0.35039999999999999</v>
      </c>
      <c r="I174">
        <v>118</v>
      </c>
    </row>
    <row r="175" spans="1:9" x14ac:dyDescent="0.3">
      <c r="A175">
        <v>2021</v>
      </c>
      <c r="B175">
        <v>3</v>
      </c>
      <c r="C175" s="1" t="s">
        <v>9</v>
      </c>
      <c r="D175" s="1" t="s">
        <v>10</v>
      </c>
      <c r="E175" s="1" t="s">
        <v>46</v>
      </c>
      <c r="F175">
        <v>24.970500000000001</v>
      </c>
      <c r="G175">
        <v>1670.2213999999999</v>
      </c>
      <c r="H175">
        <v>4.9941000000000004</v>
      </c>
      <c r="I175">
        <v>543</v>
      </c>
    </row>
    <row r="176" spans="1:9" x14ac:dyDescent="0.3">
      <c r="A176">
        <v>2021</v>
      </c>
      <c r="B176">
        <v>3</v>
      </c>
      <c r="C176" s="1" t="s">
        <v>26</v>
      </c>
      <c r="D176" s="1" t="s">
        <v>10</v>
      </c>
      <c r="E176" s="1" t="s">
        <v>46</v>
      </c>
      <c r="F176">
        <v>14.6105</v>
      </c>
      <c r="G176">
        <v>876.25260000000003</v>
      </c>
      <c r="H176">
        <v>2.9220999999999999</v>
      </c>
      <c r="I176">
        <v>1735</v>
      </c>
    </row>
    <row r="177" spans="1:9" x14ac:dyDescent="0.3">
      <c r="A177">
        <v>2021</v>
      </c>
      <c r="B177">
        <v>3</v>
      </c>
      <c r="C177" s="1" t="s">
        <v>32</v>
      </c>
      <c r="D177" s="1" t="s">
        <v>10</v>
      </c>
      <c r="E177" s="1" t="s">
        <v>46</v>
      </c>
      <c r="F177">
        <v>18.2471</v>
      </c>
      <c r="G177">
        <v>1287.2407000000001</v>
      </c>
      <c r="H177">
        <v>3.6494</v>
      </c>
      <c r="I177">
        <v>1862</v>
      </c>
    </row>
    <row r="178" spans="1:9" x14ac:dyDescent="0.3">
      <c r="A178">
        <v>2021</v>
      </c>
      <c r="B178">
        <v>4</v>
      </c>
      <c r="C178" s="1" t="s">
        <v>9</v>
      </c>
      <c r="D178" s="1" t="s">
        <v>10</v>
      </c>
      <c r="E178" s="1" t="s">
        <v>11</v>
      </c>
      <c r="F178">
        <v>14.3286</v>
      </c>
      <c r="G178">
        <v>961.05963199999997</v>
      </c>
      <c r="H178">
        <v>3.0089999999999999</v>
      </c>
      <c r="I178">
        <v>565</v>
      </c>
    </row>
    <row r="179" spans="1:9" x14ac:dyDescent="0.3">
      <c r="A179">
        <v>2021</v>
      </c>
      <c r="B179">
        <v>4</v>
      </c>
      <c r="C179" s="1" t="s">
        <v>9</v>
      </c>
      <c r="D179" s="1" t="s">
        <v>10</v>
      </c>
      <c r="E179" s="1" t="s">
        <v>12</v>
      </c>
      <c r="F179">
        <v>58.089399999999998</v>
      </c>
      <c r="G179">
        <v>5859.277454</v>
      </c>
      <c r="H179">
        <v>20.331199999999999</v>
      </c>
      <c r="I179">
        <v>796</v>
      </c>
    </row>
    <row r="180" spans="1:9" x14ac:dyDescent="0.3">
      <c r="A180">
        <v>2021</v>
      </c>
      <c r="B180">
        <v>4</v>
      </c>
      <c r="C180" s="1" t="s">
        <v>9</v>
      </c>
      <c r="D180" s="1" t="s">
        <v>10</v>
      </c>
      <c r="E180" s="1" t="s">
        <v>13</v>
      </c>
      <c r="F180">
        <v>21.5185</v>
      </c>
      <c r="G180">
        <v>2930.8649580000001</v>
      </c>
      <c r="H180">
        <v>10.7593</v>
      </c>
      <c r="I180">
        <v>570</v>
      </c>
    </row>
    <row r="181" spans="1:9" x14ac:dyDescent="0.3">
      <c r="A181">
        <v>2021</v>
      </c>
      <c r="B181">
        <v>4</v>
      </c>
      <c r="C181" s="1" t="s">
        <v>9</v>
      </c>
      <c r="D181" s="1" t="s">
        <v>15</v>
      </c>
      <c r="E181" s="1" t="s">
        <v>11</v>
      </c>
      <c r="F181">
        <v>8.3500000000000005E-2</v>
      </c>
      <c r="G181">
        <v>10.429016000000001</v>
      </c>
      <c r="H181">
        <v>1.67E-2</v>
      </c>
      <c r="I181">
        <v>11</v>
      </c>
    </row>
    <row r="182" spans="1:9" x14ac:dyDescent="0.3">
      <c r="A182">
        <v>2021</v>
      </c>
      <c r="B182">
        <v>4</v>
      </c>
      <c r="C182" s="1" t="s">
        <v>9</v>
      </c>
      <c r="D182" s="1" t="s">
        <v>15</v>
      </c>
      <c r="E182" s="1" t="s">
        <v>13</v>
      </c>
      <c r="F182">
        <v>15.4084</v>
      </c>
      <c r="G182">
        <v>3419.5150130000002</v>
      </c>
      <c r="H182">
        <v>6.1634000000000002</v>
      </c>
      <c r="I182">
        <v>628</v>
      </c>
    </row>
    <row r="183" spans="1:9" x14ac:dyDescent="0.3">
      <c r="A183">
        <v>2021</v>
      </c>
      <c r="B183">
        <v>4</v>
      </c>
      <c r="C183" s="1" t="s">
        <v>9</v>
      </c>
      <c r="D183" s="1" t="s">
        <v>20</v>
      </c>
      <c r="E183" s="1" t="s">
        <v>12</v>
      </c>
      <c r="F183">
        <v>4.0396999999999998</v>
      </c>
      <c r="G183">
        <v>308.45032099999997</v>
      </c>
      <c r="H183">
        <v>1.4541999999999999</v>
      </c>
      <c r="I183">
        <v>232</v>
      </c>
    </row>
    <row r="184" spans="1:9" x14ac:dyDescent="0.3">
      <c r="A184">
        <v>2021</v>
      </c>
      <c r="B184">
        <v>4</v>
      </c>
      <c r="C184" s="1" t="s">
        <v>9</v>
      </c>
      <c r="D184" s="1" t="s">
        <v>17</v>
      </c>
      <c r="E184" s="1" t="s">
        <v>18</v>
      </c>
      <c r="F184">
        <v>2.7690000000000001</v>
      </c>
      <c r="G184">
        <v>305.04915099999999</v>
      </c>
      <c r="H184">
        <v>0.49840000000000001</v>
      </c>
      <c r="I184">
        <v>101</v>
      </c>
    </row>
    <row r="185" spans="1:9" x14ac:dyDescent="0.3">
      <c r="A185">
        <v>2021</v>
      </c>
      <c r="B185">
        <v>4</v>
      </c>
      <c r="C185" s="1" t="s">
        <v>9</v>
      </c>
      <c r="D185" s="1" t="s">
        <v>16</v>
      </c>
      <c r="E185" s="1" t="s">
        <v>11</v>
      </c>
      <c r="F185">
        <v>2.1124000000000001</v>
      </c>
      <c r="G185">
        <v>138.82256000000001</v>
      </c>
      <c r="H185">
        <v>0.4859</v>
      </c>
      <c r="I185">
        <v>260</v>
      </c>
    </row>
    <row r="186" spans="1:9" x14ac:dyDescent="0.3">
      <c r="A186">
        <v>2021</v>
      </c>
      <c r="B186">
        <v>4</v>
      </c>
      <c r="C186" s="1" t="s">
        <v>9</v>
      </c>
      <c r="D186" s="1" t="s">
        <v>16</v>
      </c>
      <c r="E186" s="1" t="s">
        <v>13</v>
      </c>
      <c r="F186">
        <v>0.55410000000000004</v>
      </c>
      <c r="G186">
        <v>59.119019999999999</v>
      </c>
      <c r="H186">
        <v>0.24929999999999999</v>
      </c>
      <c r="I186">
        <v>100</v>
      </c>
    </row>
    <row r="187" spans="1:9" x14ac:dyDescent="0.3">
      <c r="A187">
        <v>2021</v>
      </c>
      <c r="B187">
        <v>4</v>
      </c>
      <c r="C187" s="1" t="s">
        <v>9</v>
      </c>
      <c r="D187" s="1" t="s">
        <v>21</v>
      </c>
      <c r="E187" s="1" t="s">
        <v>22</v>
      </c>
      <c r="F187">
        <v>4.7800000000000002E-2</v>
      </c>
      <c r="G187">
        <v>17.027861999999999</v>
      </c>
      <c r="H187">
        <v>1.34E-2</v>
      </c>
      <c r="I187">
        <v>21</v>
      </c>
    </row>
    <row r="188" spans="1:9" x14ac:dyDescent="0.3">
      <c r="A188">
        <v>2021</v>
      </c>
      <c r="B188">
        <v>4</v>
      </c>
      <c r="C188" s="1" t="s">
        <v>9</v>
      </c>
      <c r="D188" s="1" t="s">
        <v>21</v>
      </c>
      <c r="E188" s="1" t="s">
        <v>13</v>
      </c>
      <c r="F188">
        <v>0.94640000000000002</v>
      </c>
      <c r="G188">
        <v>122.809512</v>
      </c>
      <c r="H188">
        <v>0.3785</v>
      </c>
      <c r="I188">
        <v>131</v>
      </c>
    </row>
    <row r="189" spans="1:9" x14ac:dyDescent="0.3">
      <c r="A189">
        <v>2021</v>
      </c>
      <c r="B189">
        <v>4</v>
      </c>
      <c r="C189" s="1" t="s">
        <v>9</v>
      </c>
      <c r="D189" s="1" t="s">
        <v>19</v>
      </c>
      <c r="E189" s="1" t="s">
        <v>12</v>
      </c>
      <c r="F189">
        <v>0.65339999999999998</v>
      </c>
      <c r="G189">
        <v>91.436464000000001</v>
      </c>
      <c r="H189">
        <v>0.24179999999999999</v>
      </c>
      <c r="I189">
        <v>60</v>
      </c>
    </row>
    <row r="190" spans="1:9" x14ac:dyDescent="0.3">
      <c r="A190">
        <v>2021</v>
      </c>
      <c r="B190">
        <v>4</v>
      </c>
      <c r="C190" s="1" t="s">
        <v>9</v>
      </c>
      <c r="D190" s="1" t="s">
        <v>25</v>
      </c>
      <c r="E190" s="1" t="s">
        <v>18</v>
      </c>
      <c r="F190">
        <v>0.53820000000000001</v>
      </c>
      <c r="G190">
        <v>46.874411000000002</v>
      </c>
      <c r="H190">
        <v>9.69E-2</v>
      </c>
      <c r="I190">
        <v>91</v>
      </c>
    </row>
    <row r="191" spans="1:9" x14ac:dyDescent="0.3">
      <c r="A191">
        <v>2021</v>
      </c>
      <c r="B191">
        <v>4</v>
      </c>
      <c r="C191" s="1" t="s">
        <v>9</v>
      </c>
      <c r="D191" s="1" t="s">
        <v>25</v>
      </c>
      <c r="E191" s="1" t="s">
        <v>13</v>
      </c>
      <c r="F191">
        <v>1.7399999999999999E-2</v>
      </c>
      <c r="G191">
        <v>2.096333</v>
      </c>
      <c r="H191">
        <v>7.0000000000000001E-3</v>
      </c>
      <c r="I191">
        <v>6</v>
      </c>
    </row>
    <row r="192" spans="1:9" x14ac:dyDescent="0.3">
      <c r="A192">
        <v>2021</v>
      </c>
      <c r="B192">
        <v>4</v>
      </c>
      <c r="C192" s="1" t="s">
        <v>9</v>
      </c>
      <c r="D192" s="1" t="s">
        <v>23</v>
      </c>
      <c r="E192" s="1" t="s">
        <v>13</v>
      </c>
      <c r="F192">
        <v>0.25459999999999999</v>
      </c>
      <c r="G192">
        <v>45.806486</v>
      </c>
      <c r="H192">
        <v>0.1018</v>
      </c>
      <c r="I192">
        <v>154</v>
      </c>
    </row>
    <row r="193" spans="1:9" x14ac:dyDescent="0.3">
      <c r="A193">
        <v>2021</v>
      </c>
      <c r="B193">
        <v>4</v>
      </c>
      <c r="C193" s="1" t="s">
        <v>9</v>
      </c>
      <c r="D193" s="1" t="s">
        <v>42</v>
      </c>
      <c r="E193" s="1" t="s">
        <v>13</v>
      </c>
      <c r="F193">
        <v>0.21260000000000001</v>
      </c>
      <c r="G193">
        <v>42.238225</v>
      </c>
      <c r="H193">
        <v>8.5000000000000006E-2</v>
      </c>
      <c r="I193">
        <v>0</v>
      </c>
    </row>
    <row r="194" spans="1:9" x14ac:dyDescent="0.3">
      <c r="A194">
        <v>2021</v>
      </c>
      <c r="B194">
        <v>4</v>
      </c>
      <c r="C194" s="1" t="s">
        <v>26</v>
      </c>
      <c r="D194" s="1" t="s">
        <v>10</v>
      </c>
      <c r="E194" s="1" t="s">
        <v>11</v>
      </c>
      <c r="F194">
        <v>37.369300000000003</v>
      </c>
      <c r="G194">
        <v>2655.2929650000001</v>
      </c>
      <c r="H194">
        <v>7.8475999999999999</v>
      </c>
      <c r="I194">
        <v>6542</v>
      </c>
    </row>
    <row r="195" spans="1:9" x14ac:dyDescent="0.3">
      <c r="A195">
        <v>2021</v>
      </c>
      <c r="B195">
        <v>4</v>
      </c>
      <c r="C195" s="1" t="s">
        <v>26</v>
      </c>
      <c r="D195" s="1" t="s">
        <v>10</v>
      </c>
      <c r="E195" s="1" t="s">
        <v>12</v>
      </c>
      <c r="F195">
        <v>56.981400000000001</v>
      </c>
      <c r="G195">
        <v>5564.2522550000003</v>
      </c>
      <c r="H195">
        <v>19.9434</v>
      </c>
      <c r="I195">
        <v>9222</v>
      </c>
    </row>
    <row r="196" spans="1:9" x14ac:dyDescent="0.3">
      <c r="A196">
        <v>2021</v>
      </c>
      <c r="B196">
        <v>4</v>
      </c>
      <c r="C196" s="1" t="s">
        <v>26</v>
      </c>
      <c r="D196" s="1" t="s">
        <v>10</v>
      </c>
      <c r="E196" s="1" t="s">
        <v>13</v>
      </c>
      <c r="F196">
        <v>4.0119999999999996</v>
      </c>
      <c r="G196">
        <v>594.28795300000002</v>
      </c>
      <c r="H196">
        <v>2.0057999999999998</v>
      </c>
      <c r="I196">
        <v>625</v>
      </c>
    </row>
    <row r="197" spans="1:9" x14ac:dyDescent="0.3">
      <c r="A197">
        <v>2021</v>
      </c>
      <c r="B197">
        <v>4</v>
      </c>
      <c r="C197" s="1" t="s">
        <v>26</v>
      </c>
      <c r="D197" s="1" t="s">
        <v>10</v>
      </c>
      <c r="E197" s="1" t="s">
        <v>14</v>
      </c>
      <c r="F197">
        <v>0.38819999999999999</v>
      </c>
      <c r="G197">
        <v>65.343700999999996</v>
      </c>
      <c r="H197">
        <v>0.29120000000000001</v>
      </c>
      <c r="I197">
        <v>203</v>
      </c>
    </row>
    <row r="198" spans="1:9" x14ac:dyDescent="0.3">
      <c r="A198">
        <v>2021</v>
      </c>
      <c r="B198">
        <v>4</v>
      </c>
      <c r="C198" s="1" t="s">
        <v>26</v>
      </c>
      <c r="D198" s="1" t="s">
        <v>15</v>
      </c>
      <c r="E198" s="1" t="s">
        <v>11</v>
      </c>
      <c r="F198">
        <v>5.8999999999999999E-3</v>
      </c>
      <c r="G198">
        <v>0.77047699999999997</v>
      </c>
      <c r="H198">
        <v>1.1999999999999999E-3</v>
      </c>
      <c r="I198">
        <v>3</v>
      </c>
    </row>
    <row r="199" spans="1:9" x14ac:dyDescent="0.3">
      <c r="A199">
        <v>2021</v>
      </c>
      <c r="B199">
        <v>4</v>
      </c>
      <c r="C199" s="1" t="s">
        <v>26</v>
      </c>
      <c r="D199" s="1" t="s">
        <v>15</v>
      </c>
      <c r="E199" s="1" t="s">
        <v>13</v>
      </c>
      <c r="F199">
        <v>5.9627999999999997</v>
      </c>
      <c r="G199">
        <v>1136.385272</v>
      </c>
      <c r="H199">
        <v>2.3852000000000002</v>
      </c>
      <c r="I199">
        <v>846</v>
      </c>
    </row>
    <row r="200" spans="1:9" x14ac:dyDescent="0.3">
      <c r="A200">
        <v>2021</v>
      </c>
      <c r="B200">
        <v>4</v>
      </c>
      <c r="C200" s="1" t="s">
        <v>26</v>
      </c>
      <c r="D200" s="1" t="s">
        <v>20</v>
      </c>
      <c r="E200" s="1" t="s">
        <v>12</v>
      </c>
      <c r="F200">
        <v>16.905999999999999</v>
      </c>
      <c r="G200">
        <v>993.90619800000002</v>
      </c>
      <c r="H200">
        <v>6.0861999999999998</v>
      </c>
      <c r="I200">
        <v>1853</v>
      </c>
    </row>
    <row r="201" spans="1:9" x14ac:dyDescent="0.3">
      <c r="A201">
        <v>2021</v>
      </c>
      <c r="B201">
        <v>4</v>
      </c>
      <c r="C201" s="1" t="s">
        <v>26</v>
      </c>
      <c r="D201" s="1" t="s">
        <v>16</v>
      </c>
      <c r="E201" s="1" t="s">
        <v>11</v>
      </c>
      <c r="F201">
        <v>5.1908000000000003</v>
      </c>
      <c r="G201">
        <v>360.73378200000002</v>
      </c>
      <c r="H201">
        <v>1.1939</v>
      </c>
      <c r="I201">
        <v>1868</v>
      </c>
    </row>
    <row r="202" spans="1:9" x14ac:dyDescent="0.3">
      <c r="A202">
        <v>2021</v>
      </c>
      <c r="B202">
        <v>4</v>
      </c>
      <c r="C202" s="1" t="s">
        <v>26</v>
      </c>
      <c r="D202" s="1" t="s">
        <v>16</v>
      </c>
      <c r="E202" s="1" t="s">
        <v>13</v>
      </c>
      <c r="F202">
        <v>0.70299999999999996</v>
      </c>
      <c r="G202">
        <v>79.828062000000003</v>
      </c>
      <c r="H202">
        <v>0.31630000000000003</v>
      </c>
      <c r="I202">
        <v>461</v>
      </c>
    </row>
    <row r="203" spans="1:9" x14ac:dyDescent="0.3">
      <c r="A203">
        <v>2021</v>
      </c>
      <c r="B203">
        <v>4</v>
      </c>
      <c r="C203" s="1" t="s">
        <v>26</v>
      </c>
      <c r="D203" s="1" t="s">
        <v>50</v>
      </c>
      <c r="E203" s="1" t="s">
        <v>27</v>
      </c>
      <c r="F203">
        <v>3.3595000000000002</v>
      </c>
      <c r="G203">
        <v>300.15178500000002</v>
      </c>
      <c r="H203">
        <v>1.075</v>
      </c>
      <c r="I203">
        <v>3105</v>
      </c>
    </row>
    <row r="204" spans="1:9" x14ac:dyDescent="0.3">
      <c r="A204">
        <v>2021</v>
      </c>
      <c r="B204">
        <v>4</v>
      </c>
      <c r="C204" s="1" t="s">
        <v>26</v>
      </c>
      <c r="D204" s="1" t="s">
        <v>17</v>
      </c>
      <c r="E204" s="1" t="s">
        <v>18</v>
      </c>
      <c r="F204">
        <v>1.4491000000000001</v>
      </c>
      <c r="G204">
        <v>133.11645799999999</v>
      </c>
      <c r="H204">
        <v>0.26079999999999998</v>
      </c>
      <c r="I204">
        <v>245</v>
      </c>
    </row>
    <row r="205" spans="1:9" x14ac:dyDescent="0.3">
      <c r="A205">
        <v>2021</v>
      </c>
      <c r="B205">
        <v>4</v>
      </c>
      <c r="C205" s="1" t="s">
        <v>26</v>
      </c>
      <c r="D205" s="1" t="s">
        <v>19</v>
      </c>
      <c r="E205" s="1" t="s">
        <v>12</v>
      </c>
      <c r="F205">
        <v>0.67720000000000002</v>
      </c>
      <c r="G205">
        <v>112.223814</v>
      </c>
      <c r="H205">
        <v>0.25059999999999999</v>
      </c>
      <c r="I205">
        <v>223</v>
      </c>
    </row>
    <row r="206" spans="1:9" x14ac:dyDescent="0.3">
      <c r="A206">
        <v>2021</v>
      </c>
      <c r="B206">
        <v>4</v>
      </c>
      <c r="C206" s="1" t="s">
        <v>26</v>
      </c>
      <c r="D206" s="1" t="s">
        <v>45</v>
      </c>
      <c r="E206" s="1" t="s">
        <v>12</v>
      </c>
      <c r="F206">
        <v>1.0268999999999999</v>
      </c>
      <c r="G206">
        <v>93.809292999999997</v>
      </c>
      <c r="H206">
        <v>0.3594</v>
      </c>
      <c r="I206">
        <v>525</v>
      </c>
    </row>
    <row r="207" spans="1:9" x14ac:dyDescent="0.3">
      <c r="A207">
        <v>2021</v>
      </c>
      <c r="B207">
        <v>4</v>
      </c>
      <c r="C207" s="1" t="s">
        <v>26</v>
      </c>
      <c r="D207" s="1" t="s">
        <v>51</v>
      </c>
      <c r="E207" s="1" t="s">
        <v>12</v>
      </c>
      <c r="F207">
        <v>0.96150000000000002</v>
      </c>
      <c r="G207">
        <v>73.015910000000005</v>
      </c>
      <c r="H207">
        <v>0.37019999999999997</v>
      </c>
      <c r="I207">
        <v>1065</v>
      </c>
    </row>
    <row r="208" spans="1:9" x14ac:dyDescent="0.3">
      <c r="A208">
        <v>2021</v>
      </c>
      <c r="B208">
        <v>4</v>
      </c>
      <c r="C208" s="1" t="s">
        <v>26</v>
      </c>
      <c r="D208" s="1" t="s">
        <v>37</v>
      </c>
      <c r="E208" s="1" t="s">
        <v>12</v>
      </c>
      <c r="F208">
        <v>0.33589999999999998</v>
      </c>
      <c r="G208">
        <v>66.834194999999994</v>
      </c>
      <c r="H208">
        <v>0.1176</v>
      </c>
      <c r="I208">
        <v>0</v>
      </c>
    </row>
    <row r="209" spans="1:9" x14ac:dyDescent="0.3">
      <c r="A209">
        <v>2021</v>
      </c>
      <c r="B209">
        <v>4</v>
      </c>
      <c r="C209" s="1" t="s">
        <v>32</v>
      </c>
      <c r="D209" s="1" t="s">
        <v>10</v>
      </c>
      <c r="E209" s="1" t="s">
        <v>11</v>
      </c>
      <c r="F209">
        <v>85.810699999999997</v>
      </c>
      <c r="G209">
        <v>5634.5941069999999</v>
      </c>
      <c r="H209">
        <v>18.020299999999999</v>
      </c>
      <c r="I209">
        <v>10675</v>
      </c>
    </row>
    <row r="210" spans="1:9" x14ac:dyDescent="0.3">
      <c r="A210">
        <v>2021</v>
      </c>
      <c r="B210">
        <v>4</v>
      </c>
      <c r="C210" s="1" t="s">
        <v>32</v>
      </c>
      <c r="D210" s="1" t="s">
        <v>10</v>
      </c>
      <c r="E210" s="1" t="s">
        <v>12</v>
      </c>
      <c r="F210">
        <v>143.6183</v>
      </c>
      <c r="G210">
        <v>13515.363595000001</v>
      </c>
      <c r="H210">
        <v>50.266399999999997</v>
      </c>
      <c r="I210">
        <v>15822</v>
      </c>
    </row>
    <row r="211" spans="1:9" x14ac:dyDescent="0.3">
      <c r="A211">
        <v>2021</v>
      </c>
      <c r="B211">
        <v>4</v>
      </c>
      <c r="C211" s="1" t="s">
        <v>32</v>
      </c>
      <c r="D211" s="1" t="s">
        <v>10</v>
      </c>
      <c r="E211" s="1" t="s">
        <v>13</v>
      </c>
      <c r="F211">
        <v>6.1444999999999999</v>
      </c>
      <c r="G211">
        <v>921.74749399999996</v>
      </c>
      <c r="H211">
        <v>3.0722</v>
      </c>
      <c r="I211">
        <v>644</v>
      </c>
    </row>
    <row r="212" spans="1:9" x14ac:dyDescent="0.3">
      <c r="A212">
        <v>2021</v>
      </c>
      <c r="B212">
        <v>4</v>
      </c>
      <c r="C212" s="1" t="s">
        <v>32</v>
      </c>
      <c r="D212" s="1" t="s">
        <v>10</v>
      </c>
      <c r="E212" s="1" t="s">
        <v>14</v>
      </c>
      <c r="F212">
        <v>3.7000000000000002E-3</v>
      </c>
      <c r="G212">
        <v>0.76968099999999995</v>
      </c>
      <c r="H212">
        <v>2.8E-3</v>
      </c>
      <c r="I212">
        <v>2</v>
      </c>
    </row>
    <row r="213" spans="1:9" x14ac:dyDescent="0.3">
      <c r="A213">
        <v>2021</v>
      </c>
      <c r="B213">
        <v>4</v>
      </c>
      <c r="C213" s="1" t="s">
        <v>32</v>
      </c>
      <c r="D213" s="1" t="s">
        <v>15</v>
      </c>
      <c r="E213" s="1" t="s">
        <v>11</v>
      </c>
      <c r="F213">
        <v>1.2159</v>
      </c>
      <c r="G213">
        <v>130.73209199999999</v>
      </c>
      <c r="H213">
        <v>0.2432</v>
      </c>
      <c r="I213">
        <v>190</v>
      </c>
    </row>
    <row r="214" spans="1:9" x14ac:dyDescent="0.3">
      <c r="A214">
        <v>2021</v>
      </c>
      <c r="B214">
        <v>4</v>
      </c>
      <c r="C214" s="1" t="s">
        <v>32</v>
      </c>
      <c r="D214" s="1" t="s">
        <v>15</v>
      </c>
      <c r="E214" s="1" t="s">
        <v>13</v>
      </c>
      <c r="F214">
        <v>20.354199999999999</v>
      </c>
      <c r="G214">
        <v>4574.9370220000001</v>
      </c>
      <c r="H214">
        <v>8.1417000000000002</v>
      </c>
      <c r="I214">
        <v>1774</v>
      </c>
    </row>
    <row r="215" spans="1:9" x14ac:dyDescent="0.3">
      <c r="A215">
        <v>2021</v>
      </c>
      <c r="B215">
        <v>4</v>
      </c>
      <c r="C215" s="1" t="s">
        <v>32</v>
      </c>
      <c r="D215" s="1" t="s">
        <v>20</v>
      </c>
      <c r="E215" s="1" t="s">
        <v>12</v>
      </c>
      <c r="F215">
        <v>35.147500000000001</v>
      </c>
      <c r="G215">
        <v>2209.3593999999998</v>
      </c>
      <c r="H215">
        <v>12.6531</v>
      </c>
      <c r="I215">
        <v>1975</v>
      </c>
    </row>
    <row r="216" spans="1:9" x14ac:dyDescent="0.3">
      <c r="A216">
        <v>2021</v>
      </c>
      <c r="B216">
        <v>4</v>
      </c>
      <c r="C216" s="1" t="s">
        <v>32</v>
      </c>
      <c r="D216" s="1" t="s">
        <v>33</v>
      </c>
      <c r="E216" s="1" t="s">
        <v>18</v>
      </c>
      <c r="F216">
        <v>1.9362999999999999</v>
      </c>
      <c r="G216">
        <v>590.07532900000001</v>
      </c>
      <c r="H216">
        <v>0.36799999999999999</v>
      </c>
      <c r="I216">
        <v>107</v>
      </c>
    </row>
    <row r="217" spans="1:9" x14ac:dyDescent="0.3">
      <c r="A217">
        <v>2021</v>
      </c>
      <c r="B217">
        <v>4</v>
      </c>
      <c r="C217" s="1" t="s">
        <v>32</v>
      </c>
      <c r="D217" s="1" t="s">
        <v>33</v>
      </c>
      <c r="E217" s="1" t="s">
        <v>12</v>
      </c>
      <c r="F217">
        <v>3.0700000000000002E-2</v>
      </c>
      <c r="G217">
        <v>11.345499</v>
      </c>
      <c r="H217">
        <v>1.09E-2</v>
      </c>
      <c r="I217">
        <v>7</v>
      </c>
    </row>
    <row r="218" spans="1:9" x14ac:dyDescent="0.3">
      <c r="A218">
        <v>2021</v>
      </c>
      <c r="B218">
        <v>4</v>
      </c>
      <c r="C218" s="1" t="s">
        <v>32</v>
      </c>
      <c r="D218" s="1" t="s">
        <v>33</v>
      </c>
      <c r="E218" s="1" t="s">
        <v>13</v>
      </c>
      <c r="F218">
        <v>7.2900000000000006E-2</v>
      </c>
      <c r="G218">
        <v>36.270744999999998</v>
      </c>
      <c r="H218">
        <v>3.6499999999999998E-2</v>
      </c>
      <c r="I218">
        <v>49</v>
      </c>
    </row>
    <row r="219" spans="1:9" x14ac:dyDescent="0.3">
      <c r="A219">
        <v>2021</v>
      </c>
      <c r="B219">
        <v>4</v>
      </c>
      <c r="C219" s="1" t="s">
        <v>32</v>
      </c>
      <c r="D219" s="1" t="s">
        <v>16</v>
      </c>
      <c r="E219" s="1" t="s">
        <v>11</v>
      </c>
      <c r="F219">
        <v>2.0750000000000002</v>
      </c>
      <c r="G219">
        <v>96.486401000000001</v>
      </c>
      <c r="H219">
        <v>0.4773</v>
      </c>
      <c r="I219">
        <v>421</v>
      </c>
    </row>
    <row r="220" spans="1:9" x14ac:dyDescent="0.3">
      <c r="A220">
        <v>2021</v>
      </c>
      <c r="B220">
        <v>4</v>
      </c>
      <c r="C220" s="1" t="s">
        <v>32</v>
      </c>
      <c r="D220" s="1" t="s">
        <v>16</v>
      </c>
      <c r="E220" s="1" t="s">
        <v>13</v>
      </c>
      <c r="F220">
        <v>3.1939000000000002</v>
      </c>
      <c r="G220">
        <v>374.99953299999999</v>
      </c>
      <c r="H220">
        <v>1.4373</v>
      </c>
      <c r="I220">
        <v>1777</v>
      </c>
    </row>
    <row r="221" spans="1:9" x14ac:dyDescent="0.3">
      <c r="A221">
        <v>2021</v>
      </c>
      <c r="B221">
        <v>4</v>
      </c>
      <c r="C221" s="1" t="s">
        <v>32</v>
      </c>
      <c r="D221" s="1" t="s">
        <v>50</v>
      </c>
      <c r="E221" s="1" t="s">
        <v>27</v>
      </c>
      <c r="F221">
        <v>5.1391</v>
      </c>
      <c r="G221">
        <v>458.18407400000001</v>
      </c>
      <c r="H221">
        <v>1.6445000000000001</v>
      </c>
      <c r="I221">
        <v>3919</v>
      </c>
    </row>
    <row r="222" spans="1:9" x14ac:dyDescent="0.3">
      <c r="A222">
        <v>2021</v>
      </c>
      <c r="B222">
        <v>4</v>
      </c>
      <c r="C222" s="1" t="s">
        <v>32</v>
      </c>
      <c r="D222" s="1" t="s">
        <v>19</v>
      </c>
      <c r="E222" s="1" t="s">
        <v>12</v>
      </c>
      <c r="F222">
        <v>1.5242</v>
      </c>
      <c r="G222">
        <v>283.17352</v>
      </c>
      <c r="H222">
        <v>0.56389999999999996</v>
      </c>
      <c r="I222">
        <v>201</v>
      </c>
    </row>
    <row r="223" spans="1:9" x14ac:dyDescent="0.3">
      <c r="A223">
        <v>2021</v>
      </c>
      <c r="B223">
        <v>4</v>
      </c>
      <c r="C223" s="1" t="s">
        <v>32</v>
      </c>
      <c r="D223" s="1" t="s">
        <v>34</v>
      </c>
      <c r="E223" s="1" t="s">
        <v>18</v>
      </c>
      <c r="F223">
        <v>6.9999999999999999E-4</v>
      </c>
      <c r="G223">
        <v>0.330204</v>
      </c>
      <c r="H223">
        <v>1E-4</v>
      </c>
      <c r="I223">
        <v>0</v>
      </c>
    </row>
    <row r="224" spans="1:9" x14ac:dyDescent="0.3">
      <c r="A224">
        <v>2021</v>
      </c>
      <c r="B224">
        <v>4</v>
      </c>
      <c r="C224" s="1" t="s">
        <v>32</v>
      </c>
      <c r="D224" s="1" t="s">
        <v>34</v>
      </c>
      <c r="E224" s="1" t="s">
        <v>12</v>
      </c>
      <c r="F224">
        <v>8.3699999999999997E-2</v>
      </c>
      <c r="G224">
        <v>38.515669000000003</v>
      </c>
      <c r="H224">
        <v>2.93E-2</v>
      </c>
      <c r="I224">
        <v>0</v>
      </c>
    </row>
    <row r="225" spans="1:9" x14ac:dyDescent="0.3">
      <c r="A225">
        <v>2021</v>
      </c>
      <c r="B225">
        <v>4</v>
      </c>
      <c r="C225" s="1" t="s">
        <v>32</v>
      </c>
      <c r="D225" s="1" t="s">
        <v>34</v>
      </c>
      <c r="E225" s="1" t="s">
        <v>13</v>
      </c>
      <c r="F225">
        <v>0.32790000000000002</v>
      </c>
      <c r="G225">
        <v>191.16669099999999</v>
      </c>
      <c r="H225">
        <v>0.13769999999999999</v>
      </c>
      <c r="I225">
        <v>0</v>
      </c>
    </row>
    <row r="226" spans="1:9" x14ac:dyDescent="0.3">
      <c r="A226">
        <v>2021</v>
      </c>
      <c r="B226">
        <v>4</v>
      </c>
      <c r="C226" s="1" t="s">
        <v>32</v>
      </c>
      <c r="D226" s="1" t="s">
        <v>37</v>
      </c>
      <c r="E226" s="1" t="s">
        <v>12</v>
      </c>
      <c r="F226">
        <v>1.1543000000000001</v>
      </c>
      <c r="G226">
        <v>213.32597899999999</v>
      </c>
      <c r="H226">
        <v>0.40400000000000003</v>
      </c>
      <c r="I226">
        <v>116</v>
      </c>
    </row>
    <row r="227" spans="1:9" x14ac:dyDescent="0.3">
      <c r="A227">
        <v>2021</v>
      </c>
      <c r="B227">
        <v>4</v>
      </c>
      <c r="C227" s="1" t="s">
        <v>32</v>
      </c>
      <c r="D227" s="1" t="s">
        <v>47</v>
      </c>
      <c r="E227" s="1" t="s">
        <v>11</v>
      </c>
      <c r="F227">
        <v>0.1671</v>
      </c>
      <c r="G227">
        <v>83.729709999999997</v>
      </c>
      <c r="H227">
        <v>3.3399999999999999E-2</v>
      </c>
      <c r="I227">
        <v>0</v>
      </c>
    </row>
    <row r="228" spans="1:9" x14ac:dyDescent="0.3">
      <c r="A228">
        <v>2021</v>
      </c>
      <c r="B228">
        <v>4</v>
      </c>
      <c r="C228" s="1" t="s">
        <v>32</v>
      </c>
      <c r="D228" s="1" t="s">
        <v>47</v>
      </c>
      <c r="E228" s="1" t="s">
        <v>12</v>
      </c>
      <c r="F228">
        <v>0.24410000000000001</v>
      </c>
      <c r="G228">
        <v>124.68517799999999</v>
      </c>
      <c r="H228">
        <v>8.5500000000000007E-2</v>
      </c>
      <c r="I228">
        <v>0</v>
      </c>
    </row>
    <row r="229" spans="1:9" x14ac:dyDescent="0.3">
      <c r="A229">
        <v>2021</v>
      </c>
      <c r="B229">
        <v>4</v>
      </c>
      <c r="C229" s="1" t="s">
        <v>9</v>
      </c>
      <c r="D229" s="1" t="s">
        <v>10</v>
      </c>
      <c r="E229" s="1" t="s">
        <v>46</v>
      </c>
      <c r="F229">
        <v>19.313300000000002</v>
      </c>
      <c r="G229">
        <v>1358.9363000000001</v>
      </c>
      <c r="H229">
        <v>3.8626</v>
      </c>
      <c r="I229">
        <v>543</v>
      </c>
    </row>
    <row r="230" spans="1:9" x14ac:dyDescent="0.3">
      <c r="A230">
        <v>2021</v>
      </c>
      <c r="B230">
        <v>4</v>
      </c>
      <c r="C230" s="1" t="s">
        <v>26</v>
      </c>
      <c r="D230" s="1" t="s">
        <v>10</v>
      </c>
      <c r="E230" s="1" t="s">
        <v>46</v>
      </c>
      <c r="F230">
        <v>9.3768999999999991</v>
      </c>
      <c r="G230">
        <v>759.38620000000003</v>
      </c>
      <c r="H230">
        <v>1.8754</v>
      </c>
      <c r="I230">
        <v>1389</v>
      </c>
    </row>
    <row r="231" spans="1:9" x14ac:dyDescent="0.3">
      <c r="A231">
        <v>2021</v>
      </c>
      <c r="B231">
        <v>4</v>
      </c>
      <c r="C231" s="1" t="s">
        <v>32</v>
      </c>
      <c r="D231" s="1" t="s">
        <v>10</v>
      </c>
      <c r="E231" s="1" t="s">
        <v>46</v>
      </c>
      <c r="F231">
        <v>62.7087</v>
      </c>
      <c r="G231">
        <v>2991.2071999999998</v>
      </c>
      <c r="H231">
        <v>12.541700000000001</v>
      </c>
      <c r="I231">
        <v>1647</v>
      </c>
    </row>
    <row r="232" spans="1:9" x14ac:dyDescent="0.3">
      <c r="A232">
        <v>2021</v>
      </c>
      <c r="B232">
        <v>5</v>
      </c>
      <c r="C232" s="1" t="s">
        <v>9</v>
      </c>
      <c r="D232" s="1" t="s">
        <v>10</v>
      </c>
      <c r="E232" s="1" t="s">
        <v>11</v>
      </c>
      <c r="F232">
        <v>13.557600000000001</v>
      </c>
      <c r="G232">
        <v>911.40984700000001</v>
      </c>
      <c r="H232">
        <v>2.8471000000000002</v>
      </c>
      <c r="I232">
        <v>558</v>
      </c>
    </row>
    <row r="233" spans="1:9" x14ac:dyDescent="0.3">
      <c r="A233">
        <v>2021</v>
      </c>
      <c r="B233">
        <v>5</v>
      </c>
      <c r="C233" s="1" t="s">
        <v>9</v>
      </c>
      <c r="D233" s="1" t="s">
        <v>10</v>
      </c>
      <c r="E233" s="1" t="s">
        <v>12</v>
      </c>
      <c r="F233">
        <v>47.718600000000002</v>
      </c>
      <c r="G233">
        <v>4885.2228940000005</v>
      </c>
      <c r="H233">
        <v>16.7014</v>
      </c>
      <c r="I233">
        <v>788</v>
      </c>
    </row>
    <row r="234" spans="1:9" x14ac:dyDescent="0.3">
      <c r="A234">
        <v>2021</v>
      </c>
      <c r="B234">
        <v>5</v>
      </c>
      <c r="C234" s="1" t="s">
        <v>9</v>
      </c>
      <c r="D234" s="1" t="s">
        <v>10</v>
      </c>
      <c r="E234" s="1" t="s">
        <v>13</v>
      </c>
      <c r="F234">
        <v>44.884999999999998</v>
      </c>
      <c r="G234">
        <v>4601.9253820000004</v>
      </c>
      <c r="H234">
        <v>22.442499999999999</v>
      </c>
      <c r="I234">
        <v>573</v>
      </c>
    </row>
    <row r="235" spans="1:9" x14ac:dyDescent="0.3">
      <c r="A235">
        <v>2021</v>
      </c>
      <c r="B235">
        <v>5</v>
      </c>
      <c r="C235" s="1" t="s">
        <v>9</v>
      </c>
      <c r="D235" s="1" t="s">
        <v>15</v>
      </c>
      <c r="E235" s="1" t="s">
        <v>11</v>
      </c>
      <c r="F235">
        <v>8.7400000000000005E-2</v>
      </c>
      <c r="G235">
        <v>10.906751</v>
      </c>
      <c r="H235">
        <v>1.7399999999999999E-2</v>
      </c>
      <c r="I235">
        <v>9</v>
      </c>
    </row>
    <row r="236" spans="1:9" x14ac:dyDescent="0.3">
      <c r="A236">
        <v>2021</v>
      </c>
      <c r="B236">
        <v>5</v>
      </c>
      <c r="C236" s="1" t="s">
        <v>9</v>
      </c>
      <c r="D236" s="1" t="s">
        <v>15</v>
      </c>
      <c r="E236" s="1" t="s">
        <v>13</v>
      </c>
      <c r="F236">
        <v>30.9377</v>
      </c>
      <c r="G236">
        <v>5422.175792</v>
      </c>
      <c r="H236">
        <v>12.3752</v>
      </c>
      <c r="I236">
        <v>645</v>
      </c>
    </row>
    <row r="237" spans="1:9" x14ac:dyDescent="0.3">
      <c r="A237">
        <v>2021</v>
      </c>
      <c r="B237">
        <v>5</v>
      </c>
      <c r="C237" s="1" t="s">
        <v>9</v>
      </c>
      <c r="D237" s="1" t="s">
        <v>17</v>
      </c>
      <c r="E237" s="1" t="s">
        <v>18</v>
      </c>
      <c r="F237">
        <v>2.4346999999999999</v>
      </c>
      <c r="G237">
        <v>266.13412099999999</v>
      </c>
      <c r="H237">
        <v>0.43830000000000002</v>
      </c>
      <c r="I237">
        <v>98</v>
      </c>
    </row>
    <row r="238" spans="1:9" x14ac:dyDescent="0.3">
      <c r="A238">
        <v>2021</v>
      </c>
      <c r="B238">
        <v>5</v>
      </c>
      <c r="C238" s="1" t="s">
        <v>9</v>
      </c>
      <c r="D238" s="1" t="s">
        <v>20</v>
      </c>
      <c r="E238" s="1" t="s">
        <v>12</v>
      </c>
      <c r="F238">
        <v>3.0084</v>
      </c>
      <c r="G238">
        <v>254.33926600000001</v>
      </c>
      <c r="H238">
        <v>1.083</v>
      </c>
      <c r="I238">
        <v>229</v>
      </c>
    </row>
    <row r="239" spans="1:9" x14ac:dyDescent="0.3">
      <c r="A239">
        <v>2021</v>
      </c>
      <c r="B239">
        <v>5</v>
      </c>
      <c r="C239" s="1" t="s">
        <v>9</v>
      </c>
      <c r="D239" s="1" t="s">
        <v>16</v>
      </c>
      <c r="E239" s="1" t="s">
        <v>11</v>
      </c>
      <c r="F239">
        <v>1.2445999999999999</v>
      </c>
      <c r="G239">
        <v>82.654955000000001</v>
      </c>
      <c r="H239">
        <v>0.28620000000000001</v>
      </c>
      <c r="I239">
        <v>205</v>
      </c>
    </row>
    <row r="240" spans="1:9" x14ac:dyDescent="0.3">
      <c r="A240">
        <v>2021</v>
      </c>
      <c r="B240">
        <v>5</v>
      </c>
      <c r="C240" s="1" t="s">
        <v>9</v>
      </c>
      <c r="D240" s="1" t="s">
        <v>16</v>
      </c>
      <c r="E240" s="1" t="s">
        <v>13</v>
      </c>
      <c r="F240">
        <v>1.3680000000000001</v>
      </c>
      <c r="G240">
        <v>98.160893999999999</v>
      </c>
      <c r="H240">
        <v>0.61560000000000004</v>
      </c>
      <c r="I240">
        <v>85</v>
      </c>
    </row>
    <row r="241" spans="1:9" x14ac:dyDescent="0.3">
      <c r="A241">
        <v>2021</v>
      </c>
      <c r="B241">
        <v>5</v>
      </c>
      <c r="C241" s="1" t="s">
        <v>9</v>
      </c>
      <c r="D241" s="1" t="s">
        <v>23</v>
      </c>
      <c r="E241" s="1" t="s">
        <v>13</v>
      </c>
      <c r="F241">
        <v>1.0680000000000001</v>
      </c>
      <c r="G241">
        <v>168.19323</v>
      </c>
      <c r="H241">
        <v>0.42720000000000002</v>
      </c>
      <c r="I241">
        <v>207</v>
      </c>
    </row>
    <row r="242" spans="1:9" x14ac:dyDescent="0.3">
      <c r="A242">
        <v>2021</v>
      </c>
      <c r="B242">
        <v>5</v>
      </c>
      <c r="C242" s="1" t="s">
        <v>9</v>
      </c>
      <c r="D242" s="1" t="s">
        <v>21</v>
      </c>
      <c r="E242" s="1" t="s">
        <v>22</v>
      </c>
      <c r="F242">
        <v>4.4499999999999998E-2</v>
      </c>
      <c r="G242">
        <v>14.372702</v>
      </c>
      <c r="H242">
        <v>1.2500000000000001E-2</v>
      </c>
      <c r="I242">
        <v>16</v>
      </c>
    </row>
    <row r="243" spans="1:9" x14ac:dyDescent="0.3">
      <c r="A243">
        <v>2021</v>
      </c>
      <c r="B243">
        <v>5</v>
      </c>
      <c r="C243" s="1" t="s">
        <v>9</v>
      </c>
      <c r="D243" s="1" t="s">
        <v>21</v>
      </c>
      <c r="E243" s="1" t="s">
        <v>13</v>
      </c>
      <c r="F243">
        <v>1.1576</v>
      </c>
      <c r="G243">
        <v>149.28983400000001</v>
      </c>
      <c r="H243">
        <v>0.46310000000000001</v>
      </c>
      <c r="I243">
        <v>164</v>
      </c>
    </row>
    <row r="244" spans="1:9" x14ac:dyDescent="0.3">
      <c r="A244">
        <v>2021</v>
      </c>
      <c r="B244">
        <v>5</v>
      </c>
      <c r="C244" s="1" t="s">
        <v>9</v>
      </c>
      <c r="D244" s="1" t="s">
        <v>19</v>
      </c>
      <c r="E244" s="1" t="s">
        <v>12</v>
      </c>
      <c r="F244">
        <v>0.42920000000000003</v>
      </c>
      <c r="G244">
        <v>74.998660000000001</v>
      </c>
      <c r="H244">
        <v>0.15870000000000001</v>
      </c>
      <c r="I244">
        <v>46</v>
      </c>
    </row>
    <row r="245" spans="1:9" x14ac:dyDescent="0.3">
      <c r="A245">
        <v>2021</v>
      </c>
      <c r="B245">
        <v>5</v>
      </c>
      <c r="C245" s="1" t="s">
        <v>9</v>
      </c>
      <c r="D245" s="1" t="s">
        <v>45</v>
      </c>
      <c r="E245" s="1" t="s">
        <v>12</v>
      </c>
      <c r="F245">
        <v>1.1917</v>
      </c>
      <c r="G245">
        <v>73.446700000000007</v>
      </c>
      <c r="H245">
        <v>0.41710000000000003</v>
      </c>
      <c r="I245">
        <v>107</v>
      </c>
    </row>
    <row r="246" spans="1:9" x14ac:dyDescent="0.3">
      <c r="A246">
        <v>2021</v>
      </c>
      <c r="B246">
        <v>5</v>
      </c>
      <c r="C246" s="1" t="s">
        <v>9</v>
      </c>
      <c r="D246" s="1" t="s">
        <v>42</v>
      </c>
      <c r="E246" s="1" t="s">
        <v>13</v>
      </c>
      <c r="F246">
        <v>0.25380000000000003</v>
      </c>
      <c r="G246">
        <v>44.394432000000002</v>
      </c>
      <c r="H246">
        <v>0.10150000000000001</v>
      </c>
      <c r="I246">
        <v>0</v>
      </c>
    </row>
    <row r="247" spans="1:9" x14ac:dyDescent="0.3">
      <c r="A247">
        <v>2021</v>
      </c>
      <c r="B247">
        <v>5</v>
      </c>
      <c r="C247" s="1" t="s">
        <v>26</v>
      </c>
      <c r="D247" s="1" t="s">
        <v>10</v>
      </c>
      <c r="E247" s="1" t="s">
        <v>11</v>
      </c>
      <c r="F247">
        <v>50.335700000000003</v>
      </c>
      <c r="G247">
        <v>3091.481526</v>
      </c>
      <c r="H247">
        <v>10.570499999999999</v>
      </c>
      <c r="I247">
        <v>7285</v>
      </c>
    </row>
    <row r="248" spans="1:9" x14ac:dyDescent="0.3">
      <c r="A248">
        <v>2021</v>
      </c>
      <c r="B248">
        <v>5</v>
      </c>
      <c r="C248" s="1" t="s">
        <v>26</v>
      </c>
      <c r="D248" s="1" t="s">
        <v>10</v>
      </c>
      <c r="E248" s="1" t="s">
        <v>12</v>
      </c>
      <c r="F248">
        <v>47.702100000000002</v>
      </c>
      <c r="G248">
        <v>4930.1995589999997</v>
      </c>
      <c r="H248">
        <v>16.695699999999999</v>
      </c>
      <c r="I248">
        <v>8658</v>
      </c>
    </row>
    <row r="249" spans="1:9" x14ac:dyDescent="0.3">
      <c r="A249">
        <v>2021</v>
      </c>
      <c r="B249">
        <v>5</v>
      </c>
      <c r="C249" s="1" t="s">
        <v>26</v>
      </c>
      <c r="D249" s="1" t="s">
        <v>10</v>
      </c>
      <c r="E249" s="1" t="s">
        <v>13</v>
      </c>
      <c r="F249">
        <v>4.3446999999999996</v>
      </c>
      <c r="G249">
        <v>627.31473900000003</v>
      </c>
      <c r="H249">
        <v>2.1724000000000001</v>
      </c>
      <c r="I249">
        <v>566</v>
      </c>
    </row>
    <row r="250" spans="1:9" x14ac:dyDescent="0.3">
      <c r="A250">
        <v>2021</v>
      </c>
      <c r="B250">
        <v>5</v>
      </c>
      <c r="C250" s="1" t="s">
        <v>26</v>
      </c>
      <c r="D250" s="1" t="s">
        <v>10</v>
      </c>
      <c r="E250" s="1" t="s">
        <v>14</v>
      </c>
      <c r="F250">
        <v>0.38340000000000002</v>
      </c>
      <c r="G250">
        <v>61.923169999999999</v>
      </c>
      <c r="H250">
        <v>0.28760000000000002</v>
      </c>
      <c r="I250">
        <v>173</v>
      </c>
    </row>
    <row r="251" spans="1:9" x14ac:dyDescent="0.3">
      <c r="A251">
        <v>2021</v>
      </c>
      <c r="B251">
        <v>5</v>
      </c>
      <c r="C251" s="1" t="s">
        <v>26</v>
      </c>
      <c r="D251" s="1" t="s">
        <v>15</v>
      </c>
      <c r="E251" s="1" t="s">
        <v>11</v>
      </c>
      <c r="F251">
        <v>1.21E-2</v>
      </c>
      <c r="G251">
        <v>1.590881</v>
      </c>
      <c r="H251">
        <v>2.3999999999999998E-3</v>
      </c>
      <c r="I251">
        <v>8</v>
      </c>
    </row>
    <row r="252" spans="1:9" x14ac:dyDescent="0.3">
      <c r="A252">
        <v>2021</v>
      </c>
      <c r="B252">
        <v>5</v>
      </c>
      <c r="C252" s="1" t="s">
        <v>26</v>
      </c>
      <c r="D252" s="1" t="s">
        <v>15</v>
      </c>
      <c r="E252" s="1" t="s">
        <v>13</v>
      </c>
      <c r="F252">
        <v>5.9218999999999999</v>
      </c>
      <c r="G252">
        <v>1154.483978</v>
      </c>
      <c r="H252">
        <v>2.3687</v>
      </c>
      <c r="I252">
        <v>904</v>
      </c>
    </row>
    <row r="253" spans="1:9" x14ac:dyDescent="0.3">
      <c r="A253">
        <v>2021</v>
      </c>
      <c r="B253">
        <v>5</v>
      </c>
      <c r="C253" s="1" t="s">
        <v>26</v>
      </c>
      <c r="D253" s="1" t="s">
        <v>20</v>
      </c>
      <c r="E253" s="1" t="s">
        <v>12</v>
      </c>
      <c r="F253">
        <v>11.3992</v>
      </c>
      <c r="G253">
        <v>729.85568000000001</v>
      </c>
      <c r="H253">
        <v>4.1036999999999999</v>
      </c>
      <c r="I253">
        <v>1552</v>
      </c>
    </row>
    <row r="254" spans="1:9" x14ac:dyDescent="0.3">
      <c r="A254">
        <v>2021</v>
      </c>
      <c r="B254">
        <v>5</v>
      </c>
      <c r="C254" s="1" t="s">
        <v>26</v>
      </c>
      <c r="D254" s="1" t="s">
        <v>51</v>
      </c>
      <c r="E254" s="1" t="s">
        <v>12</v>
      </c>
      <c r="F254">
        <v>9.2888000000000002</v>
      </c>
      <c r="G254">
        <v>616.157152</v>
      </c>
      <c r="H254">
        <v>3.5762</v>
      </c>
      <c r="I254">
        <v>2250</v>
      </c>
    </row>
    <row r="255" spans="1:9" x14ac:dyDescent="0.3">
      <c r="A255">
        <v>2021</v>
      </c>
      <c r="B255">
        <v>5</v>
      </c>
      <c r="C255" s="1" t="s">
        <v>26</v>
      </c>
      <c r="D255" s="1" t="s">
        <v>51</v>
      </c>
      <c r="E255" s="1" t="s">
        <v>13</v>
      </c>
      <c r="F255">
        <v>8.9300000000000004E-2</v>
      </c>
      <c r="G255">
        <v>8.5145610000000005</v>
      </c>
      <c r="H255">
        <v>4.3799999999999999E-2</v>
      </c>
      <c r="I255">
        <v>138</v>
      </c>
    </row>
    <row r="256" spans="1:9" x14ac:dyDescent="0.3">
      <c r="A256">
        <v>2021</v>
      </c>
      <c r="B256">
        <v>5</v>
      </c>
      <c r="C256" s="1" t="s">
        <v>26</v>
      </c>
      <c r="D256" s="1" t="s">
        <v>45</v>
      </c>
      <c r="E256" s="1" t="s">
        <v>12</v>
      </c>
      <c r="F256">
        <v>8.7390000000000008</v>
      </c>
      <c r="G256">
        <v>530.79929600000003</v>
      </c>
      <c r="H256">
        <v>3.0586000000000002</v>
      </c>
      <c r="I256">
        <v>2725</v>
      </c>
    </row>
    <row r="257" spans="1:9" x14ac:dyDescent="0.3">
      <c r="A257">
        <v>2021</v>
      </c>
      <c r="B257">
        <v>5</v>
      </c>
      <c r="C257" s="1" t="s">
        <v>26</v>
      </c>
      <c r="D257" s="1" t="s">
        <v>16</v>
      </c>
      <c r="E257" s="1" t="s">
        <v>11</v>
      </c>
      <c r="F257">
        <v>4.1646000000000001</v>
      </c>
      <c r="G257">
        <v>281.72460000000001</v>
      </c>
      <c r="H257">
        <v>0.95789999999999997</v>
      </c>
      <c r="I257">
        <v>1325</v>
      </c>
    </row>
    <row r="258" spans="1:9" x14ac:dyDescent="0.3">
      <c r="A258">
        <v>2021</v>
      </c>
      <c r="B258">
        <v>5</v>
      </c>
      <c r="C258" s="1" t="s">
        <v>26</v>
      </c>
      <c r="D258" s="1" t="s">
        <v>16</v>
      </c>
      <c r="E258" s="1" t="s">
        <v>13</v>
      </c>
      <c r="F258">
        <v>1.0117</v>
      </c>
      <c r="G258">
        <v>87.100711000000004</v>
      </c>
      <c r="H258">
        <v>0.45529999999999998</v>
      </c>
      <c r="I258">
        <v>386</v>
      </c>
    </row>
    <row r="259" spans="1:9" x14ac:dyDescent="0.3">
      <c r="A259">
        <v>2021</v>
      </c>
      <c r="B259">
        <v>5</v>
      </c>
      <c r="C259" s="1" t="s">
        <v>26</v>
      </c>
      <c r="D259" s="1" t="s">
        <v>50</v>
      </c>
      <c r="E259" s="1" t="s">
        <v>27</v>
      </c>
      <c r="F259">
        <v>3.8908</v>
      </c>
      <c r="G259">
        <v>334.68803000000003</v>
      </c>
      <c r="H259">
        <v>1.2451000000000001</v>
      </c>
      <c r="I259">
        <v>3510</v>
      </c>
    </row>
    <row r="260" spans="1:9" x14ac:dyDescent="0.3">
      <c r="A260">
        <v>2021</v>
      </c>
      <c r="B260">
        <v>5</v>
      </c>
      <c r="C260" s="1" t="s">
        <v>26</v>
      </c>
      <c r="D260" s="1" t="s">
        <v>17</v>
      </c>
      <c r="E260" s="1" t="s">
        <v>18</v>
      </c>
      <c r="F260">
        <v>1.5262</v>
      </c>
      <c r="G260">
        <v>136.56304800000001</v>
      </c>
      <c r="H260">
        <v>0.2747</v>
      </c>
      <c r="I260">
        <v>212</v>
      </c>
    </row>
    <row r="261" spans="1:9" x14ac:dyDescent="0.3">
      <c r="A261">
        <v>2021</v>
      </c>
      <c r="B261">
        <v>5</v>
      </c>
      <c r="C261" s="1" t="s">
        <v>26</v>
      </c>
      <c r="D261" s="1" t="s">
        <v>19</v>
      </c>
      <c r="E261" s="1" t="s">
        <v>12</v>
      </c>
      <c r="F261">
        <v>0.67059999999999997</v>
      </c>
      <c r="G261">
        <v>111.212183</v>
      </c>
      <c r="H261">
        <v>0.24809999999999999</v>
      </c>
      <c r="I261">
        <v>270</v>
      </c>
    </row>
    <row r="262" spans="1:9" x14ac:dyDescent="0.3">
      <c r="A262">
        <v>2021</v>
      </c>
      <c r="B262">
        <v>5</v>
      </c>
      <c r="C262" s="1" t="s">
        <v>26</v>
      </c>
      <c r="D262" s="1" t="s">
        <v>52</v>
      </c>
      <c r="E262" s="1" t="s">
        <v>13</v>
      </c>
      <c r="F262">
        <v>1.0727</v>
      </c>
      <c r="G262">
        <v>91.027754000000002</v>
      </c>
      <c r="H262">
        <v>0.42909999999999998</v>
      </c>
      <c r="I262">
        <v>0</v>
      </c>
    </row>
    <row r="263" spans="1:9" x14ac:dyDescent="0.3">
      <c r="A263">
        <v>2021</v>
      </c>
      <c r="B263">
        <v>5</v>
      </c>
      <c r="C263" s="1" t="s">
        <v>32</v>
      </c>
      <c r="D263" s="1" t="s">
        <v>10</v>
      </c>
      <c r="E263" s="1" t="s">
        <v>11</v>
      </c>
      <c r="F263">
        <v>135.3355</v>
      </c>
      <c r="G263">
        <v>7220.074814999999</v>
      </c>
      <c r="H263">
        <v>28.420400000000001</v>
      </c>
      <c r="I263">
        <v>11852</v>
      </c>
    </row>
    <row r="264" spans="1:9" x14ac:dyDescent="0.3">
      <c r="A264">
        <v>2021</v>
      </c>
      <c r="B264">
        <v>5</v>
      </c>
      <c r="C264" s="1" t="s">
        <v>32</v>
      </c>
      <c r="D264" s="1" t="s">
        <v>10</v>
      </c>
      <c r="E264" s="1" t="s">
        <v>12</v>
      </c>
      <c r="F264">
        <v>94.342299999999994</v>
      </c>
      <c r="G264">
        <v>9661.2656210000005</v>
      </c>
      <c r="H264">
        <v>33.019599999999997</v>
      </c>
      <c r="I264">
        <v>15176</v>
      </c>
    </row>
    <row r="265" spans="1:9" x14ac:dyDescent="0.3">
      <c r="A265">
        <v>2021</v>
      </c>
      <c r="B265">
        <v>5</v>
      </c>
      <c r="C265" s="1" t="s">
        <v>32</v>
      </c>
      <c r="D265" s="1" t="s">
        <v>10</v>
      </c>
      <c r="E265" s="1" t="s">
        <v>13</v>
      </c>
      <c r="F265">
        <v>7.8155000000000001</v>
      </c>
      <c r="G265">
        <v>1041.9969940000001</v>
      </c>
      <c r="H265">
        <v>3.9077000000000002</v>
      </c>
      <c r="I265">
        <v>585</v>
      </c>
    </row>
    <row r="266" spans="1:9" x14ac:dyDescent="0.3">
      <c r="A266">
        <v>2021</v>
      </c>
      <c r="B266">
        <v>5</v>
      </c>
      <c r="C266" s="1" t="s">
        <v>32</v>
      </c>
      <c r="D266" s="1" t="s">
        <v>10</v>
      </c>
      <c r="E266" s="1" t="s">
        <v>14</v>
      </c>
      <c r="F266">
        <v>4.1999999999999997E-3</v>
      </c>
      <c r="G266">
        <v>0.86628899999999998</v>
      </c>
      <c r="H266">
        <v>3.0999999999999999E-3</v>
      </c>
      <c r="I266">
        <v>2</v>
      </c>
    </row>
    <row r="267" spans="1:9" x14ac:dyDescent="0.3">
      <c r="A267">
        <v>2021</v>
      </c>
      <c r="B267">
        <v>5</v>
      </c>
      <c r="C267" s="1" t="s">
        <v>32</v>
      </c>
      <c r="D267" s="1" t="s">
        <v>15</v>
      </c>
      <c r="E267" s="1" t="s">
        <v>11</v>
      </c>
      <c r="F267">
        <v>1.0079</v>
      </c>
      <c r="G267">
        <v>111.543779</v>
      </c>
      <c r="H267">
        <v>0.2016</v>
      </c>
      <c r="I267">
        <v>249</v>
      </c>
    </row>
    <row r="268" spans="1:9" x14ac:dyDescent="0.3">
      <c r="A268">
        <v>2021</v>
      </c>
      <c r="B268">
        <v>5</v>
      </c>
      <c r="C268" s="1" t="s">
        <v>32</v>
      </c>
      <c r="D268" s="1" t="s">
        <v>15</v>
      </c>
      <c r="E268" s="1" t="s">
        <v>13</v>
      </c>
      <c r="F268">
        <v>39.335599999999999</v>
      </c>
      <c r="G268">
        <v>7424.9488259999998</v>
      </c>
      <c r="H268">
        <v>15.734299999999999</v>
      </c>
      <c r="I268">
        <v>1844</v>
      </c>
    </row>
    <row r="269" spans="1:9" x14ac:dyDescent="0.3">
      <c r="A269">
        <v>2021</v>
      </c>
      <c r="B269">
        <v>5</v>
      </c>
      <c r="C269" s="1" t="s">
        <v>32</v>
      </c>
      <c r="D269" s="1" t="s">
        <v>51</v>
      </c>
      <c r="E269" s="1" t="s">
        <v>12</v>
      </c>
      <c r="F269">
        <v>34.928600000000003</v>
      </c>
      <c r="G269">
        <v>2329.209672</v>
      </c>
      <c r="H269">
        <v>13.4475</v>
      </c>
      <c r="I269">
        <v>7585</v>
      </c>
    </row>
    <row r="270" spans="1:9" x14ac:dyDescent="0.3">
      <c r="A270">
        <v>2021</v>
      </c>
      <c r="B270">
        <v>5</v>
      </c>
      <c r="C270" s="1" t="s">
        <v>32</v>
      </c>
      <c r="D270" s="1" t="s">
        <v>51</v>
      </c>
      <c r="E270" s="1" t="s">
        <v>13</v>
      </c>
      <c r="F270">
        <v>4.3999999999999997E-2</v>
      </c>
      <c r="G270">
        <v>4.9994110000000003</v>
      </c>
      <c r="H270">
        <v>2.1499999999999998E-2</v>
      </c>
      <c r="I270">
        <v>72</v>
      </c>
    </row>
    <row r="271" spans="1:9" x14ac:dyDescent="0.3">
      <c r="A271">
        <v>2021</v>
      </c>
      <c r="B271">
        <v>5</v>
      </c>
      <c r="C271" s="1" t="s">
        <v>32</v>
      </c>
      <c r="D271" s="1" t="s">
        <v>20</v>
      </c>
      <c r="E271" s="1" t="s">
        <v>12</v>
      </c>
      <c r="F271">
        <v>21.739599999999999</v>
      </c>
      <c r="G271">
        <v>1515.2832040000001</v>
      </c>
      <c r="H271">
        <v>7.8262</v>
      </c>
      <c r="I271">
        <v>1670</v>
      </c>
    </row>
    <row r="272" spans="1:9" x14ac:dyDescent="0.3">
      <c r="A272">
        <v>2021</v>
      </c>
      <c r="B272">
        <v>5</v>
      </c>
      <c r="C272" s="1" t="s">
        <v>32</v>
      </c>
      <c r="D272" s="1" t="s">
        <v>45</v>
      </c>
      <c r="E272" s="1" t="s">
        <v>12</v>
      </c>
      <c r="F272">
        <v>13.682700000000001</v>
      </c>
      <c r="G272">
        <v>829.92592400000001</v>
      </c>
      <c r="H272">
        <v>4.7889999999999997</v>
      </c>
      <c r="I272">
        <v>4261</v>
      </c>
    </row>
    <row r="273" spans="1:9" x14ac:dyDescent="0.3">
      <c r="A273">
        <v>2021</v>
      </c>
      <c r="B273">
        <v>5</v>
      </c>
      <c r="C273" s="1" t="s">
        <v>32</v>
      </c>
      <c r="D273" s="1" t="s">
        <v>16</v>
      </c>
      <c r="E273" s="1" t="s">
        <v>11</v>
      </c>
      <c r="F273">
        <v>1.9198999999999999</v>
      </c>
      <c r="G273">
        <v>60.751409000000002</v>
      </c>
      <c r="H273">
        <v>0.44159999999999999</v>
      </c>
      <c r="I273">
        <v>247</v>
      </c>
    </row>
    <row r="274" spans="1:9" x14ac:dyDescent="0.3">
      <c r="A274">
        <v>2021</v>
      </c>
      <c r="B274">
        <v>5</v>
      </c>
      <c r="C274" s="1" t="s">
        <v>32</v>
      </c>
      <c r="D274" s="1" t="s">
        <v>16</v>
      </c>
      <c r="E274" s="1" t="s">
        <v>13</v>
      </c>
      <c r="F274">
        <v>4.5819999999999999</v>
      </c>
      <c r="G274">
        <v>432.96244000000002</v>
      </c>
      <c r="H274">
        <v>2.0619000000000001</v>
      </c>
      <c r="I274">
        <v>1403</v>
      </c>
    </row>
    <row r="275" spans="1:9" x14ac:dyDescent="0.3">
      <c r="A275">
        <v>2021</v>
      </c>
      <c r="B275">
        <v>5</v>
      </c>
      <c r="C275" s="1" t="s">
        <v>32</v>
      </c>
      <c r="D275" s="1" t="s">
        <v>50</v>
      </c>
      <c r="E275" s="1" t="s">
        <v>27</v>
      </c>
      <c r="F275">
        <v>4.7962999999999996</v>
      </c>
      <c r="G275">
        <v>411.48491000000001</v>
      </c>
      <c r="H275">
        <v>1.5347999999999999</v>
      </c>
      <c r="I275">
        <v>3969</v>
      </c>
    </row>
    <row r="276" spans="1:9" x14ac:dyDescent="0.3">
      <c r="A276">
        <v>2021</v>
      </c>
      <c r="B276">
        <v>5</v>
      </c>
      <c r="C276" s="1" t="s">
        <v>32</v>
      </c>
      <c r="D276" s="1" t="s">
        <v>33</v>
      </c>
      <c r="E276" s="1" t="s">
        <v>18</v>
      </c>
      <c r="F276">
        <v>1.2937000000000001</v>
      </c>
      <c r="G276">
        <v>382.59960000000001</v>
      </c>
      <c r="H276">
        <v>0.2457</v>
      </c>
      <c r="I276">
        <v>113</v>
      </c>
    </row>
    <row r="277" spans="1:9" x14ac:dyDescent="0.3">
      <c r="A277">
        <v>2021</v>
      </c>
      <c r="B277">
        <v>5</v>
      </c>
      <c r="C277" s="1" t="s">
        <v>32</v>
      </c>
      <c r="D277" s="1" t="s">
        <v>33</v>
      </c>
      <c r="E277" s="1" t="s">
        <v>12</v>
      </c>
      <c r="F277">
        <v>1.1299999999999999E-2</v>
      </c>
      <c r="G277">
        <v>4.8052010000000003</v>
      </c>
      <c r="H277">
        <v>4.0000000000000001E-3</v>
      </c>
      <c r="I277">
        <v>4</v>
      </c>
    </row>
    <row r="278" spans="1:9" x14ac:dyDescent="0.3">
      <c r="A278">
        <v>2021</v>
      </c>
      <c r="B278">
        <v>5</v>
      </c>
      <c r="C278" s="1" t="s">
        <v>32</v>
      </c>
      <c r="D278" s="1" t="s">
        <v>33</v>
      </c>
      <c r="E278" s="1" t="s">
        <v>13</v>
      </c>
      <c r="F278">
        <v>4.9299999999999997E-2</v>
      </c>
      <c r="G278">
        <v>24.562618000000001</v>
      </c>
      <c r="H278">
        <v>2.46E-2</v>
      </c>
      <c r="I278">
        <v>44</v>
      </c>
    </row>
    <row r="279" spans="1:9" x14ac:dyDescent="0.3">
      <c r="A279">
        <v>2021</v>
      </c>
      <c r="B279">
        <v>5</v>
      </c>
      <c r="C279" s="1" t="s">
        <v>32</v>
      </c>
      <c r="D279" s="1" t="s">
        <v>19</v>
      </c>
      <c r="E279" s="1" t="s">
        <v>12</v>
      </c>
      <c r="F279">
        <v>1.6667000000000001</v>
      </c>
      <c r="G279">
        <v>316.39511399999998</v>
      </c>
      <c r="H279">
        <v>0.61660000000000004</v>
      </c>
      <c r="I279">
        <v>287</v>
      </c>
    </row>
    <row r="280" spans="1:9" x14ac:dyDescent="0.3">
      <c r="A280">
        <v>2021</v>
      </c>
      <c r="B280">
        <v>5</v>
      </c>
      <c r="C280" s="1" t="s">
        <v>32</v>
      </c>
      <c r="D280" s="1" t="s">
        <v>34</v>
      </c>
      <c r="E280" s="1" t="s">
        <v>12</v>
      </c>
      <c r="F280">
        <v>8.5300000000000001E-2</v>
      </c>
      <c r="G280">
        <v>39.231243999999997</v>
      </c>
      <c r="H280">
        <v>2.98E-2</v>
      </c>
      <c r="I280">
        <v>0</v>
      </c>
    </row>
    <row r="281" spans="1:9" x14ac:dyDescent="0.3">
      <c r="A281">
        <v>2021</v>
      </c>
      <c r="B281">
        <v>5</v>
      </c>
      <c r="C281" s="1" t="s">
        <v>32</v>
      </c>
      <c r="D281" s="1" t="s">
        <v>34</v>
      </c>
      <c r="E281" s="1" t="s">
        <v>13</v>
      </c>
      <c r="F281">
        <v>0.39800000000000002</v>
      </c>
      <c r="G281">
        <v>222.56314399999999</v>
      </c>
      <c r="H281">
        <v>0.16719999999999999</v>
      </c>
      <c r="I281">
        <v>0</v>
      </c>
    </row>
    <row r="282" spans="1:9" x14ac:dyDescent="0.3">
      <c r="A282">
        <v>2021</v>
      </c>
      <c r="B282">
        <v>5</v>
      </c>
      <c r="C282" s="1" t="s">
        <v>9</v>
      </c>
      <c r="D282" s="1" t="s">
        <v>10</v>
      </c>
      <c r="E282" s="1" t="s">
        <v>46</v>
      </c>
      <c r="F282">
        <v>22.617000000000001</v>
      </c>
      <c r="G282">
        <v>1451.1396</v>
      </c>
      <c r="H282">
        <v>4.5233999999999996</v>
      </c>
      <c r="I282">
        <v>539</v>
      </c>
    </row>
    <row r="283" spans="1:9" x14ac:dyDescent="0.3">
      <c r="A283">
        <v>2021</v>
      </c>
      <c r="B283">
        <v>5</v>
      </c>
      <c r="C283" s="1" t="s">
        <v>26</v>
      </c>
      <c r="D283" s="1" t="s">
        <v>10</v>
      </c>
      <c r="E283" s="1" t="s">
        <v>46</v>
      </c>
      <c r="F283">
        <v>8.8641000000000005</v>
      </c>
      <c r="G283">
        <v>751.66309999999999</v>
      </c>
      <c r="H283">
        <v>1.7727999999999999</v>
      </c>
      <c r="I283">
        <v>1521</v>
      </c>
    </row>
    <row r="284" spans="1:9" x14ac:dyDescent="0.3">
      <c r="A284">
        <v>2021</v>
      </c>
      <c r="B284">
        <v>5</v>
      </c>
      <c r="C284" s="1" t="s">
        <v>32</v>
      </c>
      <c r="D284" s="1" t="s">
        <v>10</v>
      </c>
      <c r="E284" s="1" t="s">
        <v>46</v>
      </c>
      <c r="F284">
        <v>17.621700000000001</v>
      </c>
      <c r="G284">
        <v>1321.7207000000001</v>
      </c>
      <c r="H284">
        <v>3.5244</v>
      </c>
      <c r="I284">
        <v>1773</v>
      </c>
    </row>
    <row r="285" spans="1:9" x14ac:dyDescent="0.3">
      <c r="A285">
        <v>2021</v>
      </c>
      <c r="B285">
        <v>6</v>
      </c>
      <c r="C285" s="1" t="s">
        <v>9</v>
      </c>
      <c r="D285" s="1" t="s">
        <v>10</v>
      </c>
      <c r="E285" s="1" t="s">
        <v>11</v>
      </c>
      <c r="F285">
        <v>14.488899999999999</v>
      </c>
      <c r="G285">
        <v>916.58914700000003</v>
      </c>
      <c r="H285">
        <v>3.0427</v>
      </c>
      <c r="I285">
        <v>553</v>
      </c>
    </row>
    <row r="286" spans="1:9" x14ac:dyDescent="0.3">
      <c r="A286">
        <v>2021</v>
      </c>
      <c r="B286">
        <v>6</v>
      </c>
      <c r="C286" s="1" t="s">
        <v>9</v>
      </c>
      <c r="D286" s="1" t="s">
        <v>10</v>
      </c>
      <c r="E286" s="1" t="s">
        <v>12</v>
      </c>
      <c r="F286">
        <v>48.458500000000001</v>
      </c>
      <c r="G286">
        <v>4782.5410529999999</v>
      </c>
      <c r="H286">
        <v>16.9604</v>
      </c>
      <c r="I286">
        <v>787</v>
      </c>
    </row>
    <row r="287" spans="1:9" x14ac:dyDescent="0.3">
      <c r="A287">
        <v>2021</v>
      </c>
      <c r="B287">
        <v>6</v>
      </c>
      <c r="C287" s="1" t="s">
        <v>9</v>
      </c>
      <c r="D287" s="1" t="s">
        <v>10</v>
      </c>
      <c r="E287" s="1" t="s">
        <v>13</v>
      </c>
      <c r="F287">
        <v>22.411200000000001</v>
      </c>
      <c r="G287">
        <v>2572.2582080000002</v>
      </c>
      <c r="H287">
        <v>11.205500000000001</v>
      </c>
      <c r="I287">
        <v>591</v>
      </c>
    </row>
    <row r="288" spans="1:9" x14ac:dyDescent="0.3">
      <c r="A288">
        <v>2021</v>
      </c>
      <c r="B288">
        <v>6</v>
      </c>
      <c r="C288" s="1" t="s">
        <v>9</v>
      </c>
      <c r="D288" s="1" t="s">
        <v>15</v>
      </c>
      <c r="E288" s="1" t="s">
        <v>11</v>
      </c>
      <c r="F288">
        <v>8.5000000000000006E-2</v>
      </c>
      <c r="G288">
        <v>10.520849999999999</v>
      </c>
      <c r="H288">
        <v>1.7000000000000001E-2</v>
      </c>
      <c r="I288">
        <v>11</v>
      </c>
    </row>
    <row r="289" spans="1:9" x14ac:dyDescent="0.3">
      <c r="A289">
        <v>2021</v>
      </c>
      <c r="B289">
        <v>6</v>
      </c>
      <c r="C289" s="1" t="s">
        <v>9</v>
      </c>
      <c r="D289" s="1" t="s">
        <v>15</v>
      </c>
      <c r="E289" s="1" t="s">
        <v>13</v>
      </c>
      <c r="F289">
        <v>27.608699999999999</v>
      </c>
      <c r="G289">
        <v>4729.6307349999997</v>
      </c>
      <c r="H289">
        <v>11.0434</v>
      </c>
      <c r="I289">
        <v>654</v>
      </c>
    </row>
    <row r="290" spans="1:9" x14ac:dyDescent="0.3">
      <c r="A290">
        <v>2021</v>
      </c>
      <c r="B290">
        <v>6</v>
      </c>
      <c r="C290" s="1" t="s">
        <v>9</v>
      </c>
      <c r="D290" s="1" t="s">
        <v>17</v>
      </c>
      <c r="E290" s="1" t="s">
        <v>18</v>
      </c>
      <c r="F290">
        <v>2.4222000000000001</v>
      </c>
      <c r="G290">
        <v>271.40478999999999</v>
      </c>
      <c r="H290">
        <v>0.436</v>
      </c>
      <c r="I290">
        <v>99</v>
      </c>
    </row>
    <row r="291" spans="1:9" x14ac:dyDescent="0.3">
      <c r="A291">
        <v>2021</v>
      </c>
      <c r="B291">
        <v>6</v>
      </c>
      <c r="C291" s="1" t="s">
        <v>9</v>
      </c>
      <c r="D291" s="1" t="s">
        <v>20</v>
      </c>
      <c r="E291" s="1" t="s">
        <v>12</v>
      </c>
      <c r="F291">
        <v>2.8008999999999999</v>
      </c>
      <c r="G291">
        <v>230.718658</v>
      </c>
      <c r="H291">
        <v>1.0083</v>
      </c>
      <c r="I291">
        <v>236</v>
      </c>
    </row>
    <row r="292" spans="1:9" x14ac:dyDescent="0.3">
      <c r="A292">
        <v>2021</v>
      </c>
      <c r="B292">
        <v>6</v>
      </c>
      <c r="C292" s="1" t="s">
        <v>9</v>
      </c>
      <c r="D292" s="1" t="s">
        <v>21</v>
      </c>
      <c r="E292" s="1" t="s">
        <v>22</v>
      </c>
      <c r="F292">
        <v>3.2399999999999998E-2</v>
      </c>
      <c r="G292">
        <v>10.521910999999999</v>
      </c>
      <c r="H292">
        <v>9.1000000000000004E-3</v>
      </c>
      <c r="I292">
        <v>15</v>
      </c>
    </row>
    <row r="293" spans="1:9" x14ac:dyDescent="0.3">
      <c r="A293">
        <v>2021</v>
      </c>
      <c r="B293">
        <v>6</v>
      </c>
      <c r="C293" s="1" t="s">
        <v>9</v>
      </c>
      <c r="D293" s="1" t="s">
        <v>21</v>
      </c>
      <c r="E293" s="1" t="s">
        <v>13</v>
      </c>
      <c r="F293">
        <v>1.024</v>
      </c>
      <c r="G293">
        <v>132.086592</v>
      </c>
      <c r="H293">
        <v>0.40960000000000002</v>
      </c>
      <c r="I293">
        <v>170</v>
      </c>
    </row>
    <row r="294" spans="1:9" x14ac:dyDescent="0.3">
      <c r="A294">
        <v>2021</v>
      </c>
      <c r="B294">
        <v>6</v>
      </c>
      <c r="C294" s="1" t="s">
        <v>9</v>
      </c>
      <c r="D294" s="1" t="s">
        <v>16</v>
      </c>
      <c r="E294" s="1" t="s">
        <v>11</v>
      </c>
      <c r="F294">
        <v>0.96430000000000005</v>
      </c>
      <c r="G294">
        <v>67.866183000000007</v>
      </c>
      <c r="H294">
        <v>0.2218</v>
      </c>
      <c r="I294">
        <v>149</v>
      </c>
    </row>
    <row r="295" spans="1:9" x14ac:dyDescent="0.3">
      <c r="A295">
        <v>2021</v>
      </c>
      <c r="B295">
        <v>6</v>
      </c>
      <c r="C295" s="1" t="s">
        <v>9</v>
      </c>
      <c r="D295" s="1" t="s">
        <v>16</v>
      </c>
      <c r="E295" s="1" t="s">
        <v>13</v>
      </c>
      <c r="F295">
        <v>0.71889999999999998</v>
      </c>
      <c r="G295">
        <v>59.064649000000003</v>
      </c>
      <c r="H295">
        <v>0.32350000000000001</v>
      </c>
      <c r="I295">
        <v>68</v>
      </c>
    </row>
    <row r="296" spans="1:9" x14ac:dyDescent="0.3">
      <c r="A296">
        <v>2021</v>
      </c>
      <c r="B296">
        <v>6</v>
      </c>
      <c r="C296" s="1" t="s">
        <v>9</v>
      </c>
      <c r="D296" s="1" t="s">
        <v>19</v>
      </c>
      <c r="E296" s="1" t="s">
        <v>12</v>
      </c>
      <c r="F296">
        <v>0.5625</v>
      </c>
      <c r="G296">
        <v>97.748138999999995</v>
      </c>
      <c r="H296">
        <v>0.20810000000000001</v>
      </c>
      <c r="I296">
        <v>0</v>
      </c>
    </row>
    <row r="297" spans="1:9" x14ac:dyDescent="0.3">
      <c r="A297">
        <v>2021</v>
      </c>
      <c r="B297">
        <v>6</v>
      </c>
      <c r="C297" s="1" t="s">
        <v>9</v>
      </c>
      <c r="D297" s="1" t="s">
        <v>23</v>
      </c>
      <c r="E297" s="1" t="s">
        <v>13</v>
      </c>
      <c r="F297">
        <v>0.68220000000000003</v>
      </c>
      <c r="G297">
        <v>88.235472999999999</v>
      </c>
      <c r="H297">
        <v>0.27289999999999998</v>
      </c>
      <c r="I297">
        <v>175</v>
      </c>
    </row>
    <row r="298" spans="1:9" x14ac:dyDescent="0.3">
      <c r="A298">
        <v>2021</v>
      </c>
      <c r="B298">
        <v>6</v>
      </c>
      <c r="C298" s="1" t="s">
        <v>9</v>
      </c>
      <c r="D298" s="1" t="s">
        <v>45</v>
      </c>
      <c r="E298" s="1" t="s">
        <v>12</v>
      </c>
      <c r="F298">
        <v>1.3838999999999999</v>
      </c>
      <c r="G298">
        <v>79.551433000000003</v>
      </c>
      <c r="H298">
        <v>0.4844</v>
      </c>
      <c r="I298">
        <v>118</v>
      </c>
    </row>
    <row r="299" spans="1:9" x14ac:dyDescent="0.3">
      <c r="A299">
        <v>2021</v>
      </c>
      <c r="B299">
        <v>6</v>
      </c>
      <c r="C299" s="1" t="s">
        <v>9</v>
      </c>
      <c r="D299" s="1" t="s">
        <v>51</v>
      </c>
      <c r="E299" s="1" t="s">
        <v>12</v>
      </c>
      <c r="F299">
        <v>0.12709999999999999</v>
      </c>
      <c r="G299">
        <v>9.6023119999999995</v>
      </c>
      <c r="H299">
        <v>4.8899999999999999E-2</v>
      </c>
      <c r="I299">
        <v>18</v>
      </c>
    </row>
    <row r="300" spans="1:9" x14ac:dyDescent="0.3">
      <c r="A300">
        <v>2021</v>
      </c>
      <c r="B300">
        <v>6</v>
      </c>
      <c r="C300" s="1" t="s">
        <v>9</v>
      </c>
      <c r="D300" s="1" t="s">
        <v>51</v>
      </c>
      <c r="E300" s="1" t="s">
        <v>13</v>
      </c>
      <c r="F300">
        <v>0.66779999999999995</v>
      </c>
      <c r="G300">
        <v>49.925815999999998</v>
      </c>
      <c r="H300">
        <v>0.32719999999999999</v>
      </c>
      <c r="I300">
        <v>108</v>
      </c>
    </row>
    <row r="301" spans="1:9" x14ac:dyDescent="0.3">
      <c r="A301">
        <v>2021</v>
      </c>
      <c r="B301">
        <v>6</v>
      </c>
      <c r="C301" s="1" t="s">
        <v>26</v>
      </c>
      <c r="D301" s="1" t="s">
        <v>10</v>
      </c>
      <c r="E301" s="1" t="s">
        <v>11</v>
      </c>
      <c r="F301">
        <v>48.83</v>
      </c>
      <c r="G301">
        <v>3039.185931</v>
      </c>
      <c r="H301">
        <v>10.254300000000001</v>
      </c>
      <c r="I301">
        <v>6761</v>
      </c>
    </row>
    <row r="302" spans="1:9" x14ac:dyDescent="0.3">
      <c r="A302">
        <v>2021</v>
      </c>
      <c r="B302">
        <v>6</v>
      </c>
      <c r="C302" s="1" t="s">
        <v>26</v>
      </c>
      <c r="D302" s="1" t="s">
        <v>10</v>
      </c>
      <c r="E302" s="1" t="s">
        <v>12</v>
      </c>
      <c r="F302">
        <v>41.097799999999999</v>
      </c>
      <c r="G302">
        <v>4352.489251</v>
      </c>
      <c r="H302">
        <v>14.3842</v>
      </c>
      <c r="I302">
        <v>7647</v>
      </c>
    </row>
    <row r="303" spans="1:9" x14ac:dyDescent="0.3">
      <c r="A303">
        <v>2021</v>
      </c>
      <c r="B303">
        <v>6</v>
      </c>
      <c r="C303" s="1" t="s">
        <v>26</v>
      </c>
      <c r="D303" s="1" t="s">
        <v>10</v>
      </c>
      <c r="E303" s="1" t="s">
        <v>13</v>
      </c>
      <c r="F303">
        <v>2.3570000000000002</v>
      </c>
      <c r="G303">
        <v>331.18594200000001</v>
      </c>
      <c r="H303">
        <v>1.1785000000000001</v>
      </c>
      <c r="I303">
        <v>504</v>
      </c>
    </row>
    <row r="304" spans="1:9" x14ac:dyDescent="0.3">
      <c r="A304">
        <v>2021</v>
      </c>
      <c r="B304">
        <v>6</v>
      </c>
      <c r="C304" s="1" t="s">
        <v>26</v>
      </c>
      <c r="D304" s="1" t="s">
        <v>10</v>
      </c>
      <c r="E304" s="1" t="s">
        <v>14</v>
      </c>
      <c r="F304">
        <v>0.35020000000000001</v>
      </c>
      <c r="G304">
        <v>56.559075</v>
      </c>
      <c r="H304">
        <v>0.2626</v>
      </c>
      <c r="I304">
        <v>163</v>
      </c>
    </row>
    <row r="305" spans="1:9" x14ac:dyDescent="0.3">
      <c r="A305">
        <v>2021</v>
      </c>
      <c r="B305">
        <v>6</v>
      </c>
      <c r="C305" s="1" t="s">
        <v>26</v>
      </c>
      <c r="D305" s="1" t="s">
        <v>15</v>
      </c>
      <c r="E305" s="1" t="s">
        <v>11</v>
      </c>
      <c r="F305">
        <v>1.72E-2</v>
      </c>
      <c r="G305">
        <v>1.9253960000000001</v>
      </c>
      <c r="H305">
        <v>3.3999999999999998E-3</v>
      </c>
      <c r="I305">
        <v>9</v>
      </c>
    </row>
    <row r="306" spans="1:9" x14ac:dyDescent="0.3">
      <c r="A306">
        <v>2021</v>
      </c>
      <c r="B306">
        <v>6</v>
      </c>
      <c r="C306" s="1" t="s">
        <v>26</v>
      </c>
      <c r="D306" s="1" t="s">
        <v>15</v>
      </c>
      <c r="E306" s="1" t="s">
        <v>13</v>
      </c>
      <c r="F306">
        <v>5.1814</v>
      </c>
      <c r="G306">
        <v>1062.609031</v>
      </c>
      <c r="H306">
        <v>2.0726</v>
      </c>
      <c r="I306">
        <v>803</v>
      </c>
    </row>
    <row r="307" spans="1:9" x14ac:dyDescent="0.3">
      <c r="A307">
        <v>2021</v>
      </c>
      <c r="B307">
        <v>6</v>
      </c>
      <c r="C307" s="1" t="s">
        <v>26</v>
      </c>
      <c r="D307" s="1" t="s">
        <v>51</v>
      </c>
      <c r="E307" s="1" t="s">
        <v>12</v>
      </c>
      <c r="F307">
        <v>5.6432000000000002</v>
      </c>
      <c r="G307">
        <v>371.37457999999998</v>
      </c>
      <c r="H307">
        <v>2.1726999999999999</v>
      </c>
      <c r="I307">
        <v>2335</v>
      </c>
    </row>
    <row r="308" spans="1:9" x14ac:dyDescent="0.3">
      <c r="A308">
        <v>2021</v>
      </c>
      <c r="B308">
        <v>6</v>
      </c>
      <c r="C308" s="1" t="s">
        <v>26</v>
      </c>
      <c r="D308" s="1" t="s">
        <v>51</v>
      </c>
      <c r="E308" s="1" t="s">
        <v>13</v>
      </c>
      <c r="F308">
        <v>5.2977999999999996</v>
      </c>
      <c r="G308">
        <v>395.90145899999999</v>
      </c>
      <c r="H308">
        <v>2.5958999999999999</v>
      </c>
      <c r="I308">
        <v>2479</v>
      </c>
    </row>
    <row r="309" spans="1:9" x14ac:dyDescent="0.3">
      <c r="A309">
        <v>2021</v>
      </c>
      <c r="B309">
        <v>6</v>
      </c>
      <c r="C309" s="1" t="s">
        <v>26</v>
      </c>
      <c r="D309" s="1" t="s">
        <v>20</v>
      </c>
      <c r="E309" s="1" t="s">
        <v>12</v>
      </c>
      <c r="F309">
        <v>12.1151</v>
      </c>
      <c r="G309">
        <v>684.56963099999996</v>
      </c>
      <c r="H309">
        <v>4.3615000000000004</v>
      </c>
      <c r="I309">
        <v>1387</v>
      </c>
    </row>
    <row r="310" spans="1:9" x14ac:dyDescent="0.3">
      <c r="A310">
        <v>2021</v>
      </c>
      <c r="B310">
        <v>6</v>
      </c>
      <c r="C310" s="1" t="s">
        <v>26</v>
      </c>
      <c r="D310" s="1" t="s">
        <v>45</v>
      </c>
      <c r="E310" s="1" t="s">
        <v>12</v>
      </c>
      <c r="F310">
        <v>9.0986999999999991</v>
      </c>
      <c r="G310">
        <v>522.36755200000005</v>
      </c>
      <c r="H310">
        <v>3.1844999999999999</v>
      </c>
      <c r="I310">
        <v>3345</v>
      </c>
    </row>
    <row r="311" spans="1:9" x14ac:dyDescent="0.3">
      <c r="A311">
        <v>2021</v>
      </c>
      <c r="B311">
        <v>6</v>
      </c>
      <c r="C311" s="1" t="s">
        <v>26</v>
      </c>
      <c r="D311" s="1" t="s">
        <v>16</v>
      </c>
      <c r="E311" s="1" t="s">
        <v>11</v>
      </c>
      <c r="F311">
        <v>4.6757</v>
      </c>
      <c r="G311">
        <v>315.49719700000003</v>
      </c>
      <c r="H311">
        <v>1.0753999999999999</v>
      </c>
      <c r="I311">
        <v>1483</v>
      </c>
    </row>
    <row r="312" spans="1:9" x14ac:dyDescent="0.3">
      <c r="A312">
        <v>2021</v>
      </c>
      <c r="B312">
        <v>6</v>
      </c>
      <c r="C312" s="1" t="s">
        <v>26</v>
      </c>
      <c r="D312" s="1" t="s">
        <v>16</v>
      </c>
      <c r="E312" s="1" t="s">
        <v>13</v>
      </c>
      <c r="F312">
        <v>0.62690000000000001</v>
      </c>
      <c r="G312">
        <v>75.852483000000007</v>
      </c>
      <c r="H312">
        <v>0.28199999999999997</v>
      </c>
      <c r="I312">
        <v>279</v>
      </c>
    </row>
    <row r="313" spans="1:9" x14ac:dyDescent="0.3">
      <c r="A313">
        <v>2021</v>
      </c>
      <c r="B313">
        <v>6</v>
      </c>
      <c r="C313" s="1" t="s">
        <v>26</v>
      </c>
      <c r="D313" s="1" t="s">
        <v>50</v>
      </c>
      <c r="E313" s="1" t="s">
        <v>27</v>
      </c>
      <c r="F313">
        <v>3.7282999999999999</v>
      </c>
      <c r="G313">
        <v>271.43171000000001</v>
      </c>
      <c r="H313">
        <v>1.1930000000000001</v>
      </c>
      <c r="I313">
        <v>3378</v>
      </c>
    </row>
    <row r="314" spans="1:9" x14ac:dyDescent="0.3">
      <c r="A314">
        <v>2021</v>
      </c>
      <c r="B314">
        <v>6</v>
      </c>
      <c r="C314" s="1" t="s">
        <v>26</v>
      </c>
      <c r="D314" s="1" t="s">
        <v>52</v>
      </c>
      <c r="E314" s="1" t="s">
        <v>13</v>
      </c>
      <c r="F314">
        <v>1.6225000000000001</v>
      </c>
      <c r="G314">
        <v>152.93680000000001</v>
      </c>
      <c r="H314">
        <v>0.64900000000000002</v>
      </c>
      <c r="I314">
        <v>0</v>
      </c>
    </row>
    <row r="315" spans="1:9" x14ac:dyDescent="0.3">
      <c r="A315">
        <v>2021</v>
      </c>
      <c r="B315">
        <v>6</v>
      </c>
      <c r="C315" s="1" t="s">
        <v>26</v>
      </c>
      <c r="D315" s="1" t="s">
        <v>17</v>
      </c>
      <c r="E315" s="1" t="s">
        <v>18</v>
      </c>
      <c r="F315">
        <v>1.4657</v>
      </c>
      <c r="G315">
        <v>133.87228099999999</v>
      </c>
      <c r="H315">
        <v>0.26379999999999998</v>
      </c>
      <c r="I315">
        <v>243</v>
      </c>
    </row>
    <row r="316" spans="1:9" x14ac:dyDescent="0.3">
      <c r="A316">
        <v>2021</v>
      </c>
      <c r="B316">
        <v>6</v>
      </c>
      <c r="C316" s="1" t="s">
        <v>26</v>
      </c>
      <c r="D316" s="1" t="s">
        <v>19</v>
      </c>
      <c r="E316" s="1" t="s">
        <v>12</v>
      </c>
      <c r="F316">
        <v>0.57640000000000002</v>
      </c>
      <c r="G316">
        <v>94.428791000000004</v>
      </c>
      <c r="H316">
        <v>0.21329999999999999</v>
      </c>
      <c r="I316">
        <v>265</v>
      </c>
    </row>
    <row r="317" spans="1:9" x14ac:dyDescent="0.3">
      <c r="A317">
        <v>2021</v>
      </c>
      <c r="B317">
        <v>6</v>
      </c>
      <c r="C317" s="1" t="s">
        <v>32</v>
      </c>
      <c r="D317" s="1" t="s">
        <v>10</v>
      </c>
      <c r="E317" s="1" t="s">
        <v>11</v>
      </c>
      <c r="F317">
        <v>122.9401</v>
      </c>
      <c r="G317">
        <v>7248.9694079999999</v>
      </c>
      <c r="H317">
        <v>25.817399999999999</v>
      </c>
      <c r="I317">
        <v>12120</v>
      </c>
    </row>
    <row r="318" spans="1:9" x14ac:dyDescent="0.3">
      <c r="A318">
        <v>2021</v>
      </c>
      <c r="B318">
        <v>6</v>
      </c>
      <c r="C318" s="1" t="s">
        <v>32</v>
      </c>
      <c r="D318" s="1" t="s">
        <v>10</v>
      </c>
      <c r="E318" s="1" t="s">
        <v>12</v>
      </c>
      <c r="F318">
        <v>99.056399999999996</v>
      </c>
      <c r="G318">
        <v>9724.9025380000003</v>
      </c>
      <c r="H318">
        <v>34.669699999999999</v>
      </c>
      <c r="I318">
        <v>13797</v>
      </c>
    </row>
    <row r="319" spans="1:9" x14ac:dyDescent="0.3">
      <c r="A319">
        <v>2021</v>
      </c>
      <c r="B319">
        <v>6</v>
      </c>
      <c r="C319" s="1" t="s">
        <v>32</v>
      </c>
      <c r="D319" s="1" t="s">
        <v>10</v>
      </c>
      <c r="E319" s="1" t="s">
        <v>13</v>
      </c>
      <c r="F319">
        <v>5.2129000000000003</v>
      </c>
      <c r="G319">
        <v>784.02316199999996</v>
      </c>
      <c r="H319">
        <v>2.6065999999999998</v>
      </c>
      <c r="I319">
        <v>641</v>
      </c>
    </row>
    <row r="320" spans="1:9" x14ac:dyDescent="0.3">
      <c r="A320">
        <v>2021</v>
      </c>
      <c r="B320">
        <v>6</v>
      </c>
      <c r="C320" s="1" t="s">
        <v>32</v>
      </c>
      <c r="D320" s="1" t="s">
        <v>10</v>
      </c>
      <c r="E320" s="1" t="s">
        <v>14</v>
      </c>
      <c r="F320">
        <v>1.15E-2</v>
      </c>
      <c r="G320">
        <v>2.3742209999999999</v>
      </c>
      <c r="H320">
        <v>8.6E-3</v>
      </c>
      <c r="I320">
        <v>4</v>
      </c>
    </row>
    <row r="321" spans="1:9" x14ac:dyDescent="0.3">
      <c r="A321">
        <v>2021</v>
      </c>
      <c r="B321">
        <v>6</v>
      </c>
      <c r="C321" s="1" t="s">
        <v>32</v>
      </c>
      <c r="D321" s="1" t="s">
        <v>15</v>
      </c>
      <c r="E321" s="1" t="s">
        <v>11</v>
      </c>
      <c r="F321">
        <v>1.0266999999999999</v>
      </c>
      <c r="G321">
        <v>114.790323</v>
      </c>
      <c r="H321">
        <v>0.20530000000000001</v>
      </c>
      <c r="I321">
        <v>280</v>
      </c>
    </row>
    <row r="322" spans="1:9" x14ac:dyDescent="0.3">
      <c r="A322">
        <v>2021</v>
      </c>
      <c r="B322">
        <v>6</v>
      </c>
      <c r="C322" s="1" t="s">
        <v>32</v>
      </c>
      <c r="D322" s="1" t="s">
        <v>15</v>
      </c>
      <c r="E322" s="1" t="s">
        <v>13</v>
      </c>
      <c r="F322">
        <v>20.5077</v>
      </c>
      <c r="G322">
        <v>4603.9762289999999</v>
      </c>
      <c r="H322">
        <v>8.2029999999999994</v>
      </c>
      <c r="I322">
        <v>1767</v>
      </c>
    </row>
    <row r="323" spans="1:9" x14ac:dyDescent="0.3">
      <c r="A323">
        <v>2021</v>
      </c>
      <c r="B323">
        <v>6</v>
      </c>
      <c r="C323" s="1" t="s">
        <v>32</v>
      </c>
      <c r="D323" s="1" t="s">
        <v>51</v>
      </c>
      <c r="E323" s="1" t="s">
        <v>12</v>
      </c>
      <c r="F323">
        <v>20.603200000000001</v>
      </c>
      <c r="G323">
        <v>1369.1364100000001</v>
      </c>
      <c r="H323">
        <v>7.9321999999999999</v>
      </c>
      <c r="I323">
        <v>7311</v>
      </c>
    </row>
    <row r="324" spans="1:9" x14ac:dyDescent="0.3">
      <c r="A324">
        <v>2021</v>
      </c>
      <c r="B324">
        <v>6</v>
      </c>
      <c r="C324" s="1" t="s">
        <v>32</v>
      </c>
      <c r="D324" s="1" t="s">
        <v>51</v>
      </c>
      <c r="E324" s="1" t="s">
        <v>13</v>
      </c>
      <c r="F324">
        <v>11.262</v>
      </c>
      <c r="G324">
        <v>844.10972000000004</v>
      </c>
      <c r="H324">
        <v>5.5183999999999997</v>
      </c>
      <c r="I324">
        <v>4054</v>
      </c>
    </row>
    <row r="325" spans="1:9" x14ac:dyDescent="0.3">
      <c r="A325">
        <v>2021</v>
      </c>
      <c r="B325">
        <v>6</v>
      </c>
      <c r="C325" s="1" t="s">
        <v>32</v>
      </c>
      <c r="D325" s="1" t="s">
        <v>20</v>
      </c>
      <c r="E325" s="1" t="s">
        <v>12</v>
      </c>
      <c r="F325">
        <v>17.858899999999998</v>
      </c>
      <c r="G325">
        <v>1193.7135639999999</v>
      </c>
      <c r="H325">
        <v>6.4291999999999998</v>
      </c>
      <c r="I325">
        <v>1676</v>
      </c>
    </row>
    <row r="326" spans="1:9" x14ac:dyDescent="0.3">
      <c r="A326">
        <v>2021</v>
      </c>
      <c r="B326">
        <v>6</v>
      </c>
      <c r="C326" s="1" t="s">
        <v>32</v>
      </c>
      <c r="D326" s="1" t="s">
        <v>45</v>
      </c>
      <c r="E326" s="1" t="s">
        <v>12</v>
      </c>
      <c r="F326">
        <v>17.653400000000001</v>
      </c>
      <c r="G326">
        <v>960.91475300000002</v>
      </c>
      <c r="H326">
        <v>6.1787000000000001</v>
      </c>
      <c r="I326">
        <v>5559</v>
      </c>
    </row>
    <row r="327" spans="1:9" x14ac:dyDescent="0.3">
      <c r="A327">
        <v>2021</v>
      </c>
      <c r="B327">
        <v>6</v>
      </c>
      <c r="C327" s="1" t="s">
        <v>32</v>
      </c>
      <c r="D327" s="1" t="s">
        <v>33</v>
      </c>
      <c r="E327" s="1" t="s">
        <v>18</v>
      </c>
      <c r="F327">
        <v>1.4055</v>
      </c>
      <c r="G327">
        <v>441.05953799999997</v>
      </c>
      <c r="H327">
        <v>0.2671</v>
      </c>
      <c r="I327">
        <v>107</v>
      </c>
    </row>
    <row r="328" spans="1:9" x14ac:dyDescent="0.3">
      <c r="A328">
        <v>2021</v>
      </c>
      <c r="B328">
        <v>6</v>
      </c>
      <c r="C328" s="1" t="s">
        <v>32</v>
      </c>
      <c r="D328" s="1" t="s">
        <v>33</v>
      </c>
      <c r="E328" s="1" t="s">
        <v>12</v>
      </c>
      <c r="F328">
        <v>1.7600000000000001E-2</v>
      </c>
      <c r="G328">
        <v>7.4547910000000002</v>
      </c>
      <c r="H328">
        <v>6.1999999999999998E-3</v>
      </c>
      <c r="I328">
        <v>5</v>
      </c>
    </row>
    <row r="329" spans="1:9" x14ac:dyDescent="0.3">
      <c r="A329">
        <v>2021</v>
      </c>
      <c r="B329">
        <v>6</v>
      </c>
      <c r="C329" s="1" t="s">
        <v>32</v>
      </c>
      <c r="D329" s="1" t="s">
        <v>33</v>
      </c>
      <c r="E329" s="1" t="s">
        <v>13</v>
      </c>
      <c r="F329">
        <v>5.0200000000000002E-2</v>
      </c>
      <c r="G329">
        <v>25.818787</v>
      </c>
      <c r="H329">
        <v>2.5100000000000001E-2</v>
      </c>
      <c r="I329">
        <v>44</v>
      </c>
    </row>
    <row r="330" spans="1:9" x14ac:dyDescent="0.3">
      <c r="A330">
        <v>2021</v>
      </c>
      <c r="B330">
        <v>6</v>
      </c>
      <c r="C330" s="1" t="s">
        <v>32</v>
      </c>
      <c r="D330" s="1" t="s">
        <v>16</v>
      </c>
      <c r="E330" s="1" t="s">
        <v>11</v>
      </c>
      <c r="F330">
        <v>1.2585999999999999</v>
      </c>
      <c r="G330">
        <v>54.751505999999999</v>
      </c>
      <c r="H330">
        <v>0.28949999999999998</v>
      </c>
      <c r="I330">
        <v>356</v>
      </c>
    </row>
    <row r="331" spans="1:9" x14ac:dyDescent="0.3">
      <c r="A331">
        <v>2021</v>
      </c>
      <c r="B331">
        <v>6</v>
      </c>
      <c r="C331" s="1" t="s">
        <v>32</v>
      </c>
      <c r="D331" s="1" t="s">
        <v>16</v>
      </c>
      <c r="E331" s="1" t="s">
        <v>13</v>
      </c>
      <c r="F331">
        <v>2.8264</v>
      </c>
      <c r="G331">
        <v>304.73167799999999</v>
      </c>
      <c r="H331">
        <v>1.2719</v>
      </c>
      <c r="I331">
        <v>1133</v>
      </c>
    </row>
    <row r="332" spans="1:9" x14ac:dyDescent="0.3">
      <c r="A332">
        <v>2021</v>
      </c>
      <c r="B332">
        <v>6</v>
      </c>
      <c r="C332" s="1" t="s">
        <v>32</v>
      </c>
      <c r="D332" s="1" t="s">
        <v>50</v>
      </c>
      <c r="E332" s="1" t="s">
        <v>27</v>
      </c>
      <c r="F332">
        <v>4.5629999999999997</v>
      </c>
      <c r="G332">
        <v>345.88195300000001</v>
      </c>
      <c r="H332">
        <v>1.4601</v>
      </c>
      <c r="I332">
        <v>4110</v>
      </c>
    </row>
    <row r="333" spans="1:9" x14ac:dyDescent="0.3">
      <c r="A333">
        <v>2021</v>
      </c>
      <c r="B333">
        <v>6</v>
      </c>
      <c r="C333" s="1" t="s">
        <v>32</v>
      </c>
      <c r="D333" s="1" t="s">
        <v>19</v>
      </c>
      <c r="E333" s="1" t="s">
        <v>12</v>
      </c>
      <c r="F333">
        <v>1.6137999999999999</v>
      </c>
      <c r="G333">
        <v>318.983902</v>
      </c>
      <c r="H333">
        <v>0.59709999999999996</v>
      </c>
      <c r="I333">
        <v>176</v>
      </c>
    </row>
    <row r="334" spans="1:9" x14ac:dyDescent="0.3">
      <c r="A334">
        <v>2021</v>
      </c>
      <c r="B334">
        <v>6</v>
      </c>
      <c r="C334" s="1" t="s">
        <v>32</v>
      </c>
      <c r="D334" s="1" t="s">
        <v>53</v>
      </c>
      <c r="E334" s="1" t="s">
        <v>22</v>
      </c>
      <c r="F334">
        <v>0.49919999999999998</v>
      </c>
      <c r="G334">
        <v>183.33368999999999</v>
      </c>
      <c r="H334">
        <v>0.1249</v>
      </c>
      <c r="I334">
        <v>0</v>
      </c>
    </row>
    <row r="335" spans="1:9" x14ac:dyDescent="0.3">
      <c r="A335">
        <v>2021</v>
      </c>
      <c r="B335">
        <v>6</v>
      </c>
      <c r="C335" s="1" t="s">
        <v>32</v>
      </c>
      <c r="D335" s="1" t="s">
        <v>53</v>
      </c>
      <c r="E335" s="1" t="s">
        <v>13</v>
      </c>
      <c r="F335">
        <v>0.16639999999999999</v>
      </c>
      <c r="G335">
        <v>87.983642000000003</v>
      </c>
      <c r="H335">
        <v>8.3199999999999996E-2</v>
      </c>
      <c r="I335">
        <v>0</v>
      </c>
    </row>
    <row r="336" spans="1:9" x14ac:dyDescent="0.3">
      <c r="A336">
        <v>2021</v>
      </c>
      <c r="B336">
        <v>6</v>
      </c>
      <c r="C336" s="1" t="s">
        <v>9</v>
      </c>
      <c r="D336" s="1" t="s">
        <v>10</v>
      </c>
      <c r="E336" s="1" t="s">
        <v>46</v>
      </c>
      <c r="F336">
        <v>20.148199999999999</v>
      </c>
      <c r="G336">
        <v>1271.7483</v>
      </c>
      <c r="H336">
        <v>4.0296000000000003</v>
      </c>
      <c r="I336">
        <v>588</v>
      </c>
    </row>
    <row r="337" spans="1:9" x14ac:dyDescent="0.3">
      <c r="A337">
        <v>2021</v>
      </c>
      <c r="B337">
        <v>6</v>
      </c>
      <c r="C337" s="1" t="s">
        <v>26</v>
      </c>
      <c r="D337" s="1" t="s">
        <v>10</v>
      </c>
      <c r="E337" s="1" t="s">
        <v>46</v>
      </c>
      <c r="F337">
        <v>15.7034</v>
      </c>
      <c r="G337">
        <v>1119.4306999999999</v>
      </c>
      <c r="H337">
        <v>3.1406999999999998</v>
      </c>
      <c r="I337">
        <v>1986</v>
      </c>
    </row>
    <row r="338" spans="1:9" x14ac:dyDescent="0.3">
      <c r="A338">
        <v>2021</v>
      </c>
      <c r="B338">
        <v>6</v>
      </c>
      <c r="C338" s="1" t="s">
        <v>32</v>
      </c>
      <c r="D338" s="1" t="s">
        <v>10</v>
      </c>
      <c r="E338" s="1" t="s">
        <v>46</v>
      </c>
      <c r="F338">
        <v>36.235700000000001</v>
      </c>
      <c r="G338">
        <v>2409.2682</v>
      </c>
      <c r="H338">
        <v>7.2472000000000003</v>
      </c>
      <c r="I338">
        <v>3011</v>
      </c>
    </row>
    <row r="339" spans="1:9" x14ac:dyDescent="0.3">
      <c r="A339">
        <v>2021</v>
      </c>
      <c r="B339">
        <v>7</v>
      </c>
      <c r="C339" s="1" t="s">
        <v>9</v>
      </c>
      <c r="D339" s="1" t="s">
        <v>10</v>
      </c>
      <c r="E339" s="1" t="s">
        <v>11</v>
      </c>
      <c r="F339">
        <v>14.4344</v>
      </c>
      <c r="G339">
        <v>898.67238599999996</v>
      </c>
      <c r="H339">
        <v>3.0312000000000001</v>
      </c>
      <c r="I339">
        <v>553</v>
      </c>
    </row>
    <row r="340" spans="1:9" x14ac:dyDescent="0.3">
      <c r="A340">
        <v>2021</v>
      </c>
      <c r="B340">
        <v>7</v>
      </c>
      <c r="C340" s="1" t="s">
        <v>9</v>
      </c>
      <c r="D340" s="1" t="s">
        <v>10</v>
      </c>
      <c r="E340" s="1" t="s">
        <v>12</v>
      </c>
      <c r="F340">
        <v>50.368699999999997</v>
      </c>
      <c r="G340">
        <v>4814.7331130000002</v>
      </c>
      <c r="H340">
        <v>17.629100000000001</v>
      </c>
      <c r="I340">
        <v>782</v>
      </c>
    </row>
    <row r="341" spans="1:9" x14ac:dyDescent="0.3">
      <c r="A341">
        <v>2021</v>
      </c>
      <c r="B341">
        <v>7</v>
      </c>
      <c r="C341" s="1" t="s">
        <v>9</v>
      </c>
      <c r="D341" s="1" t="s">
        <v>10</v>
      </c>
      <c r="E341" s="1" t="s">
        <v>13</v>
      </c>
      <c r="F341">
        <v>28.877600000000001</v>
      </c>
      <c r="G341">
        <v>3543.0202079999999</v>
      </c>
      <c r="H341">
        <v>14.4389</v>
      </c>
      <c r="I341">
        <v>676</v>
      </c>
    </row>
    <row r="342" spans="1:9" x14ac:dyDescent="0.3">
      <c r="A342">
        <v>2021</v>
      </c>
      <c r="B342">
        <v>7</v>
      </c>
      <c r="C342" s="1" t="s">
        <v>9</v>
      </c>
      <c r="D342" s="1" t="s">
        <v>15</v>
      </c>
      <c r="E342" s="1" t="s">
        <v>11</v>
      </c>
      <c r="F342">
        <v>8.2199999999999995E-2</v>
      </c>
      <c r="G342">
        <v>10.547371999999999</v>
      </c>
      <c r="H342">
        <v>1.6400000000000001E-2</v>
      </c>
      <c r="I342">
        <v>11</v>
      </c>
    </row>
    <row r="343" spans="1:9" x14ac:dyDescent="0.3">
      <c r="A343">
        <v>2021</v>
      </c>
      <c r="B343">
        <v>7</v>
      </c>
      <c r="C343" s="1" t="s">
        <v>9</v>
      </c>
      <c r="D343" s="1" t="s">
        <v>15</v>
      </c>
      <c r="E343" s="1" t="s">
        <v>13</v>
      </c>
      <c r="F343">
        <v>31.148499999999999</v>
      </c>
      <c r="G343">
        <v>5644.6854270000003</v>
      </c>
      <c r="H343">
        <v>12.4594</v>
      </c>
      <c r="I343">
        <v>754</v>
      </c>
    </row>
    <row r="344" spans="1:9" x14ac:dyDescent="0.3">
      <c r="A344">
        <v>2021</v>
      </c>
      <c r="B344">
        <v>7</v>
      </c>
      <c r="C344" s="1" t="s">
        <v>9</v>
      </c>
      <c r="D344" s="1" t="s">
        <v>17</v>
      </c>
      <c r="E344" s="1" t="s">
        <v>18</v>
      </c>
      <c r="F344">
        <v>2.4838</v>
      </c>
      <c r="G344">
        <v>276.89347299999997</v>
      </c>
      <c r="H344">
        <v>0.4471</v>
      </c>
      <c r="I344">
        <v>101</v>
      </c>
    </row>
    <row r="345" spans="1:9" x14ac:dyDescent="0.3">
      <c r="A345">
        <v>2021</v>
      </c>
      <c r="B345">
        <v>7</v>
      </c>
      <c r="C345" s="1" t="s">
        <v>9</v>
      </c>
      <c r="D345" s="1" t="s">
        <v>20</v>
      </c>
      <c r="E345" s="1" t="s">
        <v>12</v>
      </c>
      <c r="F345">
        <v>2.8607</v>
      </c>
      <c r="G345">
        <v>238.59601699999999</v>
      </c>
      <c r="H345">
        <v>1.0298</v>
      </c>
      <c r="I345">
        <v>234</v>
      </c>
    </row>
    <row r="346" spans="1:9" x14ac:dyDescent="0.3">
      <c r="A346">
        <v>2021</v>
      </c>
      <c r="B346">
        <v>7</v>
      </c>
      <c r="C346" s="1" t="s">
        <v>9</v>
      </c>
      <c r="D346" s="1" t="s">
        <v>21</v>
      </c>
      <c r="E346" s="1" t="s">
        <v>22</v>
      </c>
      <c r="F346">
        <v>6.8099999999999994E-2</v>
      </c>
      <c r="G346">
        <v>17.309398000000002</v>
      </c>
      <c r="H346">
        <v>1.9099999999999999E-2</v>
      </c>
      <c r="I346">
        <v>19</v>
      </c>
    </row>
    <row r="347" spans="1:9" x14ac:dyDescent="0.3">
      <c r="A347">
        <v>2021</v>
      </c>
      <c r="B347">
        <v>7</v>
      </c>
      <c r="C347" s="1" t="s">
        <v>9</v>
      </c>
      <c r="D347" s="1" t="s">
        <v>21</v>
      </c>
      <c r="E347" s="1" t="s">
        <v>13</v>
      </c>
      <c r="F347">
        <v>1.0634999999999999</v>
      </c>
      <c r="G347">
        <v>137.11769799999999</v>
      </c>
      <c r="H347">
        <v>0.4254</v>
      </c>
      <c r="I347">
        <v>171</v>
      </c>
    </row>
    <row r="348" spans="1:9" x14ac:dyDescent="0.3">
      <c r="A348">
        <v>2021</v>
      </c>
      <c r="B348">
        <v>7</v>
      </c>
      <c r="C348" s="1" t="s">
        <v>9</v>
      </c>
      <c r="D348" s="1" t="s">
        <v>50</v>
      </c>
      <c r="E348" s="1" t="s">
        <v>27</v>
      </c>
      <c r="F348">
        <v>1.7727999999999999</v>
      </c>
      <c r="G348">
        <v>141.873434</v>
      </c>
      <c r="H348">
        <v>0.56730000000000003</v>
      </c>
      <c r="I348">
        <v>369</v>
      </c>
    </row>
    <row r="349" spans="1:9" x14ac:dyDescent="0.3">
      <c r="A349">
        <v>2021</v>
      </c>
      <c r="B349">
        <v>7</v>
      </c>
      <c r="C349" s="1" t="s">
        <v>9</v>
      </c>
      <c r="D349" s="1" t="s">
        <v>19</v>
      </c>
      <c r="E349" s="1" t="s">
        <v>12</v>
      </c>
      <c r="F349">
        <v>0.72399999999999998</v>
      </c>
      <c r="G349">
        <v>94.276286999999996</v>
      </c>
      <c r="H349">
        <v>0.26790000000000003</v>
      </c>
      <c r="I349">
        <v>0</v>
      </c>
    </row>
    <row r="350" spans="1:9" x14ac:dyDescent="0.3">
      <c r="A350">
        <v>2021</v>
      </c>
      <c r="B350">
        <v>7</v>
      </c>
      <c r="C350" s="1" t="s">
        <v>9</v>
      </c>
      <c r="D350" s="1" t="s">
        <v>16</v>
      </c>
      <c r="E350" s="1" t="s">
        <v>11</v>
      </c>
      <c r="F350">
        <v>0.56740000000000002</v>
      </c>
      <c r="G350">
        <v>36.606650999999999</v>
      </c>
      <c r="H350">
        <v>0.1305</v>
      </c>
      <c r="I350">
        <v>83</v>
      </c>
    </row>
    <row r="351" spans="1:9" x14ac:dyDescent="0.3">
      <c r="A351">
        <v>2021</v>
      </c>
      <c r="B351">
        <v>7</v>
      </c>
      <c r="C351" s="1" t="s">
        <v>9</v>
      </c>
      <c r="D351" s="1" t="s">
        <v>16</v>
      </c>
      <c r="E351" s="1" t="s">
        <v>13</v>
      </c>
      <c r="F351">
        <v>0.52010000000000001</v>
      </c>
      <c r="G351">
        <v>51.047383000000004</v>
      </c>
      <c r="H351">
        <v>0.2341</v>
      </c>
      <c r="I351">
        <v>66</v>
      </c>
    </row>
    <row r="352" spans="1:9" x14ac:dyDescent="0.3">
      <c r="A352">
        <v>2021</v>
      </c>
      <c r="B352">
        <v>7</v>
      </c>
      <c r="C352" s="1" t="s">
        <v>9</v>
      </c>
      <c r="D352" s="1" t="s">
        <v>51</v>
      </c>
      <c r="E352" s="1" t="s">
        <v>12</v>
      </c>
      <c r="F352">
        <v>0.24929999999999999</v>
      </c>
      <c r="G352">
        <v>18.507283000000001</v>
      </c>
      <c r="H352">
        <v>9.6000000000000002E-2</v>
      </c>
      <c r="I352">
        <v>37</v>
      </c>
    </row>
    <row r="353" spans="1:9" x14ac:dyDescent="0.3">
      <c r="A353">
        <v>2021</v>
      </c>
      <c r="B353">
        <v>7</v>
      </c>
      <c r="C353" s="1" t="s">
        <v>9</v>
      </c>
      <c r="D353" s="1" t="s">
        <v>51</v>
      </c>
      <c r="E353" s="1" t="s">
        <v>13</v>
      </c>
      <c r="F353">
        <v>1.0944</v>
      </c>
      <c r="G353">
        <v>66.562140999999997</v>
      </c>
      <c r="H353">
        <v>0.53620000000000001</v>
      </c>
      <c r="I353">
        <v>109</v>
      </c>
    </row>
    <row r="354" spans="1:9" x14ac:dyDescent="0.3">
      <c r="A354">
        <v>2021</v>
      </c>
      <c r="B354">
        <v>7</v>
      </c>
      <c r="C354" s="1" t="s">
        <v>9</v>
      </c>
      <c r="D354" s="1" t="s">
        <v>45</v>
      </c>
      <c r="E354" s="1" t="s">
        <v>12</v>
      </c>
      <c r="F354">
        <v>1.1016999999999999</v>
      </c>
      <c r="G354">
        <v>60.192714000000002</v>
      </c>
      <c r="H354">
        <v>0.3856</v>
      </c>
      <c r="I354">
        <v>103</v>
      </c>
    </row>
    <row r="355" spans="1:9" x14ac:dyDescent="0.3">
      <c r="A355">
        <v>2021</v>
      </c>
      <c r="B355">
        <v>7</v>
      </c>
      <c r="C355" s="1" t="s">
        <v>26</v>
      </c>
      <c r="D355" s="1" t="s">
        <v>10</v>
      </c>
      <c r="E355" s="1" t="s">
        <v>11</v>
      </c>
      <c r="F355">
        <v>54.075299999999999</v>
      </c>
      <c r="G355">
        <v>3221.2626570000002</v>
      </c>
      <c r="H355">
        <v>11.3558</v>
      </c>
      <c r="I355">
        <v>7112</v>
      </c>
    </row>
    <row r="356" spans="1:9" x14ac:dyDescent="0.3">
      <c r="A356">
        <v>2021</v>
      </c>
      <c r="B356">
        <v>7</v>
      </c>
      <c r="C356" s="1" t="s">
        <v>26</v>
      </c>
      <c r="D356" s="1" t="s">
        <v>10</v>
      </c>
      <c r="E356" s="1" t="s">
        <v>12</v>
      </c>
      <c r="F356">
        <v>48.973199999999999</v>
      </c>
      <c r="G356">
        <v>4884.3516989999998</v>
      </c>
      <c r="H356">
        <v>17.140599999999999</v>
      </c>
      <c r="I356">
        <v>9029</v>
      </c>
    </row>
    <row r="357" spans="1:9" x14ac:dyDescent="0.3">
      <c r="A357">
        <v>2021</v>
      </c>
      <c r="B357">
        <v>7</v>
      </c>
      <c r="C357" s="1" t="s">
        <v>26</v>
      </c>
      <c r="D357" s="1" t="s">
        <v>10</v>
      </c>
      <c r="E357" s="1" t="s">
        <v>13</v>
      </c>
      <c r="F357">
        <v>2.3963000000000001</v>
      </c>
      <c r="G357">
        <v>361.06219599999997</v>
      </c>
      <c r="H357">
        <v>1.1981999999999999</v>
      </c>
      <c r="I357">
        <v>506</v>
      </c>
    </row>
    <row r="358" spans="1:9" x14ac:dyDescent="0.3">
      <c r="A358">
        <v>2021</v>
      </c>
      <c r="B358">
        <v>7</v>
      </c>
      <c r="C358" s="1" t="s">
        <v>26</v>
      </c>
      <c r="D358" s="1" t="s">
        <v>10</v>
      </c>
      <c r="E358" s="1" t="s">
        <v>14</v>
      </c>
      <c r="F358">
        <v>0.4027</v>
      </c>
      <c r="G358">
        <v>65.041677000000007</v>
      </c>
      <c r="H358">
        <v>0.30199999999999999</v>
      </c>
      <c r="I358">
        <v>245</v>
      </c>
    </row>
    <row r="359" spans="1:9" x14ac:dyDescent="0.3">
      <c r="A359">
        <v>2021</v>
      </c>
      <c r="B359">
        <v>7</v>
      </c>
      <c r="C359" s="1" t="s">
        <v>26</v>
      </c>
      <c r="D359" s="1" t="s">
        <v>15</v>
      </c>
      <c r="E359" s="1" t="s">
        <v>11</v>
      </c>
      <c r="F359">
        <v>1.26E-2</v>
      </c>
      <c r="G359">
        <v>1.6490320000000001</v>
      </c>
      <c r="H359">
        <v>2.5000000000000001E-3</v>
      </c>
      <c r="I359">
        <v>7</v>
      </c>
    </row>
    <row r="360" spans="1:9" x14ac:dyDescent="0.3">
      <c r="A360">
        <v>2021</v>
      </c>
      <c r="B360">
        <v>7</v>
      </c>
      <c r="C360" s="1" t="s">
        <v>26</v>
      </c>
      <c r="D360" s="1" t="s">
        <v>15</v>
      </c>
      <c r="E360" s="1" t="s">
        <v>13</v>
      </c>
      <c r="F360">
        <v>6.2702999999999998</v>
      </c>
      <c r="G360">
        <v>1229.6147189999997</v>
      </c>
      <c r="H360">
        <v>2.508</v>
      </c>
      <c r="I360">
        <v>914</v>
      </c>
    </row>
    <row r="361" spans="1:9" x14ac:dyDescent="0.3">
      <c r="A361">
        <v>2021</v>
      </c>
      <c r="B361">
        <v>7</v>
      </c>
      <c r="C361" s="1" t="s">
        <v>26</v>
      </c>
      <c r="D361" s="1" t="s">
        <v>51</v>
      </c>
      <c r="E361" s="1" t="s">
        <v>12</v>
      </c>
      <c r="F361">
        <v>3.1949000000000001</v>
      </c>
      <c r="G361">
        <v>253.928765</v>
      </c>
      <c r="H361">
        <v>1.23</v>
      </c>
      <c r="I361">
        <v>1785</v>
      </c>
    </row>
    <row r="362" spans="1:9" x14ac:dyDescent="0.3">
      <c r="A362">
        <v>2021</v>
      </c>
      <c r="B362">
        <v>7</v>
      </c>
      <c r="C362" s="1" t="s">
        <v>26</v>
      </c>
      <c r="D362" s="1" t="s">
        <v>51</v>
      </c>
      <c r="E362" s="1" t="s">
        <v>13</v>
      </c>
      <c r="F362">
        <v>11.364699999999999</v>
      </c>
      <c r="G362">
        <v>777.13694499999997</v>
      </c>
      <c r="H362">
        <v>5.5686</v>
      </c>
      <c r="I362">
        <v>3381</v>
      </c>
    </row>
    <row r="363" spans="1:9" x14ac:dyDescent="0.3">
      <c r="A363">
        <v>2021</v>
      </c>
      <c r="B363">
        <v>7</v>
      </c>
      <c r="C363" s="1" t="s">
        <v>26</v>
      </c>
      <c r="D363" s="1" t="s">
        <v>20</v>
      </c>
      <c r="E363" s="1" t="s">
        <v>12</v>
      </c>
      <c r="F363">
        <v>11.1022</v>
      </c>
      <c r="G363">
        <v>627.35438999999997</v>
      </c>
      <c r="H363">
        <v>3.9967999999999999</v>
      </c>
      <c r="I363">
        <v>1374</v>
      </c>
    </row>
    <row r="364" spans="1:9" x14ac:dyDescent="0.3">
      <c r="A364">
        <v>2021</v>
      </c>
      <c r="B364">
        <v>7</v>
      </c>
      <c r="C364" s="1" t="s">
        <v>26</v>
      </c>
      <c r="D364" s="1" t="s">
        <v>45</v>
      </c>
      <c r="E364" s="1" t="s">
        <v>12</v>
      </c>
      <c r="F364">
        <v>10.391999999999999</v>
      </c>
      <c r="G364">
        <v>539.01800000000003</v>
      </c>
      <c r="H364">
        <v>3.6372</v>
      </c>
      <c r="I364">
        <v>3268</v>
      </c>
    </row>
    <row r="365" spans="1:9" x14ac:dyDescent="0.3">
      <c r="A365">
        <v>2021</v>
      </c>
      <c r="B365">
        <v>7</v>
      </c>
      <c r="C365" s="1" t="s">
        <v>26</v>
      </c>
      <c r="D365" s="1" t="s">
        <v>50</v>
      </c>
      <c r="E365" s="1" t="s">
        <v>27</v>
      </c>
      <c r="F365">
        <v>8.4135000000000009</v>
      </c>
      <c r="G365">
        <v>442.433333</v>
      </c>
      <c r="H365">
        <v>2.6922999999999999</v>
      </c>
      <c r="I365">
        <v>4822</v>
      </c>
    </row>
    <row r="366" spans="1:9" x14ac:dyDescent="0.3">
      <c r="A366">
        <v>2021</v>
      </c>
      <c r="B366">
        <v>7</v>
      </c>
      <c r="C366" s="1" t="s">
        <v>26</v>
      </c>
      <c r="D366" s="1" t="s">
        <v>16</v>
      </c>
      <c r="E366" s="1" t="s">
        <v>11</v>
      </c>
      <c r="F366">
        <v>4.3243999999999998</v>
      </c>
      <c r="G366">
        <v>287.87442099999998</v>
      </c>
      <c r="H366">
        <v>0.99460000000000004</v>
      </c>
      <c r="I366">
        <v>1115</v>
      </c>
    </row>
    <row r="367" spans="1:9" x14ac:dyDescent="0.3">
      <c r="A367">
        <v>2021</v>
      </c>
      <c r="B367">
        <v>7</v>
      </c>
      <c r="C367" s="1" t="s">
        <v>26</v>
      </c>
      <c r="D367" s="1" t="s">
        <v>16</v>
      </c>
      <c r="E367" s="1" t="s">
        <v>13</v>
      </c>
      <c r="F367">
        <v>0.56310000000000004</v>
      </c>
      <c r="G367">
        <v>42.496088999999998</v>
      </c>
      <c r="H367">
        <v>0.25340000000000001</v>
      </c>
      <c r="I367">
        <v>352</v>
      </c>
    </row>
    <row r="368" spans="1:9" x14ac:dyDescent="0.3">
      <c r="A368">
        <v>2021</v>
      </c>
      <c r="B368">
        <v>7</v>
      </c>
      <c r="C368" s="1" t="s">
        <v>26</v>
      </c>
      <c r="D368" s="1" t="s">
        <v>52</v>
      </c>
      <c r="E368" s="1" t="s">
        <v>13</v>
      </c>
      <c r="F368">
        <v>1.7793000000000001</v>
      </c>
      <c r="G368">
        <v>180.530733</v>
      </c>
      <c r="H368">
        <v>0.7117</v>
      </c>
      <c r="I368">
        <v>549</v>
      </c>
    </row>
    <row r="369" spans="1:9" x14ac:dyDescent="0.3">
      <c r="A369">
        <v>2021</v>
      </c>
      <c r="B369">
        <v>7</v>
      </c>
      <c r="C369" s="1" t="s">
        <v>26</v>
      </c>
      <c r="D369" s="1" t="s">
        <v>17</v>
      </c>
      <c r="E369" s="1" t="s">
        <v>18</v>
      </c>
      <c r="F369">
        <v>1.5719000000000001</v>
      </c>
      <c r="G369">
        <v>139.35731799999999</v>
      </c>
      <c r="H369">
        <v>0.28289999999999998</v>
      </c>
      <c r="I369">
        <v>253</v>
      </c>
    </row>
    <row r="370" spans="1:9" x14ac:dyDescent="0.3">
      <c r="A370">
        <v>2021</v>
      </c>
      <c r="B370">
        <v>7</v>
      </c>
      <c r="C370" s="1" t="s">
        <v>26</v>
      </c>
      <c r="D370" s="1" t="s">
        <v>19</v>
      </c>
      <c r="E370" s="1" t="s">
        <v>12</v>
      </c>
      <c r="F370">
        <v>0.7097</v>
      </c>
      <c r="G370">
        <v>124.258366</v>
      </c>
      <c r="H370">
        <v>0.2626</v>
      </c>
      <c r="I370">
        <v>210</v>
      </c>
    </row>
    <row r="371" spans="1:9" x14ac:dyDescent="0.3">
      <c r="A371">
        <v>2021</v>
      </c>
      <c r="B371">
        <v>7</v>
      </c>
      <c r="C371" s="1" t="s">
        <v>32</v>
      </c>
      <c r="D371" s="1" t="s">
        <v>10</v>
      </c>
      <c r="E371" s="1" t="s">
        <v>11</v>
      </c>
      <c r="F371">
        <v>126.3103</v>
      </c>
      <c r="G371">
        <v>7576.2293680000012</v>
      </c>
      <c r="H371">
        <v>26.525099999999998</v>
      </c>
      <c r="I371">
        <v>12289</v>
      </c>
    </row>
    <row r="372" spans="1:9" x14ac:dyDescent="0.3">
      <c r="A372">
        <v>2021</v>
      </c>
      <c r="B372">
        <v>7</v>
      </c>
      <c r="C372" s="1" t="s">
        <v>32</v>
      </c>
      <c r="D372" s="1" t="s">
        <v>10</v>
      </c>
      <c r="E372" s="1" t="s">
        <v>12</v>
      </c>
      <c r="F372">
        <v>108.4761</v>
      </c>
      <c r="G372">
        <v>10606.008457</v>
      </c>
      <c r="H372">
        <v>37.9666</v>
      </c>
      <c r="I372">
        <v>15057</v>
      </c>
    </row>
    <row r="373" spans="1:9" x14ac:dyDescent="0.3">
      <c r="A373">
        <v>2021</v>
      </c>
      <c r="B373">
        <v>7</v>
      </c>
      <c r="C373" s="1" t="s">
        <v>32</v>
      </c>
      <c r="D373" s="1" t="s">
        <v>10</v>
      </c>
      <c r="E373" s="1" t="s">
        <v>13</v>
      </c>
      <c r="F373">
        <v>6.9093</v>
      </c>
      <c r="G373">
        <v>968.99991599999998</v>
      </c>
      <c r="H373">
        <v>3.4546000000000001</v>
      </c>
      <c r="I373">
        <v>693</v>
      </c>
    </row>
    <row r="374" spans="1:9" x14ac:dyDescent="0.3">
      <c r="A374">
        <v>2021</v>
      </c>
      <c r="B374">
        <v>7</v>
      </c>
      <c r="C374" s="1" t="s">
        <v>32</v>
      </c>
      <c r="D374" s="1" t="s">
        <v>10</v>
      </c>
      <c r="E374" s="1" t="s">
        <v>14</v>
      </c>
      <c r="F374">
        <v>1.1900000000000001E-2</v>
      </c>
      <c r="G374">
        <v>2.4666519999999998</v>
      </c>
      <c r="H374">
        <v>8.9999999999999993E-3</v>
      </c>
      <c r="I374">
        <v>4</v>
      </c>
    </row>
    <row r="375" spans="1:9" x14ac:dyDescent="0.3">
      <c r="A375">
        <v>2021</v>
      </c>
      <c r="B375">
        <v>7</v>
      </c>
      <c r="C375" s="1" t="s">
        <v>32</v>
      </c>
      <c r="D375" s="1" t="s">
        <v>15</v>
      </c>
      <c r="E375" s="1" t="s">
        <v>11</v>
      </c>
      <c r="F375">
        <v>1.0229999999999999</v>
      </c>
      <c r="G375">
        <v>116.463955</v>
      </c>
      <c r="H375">
        <v>0.2046</v>
      </c>
      <c r="I375">
        <v>252</v>
      </c>
    </row>
    <row r="376" spans="1:9" x14ac:dyDescent="0.3">
      <c r="A376">
        <v>2021</v>
      </c>
      <c r="B376">
        <v>7</v>
      </c>
      <c r="C376" s="1" t="s">
        <v>32</v>
      </c>
      <c r="D376" s="1" t="s">
        <v>15</v>
      </c>
      <c r="E376" s="1" t="s">
        <v>13</v>
      </c>
      <c r="F376">
        <v>38.808399999999999</v>
      </c>
      <c r="G376">
        <v>6837.9572600000001</v>
      </c>
      <c r="H376">
        <v>15.523300000000001</v>
      </c>
      <c r="I376">
        <v>2278</v>
      </c>
    </row>
    <row r="377" spans="1:9" x14ac:dyDescent="0.3">
      <c r="A377">
        <v>2021</v>
      </c>
      <c r="B377">
        <v>7</v>
      </c>
      <c r="C377" s="1" t="s">
        <v>32</v>
      </c>
      <c r="D377" s="1" t="s">
        <v>51</v>
      </c>
      <c r="E377" s="1" t="s">
        <v>12</v>
      </c>
      <c r="F377">
        <v>10.131600000000001</v>
      </c>
      <c r="G377">
        <v>816.48217</v>
      </c>
      <c r="H377">
        <v>3.9007000000000001</v>
      </c>
      <c r="I377">
        <v>5403</v>
      </c>
    </row>
    <row r="378" spans="1:9" x14ac:dyDescent="0.3">
      <c r="A378">
        <v>2021</v>
      </c>
      <c r="B378">
        <v>7</v>
      </c>
      <c r="C378" s="1" t="s">
        <v>32</v>
      </c>
      <c r="D378" s="1" t="s">
        <v>51</v>
      </c>
      <c r="E378" s="1" t="s">
        <v>13</v>
      </c>
      <c r="F378">
        <v>19.1341</v>
      </c>
      <c r="G378">
        <v>1313.90949</v>
      </c>
      <c r="H378">
        <v>9.3757000000000001</v>
      </c>
      <c r="I378">
        <v>5075</v>
      </c>
    </row>
    <row r="379" spans="1:9" x14ac:dyDescent="0.3">
      <c r="A379">
        <v>2021</v>
      </c>
      <c r="B379">
        <v>7</v>
      </c>
      <c r="C379" s="1" t="s">
        <v>32</v>
      </c>
      <c r="D379" s="1" t="s">
        <v>20</v>
      </c>
      <c r="E379" s="1" t="s">
        <v>12</v>
      </c>
      <c r="F379">
        <v>27.990200000000002</v>
      </c>
      <c r="G379">
        <v>1759.8600280000001</v>
      </c>
      <c r="H379">
        <v>10.076499999999999</v>
      </c>
      <c r="I379">
        <v>1629</v>
      </c>
    </row>
    <row r="380" spans="1:9" x14ac:dyDescent="0.3">
      <c r="A380">
        <v>2021</v>
      </c>
      <c r="B380">
        <v>7</v>
      </c>
      <c r="C380" s="1" t="s">
        <v>32</v>
      </c>
      <c r="D380" s="1" t="s">
        <v>45</v>
      </c>
      <c r="E380" s="1" t="s">
        <v>12</v>
      </c>
      <c r="F380">
        <v>19.049499999999998</v>
      </c>
      <c r="G380">
        <v>959.11653200000001</v>
      </c>
      <c r="H380">
        <v>6.6673</v>
      </c>
      <c r="I380">
        <v>5302</v>
      </c>
    </row>
    <row r="381" spans="1:9" x14ac:dyDescent="0.3">
      <c r="A381">
        <v>2021</v>
      </c>
      <c r="B381">
        <v>7</v>
      </c>
      <c r="C381" s="1" t="s">
        <v>32</v>
      </c>
      <c r="D381" s="1" t="s">
        <v>50</v>
      </c>
      <c r="E381" s="1" t="s">
        <v>27</v>
      </c>
      <c r="F381">
        <v>7.5701999999999998</v>
      </c>
      <c r="G381">
        <v>412.478904</v>
      </c>
      <c r="H381">
        <v>2.4224999999999999</v>
      </c>
      <c r="I381">
        <v>4586</v>
      </c>
    </row>
    <row r="382" spans="1:9" x14ac:dyDescent="0.3">
      <c r="A382">
        <v>2021</v>
      </c>
      <c r="B382">
        <v>7</v>
      </c>
      <c r="C382" s="1" t="s">
        <v>32</v>
      </c>
      <c r="D382" s="1" t="s">
        <v>16</v>
      </c>
      <c r="E382" s="1" t="s">
        <v>11</v>
      </c>
      <c r="F382">
        <v>0.92889999999999995</v>
      </c>
      <c r="G382">
        <v>27.907627000000002</v>
      </c>
      <c r="H382">
        <v>0.21360000000000001</v>
      </c>
      <c r="I382">
        <v>131</v>
      </c>
    </row>
    <row r="383" spans="1:9" x14ac:dyDescent="0.3">
      <c r="A383">
        <v>2021</v>
      </c>
      <c r="B383">
        <v>7</v>
      </c>
      <c r="C383" s="1" t="s">
        <v>32</v>
      </c>
      <c r="D383" s="1" t="s">
        <v>16</v>
      </c>
      <c r="E383" s="1" t="s">
        <v>13</v>
      </c>
      <c r="F383">
        <v>4.2949000000000002</v>
      </c>
      <c r="G383">
        <v>346.08365600000002</v>
      </c>
      <c r="H383">
        <v>1.9328000000000001</v>
      </c>
      <c r="I383">
        <v>1404</v>
      </c>
    </row>
    <row r="384" spans="1:9" x14ac:dyDescent="0.3">
      <c r="A384">
        <v>2021</v>
      </c>
      <c r="B384">
        <v>7</v>
      </c>
      <c r="C384" s="1" t="s">
        <v>32</v>
      </c>
      <c r="D384" s="1" t="s">
        <v>33</v>
      </c>
      <c r="E384" s="1" t="s">
        <v>18</v>
      </c>
      <c r="F384">
        <v>0.92989999999999995</v>
      </c>
      <c r="G384">
        <v>287.86619899999999</v>
      </c>
      <c r="H384">
        <v>0.17660000000000001</v>
      </c>
      <c r="I384">
        <v>105</v>
      </c>
    </row>
    <row r="385" spans="1:9" x14ac:dyDescent="0.3">
      <c r="A385">
        <v>2021</v>
      </c>
      <c r="B385">
        <v>7</v>
      </c>
      <c r="C385" s="1" t="s">
        <v>32</v>
      </c>
      <c r="D385" s="1" t="s">
        <v>33</v>
      </c>
      <c r="E385" s="1" t="s">
        <v>12</v>
      </c>
      <c r="F385">
        <v>1.66E-2</v>
      </c>
      <c r="G385">
        <v>6.9438370000000003</v>
      </c>
      <c r="H385">
        <v>5.8999999999999999E-3</v>
      </c>
      <c r="I385">
        <v>5</v>
      </c>
    </row>
    <row r="386" spans="1:9" x14ac:dyDescent="0.3">
      <c r="A386">
        <v>2021</v>
      </c>
      <c r="B386">
        <v>7</v>
      </c>
      <c r="C386" s="1" t="s">
        <v>32</v>
      </c>
      <c r="D386" s="1" t="s">
        <v>33</v>
      </c>
      <c r="E386" s="1" t="s">
        <v>13</v>
      </c>
      <c r="F386">
        <v>4.9299999999999997E-2</v>
      </c>
      <c r="G386">
        <v>25.549583999999999</v>
      </c>
      <c r="H386">
        <v>2.46E-2</v>
      </c>
      <c r="I386">
        <v>34</v>
      </c>
    </row>
    <row r="387" spans="1:9" x14ac:dyDescent="0.3">
      <c r="A387">
        <v>2021</v>
      </c>
      <c r="B387">
        <v>7</v>
      </c>
      <c r="C387" s="1" t="s">
        <v>32</v>
      </c>
      <c r="D387" s="1" t="s">
        <v>19</v>
      </c>
      <c r="E387" s="1" t="s">
        <v>12</v>
      </c>
      <c r="F387">
        <v>1.1897</v>
      </c>
      <c r="G387">
        <v>225.06434100000001</v>
      </c>
      <c r="H387">
        <v>0.44019999999999998</v>
      </c>
      <c r="I387">
        <v>0</v>
      </c>
    </row>
    <row r="388" spans="1:9" x14ac:dyDescent="0.3">
      <c r="A388">
        <v>2021</v>
      </c>
      <c r="B388">
        <v>7</v>
      </c>
      <c r="C388" s="1" t="s">
        <v>32</v>
      </c>
      <c r="D388" s="1" t="s">
        <v>34</v>
      </c>
      <c r="E388" s="1" t="s">
        <v>12</v>
      </c>
      <c r="F388">
        <v>7.4099999999999999E-2</v>
      </c>
      <c r="G388">
        <v>34.415036999999998</v>
      </c>
      <c r="H388">
        <v>2.5899999999999999E-2</v>
      </c>
      <c r="I388">
        <v>0</v>
      </c>
    </row>
    <row r="389" spans="1:9" x14ac:dyDescent="0.3">
      <c r="A389">
        <v>2021</v>
      </c>
      <c r="B389">
        <v>7</v>
      </c>
      <c r="C389" s="1" t="s">
        <v>32</v>
      </c>
      <c r="D389" s="1" t="s">
        <v>34</v>
      </c>
      <c r="E389" s="1" t="s">
        <v>13</v>
      </c>
      <c r="F389">
        <v>0.27760000000000001</v>
      </c>
      <c r="G389">
        <v>161.84455600000001</v>
      </c>
      <c r="H389">
        <v>0.1166</v>
      </c>
      <c r="I389">
        <v>0</v>
      </c>
    </row>
    <row r="390" spans="1:9" x14ac:dyDescent="0.3">
      <c r="A390">
        <v>2021</v>
      </c>
      <c r="B390">
        <v>7</v>
      </c>
      <c r="C390" s="1" t="s">
        <v>9</v>
      </c>
      <c r="D390" s="1" t="s">
        <v>10</v>
      </c>
      <c r="E390" s="1" t="s">
        <v>46</v>
      </c>
      <c r="F390">
        <v>25.835699999999999</v>
      </c>
      <c r="G390">
        <v>1472.9105</v>
      </c>
      <c r="H390">
        <v>5.1670999999999996</v>
      </c>
      <c r="I390">
        <v>689</v>
      </c>
    </row>
    <row r="391" spans="1:9" x14ac:dyDescent="0.3">
      <c r="A391">
        <v>2021</v>
      </c>
      <c r="B391">
        <v>7</v>
      </c>
      <c r="C391" s="1" t="s">
        <v>26</v>
      </c>
      <c r="D391" s="1" t="s">
        <v>10</v>
      </c>
      <c r="E391" s="1" t="s">
        <v>46</v>
      </c>
      <c r="F391">
        <v>21.290500000000002</v>
      </c>
      <c r="G391">
        <v>1292.4159</v>
      </c>
      <c r="H391">
        <v>4.2580999999999998</v>
      </c>
      <c r="I391">
        <v>2136</v>
      </c>
    </row>
    <row r="392" spans="1:9" x14ac:dyDescent="0.3">
      <c r="A392">
        <v>2021</v>
      </c>
      <c r="B392">
        <v>7</v>
      </c>
      <c r="C392" s="1" t="s">
        <v>32</v>
      </c>
      <c r="D392" s="1" t="s">
        <v>10</v>
      </c>
      <c r="E392" s="1" t="s">
        <v>46</v>
      </c>
      <c r="F392">
        <v>44.102499999999999</v>
      </c>
      <c r="G392">
        <v>2610.5358000000001</v>
      </c>
      <c r="H392">
        <v>8.8203999999999994</v>
      </c>
      <c r="I392">
        <v>3823</v>
      </c>
    </row>
    <row r="393" spans="1:9" x14ac:dyDescent="0.3">
      <c r="A393">
        <v>2021</v>
      </c>
      <c r="B393">
        <v>8</v>
      </c>
      <c r="C393" s="1" t="s">
        <v>9</v>
      </c>
      <c r="D393" s="1" t="s">
        <v>10</v>
      </c>
      <c r="E393" s="1" t="s">
        <v>11</v>
      </c>
      <c r="F393">
        <v>10.2483</v>
      </c>
      <c r="G393">
        <v>694.00995699999999</v>
      </c>
      <c r="H393">
        <v>2.1522000000000001</v>
      </c>
      <c r="I393">
        <v>524</v>
      </c>
    </row>
    <row r="394" spans="1:9" x14ac:dyDescent="0.3">
      <c r="A394">
        <v>2021</v>
      </c>
      <c r="B394">
        <v>8</v>
      </c>
      <c r="C394" s="1" t="s">
        <v>9</v>
      </c>
      <c r="D394" s="1" t="s">
        <v>10</v>
      </c>
      <c r="E394" s="1" t="s">
        <v>12</v>
      </c>
      <c r="F394">
        <v>57.8795</v>
      </c>
      <c r="G394">
        <v>5266.2841939999998</v>
      </c>
      <c r="H394">
        <v>20.2578</v>
      </c>
      <c r="I394">
        <v>787</v>
      </c>
    </row>
    <row r="395" spans="1:9" x14ac:dyDescent="0.3">
      <c r="A395">
        <v>2021</v>
      </c>
      <c r="B395">
        <v>8</v>
      </c>
      <c r="C395" s="1" t="s">
        <v>9</v>
      </c>
      <c r="D395" s="1" t="s">
        <v>10</v>
      </c>
      <c r="E395" s="1" t="s">
        <v>13</v>
      </c>
      <c r="F395">
        <v>36.1477</v>
      </c>
      <c r="G395">
        <v>4297.3749180000004</v>
      </c>
      <c r="H395">
        <v>18.073899999999998</v>
      </c>
      <c r="I395">
        <v>679</v>
      </c>
    </row>
    <row r="396" spans="1:9" x14ac:dyDescent="0.3">
      <c r="A396">
        <v>2021</v>
      </c>
      <c r="B396">
        <v>8</v>
      </c>
      <c r="C396" s="1" t="s">
        <v>9</v>
      </c>
      <c r="D396" s="1" t="s">
        <v>15</v>
      </c>
      <c r="E396" s="1" t="s">
        <v>11</v>
      </c>
      <c r="F396">
        <v>7.5600000000000001E-2</v>
      </c>
      <c r="G396">
        <v>10.129644000000001</v>
      </c>
      <c r="H396">
        <v>1.5100000000000001E-2</v>
      </c>
      <c r="I396">
        <v>11</v>
      </c>
    </row>
    <row r="397" spans="1:9" x14ac:dyDescent="0.3">
      <c r="A397">
        <v>2021</v>
      </c>
      <c r="B397">
        <v>8</v>
      </c>
      <c r="C397" s="1" t="s">
        <v>9</v>
      </c>
      <c r="D397" s="1" t="s">
        <v>15</v>
      </c>
      <c r="E397" s="1" t="s">
        <v>13</v>
      </c>
      <c r="F397">
        <v>19.843800000000002</v>
      </c>
      <c r="G397">
        <v>4048.5126</v>
      </c>
      <c r="H397">
        <v>7.9375999999999998</v>
      </c>
      <c r="I397">
        <v>737</v>
      </c>
    </row>
    <row r="398" spans="1:9" x14ac:dyDescent="0.3">
      <c r="A398">
        <v>2021</v>
      </c>
      <c r="B398">
        <v>8</v>
      </c>
      <c r="C398" s="1" t="s">
        <v>9</v>
      </c>
      <c r="D398" s="1" t="s">
        <v>17</v>
      </c>
      <c r="E398" s="1" t="s">
        <v>18</v>
      </c>
      <c r="F398">
        <v>3.1254</v>
      </c>
      <c r="G398">
        <v>349.83677799999998</v>
      </c>
      <c r="H398">
        <v>0.56259999999999999</v>
      </c>
      <c r="I398">
        <v>127</v>
      </c>
    </row>
    <row r="399" spans="1:9" x14ac:dyDescent="0.3">
      <c r="A399">
        <v>2021</v>
      </c>
      <c r="B399">
        <v>8</v>
      </c>
      <c r="C399" s="1" t="s">
        <v>9</v>
      </c>
      <c r="D399" s="1" t="s">
        <v>20</v>
      </c>
      <c r="E399" s="1" t="s">
        <v>12</v>
      </c>
      <c r="F399">
        <v>2.6053999999999999</v>
      </c>
      <c r="G399">
        <v>220.18355199999999</v>
      </c>
      <c r="H399">
        <v>0.93799999999999994</v>
      </c>
      <c r="I399">
        <v>249</v>
      </c>
    </row>
    <row r="400" spans="1:9" x14ac:dyDescent="0.3">
      <c r="A400">
        <v>2021</v>
      </c>
      <c r="B400">
        <v>8</v>
      </c>
      <c r="C400" s="1" t="s">
        <v>9</v>
      </c>
      <c r="D400" s="1" t="s">
        <v>21</v>
      </c>
      <c r="E400" s="1" t="s">
        <v>22</v>
      </c>
      <c r="F400">
        <v>5.0700000000000002E-2</v>
      </c>
      <c r="G400">
        <v>14.072998999999999</v>
      </c>
      <c r="H400">
        <v>1.4200000000000001E-2</v>
      </c>
      <c r="I400">
        <v>19</v>
      </c>
    </row>
    <row r="401" spans="1:9" x14ac:dyDescent="0.3">
      <c r="A401">
        <v>2021</v>
      </c>
      <c r="B401">
        <v>8</v>
      </c>
      <c r="C401" s="1" t="s">
        <v>9</v>
      </c>
      <c r="D401" s="1" t="s">
        <v>21</v>
      </c>
      <c r="E401" s="1" t="s">
        <v>13</v>
      </c>
      <c r="F401">
        <v>0.97809999999999997</v>
      </c>
      <c r="G401">
        <v>127.683803</v>
      </c>
      <c r="H401">
        <v>0.39129999999999998</v>
      </c>
      <c r="I401">
        <v>170</v>
      </c>
    </row>
    <row r="402" spans="1:9" x14ac:dyDescent="0.3">
      <c r="A402">
        <v>2021</v>
      </c>
      <c r="B402">
        <v>8</v>
      </c>
      <c r="C402" s="1" t="s">
        <v>9</v>
      </c>
      <c r="D402" s="1" t="s">
        <v>50</v>
      </c>
      <c r="E402" s="1" t="s">
        <v>27</v>
      </c>
      <c r="F402">
        <v>1.9601999999999999</v>
      </c>
      <c r="G402">
        <v>137.10364100000001</v>
      </c>
      <c r="H402">
        <v>0.62729999999999997</v>
      </c>
      <c r="I402">
        <v>338</v>
      </c>
    </row>
    <row r="403" spans="1:9" x14ac:dyDescent="0.3">
      <c r="A403">
        <v>2021</v>
      </c>
      <c r="B403">
        <v>8</v>
      </c>
      <c r="C403" s="1" t="s">
        <v>9</v>
      </c>
      <c r="D403" s="1" t="s">
        <v>19</v>
      </c>
      <c r="E403" s="1" t="s">
        <v>12</v>
      </c>
      <c r="F403">
        <v>0.31929999999999997</v>
      </c>
      <c r="G403">
        <v>48.341631999999997</v>
      </c>
      <c r="H403">
        <v>0.1182</v>
      </c>
      <c r="I403">
        <v>33</v>
      </c>
    </row>
    <row r="404" spans="1:9" x14ac:dyDescent="0.3">
      <c r="A404">
        <v>2021</v>
      </c>
      <c r="B404">
        <v>8</v>
      </c>
      <c r="C404" s="1" t="s">
        <v>9</v>
      </c>
      <c r="D404" s="1" t="s">
        <v>16</v>
      </c>
      <c r="E404" s="1" t="s">
        <v>11</v>
      </c>
      <c r="F404">
        <v>0.17269999999999999</v>
      </c>
      <c r="G404">
        <v>10.632906999999999</v>
      </c>
      <c r="H404">
        <v>3.9699999999999999E-2</v>
      </c>
      <c r="I404">
        <v>47</v>
      </c>
    </row>
    <row r="405" spans="1:9" x14ac:dyDescent="0.3">
      <c r="A405">
        <v>2021</v>
      </c>
      <c r="B405">
        <v>8</v>
      </c>
      <c r="C405" s="1" t="s">
        <v>9</v>
      </c>
      <c r="D405" s="1" t="s">
        <v>16</v>
      </c>
      <c r="E405" s="1" t="s">
        <v>13</v>
      </c>
      <c r="F405">
        <v>0.2233</v>
      </c>
      <c r="G405">
        <v>29.563621000000001</v>
      </c>
      <c r="H405">
        <v>0.10050000000000001</v>
      </c>
      <c r="I405">
        <v>54</v>
      </c>
    </row>
    <row r="406" spans="1:9" x14ac:dyDescent="0.3">
      <c r="A406">
        <v>2021</v>
      </c>
      <c r="B406">
        <v>8</v>
      </c>
      <c r="C406" s="1" t="s">
        <v>9</v>
      </c>
      <c r="D406" s="1" t="s">
        <v>25</v>
      </c>
      <c r="E406" s="1" t="s">
        <v>18</v>
      </c>
      <c r="F406">
        <v>0.55679999999999996</v>
      </c>
      <c r="G406">
        <v>37.274619000000001</v>
      </c>
      <c r="H406">
        <v>0.1002</v>
      </c>
      <c r="I406">
        <v>88</v>
      </c>
    </row>
    <row r="407" spans="1:9" x14ac:dyDescent="0.3">
      <c r="A407">
        <v>2021</v>
      </c>
      <c r="B407">
        <v>8</v>
      </c>
      <c r="C407" s="1" t="s">
        <v>9</v>
      </c>
      <c r="D407" s="1" t="s">
        <v>25</v>
      </c>
      <c r="E407" s="1" t="s">
        <v>13</v>
      </c>
      <c r="F407">
        <v>1.2999999999999999E-3</v>
      </c>
      <c r="G407">
        <v>0.14441499999999999</v>
      </c>
      <c r="H407">
        <v>5.0000000000000001E-4</v>
      </c>
      <c r="I407">
        <v>1</v>
      </c>
    </row>
    <row r="408" spans="1:9" x14ac:dyDescent="0.3">
      <c r="A408">
        <v>2021</v>
      </c>
      <c r="B408">
        <v>8</v>
      </c>
      <c r="C408" s="1" t="s">
        <v>9</v>
      </c>
      <c r="D408" s="1" t="s">
        <v>51</v>
      </c>
      <c r="E408" s="1" t="s">
        <v>12</v>
      </c>
      <c r="F408">
        <v>0.2014</v>
      </c>
      <c r="G408">
        <v>14.455451999999999</v>
      </c>
      <c r="H408">
        <v>7.7499999999999999E-2</v>
      </c>
      <c r="I408">
        <v>32</v>
      </c>
    </row>
    <row r="409" spans="1:9" x14ac:dyDescent="0.3">
      <c r="A409">
        <v>2021</v>
      </c>
      <c r="B409">
        <v>8</v>
      </c>
      <c r="C409" s="1" t="s">
        <v>9</v>
      </c>
      <c r="D409" s="1" t="s">
        <v>51</v>
      </c>
      <c r="E409" s="1" t="s">
        <v>13</v>
      </c>
      <c r="F409">
        <v>0.40289999999999998</v>
      </c>
      <c r="G409">
        <v>20.786090000000002</v>
      </c>
      <c r="H409">
        <v>0.19750000000000001</v>
      </c>
      <c r="I409">
        <v>48</v>
      </c>
    </row>
    <row r="410" spans="1:9" x14ac:dyDescent="0.3">
      <c r="A410">
        <v>2021</v>
      </c>
      <c r="B410">
        <v>8</v>
      </c>
      <c r="C410" s="1" t="s">
        <v>26</v>
      </c>
      <c r="D410" s="1" t="s">
        <v>10</v>
      </c>
      <c r="E410" s="1" t="s">
        <v>11</v>
      </c>
      <c r="F410">
        <v>29.2669</v>
      </c>
      <c r="G410">
        <v>2051.0537979999999</v>
      </c>
      <c r="H410">
        <v>6.1459999999999999</v>
      </c>
      <c r="I410">
        <v>6264</v>
      </c>
    </row>
    <row r="411" spans="1:9" x14ac:dyDescent="0.3">
      <c r="A411">
        <v>2021</v>
      </c>
      <c r="B411">
        <v>8</v>
      </c>
      <c r="C411" s="1" t="s">
        <v>26</v>
      </c>
      <c r="D411" s="1" t="s">
        <v>10</v>
      </c>
      <c r="E411" s="1" t="s">
        <v>12</v>
      </c>
      <c r="F411">
        <v>61.106200000000001</v>
      </c>
      <c r="G411">
        <v>5927.6942419999996</v>
      </c>
      <c r="H411">
        <v>21.3872</v>
      </c>
      <c r="I411">
        <v>9804</v>
      </c>
    </row>
    <row r="412" spans="1:9" x14ac:dyDescent="0.3">
      <c r="A412">
        <v>2021</v>
      </c>
      <c r="B412">
        <v>8</v>
      </c>
      <c r="C412" s="1" t="s">
        <v>26</v>
      </c>
      <c r="D412" s="1" t="s">
        <v>10</v>
      </c>
      <c r="E412" s="1" t="s">
        <v>13</v>
      </c>
      <c r="F412">
        <v>2.3611</v>
      </c>
      <c r="G412">
        <v>354.733746</v>
      </c>
      <c r="H412">
        <v>1.1806000000000001</v>
      </c>
      <c r="I412">
        <v>494</v>
      </c>
    </row>
    <row r="413" spans="1:9" x14ac:dyDescent="0.3">
      <c r="A413">
        <v>2021</v>
      </c>
      <c r="B413">
        <v>8</v>
      </c>
      <c r="C413" s="1" t="s">
        <v>26</v>
      </c>
      <c r="D413" s="1" t="s">
        <v>10</v>
      </c>
      <c r="E413" s="1" t="s">
        <v>14</v>
      </c>
      <c r="F413">
        <v>0.4027</v>
      </c>
      <c r="G413">
        <v>65.041677000000007</v>
      </c>
      <c r="H413">
        <v>0.30199999999999999</v>
      </c>
      <c r="I413">
        <v>245</v>
      </c>
    </row>
    <row r="414" spans="1:9" x14ac:dyDescent="0.3">
      <c r="A414">
        <v>2021</v>
      </c>
      <c r="B414">
        <v>8</v>
      </c>
      <c r="C414" s="1" t="s">
        <v>26</v>
      </c>
      <c r="D414" s="1" t="s">
        <v>51</v>
      </c>
      <c r="E414" s="1" t="s">
        <v>12</v>
      </c>
      <c r="F414">
        <v>4.3242000000000003</v>
      </c>
      <c r="G414">
        <v>270.11420900000002</v>
      </c>
      <c r="H414">
        <v>1.6648000000000001</v>
      </c>
      <c r="I414">
        <v>1760</v>
      </c>
    </row>
    <row r="415" spans="1:9" x14ac:dyDescent="0.3">
      <c r="A415">
        <v>2021</v>
      </c>
      <c r="B415">
        <v>8</v>
      </c>
      <c r="C415" s="1" t="s">
        <v>26</v>
      </c>
      <c r="D415" s="1" t="s">
        <v>51</v>
      </c>
      <c r="E415" s="1" t="s">
        <v>13</v>
      </c>
      <c r="F415">
        <v>9.6874000000000002</v>
      </c>
      <c r="G415">
        <v>621.28009199999997</v>
      </c>
      <c r="H415">
        <v>4.7468000000000004</v>
      </c>
      <c r="I415">
        <v>3253</v>
      </c>
    </row>
    <row r="416" spans="1:9" x14ac:dyDescent="0.3">
      <c r="A416">
        <v>2021</v>
      </c>
      <c r="B416">
        <v>8</v>
      </c>
      <c r="C416" s="1" t="s">
        <v>26</v>
      </c>
      <c r="D416" s="1" t="s">
        <v>15</v>
      </c>
      <c r="E416" s="1" t="s">
        <v>11</v>
      </c>
      <c r="F416">
        <v>1.09E-2</v>
      </c>
      <c r="G416">
        <v>1.3807579999999999</v>
      </c>
      <c r="H416">
        <v>2.2000000000000001E-3</v>
      </c>
      <c r="I416">
        <v>6</v>
      </c>
    </row>
    <row r="417" spans="1:9" x14ac:dyDescent="0.3">
      <c r="A417">
        <v>2021</v>
      </c>
      <c r="B417">
        <v>8</v>
      </c>
      <c r="C417" s="1" t="s">
        <v>26</v>
      </c>
      <c r="D417" s="1" t="s">
        <v>15</v>
      </c>
      <c r="E417" s="1" t="s">
        <v>13</v>
      </c>
      <c r="F417">
        <v>4.3940999999999999</v>
      </c>
      <c r="G417">
        <v>891.77874299999996</v>
      </c>
      <c r="H417">
        <v>1.7577</v>
      </c>
      <c r="I417">
        <v>710</v>
      </c>
    </row>
    <row r="418" spans="1:9" x14ac:dyDescent="0.3">
      <c r="A418">
        <v>2021</v>
      </c>
      <c r="B418">
        <v>8</v>
      </c>
      <c r="C418" s="1" t="s">
        <v>26</v>
      </c>
      <c r="D418" s="1" t="s">
        <v>20</v>
      </c>
      <c r="E418" s="1" t="s">
        <v>12</v>
      </c>
      <c r="F418">
        <v>8.2988999999999997</v>
      </c>
      <c r="G418">
        <v>520.89913799999999</v>
      </c>
      <c r="H418">
        <v>2.9876999999999998</v>
      </c>
      <c r="I418">
        <v>1386</v>
      </c>
    </row>
    <row r="419" spans="1:9" x14ac:dyDescent="0.3">
      <c r="A419">
        <v>2021</v>
      </c>
      <c r="B419">
        <v>8</v>
      </c>
      <c r="C419" s="1" t="s">
        <v>26</v>
      </c>
      <c r="D419" s="1" t="s">
        <v>45</v>
      </c>
      <c r="E419" s="1" t="s">
        <v>12</v>
      </c>
      <c r="F419">
        <v>7.9817</v>
      </c>
      <c r="G419">
        <v>399.15529700000002</v>
      </c>
      <c r="H419">
        <v>2.7936000000000001</v>
      </c>
      <c r="I419">
        <v>2704</v>
      </c>
    </row>
    <row r="420" spans="1:9" x14ac:dyDescent="0.3">
      <c r="A420">
        <v>2021</v>
      </c>
      <c r="B420">
        <v>8</v>
      </c>
      <c r="C420" s="1" t="s">
        <v>26</v>
      </c>
      <c r="D420" s="1" t="s">
        <v>50</v>
      </c>
      <c r="E420" s="1" t="s">
        <v>27</v>
      </c>
      <c r="F420">
        <v>5.6128999999999998</v>
      </c>
      <c r="G420">
        <v>317.75876499999998</v>
      </c>
      <c r="H420">
        <v>1.7962</v>
      </c>
      <c r="I420">
        <v>3735</v>
      </c>
    </row>
    <row r="421" spans="1:9" x14ac:dyDescent="0.3">
      <c r="A421">
        <v>2021</v>
      </c>
      <c r="B421">
        <v>8</v>
      </c>
      <c r="C421" s="1" t="s">
        <v>26</v>
      </c>
      <c r="D421" s="1" t="s">
        <v>16</v>
      </c>
      <c r="E421" s="1" t="s">
        <v>11</v>
      </c>
      <c r="F421">
        <v>2.9912999999999998</v>
      </c>
      <c r="G421">
        <v>208.89328599999999</v>
      </c>
      <c r="H421">
        <v>0.68799999999999994</v>
      </c>
      <c r="I421">
        <v>1140</v>
      </c>
    </row>
    <row r="422" spans="1:9" x14ac:dyDescent="0.3">
      <c r="A422">
        <v>2021</v>
      </c>
      <c r="B422">
        <v>8</v>
      </c>
      <c r="C422" s="1" t="s">
        <v>26</v>
      </c>
      <c r="D422" s="1" t="s">
        <v>16</v>
      </c>
      <c r="E422" s="1" t="s">
        <v>13</v>
      </c>
      <c r="F422">
        <v>0.78800000000000003</v>
      </c>
      <c r="G422">
        <v>59.614590999999997</v>
      </c>
      <c r="H422">
        <v>0.35460000000000003</v>
      </c>
      <c r="I422">
        <v>397</v>
      </c>
    </row>
    <row r="423" spans="1:9" x14ac:dyDescent="0.3">
      <c r="A423">
        <v>2021</v>
      </c>
      <c r="B423">
        <v>8</v>
      </c>
      <c r="C423" s="1" t="s">
        <v>26</v>
      </c>
      <c r="D423" s="1" t="s">
        <v>52</v>
      </c>
      <c r="E423" s="1" t="s">
        <v>13</v>
      </c>
      <c r="F423">
        <v>1.4000999999999999</v>
      </c>
      <c r="G423">
        <v>153.40021400000001</v>
      </c>
      <c r="H423">
        <v>0.56000000000000005</v>
      </c>
      <c r="I423">
        <v>410</v>
      </c>
    </row>
    <row r="424" spans="1:9" x14ac:dyDescent="0.3">
      <c r="A424">
        <v>2021</v>
      </c>
      <c r="B424">
        <v>8</v>
      </c>
      <c r="C424" s="1" t="s">
        <v>26</v>
      </c>
      <c r="D424" s="1" t="s">
        <v>17</v>
      </c>
      <c r="E424" s="1" t="s">
        <v>18</v>
      </c>
      <c r="F424">
        <v>1.5806</v>
      </c>
      <c r="G424">
        <v>140.02031199999999</v>
      </c>
      <c r="H424">
        <v>0.28449999999999998</v>
      </c>
      <c r="I424">
        <v>255</v>
      </c>
    </row>
    <row r="425" spans="1:9" x14ac:dyDescent="0.3">
      <c r="A425">
        <v>2021</v>
      </c>
      <c r="B425">
        <v>8</v>
      </c>
      <c r="C425" s="1" t="s">
        <v>26</v>
      </c>
      <c r="D425" s="1" t="s">
        <v>21</v>
      </c>
      <c r="E425" s="1" t="s">
        <v>22</v>
      </c>
      <c r="F425">
        <v>1.6999999999999999E-3</v>
      </c>
      <c r="G425">
        <v>0.69263300000000005</v>
      </c>
      <c r="H425">
        <v>5.0000000000000001E-4</v>
      </c>
      <c r="I425">
        <v>0</v>
      </c>
    </row>
    <row r="426" spans="1:9" x14ac:dyDescent="0.3">
      <c r="A426">
        <v>2021</v>
      </c>
      <c r="B426">
        <v>8</v>
      </c>
      <c r="C426" s="1" t="s">
        <v>26</v>
      </c>
      <c r="D426" s="1" t="s">
        <v>21</v>
      </c>
      <c r="E426" s="1" t="s">
        <v>13</v>
      </c>
      <c r="F426">
        <v>0.51359999999999995</v>
      </c>
      <c r="G426">
        <v>55.714799999999997</v>
      </c>
      <c r="H426">
        <v>0.20549999999999999</v>
      </c>
      <c r="I426">
        <v>0</v>
      </c>
    </row>
    <row r="427" spans="1:9" x14ac:dyDescent="0.3">
      <c r="A427">
        <v>2021</v>
      </c>
      <c r="B427">
        <v>8</v>
      </c>
      <c r="C427" s="1" t="s">
        <v>32</v>
      </c>
      <c r="D427" s="1" t="s">
        <v>10</v>
      </c>
      <c r="E427" s="1" t="s">
        <v>11</v>
      </c>
      <c r="F427">
        <v>61.698700000000002</v>
      </c>
      <c r="G427">
        <v>4338.3775960000003</v>
      </c>
      <c r="H427">
        <v>12.9567</v>
      </c>
      <c r="I427">
        <v>10517</v>
      </c>
    </row>
    <row r="428" spans="1:9" x14ac:dyDescent="0.3">
      <c r="A428">
        <v>2021</v>
      </c>
      <c r="B428">
        <v>8</v>
      </c>
      <c r="C428" s="1" t="s">
        <v>32</v>
      </c>
      <c r="D428" s="1" t="s">
        <v>10</v>
      </c>
      <c r="E428" s="1" t="s">
        <v>12</v>
      </c>
      <c r="F428">
        <v>142.70439999999999</v>
      </c>
      <c r="G428">
        <v>13377.295862999999</v>
      </c>
      <c r="H428">
        <v>49.946599999999997</v>
      </c>
      <c r="I428">
        <v>17047</v>
      </c>
    </row>
    <row r="429" spans="1:9" x14ac:dyDescent="0.3">
      <c r="A429">
        <v>2021</v>
      </c>
      <c r="B429">
        <v>8</v>
      </c>
      <c r="C429" s="1" t="s">
        <v>32</v>
      </c>
      <c r="D429" s="1" t="s">
        <v>10</v>
      </c>
      <c r="E429" s="1" t="s">
        <v>13</v>
      </c>
      <c r="F429">
        <v>7.1943000000000001</v>
      </c>
      <c r="G429">
        <v>1017.649208</v>
      </c>
      <c r="H429">
        <v>3.5971000000000002</v>
      </c>
      <c r="I429">
        <v>688</v>
      </c>
    </row>
    <row r="430" spans="1:9" x14ac:dyDescent="0.3">
      <c r="A430">
        <v>2021</v>
      </c>
      <c r="B430">
        <v>8</v>
      </c>
      <c r="C430" s="1" t="s">
        <v>32</v>
      </c>
      <c r="D430" s="1" t="s">
        <v>10</v>
      </c>
      <c r="E430" s="1" t="s">
        <v>14</v>
      </c>
      <c r="F430">
        <v>1.2999999999999999E-2</v>
      </c>
      <c r="G430">
        <v>2.6866560000000002</v>
      </c>
      <c r="H430">
        <v>9.7000000000000003E-3</v>
      </c>
      <c r="I430">
        <v>4</v>
      </c>
    </row>
    <row r="431" spans="1:9" x14ac:dyDescent="0.3">
      <c r="A431">
        <v>2021</v>
      </c>
      <c r="B431">
        <v>8</v>
      </c>
      <c r="C431" s="1" t="s">
        <v>32</v>
      </c>
      <c r="D431" s="1" t="s">
        <v>15</v>
      </c>
      <c r="E431" s="1" t="s">
        <v>11</v>
      </c>
      <c r="F431">
        <v>1.1187</v>
      </c>
      <c r="G431">
        <v>129.45026300000001</v>
      </c>
      <c r="H431">
        <v>0.2238</v>
      </c>
      <c r="I431">
        <v>226</v>
      </c>
    </row>
    <row r="432" spans="1:9" x14ac:dyDescent="0.3">
      <c r="A432">
        <v>2021</v>
      </c>
      <c r="B432">
        <v>8</v>
      </c>
      <c r="C432" s="1" t="s">
        <v>32</v>
      </c>
      <c r="D432" s="1" t="s">
        <v>15</v>
      </c>
      <c r="E432" s="1" t="s">
        <v>13</v>
      </c>
      <c r="F432">
        <v>30.881499999999999</v>
      </c>
      <c r="G432">
        <v>6111.299986</v>
      </c>
      <c r="H432">
        <v>12.3527</v>
      </c>
      <c r="I432">
        <v>3561</v>
      </c>
    </row>
    <row r="433" spans="1:9" x14ac:dyDescent="0.3">
      <c r="A433">
        <v>2021</v>
      </c>
      <c r="B433">
        <v>8</v>
      </c>
      <c r="C433" s="1" t="s">
        <v>32</v>
      </c>
      <c r="D433" s="1" t="s">
        <v>51</v>
      </c>
      <c r="E433" s="1" t="s">
        <v>12</v>
      </c>
      <c r="F433">
        <v>12.6958</v>
      </c>
      <c r="G433">
        <v>809.17729599999996</v>
      </c>
      <c r="H433">
        <v>4.8879000000000001</v>
      </c>
      <c r="I433">
        <v>5067</v>
      </c>
    </row>
    <row r="434" spans="1:9" x14ac:dyDescent="0.3">
      <c r="A434">
        <v>2021</v>
      </c>
      <c r="B434">
        <v>8</v>
      </c>
      <c r="C434" s="1" t="s">
        <v>32</v>
      </c>
      <c r="D434" s="1" t="s">
        <v>51</v>
      </c>
      <c r="E434" s="1" t="s">
        <v>13</v>
      </c>
      <c r="F434">
        <v>14.986800000000001</v>
      </c>
      <c r="G434">
        <v>949.28049099999998</v>
      </c>
      <c r="H434">
        <v>7.3434999999999997</v>
      </c>
      <c r="I434">
        <v>4648</v>
      </c>
    </row>
    <row r="435" spans="1:9" x14ac:dyDescent="0.3">
      <c r="A435">
        <v>2021</v>
      </c>
      <c r="B435">
        <v>8</v>
      </c>
      <c r="C435" s="1" t="s">
        <v>32</v>
      </c>
      <c r="D435" s="1" t="s">
        <v>20</v>
      </c>
      <c r="E435" s="1" t="s">
        <v>22</v>
      </c>
      <c r="F435">
        <v>5.9999999999999995E-4</v>
      </c>
      <c r="G435">
        <v>3.5739E-2</v>
      </c>
      <c r="H435">
        <v>1E-4</v>
      </c>
      <c r="I435">
        <v>1</v>
      </c>
    </row>
    <row r="436" spans="1:9" x14ac:dyDescent="0.3">
      <c r="A436">
        <v>2021</v>
      </c>
      <c r="B436">
        <v>8</v>
      </c>
      <c r="C436" s="1" t="s">
        <v>32</v>
      </c>
      <c r="D436" s="1" t="s">
        <v>20</v>
      </c>
      <c r="E436" s="1" t="s">
        <v>12</v>
      </c>
      <c r="F436">
        <v>16.896799999999999</v>
      </c>
      <c r="G436">
        <v>1229.762913</v>
      </c>
      <c r="H436">
        <v>6.0829000000000004</v>
      </c>
      <c r="I436">
        <v>1873</v>
      </c>
    </row>
    <row r="437" spans="1:9" x14ac:dyDescent="0.3">
      <c r="A437">
        <v>2021</v>
      </c>
      <c r="B437">
        <v>8</v>
      </c>
      <c r="C437" s="1" t="s">
        <v>32</v>
      </c>
      <c r="D437" s="1" t="s">
        <v>45</v>
      </c>
      <c r="E437" s="1" t="s">
        <v>12</v>
      </c>
      <c r="F437">
        <v>11.230499999999999</v>
      </c>
      <c r="G437">
        <v>549.42526699999996</v>
      </c>
      <c r="H437">
        <v>3.9306000000000001</v>
      </c>
      <c r="I437">
        <v>4277</v>
      </c>
    </row>
    <row r="438" spans="1:9" x14ac:dyDescent="0.3">
      <c r="A438">
        <v>2021</v>
      </c>
      <c r="B438">
        <v>8</v>
      </c>
      <c r="C438" s="1" t="s">
        <v>32</v>
      </c>
      <c r="D438" s="1" t="s">
        <v>50</v>
      </c>
      <c r="E438" s="1" t="s">
        <v>27</v>
      </c>
      <c r="F438">
        <v>5.7121000000000004</v>
      </c>
      <c r="G438">
        <v>350.57270899999997</v>
      </c>
      <c r="H438">
        <v>1.8279000000000001</v>
      </c>
      <c r="I438">
        <v>3911</v>
      </c>
    </row>
    <row r="439" spans="1:9" x14ac:dyDescent="0.3">
      <c r="A439">
        <v>2021</v>
      </c>
      <c r="B439">
        <v>8</v>
      </c>
      <c r="C439" s="1" t="s">
        <v>32</v>
      </c>
      <c r="D439" s="1" t="s">
        <v>19</v>
      </c>
      <c r="E439" s="1" t="s">
        <v>12</v>
      </c>
      <c r="F439">
        <v>1.3411999999999999</v>
      </c>
      <c r="G439">
        <v>264.76622600000002</v>
      </c>
      <c r="H439">
        <v>0.49619999999999997</v>
      </c>
      <c r="I439">
        <v>0</v>
      </c>
    </row>
    <row r="440" spans="1:9" x14ac:dyDescent="0.3">
      <c r="A440">
        <v>2021</v>
      </c>
      <c r="B440">
        <v>8</v>
      </c>
      <c r="C440" s="1" t="s">
        <v>32</v>
      </c>
      <c r="D440" s="1" t="s">
        <v>33</v>
      </c>
      <c r="E440" s="1" t="s">
        <v>18</v>
      </c>
      <c r="F440">
        <v>0.65920000000000001</v>
      </c>
      <c r="G440">
        <v>215.46899199999999</v>
      </c>
      <c r="H440">
        <v>0.12529999999999999</v>
      </c>
      <c r="I440">
        <v>105</v>
      </c>
    </row>
    <row r="441" spans="1:9" x14ac:dyDescent="0.3">
      <c r="A441">
        <v>2021</v>
      </c>
      <c r="B441">
        <v>8</v>
      </c>
      <c r="C441" s="1" t="s">
        <v>32</v>
      </c>
      <c r="D441" s="1" t="s">
        <v>33</v>
      </c>
      <c r="E441" s="1" t="s">
        <v>12</v>
      </c>
      <c r="F441">
        <v>1.26E-2</v>
      </c>
      <c r="G441">
        <v>5.401491</v>
      </c>
      <c r="H441">
        <v>4.4000000000000003E-3</v>
      </c>
      <c r="I441">
        <v>4</v>
      </c>
    </row>
    <row r="442" spans="1:9" x14ac:dyDescent="0.3">
      <c r="A442">
        <v>2021</v>
      </c>
      <c r="B442">
        <v>8</v>
      </c>
      <c r="C442" s="1" t="s">
        <v>32</v>
      </c>
      <c r="D442" s="1" t="s">
        <v>33</v>
      </c>
      <c r="E442" s="1" t="s">
        <v>13</v>
      </c>
      <c r="F442">
        <v>6.5199999999999994E-2</v>
      </c>
      <c r="G442">
        <v>33.784533000000003</v>
      </c>
      <c r="H442">
        <v>3.2599999999999997E-2</v>
      </c>
      <c r="I442">
        <v>47</v>
      </c>
    </row>
    <row r="443" spans="1:9" x14ac:dyDescent="0.3">
      <c r="A443">
        <v>2021</v>
      </c>
      <c r="B443">
        <v>8</v>
      </c>
      <c r="C443" s="1" t="s">
        <v>32</v>
      </c>
      <c r="D443" s="1" t="s">
        <v>34</v>
      </c>
      <c r="E443" s="1" t="s">
        <v>18</v>
      </c>
      <c r="F443">
        <v>1.2999999999999999E-3</v>
      </c>
      <c r="G443">
        <v>0.660408</v>
      </c>
      <c r="H443">
        <v>2.9999999999999997E-4</v>
      </c>
      <c r="I443">
        <v>0</v>
      </c>
    </row>
    <row r="444" spans="1:9" x14ac:dyDescent="0.3">
      <c r="A444">
        <v>2021</v>
      </c>
      <c r="B444">
        <v>8</v>
      </c>
      <c r="C444" s="1" t="s">
        <v>32</v>
      </c>
      <c r="D444" s="1" t="s">
        <v>34</v>
      </c>
      <c r="E444" s="1" t="s">
        <v>12</v>
      </c>
      <c r="F444">
        <v>6.1499999999999999E-2</v>
      </c>
      <c r="G444">
        <v>28.180940999999997</v>
      </c>
      <c r="H444">
        <v>2.1499999999999998E-2</v>
      </c>
      <c r="I444">
        <v>0</v>
      </c>
    </row>
    <row r="445" spans="1:9" x14ac:dyDescent="0.3">
      <c r="A445">
        <v>2021</v>
      </c>
      <c r="B445">
        <v>8</v>
      </c>
      <c r="C445" s="1" t="s">
        <v>32</v>
      </c>
      <c r="D445" s="1" t="s">
        <v>34</v>
      </c>
      <c r="E445" s="1" t="s">
        <v>13</v>
      </c>
      <c r="F445">
        <v>0.30449999999999999</v>
      </c>
      <c r="G445">
        <v>177.71524500000004</v>
      </c>
      <c r="H445">
        <v>0.12790000000000001</v>
      </c>
      <c r="I445">
        <v>0</v>
      </c>
    </row>
    <row r="446" spans="1:9" x14ac:dyDescent="0.3">
      <c r="A446">
        <v>2021</v>
      </c>
      <c r="B446">
        <v>8</v>
      </c>
      <c r="C446" s="1" t="s">
        <v>32</v>
      </c>
      <c r="D446" s="1" t="s">
        <v>16</v>
      </c>
      <c r="E446" s="1" t="s">
        <v>11</v>
      </c>
      <c r="F446">
        <v>0.84609999999999996</v>
      </c>
      <c r="G446">
        <v>20.953447000000001</v>
      </c>
      <c r="H446">
        <v>0.1946</v>
      </c>
      <c r="I446">
        <v>105</v>
      </c>
    </row>
    <row r="447" spans="1:9" x14ac:dyDescent="0.3">
      <c r="A447">
        <v>2021</v>
      </c>
      <c r="B447">
        <v>8</v>
      </c>
      <c r="C447" s="1" t="s">
        <v>32</v>
      </c>
      <c r="D447" s="1" t="s">
        <v>16</v>
      </c>
      <c r="E447" s="1" t="s">
        <v>13</v>
      </c>
      <c r="F447">
        <v>2.2252999999999998</v>
      </c>
      <c r="G447">
        <v>170.72738099999998</v>
      </c>
      <c r="H447">
        <v>1.0014000000000001</v>
      </c>
      <c r="I447">
        <v>1025</v>
      </c>
    </row>
    <row r="448" spans="1:9" x14ac:dyDescent="0.3">
      <c r="A448">
        <v>2021</v>
      </c>
      <c r="B448">
        <v>8</v>
      </c>
      <c r="C448" s="1" t="s">
        <v>9</v>
      </c>
      <c r="D448" s="1" t="s">
        <v>10</v>
      </c>
      <c r="E448" s="1" t="s">
        <v>46</v>
      </c>
      <c r="F448">
        <v>19.4161</v>
      </c>
      <c r="G448">
        <v>1174.4152999999999</v>
      </c>
      <c r="H448">
        <v>3.8833000000000002</v>
      </c>
      <c r="I448">
        <v>654</v>
      </c>
    </row>
    <row r="449" spans="1:9" x14ac:dyDescent="0.3">
      <c r="A449">
        <v>2021</v>
      </c>
      <c r="B449">
        <v>8</v>
      </c>
      <c r="C449" s="1" t="s">
        <v>26</v>
      </c>
      <c r="D449" s="1" t="s">
        <v>10</v>
      </c>
      <c r="E449" s="1" t="s">
        <v>46</v>
      </c>
      <c r="F449">
        <v>22.102499999999999</v>
      </c>
      <c r="G449">
        <v>1298.0841</v>
      </c>
      <c r="H449">
        <v>4.4204999999999997</v>
      </c>
      <c r="I449">
        <v>2197</v>
      </c>
    </row>
    <row r="450" spans="1:9" x14ac:dyDescent="0.3">
      <c r="A450">
        <v>2021</v>
      </c>
      <c r="B450">
        <v>8</v>
      </c>
      <c r="C450" s="1" t="s">
        <v>32</v>
      </c>
      <c r="D450" s="1" t="s">
        <v>10</v>
      </c>
      <c r="E450" s="1" t="s">
        <v>46</v>
      </c>
      <c r="F450">
        <v>49.067599999999999</v>
      </c>
      <c r="G450">
        <v>2683.1192999999998</v>
      </c>
      <c r="H450">
        <v>9.8135999999999992</v>
      </c>
      <c r="I450">
        <v>4198</v>
      </c>
    </row>
    <row r="451" spans="1:9" x14ac:dyDescent="0.3">
      <c r="A451">
        <v>2021</v>
      </c>
      <c r="B451">
        <v>9</v>
      </c>
      <c r="C451" s="1" t="s">
        <v>9</v>
      </c>
      <c r="D451" s="1" t="s">
        <v>10</v>
      </c>
      <c r="E451" s="1" t="s">
        <v>11</v>
      </c>
      <c r="F451">
        <v>12.618399999999999</v>
      </c>
      <c r="G451">
        <v>808.53339800000003</v>
      </c>
      <c r="H451">
        <v>2.6499000000000001</v>
      </c>
      <c r="I451">
        <v>503</v>
      </c>
    </row>
    <row r="452" spans="1:9" x14ac:dyDescent="0.3">
      <c r="A452">
        <v>2021</v>
      </c>
      <c r="B452">
        <v>9</v>
      </c>
      <c r="C452" s="1" t="s">
        <v>9</v>
      </c>
      <c r="D452" s="1" t="s">
        <v>10</v>
      </c>
      <c r="E452" s="1" t="s">
        <v>12</v>
      </c>
      <c r="F452">
        <v>42.404499999999999</v>
      </c>
      <c r="G452">
        <v>4132.6585139999997</v>
      </c>
      <c r="H452">
        <v>14.841699999999999</v>
      </c>
      <c r="I452">
        <v>793</v>
      </c>
    </row>
    <row r="453" spans="1:9" x14ac:dyDescent="0.3">
      <c r="A453">
        <v>2021</v>
      </c>
      <c r="B453">
        <v>9</v>
      </c>
      <c r="C453" s="1" t="s">
        <v>9</v>
      </c>
      <c r="D453" s="1" t="s">
        <v>10</v>
      </c>
      <c r="E453" s="1" t="s">
        <v>13</v>
      </c>
      <c r="F453">
        <v>36.790300000000002</v>
      </c>
      <c r="G453">
        <v>4342.2970800000003</v>
      </c>
      <c r="H453">
        <v>18.395199999999999</v>
      </c>
      <c r="I453">
        <v>672</v>
      </c>
    </row>
    <row r="454" spans="1:9" x14ac:dyDescent="0.3">
      <c r="A454">
        <v>2021</v>
      </c>
      <c r="B454">
        <v>9</v>
      </c>
      <c r="C454" s="1" t="s">
        <v>9</v>
      </c>
      <c r="D454" s="1" t="s">
        <v>15</v>
      </c>
      <c r="E454" s="1" t="s">
        <v>11</v>
      </c>
      <c r="F454">
        <v>8.6300000000000002E-2</v>
      </c>
      <c r="G454">
        <v>11.195581000000001</v>
      </c>
      <c r="H454">
        <v>1.72E-2</v>
      </c>
      <c r="I454">
        <v>11</v>
      </c>
    </row>
    <row r="455" spans="1:9" x14ac:dyDescent="0.3">
      <c r="A455">
        <v>2021</v>
      </c>
      <c r="B455">
        <v>9</v>
      </c>
      <c r="C455" s="1" t="s">
        <v>9</v>
      </c>
      <c r="D455" s="1" t="s">
        <v>15</v>
      </c>
      <c r="E455" s="1" t="s">
        <v>13</v>
      </c>
      <c r="F455">
        <v>24.175999999999998</v>
      </c>
      <c r="G455">
        <v>4509.2291679999998</v>
      </c>
      <c r="H455">
        <v>9.6705000000000005</v>
      </c>
      <c r="I455">
        <v>702</v>
      </c>
    </row>
    <row r="456" spans="1:9" x14ac:dyDescent="0.3">
      <c r="A456">
        <v>2021</v>
      </c>
      <c r="B456">
        <v>9</v>
      </c>
      <c r="C456" s="1" t="s">
        <v>9</v>
      </c>
      <c r="D456" s="1" t="s">
        <v>17</v>
      </c>
      <c r="E456" s="1" t="s">
        <v>18</v>
      </c>
      <c r="F456">
        <v>3.2673999999999999</v>
      </c>
      <c r="G456">
        <v>356.615048</v>
      </c>
      <c r="H456">
        <v>0.58819999999999995</v>
      </c>
      <c r="I456">
        <v>201</v>
      </c>
    </row>
    <row r="457" spans="1:9" x14ac:dyDescent="0.3">
      <c r="A457">
        <v>2021</v>
      </c>
      <c r="B457">
        <v>9</v>
      </c>
      <c r="C457" s="1" t="s">
        <v>9</v>
      </c>
      <c r="D457" s="1" t="s">
        <v>20</v>
      </c>
      <c r="E457" s="1" t="s">
        <v>12</v>
      </c>
      <c r="F457">
        <v>2.5158999999999998</v>
      </c>
      <c r="G457">
        <v>210.14461399999999</v>
      </c>
      <c r="H457">
        <v>0.90569999999999995</v>
      </c>
      <c r="I457">
        <v>245</v>
      </c>
    </row>
    <row r="458" spans="1:9" x14ac:dyDescent="0.3">
      <c r="A458">
        <v>2021</v>
      </c>
      <c r="B458">
        <v>9</v>
      </c>
      <c r="C458" s="1" t="s">
        <v>9</v>
      </c>
      <c r="D458" s="1" t="s">
        <v>21</v>
      </c>
      <c r="E458" s="1" t="s">
        <v>22</v>
      </c>
      <c r="F458">
        <v>4.9500000000000002E-2</v>
      </c>
      <c r="G458">
        <v>12.375298000000001</v>
      </c>
      <c r="H458">
        <v>1.3899999999999999E-2</v>
      </c>
      <c r="I458">
        <v>20</v>
      </c>
    </row>
    <row r="459" spans="1:9" x14ac:dyDescent="0.3">
      <c r="A459">
        <v>2021</v>
      </c>
      <c r="B459">
        <v>9</v>
      </c>
      <c r="C459" s="1" t="s">
        <v>9</v>
      </c>
      <c r="D459" s="1" t="s">
        <v>21</v>
      </c>
      <c r="E459" s="1" t="s">
        <v>13</v>
      </c>
      <c r="F459">
        <v>1.0822000000000001</v>
      </c>
      <c r="G459">
        <v>139.409435</v>
      </c>
      <c r="H459">
        <v>0.43290000000000001</v>
      </c>
      <c r="I459">
        <v>172</v>
      </c>
    </row>
    <row r="460" spans="1:9" x14ac:dyDescent="0.3">
      <c r="A460">
        <v>2021</v>
      </c>
      <c r="B460">
        <v>9</v>
      </c>
      <c r="C460" s="1" t="s">
        <v>9</v>
      </c>
      <c r="D460" s="1" t="s">
        <v>50</v>
      </c>
      <c r="E460" s="1" t="s">
        <v>27</v>
      </c>
      <c r="F460">
        <v>1.0285</v>
      </c>
      <c r="G460">
        <v>75.752228000000002</v>
      </c>
      <c r="H460">
        <v>0.3291</v>
      </c>
      <c r="I460">
        <v>283</v>
      </c>
    </row>
    <row r="461" spans="1:9" x14ac:dyDescent="0.3">
      <c r="A461">
        <v>2021</v>
      </c>
      <c r="B461">
        <v>9</v>
      </c>
      <c r="C461" s="1" t="s">
        <v>9</v>
      </c>
      <c r="D461" s="1" t="s">
        <v>19</v>
      </c>
      <c r="E461" s="1" t="s">
        <v>12</v>
      </c>
      <c r="F461">
        <v>0.28839999999999999</v>
      </c>
      <c r="G461">
        <v>45.792495000000002</v>
      </c>
      <c r="H461">
        <v>0.1067</v>
      </c>
      <c r="I461">
        <v>36</v>
      </c>
    </row>
    <row r="462" spans="1:9" x14ac:dyDescent="0.3">
      <c r="A462">
        <v>2021</v>
      </c>
      <c r="B462">
        <v>9</v>
      </c>
      <c r="C462" s="1" t="s">
        <v>9</v>
      </c>
      <c r="D462" s="1" t="s">
        <v>54</v>
      </c>
      <c r="E462" s="1" t="s">
        <v>13</v>
      </c>
      <c r="F462">
        <v>0.1827</v>
      </c>
      <c r="G462">
        <v>41.747625999999997</v>
      </c>
      <c r="H462">
        <v>8.3099999999999993E-2</v>
      </c>
      <c r="I462">
        <v>0</v>
      </c>
    </row>
    <row r="463" spans="1:9" x14ac:dyDescent="0.3">
      <c r="A463">
        <v>2021</v>
      </c>
      <c r="B463">
        <v>9</v>
      </c>
      <c r="C463" s="1" t="s">
        <v>9</v>
      </c>
      <c r="D463" s="1" t="s">
        <v>41</v>
      </c>
      <c r="E463" s="1" t="s">
        <v>13</v>
      </c>
      <c r="F463">
        <v>0.1928</v>
      </c>
      <c r="G463">
        <v>34.859684999999999</v>
      </c>
      <c r="H463">
        <v>9.64E-2</v>
      </c>
      <c r="I463">
        <v>0</v>
      </c>
    </row>
    <row r="464" spans="1:9" x14ac:dyDescent="0.3">
      <c r="A464">
        <v>2021</v>
      </c>
      <c r="B464">
        <v>9</v>
      </c>
      <c r="C464" s="1" t="s">
        <v>9</v>
      </c>
      <c r="D464" s="1" t="s">
        <v>25</v>
      </c>
      <c r="E464" s="1" t="s">
        <v>18</v>
      </c>
      <c r="F464">
        <v>0.49880000000000002</v>
      </c>
      <c r="G464">
        <v>33.539597999999998</v>
      </c>
      <c r="H464">
        <v>8.9800000000000005E-2</v>
      </c>
      <c r="I464">
        <v>81</v>
      </c>
    </row>
    <row r="465" spans="1:9" x14ac:dyDescent="0.3">
      <c r="A465">
        <v>2021</v>
      </c>
      <c r="B465">
        <v>9</v>
      </c>
      <c r="C465" s="1" t="s">
        <v>9</v>
      </c>
      <c r="D465" s="1" t="s">
        <v>25</v>
      </c>
      <c r="E465" s="1" t="s">
        <v>13</v>
      </c>
      <c r="F465">
        <v>2.7000000000000001E-3</v>
      </c>
      <c r="G465">
        <v>0.44929000000000002</v>
      </c>
      <c r="H465">
        <v>1.1000000000000001E-3</v>
      </c>
      <c r="I465">
        <v>2</v>
      </c>
    </row>
    <row r="466" spans="1:9" x14ac:dyDescent="0.3">
      <c r="A466">
        <v>2021</v>
      </c>
      <c r="B466">
        <v>9</v>
      </c>
      <c r="C466" s="1" t="s">
        <v>26</v>
      </c>
      <c r="D466" s="1" t="s">
        <v>10</v>
      </c>
      <c r="E466" s="1" t="s">
        <v>11</v>
      </c>
      <c r="F466">
        <v>25.502300000000002</v>
      </c>
      <c r="G466">
        <v>1767.3089180000002</v>
      </c>
      <c r="H466">
        <v>5.3554000000000004</v>
      </c>
      <c r="I466">
        <v>5795</v>
      </c>
    </row>
    <row r="467" spans="1:9" x14ac:dyDescent="0.3">
      <c r="A467">
        <v>2021</v>
      </c>
      <c r="B467">
        <v>9</v>
      </c>
      <c r="C467" s="1" t="s">
        <v>26</v>
      </c>
      <c r="D467" s="1" t="s">
        <v>10</v>
      </c>
      <c r="E467" s="1" t="s">
        <v>12</v>
      </c>
      <c r="F467">
        <v>68.099400000000003</v>
      </c>
      <c r="G467">
        <v>6535.2924750000002</v>
      </c>
      <c r="H467">
        <v>23.834800000000001</v>
      </c>
      <c r="I467">
        <v>9782</v>
      </c>
    </row>
    <row r="468" spans="1:9" x14ac:dyDescent="0.3">
      <c r="A468">
        <v>2021</v>
      </c>
      <c r="B468">
        <v>9</v>
      </c>
      <c r="C468" s="1" t="s">
        <v>26</v>
      </c>
      <c r="D468" s="1" t="s">
        <v>10</v>
      </c>
      <c r="E468" s="1" t="s">
        <v>13</v>
      </c>
      <c r="F468">
        <v>2.7738</v>
      </c>
      <c r="G468">
        <v>417.71927199999999</v>
      </c>
      <c r="H468">
        <v>1.387</v>
      </c>
      <c r="I468">
        <v>654</v>
      </c>
    </row>
    <row r="469" spans="1:9" x14ac:dyDescent="0.3">
      <c r="A469">
        <v>2021</v>
      </c>
      <c r="B469">
        <v>9</v>
      </c>
      <c r="C469" s="1" t="s">
        <v>26</v>
      </c>
      <c r="D469" s="1" t="s">
        <v>10</v>
      </c>
      <c r="E469" s="1" t="s">
        <v>14</v>
      </c>
      <c r="F469">
        <v>0.38969999999999999</v>
      </c>
      <c r="G469">
        <v>62.943620000000003</v>
      </c>
      <c r="H469">
        <v>0.2923</v>
      </c>
      <c r="I469">
        <v>245</v>
      </c>
    </row>
    <row r="470" spans="1:9" x14ac:dyDescent="0.3">
      <c r="A470">
        <v>2021</v>
      </c>
      <c r="B470">
        <v>9</v>
      </c>
      <c r="C470" s="1" t="s">
        <v>26</v>
      </c>
      <c r="D470" s="1" t="s">
        <v>15</v>
      </c>
      <c r="E470" s="1" t="s">
        <v>11</v>
      </c>
      <c r="F470">
        <v>0.30830000000000002</v>
      </c>
      <c r="G470">
        <v>41.966569</v>
      </c>
      <c r="H470">
        <v>6.1699999999999998E-2</v>
      </c>
      <c r="I470">
        <v>33</v>
      </c>
    </row>
    <row r="471" spans="1:9" x14ac:dyDescent="0.3">
      <c r="A471">
        <v>2021</v>
      </c>
      <c r="B471">
        <v>9</v>
      </c>
      <c r="C471" s="1" t="s">
        <v>26</v>
      </c>
      <c r="D471" s="1" t="s">
        <v>15</v>
      </c>
      <c r="E471" s="1" t="s">
        <v>13</v>
      </c>
      <c r="F471">
        <v>5.4635999999999996</v>
      </c>
      <c r="G471">
        <v>1037.09187</v>
      </c>
      <c r="H471">
        <v>2.1854</v>
      </c>
      <c r="I471">
        <v>810</v>
      </c>
    </row>
    <row r="472" spans="1:9" x14ac:dyDescent="0.3">
      <c r="A472">
        <v>2021</v>
      </c>
      <c r="B472">
        <v>9</v>
      </c>
      <c r="C472" s="1" t="s">
        <v>26</v>
      </c>
      <c r="D472" s="1" t="s">
        <v>20</v>
      </c>
      <c r="E472" s="1" t="s">
        <v>22</v>
      </c>
      <c r="F472">
        <v>0.27010000000000001</v>
      </c>
      <c r="G472">
        <v>17.012744000000001</v>
      </c>
      <c r="H472">
        <v>7.0199999999999999E-2</v>
      </c>
      <c r="I472">
        <v>124</v>
      </c>
    </row>
    <row r="473" spans="1:9" x14ac:dyDescent="0.3">
      <c r="A473">
        <v>2021</v>
      </c>
      <c r="B473">
        <v>9</v>
      </c>
      <c r="C473" s="1" t="s">
        <v>26</v>
      </c>
      <c r="D473" s="1" t="s">
        <v>20</v>
      </c>
      <c r="E473" s="1" t="s">
        <v>12</v>
      </c>
      <c r="F473">
        <v>14.327400000000001</v>
      </c>
      <c r="G473">
        <v>736.02492900000004</v>
      </c>
      <c r="H473">
        <v>5.1578999999999997</v>
      </c>
      <c r="I473">
        <v>1442</v>
      </c>
    </row>
    <row r="474" spans="1:9" x14ac:dyDescent="0.3">
      <c r="A474">
        <v>2021</v>
      </c>
      <c r="B474">
        <v>9</v>
      </c>
      <c r="C474" s="1" t="s">
        <v>26</v>
      </c>
      <c r="D474" s="1" t="s">
        <v>51</v>
      </c>
      <c r="E474" s="1" t="s">
        <v>12</v>
      </c>
      <c r="F474">
        <v>2.4123000000000001</v>
      </c>
      <c r="G474">
        <v>171.65500299999999</v>
      </c>
      <c r="H474">
        <v>0.92869999999999997</v>
      </c>
      <c r="I474">
        <v>1468</v>
      </c>
    </row>
    <row r="475" spans="1:9" x14ac:dyDescent="0.3">
      <c r="A475">
        <v>2021</v>
      </c>
      <c r="B475">
        <v>9</v>
      </c>
      <c r="C475" s="1" t="s">
        <v>26</v>
      </c>
      <c r="D475" s="1" t="s">
        <v>51</v>
      </c>
      <c r="E475" s="1" t="s">
        <v>13</v>
      </c>
      <c r="F475">
        <v>5.2130000000000001</v>
      </c>
      <c r="G475">
        <v>342.31342599999999</v>
      </c>
      <c r="H475">
        <v>2.5543999999999998</v>
      </c>
      <c r="I475">
        <v>2666</v>
      </c>
    </row>
    <row r="476" spans="1:9" x14ac:dyDescent="0.3">
      <c r="A476">
        <v>2021</v>
      </c>
      <c r="B476">
        <v>9</v>
      </c>
      <c r="C476" s="1" t="s">
        <v>26</v>
      </c>
      <c r="D476" s="1" t="s">
        <v>17</v>
      </c>
      <c r="E476" s="1" t="s">
        <v>18</v>
      </c>
      <c r="F476">
        <v>4.5446</v>
      </c>
      <c r="G476">
        <v>414.70506399999999</v>
      </c>
      <c r="H476">
        <v>0.81799999999999995</v>
      </c>
      <c r="I476">
        <v>2241</v>
      </c>
    </row>
    <row r="477" spans="1:9" x14ac:dyDescent="0.3">
      <c r="A477">
        <v>2021</v>
      </c>
      <c r="B477">
        <v>9</v>
      </c>
      <c r="C477" s="1" t="s">
        <v>26</v>
      </c>
      <c r="D477" s="1" t="s">
        <v>50</v>
      </c>
      <c r="E477" s="1" t="s">
        <v>27</v>
      </c>
      <c r="F477">
        <v>2.5920000000000001</v>
      </c>
      <c r="G477">
        <v>240.02345399999999</v>
      </c>
      <c r="H477">
        <v>0.82940000000000003</v>
      </c>
      <c r="I477">
        <v>2551</v>
      </c>
    </row>
    <row r="478" spans="1:9" x14ac:dyDescent="0.3">
      <c r="A478">
        <v>2021</v>
      </c>
      <c r="B478">
        <v>9</v>
      </c>
      <c r="C478" s="1" t="s">
        <v>26</v>
      </c>
      <c r="D478" s="1" t="s">
        <v>45</v>
      </c>
      <c r="E478" s="1" t="s">
        <v>12</v>
      </c>
      <c r="F478">
        <v>3.1998000000000002</v>
      </c>
      <c r="G478">
        <v>224.59787800000001</v>
      </c>
      <c r="H478">
        <v>1.1198999999999999</v>
      </c>
      <c r="I478">
        <v>1723</v>
      </c>
    </row>
    <row r="479" spans="1:9" x14ac:dyDescent="0.3">
      <c r="A479">
        <v>2021</v>
      </c>
      <c r="B479">
        <v>9</v>
      </c>
      <c r="C479" s="1" t="s">
        <v>26</v>
      </c>
      <c r="D479" s="1" t="s">
        <v>16</v>
      </c>
      <c r="E479" s="1" t="s">
        <v>11</v>
      </c>
      <c r="F479">
        <v>2.1857000000000002</v>
      </c>
      <c r="G479">
        <v>149.31264300000001</v>
      </c>
      <c r="H479">
        <v>0.50270000000000004</v>
      </c>
      <c r="I479">
        <v>899</v>
      </c>
    </row>
    <row r="480" spans="1:9" x14ac:dyDescent="0.3">
      <c r="A480">
        <v>2021</v>
      </c>
      <c r="B480">
        <v>9</v>
      </c>
      <c r="C480" s="1" t="s">
        <v>26</v>
      </c>
      <c r="D480" s="1" t="s">
        <v>16</v>
      </c>
      <c r="E480" s="1" t="s">
        <v>13</v>
      </c>
      <c r="F480">
        <v>0.42749999999999999</v>
      </c>
      <c r="G480">
        <v>35.983108999999999</v>
      </c>
      <c r="H480">
        <v>0.19239999999999999</v>
      </c>
      <c r="I480">
        <v>320</v>
      </c>
    </row>
    <row r="481" spans="1:9" x14ac:dyDescent="0.3">
      <c r="A481">
        <v>2021</v>
      </c>
      <c r="B481">
        <v>9</v>
      </c>
      <c r="C481" s="1" t="s">
        <v>26</v>
      </c>
      <c r="D481" s="1" t="s">
        <v>52</v>
      </c>
      <c r="E481" s="1" t="s">
        <v>13</v>
      </c>
      <c r="F481">
        <v>2.0364</v>
      </c>
      <c r="G481">
        <v>183.71554599999999</v>
      </c>
      <c r="H481">
        <v>0.81459999999999999</v>
      </c>
      <c r="I481">
        <v>575</v>
      </c>
    </row>
    <row r="482" spans="1:9" x14ac:dyDescent="0.3">
      <c r="A482">
        <v>2021</v>
      </c>
      <c r="B482">
        <v>9</v>
      </c>
      <c r="C482" s="1" t="s">
        <v>26</v>
      </c>
      <c r="D482" s="1" t="s">
        <v>55</v>
      </c>
      <c r="E482" s="1" t="s">
        <v>12</v>
      </c>
      <c r="F482">
        <v>1.7236</v>
      </c>
      <c r="G482">
        <v>68.770531000000005</v>
      </c>
      <c r="H482">
        <v>0.60329999999999995</v>
      </c>
      <c r="I482">
        <v>188</v>
      </c>
    </row>
    <row r="483" spans="1:9" x14ac:dyDescent="0.3">
      <c r="A483">
        <v>2021</v>
      </c>
      <c r="B483">
        <v>9</v>
      </c>
      <c r="C483" s="1" t="s">
        <v>32</v>
      </c>
      <c r="D483" s="1" t="s">
        <v>10</v>
      </c>
      <c r="E483" s="1" t="s">
        <v>11</v>
      </c>
      <c r="F483">
        <v>79.053200000000004</v>
      </c>
      <c r="G483">
        <v>5065.7111249999998</v>
      </c>
      <c r="H483">
        <v>16.601199999999999</v>
      </c>
      <c r="I483">
        <v>10947</v>
      </c>
    </row>
    <row r="484" spans="1:9" x14ac:dyDescent="0.3">
      <c r="A484">
        <v>2021</v>
      </c>
      <c r="B484">
        <v>9</v>
      </c>
      <c r="C484" s="1" t="s">
        <v>32</v>
      </c>
      <c r="D484" s="1" t="s">
        <v>10</v>
      </c>
      <c r="E484" s="1" t="s">
        <v>12</v>
      </c>
      <c r="F484">
        <v>167.6062</v>
      </c>
      <c r="G484">
        <v>14523.496622000001</v>
      </c>
      <c r="H484">
        <v>58.662199999999999</v>
      </c>
      <c r="I484">
        <v>17799</v>
      </c>
    </row>
    <row r="485" spans="1:9" x14ac:dyDescent="0.3">
      <c r="A485">
        <v>2021</v>
      </c>
      <c r="B485">
        <v>9</v>
      </c>
      <c r="C485" s="1" t="s">
        <v>32</v>
      </c>
      <c r="D485" s="1" t="s">
        <v>10</v>
      </c>
      <c r="E485" s="1" t="s">
        <v>13</v>
      </c>
      <c r="F485">
        <v>10.1737</v>
      </c>
      <c r="G485">
        <v>1340.4343699999999</v>
      </c>
      <c r="H485">
        <v>5.0869</v>
      </c>
      <c r="I485">
        <v>701</v>
      </c>
    </row>
    <row r="486" spans="1:9" x14ac:dyDescent="0.3">
      <c r="A486">
        <v>2021</v>
      </c>
      <c r="B486">
        <v>9</v>
      </c>
      <c r="C486" s="1" t="s">
        <v>32</v>
      </c>
      <c r="D486" s="1" t="s">
        <v>10</v>
      </c>
      <c r="E486" s="1" t="s">
        <v>14</v>
      </c>
      <c r="F486">
        <v>1.26E-2</v>
      </c>
      <c r="G486">
        <v>2.5999940000000001</v>
      </c>
      <c r="H486">
        <v>9.4000000000000004E-3</v>
      </c>
      <c r="I486">
        <v>3</v>
      </c>
    </row>
    <row r="487" spans="1:9" x14ac:dyDescent="0.3">
      <c r="A487">
        <v>2021</v>
      </c>
      <c r="B487">
        <v>9</v>
      </c>
      <c r="C487" s="1" t="s">
        <v>32</v>
      </c>
      <c r="D487" s="1" t="s">
        <v>15</v>
      </c>
      <c r="E487" s="1" t="s">
        <v>11</v>
      </c>
      <c r="F487">
        <v>0.96830000000000005</v>
      </c>
      <c r="G487">
        <v>114.95761400000001</v>
      </c>
      <c r="H487">
        <v>0.19370000000000001</v>
      </c>
      <c r="I487">
        <v>253</v>
      </c>
    </row>
    <row r="488" spans="1:9" x14ac:dyDescent="0.3">
      <c r="A488">
        <v>2021</v>
      </c>
      <c r="B488">
        <v>9</v>
      </c>
      <c r="C488" s="1" t="s">
        <v>32</v>
      </c>
      <c r="D488" s="1" t="s">
        <v>15</v>
      </c>
      <c r="E488" s="1" t="s">
        <v>13</v>
      </c>
      <c r="F488">
        <v>37.5212</v>
      </c>
      <c r="G488">
        <v>7067.4779660000004</v>
      </c>
      <c r="H488">
        <v>15.0084</v>
      </c>
      <c r="I488">
        <v>3877</v>
      </c>
    </row>
    <row r="489" spans="1:9" x14ac:dyDescent="0.3">
      <c r="A489">
        <v>2021</v>
      </c>
      <c r="B489">
        <v>9</v>
      </c>
      <c r="C489" s="1" t="s">
        <v>32</v>
      </c>
      <c r="D489" s="1" t="s">
        <v>20</v>
      </c>
      <c r="E489" s="1" t="s">
        <v>22</v>
      </c>
      <c r="F489">
        <v>0.62960000000000005</v>
      </c>
      <c r="G489">
        <v>39.270828999999999</v>
      </c>
      <c r="H489">
        <v>0.16370000000000001</v>
      </c>
      <c r="I489">
        <v>266</v>
      </c>
    </row>
    <row r="490" spans="1:9" x14ac:dyDescent="0.3">
      <c r="A490">
        <v>2021</v>
      </c>
      <c r="B490">
        <v>9</v>
      </c>
      <c r="C490" s="1" t="s">
        <v>32</v>
      </c>
      <c r="D490" s="1" t="s">
        <v>20</v>
      </c>
      <c r="E490" s="1" t="s">
        <v>12</v>
      </c>
      <c r="F490">
        <v>43.505899999999997</v>
      </c>
      <c r="G490">
        <v>2370.8854889999998</v>
      </c>
      <c r="H490">
        <v>15.662100000000001</v>
      </c>
      <c r="I490">
        <v>2108</v>
      </c>
    </row>
    <row r="491" spans="1:9" x14ac:dyDescent="0.3">
      <c r="A491">
        <v>2021</v>
      </c>
      <c r="B491">
        <v>9</v>
      </c>
      <c r="C491" s="1" t="s">
        <v>32</v>
      </c>
      <c r="D491" s="1" t="s">
        <v>51</v>
      </c>
      <c r="E491" s="1" t="s">
        <v>12</v>
      </c>
      <c r="F491">
        <v>6.0693999999999999</v>
      </c>
      <c r="G491">
        <v>471.93084700000003</v>
      </c>
      <c r="H491">
        <v>2.3367</v>
      </c>
      <c r="I491">
        <v>4266</v>
      </c>
    </row>
    <row r="492" spans="1:9" x14ac:dyDescent="0.3">
      <c r="A492">
        <v>2021</v>
      </c>
      <c r="B492">
        <v>9</v>
      </c>
      <c r="C492" s="1" t="s">
        <v>32</v>
      </c>
      <c r="D492" s="1" t="s">
        <v>51</v>
      </c>
      <c r="E492" s="1" t="s">
        <v>13</v>
      </c>
      <c r="F492">
        <v>7.0548999999999999</v>
      </c>
      <c r="G492">
        <v>458.48649599999999</v>
      </c>
      <c r="H492">
        <v>3.4569000000000001</v>
      </c>
      <c r="I492">
        <v>3606</v>
      </c>
    </row>
    <row r="493" spans="1:9" x14ac:dyDescent="0.3">
      <c r="A493">
        <v>2021</v>
      </c>
      <c r="B493">
        <v>9</v>
      </c>
      <c r="C493" s="1" t="s">
        <v>32</v>
      </c>
      <c r="D493" s="1" t="s">
        <v>17</v>
      </c>
      <c r="E493" s="1" t="s">
        <v>18</v>
      </c>
      <c r="F493">
        <v>7.3345000000000002</v>
      </c>
      <c r="G493">
        <v>676.65805699999999</v>
      </c>
      <c r="H493">
        <v>1.3202</v>
      </c>
      <c r="I493">
        <v>3594</v>
      </c>
    </row>
    <row r="494" spans="1:9" x14ac:dyDescent="0.3">
      <c r="A494">
        <v>2021</v>
      </c>
      <c r="B494">
        <v>9</v>
      </c>
      <c r="C494" s="1" t="s">
        <v>32</v>
      </c>
      <c r="D494" s="1" t="s">
        <v>33</v>
      </c>
      <c r="E494" s="1" t="s">
        <v>18</v>
      </c>
      <c r="F494">
        <v>1.3111999999999999</v>
      </c>
      <c r="G494">
        <v>388.65413999999998</v>
      </c>
      <c r="H494">
        <v>0.249</v>
      </c>
      <c r="I494">
        <v>115</v>
      </c>
    </row>
    <row r="495" spans="1:9" x14ac:dyDescent="0.3">
      <c r="A495">
        <v>2021</v>
      </c>
      <c r="B495">
        <v>9</v>
      </c>
      <c r="C495" s="1" t="s">
        <v>32</v>
      </c>
      <c r="D495" s="1" t="s">
        <v>33</v>
      </c>
      <c r="E495" s="1" t="s">
        <v>12</v>
      </c>
      <c r="F495">
        <v>1.15E-2</v>
      </c>
      <c r="G495">
        <v>4.9720930000000001</v>
      </c>
      <c r="H495">
        <v>4.1999999999999997E-3</v>
      </c>
      <c r="I495">
        <v>5</v>
      </c>
    </row>
    <row r="496" spans="1:9" x14ac:dyDescent="0.3">
      <c r="A496">
        <v>2021</v>
      </c>
      <c r="B496">
        <v>9</v>
      </c>
      <c r="C496" s="1" t="s">
        <v>32</v>
      </c>
      <c r="D496" s="1" t="s">
        <v>33</v>
      </c>
      <c r="E496" s="1" t="s">
        <v>13</v>
      </c>
      <c r="F496">
        <v>5.6599999999999998E-2</v>
      </c>
      <c r="G496">
        <v>29.526423000000001</v>
      </c>
      <c r="H496">
        <v>2.8299999999999999E-2</v>
      </c>
      <c r="I496">
        <v>47</v>
      </c>
    </row>
    <row r="497" spans="1:9" x14ac:dyDescent="0.3">
      <c r="A497">
        <v>2021</v>
      </c>
      <c r="B497">
        <v>9</v>
      </c>
      <c r="C497" s="1" t="s">
        <v>32</v>
      </c>
      <c r="D497" s="1" t="s">
        <v>19</v>
      </c>
      <c r="E497" s="1" t="s">
        <v>12</v>
      </c>
      <c r="F497">
        <v>1.9244000000000001</v>
      </c>
      <c r="G497">
        <v>381.29071900000002</v>
      </c>
      <c r="H497">
        <v>0.71199999999999997</v>
      </c>
      <c r="I497">
        <v>0</v>
      </c>
    </row>
    <row r="498" spans="1:9" x14ac:dyDescent="0.3">
      <c r="A498">
        <v>2021</v>
      </c>
      <c r="B498">
        <v>9</v>
      </c>
      <c r="C498" s="1" t="s">
        <v>32</v>
      </c>
      <c r="D498" s="1" t="s">
        <v>34</v>
      </c>
      <c r="E498" s="1" t="s">
        <v>18</v>
      </c>
      <c r="F498">
        <v>2.0999999999999999E-3</v>
      </c>
      <c r="G498">
        <v>0.76722800000000002</v>
      </c>
      <c r="H498">
        <v>4.0000000000000002E-4</v>
      </c>
      <c r="I498">
        <v>3</v>
      </c>
    </row>
    <row r="499" spans="1:9" x14ac:dyDescent="0.3">
      <c r="A499">
        <v>2021</v>
      </c>
      <c r="B499">
        <v>9</v>
      </c>
      <c r="C499" s="1" t="s">
        <v>32</v>
      </c>
      <c r="D499" s="1" t="s">
        <v>34</v>
      </c>
      <c r="E499" s="1" t="s">
        <v>12</v>
      </c>
      <c r="F499">
        <v>0.1255</v>
      </c>
      <c r="G499">
        <v>54.314748000000002</v>
      </c>
      <c r="H499">
        <v>4.3900000000000002E-2</v>
      </c>
      <c r="I499">
        <v>86</v>
      </c>
    </row>
    <row r="500" spans="1:9" x14ac:dyDescent="0.3">
      <c r="A500">
        <v>2021</v>
      </c>
      <c r="B500">
        <v>9</v>
      </c>
      <c r="C500" s="1" t="s">
        <v>32</v>
      </c>
      <c r="D500" s="1" t="s">
        <v>34</v>
      </c>
      <c r="E500" s="1" t="s">
        <v>13</v>
      </c>
      <c r="F500">
        <v>0.40360000000000001</v>
      </c>
      <c r="G500">
        <v>228.47459499999999</v>
      </c>
      <c r="H500">
        <v>0.16950000000000001</v>
      </c>
      <c r="I500">
        <v>130</v>
      </c>
    </row>
    <row r="501" spans="1:9" x14ac:dyDescent="0.3">
      <c r="A501">
        <v>2021</v>
      </c>
      <c r="B501">
        <v>9</v>
      </c>
      <c r="C501" s="1" t="s">
        <v>32</v>
      </c>
      <c r="D501" s="1" t="s">
        <v>45</v>
      </c>
      <c r="E501" s="1" t="s">
        <v>12</v>
      </c>
      <c r="F501">
        <v>4.3609</v>
      </c>
      <c r="G501">
        <v>277.61780099999999</v>
      </c>
      <c r="H501">
        <v>1.5263</v>
      </c>
      <c r="I501">
        <v>2679</v>
      </c>
    </row>
    <row r="502" spans="1:9" x14ac:dyDescent="0.3">
      <c r="A502">
        <v>2021</v>
      </c>
      <c r="B502">
        <v>9</v>
      </c>
      <c r="C502" s="1" t="s">
        <v>32</v>
      </c>
      <c r="D502" s="1" t="s">
        <v>50</v>
      </c>
      <c r="E502" s="1" t="s">
        <v>27</v>
      </c>
      <c r="F502">
        <v>2.6711</v>
      </c>
      <c r="G502">
        <v>221.40583799999999</v>
      </c>
      <c r="H502">
        <v>0.8548</v>
      </c>
      <c r="I502">
        <v>2847</v>
      </c>
    </row>
    <row r="503" spans="1:9" x14ac:dyDescent="0.3">
      <c r="A503">
        <v>2021</v>
      </c>
      <c r="B503">
        <v>9</v>
      </c>
      <c r="C503" s="1" t="s">
        <v>9</v>
      </c>
      <c r="D503" s="1" t="s">
        <v>10</v>
      </c>
      <c r="E503" s="1" t="s">
        <v>46</v>
      </c>
      <c r="F503">
        <v>17.616599999999998</v>
      </c>
      <c r="G503">
        <v>1100.4579000000001</v>
      </c>
      <c r="H503">
        <v>3.5234000000000001</v>
      </c>
      <c r="I503">
        <v>563</v>
      </c>
    </row>
    <row r="504" spans="1:9" x14ac:dyDescent="0.3">
      <c r="A504">
        <v>2021</v>
      </c>
      <c r="B504">
        <v>9</v>
      </c>
      <c r="C504" s="1" t="s">
        <v>26</v>
      </c>
      <c r="D504" s="1" t="s">
        <v>10</v>
      </c>
      <c r="E504" s="1" t="s">
        <v>46</v>
      </c>
      <c r="F504">
        <v>19.039000000000001</v>
      </c>
      <c r="G504">
        <v>1265.2026000000001</v>
      </c>
      <c r="H504">
        <v>3.8079000000000001</v>
      </c>
      <c r="I504">
        <v>2540</v>
      </c>
    </row>
    <row r="505" spans="1:9" x14ac:dyDescent="0.3">
      <c r="A505">
        <v>2021</v>
      </c>
      <c r="B505">
        <v>9</v>
      </c>
      <c r="C505" s="1" t="s">
        <v>32</v>
      </c>
      <c r="D505" s="1" t="s">
        <v>10</v>
      </c>
      <c r="E505" s="1" t="s">
        <v>46</v>
      </c>
      <c r="F505">
        <v>29.4026</v>
      </c>
      <c r="G505">
        <v>1831.2859000000001</v>
      </c>
      <c r="H505">
        <v>5.8804999999999996</v>
      </c>
      <c r="I505">
        <v>3746</v>
      </c>
    </row>
    <row r="506" spans="1:9" x14ac:dyDescent="0.3">
      <c r="A506">
        <v>2021</v>
      </c>
      <c r="B506">
        <v>10</v>
      </c>
      <c r="C506" s="1" t="s">
        <v>9</v>
      </c>
      <c r="D506" s="1" t="s">
        <v>10</v>
      </c>
      <c r="E506" s="1" t="s">
        <v>11</v>
      </c>
      <c r="F506">
        <v>13.7742</v>
      </c>
      <c r="G506">
        <v>838.31649200000004</v>
      </c>
      <c r="H506">
        <v>2.8925000000000001</v>
      </c>
      <c r="I506">
        <v>476</v>
      </c>
    </row>
    <row r="507" spans="1:9" x14ac:dyDescent="0.3">
      <c r="A507">
        <v>2021</v>
      </c>
      <c r="B507">
        <v>10</v>
      </c>
      <c r="C507" s="1" t="s">
        <v>9</v>
      </c>
      <c r="D507" s="1" t="s">
        <v>10</v>
      </c>
      <c r="E507" s="1" t="s">
        <v>12</v>
      </c>
      <c r="F507">
        <v>74.197199999999995</v>
      </c>
      <c r="G507">
        <v>6333.9268499999998</v>
      </c>
      <c r="H507">
        <v>25.968900000000001</v>
      </c>
      <c r="I507">
        <v>789</v>
      </c>
    </row>
    <row r="508" spans="1:9" x14ac:dyDescent="0.3">
      <c r="A508">
        <v>2021</v>
      </c>
      <c r="B508">
        <v>10</v>
      </c>
      <c r="C508" s="1" t="s">
        <v>9</v>
      </c>
      <c r="D508" s="1" t="s">
        <v>10</v>
      </c>
      <c r="E508" s="1" t="s">
        <v>13</v>
      </c>
      <c r="F508">
        <v>23.3262</v>
      </c>
      <c r="G508">
        <v>2967.550514</v>
      </c>
      <c r="H508">
        <v>11.6632</v>
      </c>
      <c r="I508">
        <v>652</v>
      </c>
    </row>
    <row r="509" spans="1:9" x14ac:dyDescent="0.3">
      <c r="A509">
        <v>2021</v>
      </c>
      <c r="B509">
        <v>10</v>
      </c>
      <c r="C509" s="1" t="s">
        <v>9</v>
      </c>
      <c r="D509" s="1" t="s">
        <v>15</v>
      </c>
      <c r="E509" s="1" t="s">
        <v>11</v>
      </c>
      <c r="F509">
        <v>0.1159</v>
      </c>
      <c r="G509">
        <v>13.984016</v>
      </c>
      <c r="H509">
        <v>2.3199999999999998E-2</v>
      </c>
      <c r="I509">
        <v>11</v>
      </c>
    </row>
    <row r="510" spans="1:9" x14ac:dyDescent="0.3">
      <c r="A510">
        <v>2021</v>
      </c>
      <c r="B510">
        <v>10</v>
      </c>
      <c r="C510" s="1" t="s">
        <v>9</v>
      </c>
      <c r="D510" s="1" t="s">
        <v>15</v>
      </c>
      <c r="E510" s="1" t="s">
        <v>13</v>
      </c>
      <c r="F510">
        <v>40.456800000000001</v>
      </c>
      <c r="G510">
        <v>6789.8870189999998</v>
      </c>
      <c r="H510">
        <v>16.182700000000001</v>
      </c>
      <c r="I510">
        <v>721</v>
      </c>
    </row>
    <row r="511" spans="1:9" x14ac:dyDescent="0.3">
      <c r="A511">
        <v>2021</v>
      </c>
      <c r="B511">
        <v>10</v>
      </c>
      <c r="C511" s="1" t="s">
        <v>9</v>
      </c>
      <c r="D511" s="1" t="s">
        <v>17</v>
      </c>
      <c r="E511" s="1" t="s">
        <v>18</v>
      </c>
      <c r="F511">
        <v>3.0682</v>
      </c>
      <c r="G511">
        <v>342.04196899999999</v>
      </c>
      <c r="H511">
        <v>0.55220000000000002</v>
      </c>
      <c r="I511">
        <v>196</v>
      </c>
    </row>
    <row r="512" spans="1:9" x14ac:dyDescent="0.3">
      <c r="A512">
        <v>2021</v>
      </c>
      <c r="B512">
        <v>10</v>
      </c>
      <c r="C512" s="1" t="s">
        <v>9</v>
      </c>
      <c r="D512" s="1" t="s">
        <v>21</v>
      </c>
      <c r="E512" s="1" t="s">
        <v>22</v>
      </c>
      <c r="F512">
        <v>4.9500000000000002E-2</v>
      </c>
      <c r="G512">
        <v>12.090182</v>
      </c>
      <c r="H512">
        <v>1.3899999999999999E-2</v>
      </c>
      <c r="I512">
        <v>15</v>
      </c>
    </row>
    <row r="513" spans="1:9" x14ac:dyDescent="0.3">
      <c r="A513">
        <v>2021</v>
      </c>
      <c r="B513">
        <v>10</v>
      </c>
      <c r="C513" s="1" t="s">
        <v>9</v>
      </c>
      <c r="D513" s="1" t="s">
        <v>21</v>
      </c>
      <c r="E513" s="1" t="s">
        <v>13</v>
      </c>
      <c r="F513">
        <v>1.3658999999999999</v>
      </c>
      <c r="G513">
        <v>170.32941199999999</v>
      </c>
      <c r="H513">
        <v>0.5464</v>
      </c>
      <c r="I513">
        <v>179</v>
      </c>
    </row>
    <row r="514" spans="1:9" x14ac:dyDescent="0.3">
      <c r="A514">
        <v>2021</v>
      </c>
      <c r="B514">
        <v>10</v>
      </c>
      <c r="C514" s="1" t="s">
        <v>9</v>
      </c>
      <c r="D514" s="1" t="s">
        <v>20</v>
      </c>
      <c r="E514" s="1" t="s">
        <v>12</v>
      </c>
      <c r="F514">
        <v>2.0815000000000001</v>
      </c>
      <c r="G514">
        <v>170.15814399999999</v>
      </c>
      <c r="H514">
        <v>0.74939999999999996</v>
      </c>
      <c r="I514">
        <v>209</v>
      </c>
    </row>
    <row r="515" spans="1:9" x14ac:dyDescent="0.3">
      <c r="A515">
        <v>2021</v>
      </c>
      <c r="B515">
        <v>10</v>
      </c>
      <c r="C515" s="1" t="s">
        <v>9</v>
      </c>
      <c r="D515" s="1" t="s">
        <v>50</v>
      </c>
      <c r="E515" s="1" t="s">
        <v>27</v>
      </c>
      <c r="F515">
        <v>0.84899999999999998</v>
      </c>
      <c r="G515">
        <v>89.076100999999994</v>
      </c>
      <c r="H515">
        <v>0.2717</v>
      </c>
      <c r="I515">
        <v>253</v>
      </c>
    </row>
    <row r="516" spans="1:9" x14ac:dyDescent="0.3">
      <c r="A516">
        <v>2021</v>
      </c>
      <c r="B516">
        <v>10</v>
      </c>
      <c r="C516" s="1" t="s">
        <v>9</v>
      </c>
      <c r="D516" s="1" t="s">
        <v>19</v>
      </c>
      <c r="E516" s="1" t="s">
        <v>12</v>
      </c>
      <c r="F516">
        <v>0.25650000000000001</v>
      </c>
      <c r="G516">
        <v>46.124091999999997</v>
      </c>
      <c r="H516">
        <v>9.4899999999999998E-2</v>
      </c>
      <c r="I516">
        <v>36</v>
      </c>
    </row>
    <row r="517" spans="1:9" x14ac:dyDescent="0.3">
      <c r="A517">
        <v>2021</v>
      </c>
      <c r="B517">
        <v>10</v>
      </c>
      <c r="C517" s="1" t="s">
        <v>9</v>
      </c>
      <c r="D517" s="1" t="s">
        <v>42</v>
      </c>
      <c r="E517" s="1" t="s">
        <v>13</v>
      </c>
      <c r="F517">
        <v>0.18029999999999999</v>
      </c>
      <c r="G517">
        <v>33.354405</v>
      </c>
      <c r="H517">
        <v>7.2099999999999997E-2</v>
      </c>
      <c r="I517">
        <v>54</v>
      </c>
    </row>
    <row r="518" spans="1:9" x14ac:dyDescent="0.3">
      <c r="A518">
        <v>2021</v>
      </c>
      <c r="B518">
        <v>10</v>
      </c>
      <c r="C518" s="1" t="s">
        <v>9</v>
      </c>
      <c r="D518" s="1" t="s">
        <v>41</v>
      </c>
      <c r="E518" s="1" t="s">
        <v>13</v>
      </c>
      <c r="F518">
        <v>0.17879999999999999</v>
      </c>
      <c r="G518">
        <v>30.823634999999999</v>
      </c>
      <c r="H518">
        <v>8.9399999999999993E-2</v>
      </c>
      <c r="I518">
        <v>0</v>
      </c>
    </row>
    <row r="519" spans="1:9" x14ac:dyDescent="0.3">
      <c r="A519">
        <v>2021</v>
      </c>
      <c r="B519">
        <v>10</v>
      </c>
      <c r="C519" s="1" t="s">
        <v>9</v>
      </c>
      <c r="D519" s="1" t="s">
        <v>25</v>
      </c>
      <c r="E519" s="1" t="s">
        <v>18</v>
      </c>
      <c r="F519">
        <v>0.40670000000000001</v>
      </c>
      <c r="G519">
        <v>24.997520000000002</v>
      </c>
      <c r="H519">
        <v>7.3200000000000001E-2</v>
      </c>
      <c r="I519">
        <v>0</v>
      </c>
    </row>
    <row r="520" spans="1:9" x14ac:dyDescent="0.3">
      <c r="A520">
        <v>2021</v>
      </c>
      <c r="B520">
        <v>10</v>
      </c>
      <c r="C520" s="1" t="s">
        <v>9</v>
      </c>
      <c r="D520" s="1" t="s">
        <v>25</v>
      </c>
      <c r="E520" s="1" t="s">
        <v>13</v>
      </c>
      <c r="F520">
        <v>4.0000000000000002E-4</v>
      </c>
      <c r="G520">
        <v>5.7619999999999998E-2</v>
      </c>
      <c r="H520">
        <v>1E-4</v>
      </c>
      <c r="I520">
        <v>0</v>
      </c>
    </row>
    <row r="521" spans="1:9" x14ac:dyDescent="0.3">
      <c r="A521">
        <v>2021</v>
      </c>
      <c r="B521">
        <v>10</v>
      </c>
      <c r="C521" s="1" t="s">
        <v>26</v>
      </c>
      <c r="D521" s="1" t="s">
        <v>10</v>
      </c>
      <c r="E521" s="1" t="s">
        <v>11</v>
      </c>
      <c r="F521">
        <v>38.1815</v>
      </c>
      <c r="G521">
        <v>2459.4233840000002</v>
      </c>
      <c r="H521">
        <v>8.0181000000000004</v>
      </c>
      <c r="I521">
        <v>6076</v>
      </c>
    </row>
    <row r="522" spans="1:9" x14ac:dyDescent="0.3">
      <c r="A522">
        <v>2021</v>
      </c>
      <c r="B522">
        <v>10</v>
      </c>
      <c r="C522" s="1" t="s">
        <v>26</v>
      </c>
      <c r="D522" s="1" t="s">
        <v>10</v>
      </c>
      <c r="E522" s="1" t="s">
        <v>12</v>
      </c>
      <c r="F522">
        <v>85.807000000000002</v>
      </c>
      <c r="G522">
        <v>7416.6545999999998</v>
      </c>
      <c r="H522">
        <v>30.032499999999999</v>
      </c>
      <c r="I522">
        <v>10542</v>
      </c>
    </row>
    <row r="523" spans="1:9" x14ac:dyDescent="0.3">
      <c r="A523">
        <v>2021</v>
      </c>
      <c r="B523">
        <v>10</v>
      </c>
      <c r="C523" s="1" t="s">
        <v>26</v>
      </c>
      <c r="D523" s="1" t="s">
        <v>10</v>
      </c>
      <c r="E523" s="1" t="s">
        <v>13</v>
      </c>
      <c r="F523">
        <v>1.7193000000000001</v>
      </c>
      <c r="G523">
        <v>266.12443999999999</v>
      </c>
      <c r="H523">
        <v>0.85960000000000003</v>
      </c>
      <c r="I523">
        <v>540</v>
      </c>
    </row>
    <row r="524" spans="1:9" x14ac:dyDescent="0.3">
      <c r="A524">
        <v>2021</v>
      </c>
      <c r="B524">
        <v>10</v>
      </c>
      <c r="C524" s="1" t="s">
        <v>26</v>
      </c>
      <c r="D524" s="1" t="s">
        <v>10</v>
      </c>
      <c r="E524" s="1" t="s">
        <v>14</v>
      </c>
      <c r="F524">
        <v>0.4027</v>
      </c>
      <c r="G524">
        <v>65.041677000000007</v>
      </c>
      <c r="H524">
        <v>0.30199999999999999</v>
      </c>
      <c r="I524">
        <v>245</v>
      </c>
    </row>
    <row r="525" spans="1:9" x14ac:dyDescent="0.3">
      <c r="A525">
        <v>2021</v>
      </c>
      <c r="B525">
        <v>10</v>
      </c>
      <c r="C525" s="1" t="s">
        <v>26</v>
      </c>
      <c r="D525" s="1" t="s">
        <v>15</v>
      </c>
      <c r="E525" s="1" t="s">
        <v>11</v>
      </c>
      <c r="F525">
        <v>8.2699999999999996E-2</v>
      </c>
      <c r="G525">
        <v>10.970206000000001</v>
      </c>
      <c r="H525">
        <v>1.6500000000000001E-2</v>
      </c>
      <c r="I525">
        <v>31</v>
      </c>
    </row>
    <row r="526" spans="1:9" x14ac:dyDescent="0.3">
      <c r="A526">
        <v>2021</v>
      </c>
      <c r="B526">
        <v>10</v>
      </c>
      <c r="C526" s="1" t="s">
        <v>26</v>
      </c>
      <c r="D526" s="1" t="s">
        <v>15</v>
      </c>
      <c r="E526" s="1" t="s">
        <v>13</v>
      </c>
      <c r="F526">
        <v>7.9870000000000001</v>
      </c>
      <c r="G526">
        <v>1451.274377</v>
      </c>
      <c r="H526">
        <v>3.1949000000000001</v>
      </c>
      <c r="I526">
        <v>1257</v>
      </c>
    </row>
    <row r="527" spans="1:9" x14ac:dyDescent="0.3">
      <c r="A527">
        <v>2021</v>
      </c>
      <c r="B527">
        <v>10</v>
      </c>
      <c r="C527" s="1" t="s">
        <v>26</v>
      </c>
      <c r="D527" s="1" t="s">
        <v>17</v>
      </c>
      <c r="E527" s="1" t="s">
        <v>18</v>
      </c>
      <c r="F527">
        <v>14.5779</v>
      </c>
      <c r="G527">
        <v>1306.824554</v>
      </c>
      <c r="H527">
        <v>2.6240000000000001</v>
      </c>
      <c r="I527">
        <v>3555</v>
      </c>
    </row>
    <row r="528" spans="1:9" x14ac:dyDescent="0.3">
      <c r="A528">
        <v>2021</v>
      </c>
      <c r="B528">
        <v>10</v>
      </c>
      <c r="C528" s="1" t="s">
        <v>26</v>
      </c>
      <c r="D528" s="1" t="s">
        <v>20</v>
      </c>
      <c r="E528" s="1" t="s">
        <v>22</v>
      </c>
      <c r="F528">
        <v>0.28820000000000001</v>
      </c>
      <c r="G528">
        <v>18.151683999999999</v>
      </c>
      <c r="H528">
        <v>7.4899999999999994E-2</v>
      </c>
      <c r="I528">
        <v>113</v>
      </c>
    </row>
    <row r="529" spans="1:9" x14ac:dyDescent="0.3">
      <c r="A529">
        <v>2021</v>
      </c>
      <c r="B529">
        <v>10</v>
      </c>
      <c r="C529" s="1" t="s">
        <v>26</v>
      </c>
      <c r="D529" s="1" t="s">
        <v>20</v>
      </c>
      <c r="E529" s="1" t="s">
        <v>12</v>
      </c>
      <c r="F529">
        <v>5.6143000000000001</v>
      </c>
      <c r="G529">
        <v>434.429395</v>
      </c>
      <c r="H529">
        <v>2.0211000000000001</v>
      </c>
      <c r="I529">
        <v>1348</v>
      </c>
    </row>
    <row r="530" spans="1:9" x14ac:dyDescent="0.3">
      <c r="A530">
        <v>2021</v>
      </c>
      <c r="B530">
        <v>10</v>
      </c>
      <c r="C530" s="1" t="s">
        <v>26</v>
      </c>
      <c r="D530" s="1" t="s">
        <v>51</v>
      </c>
      <c r="E530" s="1" t="s">
        <v>12</v>
      </c>
      <c r="F530">
        <v>2.415</v>
      </c>
      <c r="G530">
        <v>163.86748800000001</v>
      </c>
      <c r="H530">
        <v>0.92969999999999997</v>
      </c>
      <c r="I530">
        <v>1028</v>
      </c>
    </row>
    <row r="531" spans="1:9" x14ac:dyDescent="0.3">
      <c r="A531">
        <v>2021</v>
      </c>
      <c r="B531">
        <v>10</v>
      </c>
      <c r="C531" s="1" t="s">
        <v>26</v>
      </c>
      <c r="D531" s="1" t="s">
        <v>51</v>
      </c>
      <c r="E531" s="1" t="s">
        <v>13</v>
      </c>
      <c r="F531">
        <v>2.2058</v>
      </c>
      <c r="G531">
        <v>155.75825599999999</v>
      </c>
      <c r="H531">
        <v>1.0809</v>
      </c>
      <c r="I531">
        <v>1367</v>
      </c>
    </row>
    <row r="532" spans="1:9" x14ac:dyDescent="0.3">
      <c r="A532">
        <v>2021</v>
      </c>
      <c r="B532">
        <v>10</v>
      </c>
      <c r="C532" s="1" t="s">
        <v>26</v>
      </c>
      <c r="D532" s="1" t="s">
        <v>52</v>
      </c>
      <c r="E532" s="1" t="s">
        <v>13</v>
      </c>
      <c r="F532">
        <v>2.6855000000000002</v>
      </c>
      <c r="G532">
        <v>198.28060199999999</v>
      </c>
      <c r="H532">
        <v>1.0742</v>
      </c>
      <c r="I532">
        <v>686</v>
      </c>
    </row>
    <row r="533" spans="1:9" x14ac:dyDescent="0.3">
      <c r="A533">
        <v>2021</v>
      </c>
      <c r="B533">
        <v>10</v>
      </c>
      <c r="C533" s="1" t="s">
        <v>26</v>
      </c>
      <c r="D533" s="1" t="s">
        <v>16</v>
      </c>
      <c r="E533" s="1" t="s">
        <v>11</v>
      </c>
      <c r="F533">
        <v>2.1932999999999998</v>
      </c>
      <c r="G533">
        <v>156.285721</v>
      </c>
      <c r="H533">
        <v>0.50449999999999995</v>
      </c>
      <c r="I533">
        <v>739</v>
      </c>
    </row>
    <row r="534" spans="1:9" x14ac:dyDescent="0.3">
      <c r="A534">
        <v>2021</v>
      </c>
      <c r="B534">
        <v>10</v>
      </c>
      <c r="C534" s="1" t="s">
        <v>26</v>
      </c>
      <c r="D534" s="1" t="s">
        <v>16</v>
      </c>
      <c r="E534" s="1" t="s">
        <v>13</v>
      </c>
      <c r="F534">
        <v>0.20899999999999999</v>
      </c>
      <c r="G534">
        <v>18.574318999999999</v>
      </c>
      <c r="H534">
        <v>9.4E-2</v>
      </c>
      <c r="I534">
        <v>193</v>
      </c>
    </row>
    <row r="535" spans="1:9" x14ac:dyDescent="0.3">
      <c r="A535">
        <v>2021</v>
      </c>
      <c r="B535">
        <v>10</v>
      </c>
      <c r="C535" s="1" t="s">
        <v>26</v>
      </c>
      <c r="D535" s="1" t="s">
        <v>50</v>
      </c>
      <c r="E535" s="1" t="s">
        <v>27</v>
      </c>
      <c r="F535">
        <v>1.7481</v>
      </c>
      <c r="G535">
        <v>162.59215699999999</v>
      </c>
      <c r="H535">
        <v>0.55940000000000001</v>
      </c>
      <c r="I535">
        <v>1514</v>
      </c>
    </row>
    <row r="536" spans="1:9" x14ac:dyDescent="0.3">
      <c r="A536">
        <v>2021</v>
      </c>
      <c r="B536">
        <v>10</v>
      </c>
      <c r="C536" s="1" t="s">
        <v>26</v>
      </c>
      <c r="D536" s="1" t="s">
        <v>45</v>
      </c>
      <c r="E536" s="1" t="s">
        <v>12</v>
      </c>
      <c r="F536">
        <v>1.8761000000000001</v>
      </c>
      <c r="G536">
        <v>140.60075599999999</v>
      </c>
      <c r="H536">
        <v>0.65659999999999996</v>
      </c>
      <c r="I536">
        <v>1215</v>
      </c>
    </row>
    <row r="537" spans="1:9" x14ac:dyDescent="0.3">
      <c r="A537">
        <v>2021</v>
      </c>
      <c r="B537">
        <v>10</v>
      </c>
      <c r="C537" s="1" t="s">
        <v>26</v>
      </c>
      <c r="D537" s="1" t="s">
        <v>21</v>
      </c>
      <c r="E537" s="1" t="s">
        <v>22</v>
      </c>
      <c r="F537">
        <v>3.7000000000000002E-3</v>
      </c>
      <c r="G537">
        <v>1.48214</v>
      </c>
      <c r="H537">
        <v>1.1000000000000001E-3</v>
      </c>
      <c r="I537">
        <v>0</v>
      </c>
    </row>
    <row r="538" spans="1:9" x14ac:dyDescent="0.3">
      <c r="A538">
        <v>2021</v>
      </c>
      <c r="B538">
        <v>10</v>
      </c>
      <c r="C538" s="1" t="s">
        <v>26</v>
      </c>
      <c r="D538" s="1" t="s">
        <v>21</v>
      </c>
      <c r="E538" s="1" t="s">
        <v>13</v>
      </c>
      <c r="F538">
        <v>0.55659999999999998</v>
      </c>
      <c r="G538">
        <v>67.058508000000003</v>
      </c>
      <c r="H538">
        <v>0.22259999999999999</v>
      </c>
      <c r="I538">
        <v>0</v>
      </c>
    </row>
    <row r="539" spans="1:9" x14ac:dyDescent="0.3">
      <c r="A539">
        <v>2021</v>
      </c>
      <c r="B539">
        <v>10</v>
      </c>
      <c r="C539" s="1" t="s">
        <v>32</v>
      </c>
      <c r="D539" s="1" t="s">
        <v>10</v>
      </c>
      <c r="E539" s="1" t="s">
        <v>11</v>
      </c>
      <c r="F539">
        <v>126.6332</v>
      </c>
      <c r="G539">
        <v>7484.2811529999999</v>
      </c>
      <c r="H539">
        <v>26.593</v>
      </c>
      <c r="I539">
        <v>11784</v>
      </c>
    </row>
    <row r="540" spans="1:9" x14ac:dyDescent="0.3">
      <c r="A540">
        <v>2021</v>
      </c>
      <c r="B540">
        <v>10</v>
      </c>
      <c r="C540" s="1" t="s">
        <v>32</v>
      </c>
      <c r="D540" s="1" t="s">
        <v>10</v>
      </c>
      <c r="E540" s="1" t="s">
        <v>12</v>
      </c>
      <c r="F540">
        <v>188.81450000000001</v>
      </c>
      <c r="G540">
        <v>15760.805762</v>
      </c>
      <c r="H540">
        <v>66.085099999999997</v>
      </c>
      <c r="I540">
        <v>17949</v>
      </c>
    </row>
    <row r="541" spans="1:9" x14ac:dyDescent="0.3">
      <c r="A541">
        <v>2021</v>
      </c>
      <c r="B541">
        <v>10</v>
      </c>
      <c r="C541" s="1" t="s">
        <v>32</v>
      </c>
      <c r="D541" s="1" t="s">
        <v>10</v>
      </c>
      <c r="E541" s="1" t="s">
        <v>13</v>
      </c>
      <c r="F541">
        <v>7.1569000000000003</v>
      </c>
      <c r="G541">
        <v>1051.793848</v>
      </c>
      <c r="H541">
        <v>3.5785</v>
      </c>
      <c r="I541">
        <v>680</v>
      </c>
    </row>
    <row r="542" spans="1:9" x14ac:dyDescent="0.3">
      <c r="A542">
        <v>2021</v>
      </c>
      <c r="B542">
        <v>10</v>
      </c>
      <c r="C542" s="1" t="s">
        <v>32</v>
      </c>
      <c r="D542" s="1" t="s">
        <v>10</v>
      </c>
      <c r="E542" s="1" t="s">
        <v>14</v>
      </c>
      <c r="F542">
        <v>1.21E-2</v>
      </c>
      <c r="G542">
        <v>1.881435</v>
      </c>
      <c r="H542">
        <v>8.9999999999999993E-3</v>
      </c>
      <c r="I542">
        <v>3</v>
      </c>
    </row>
    <row r="543" spans="1:9" x14ac:dyDescent="0.3">
      <c r="A543">
        <v>2021</v>
      </c>
      <c r="B543">
        <v>10</v>
      </c>
      <c r="C543" s="1" t="s">
        <v>32</v>
      </c>
      <c r="D543" s="1" t="s">
        <v>15</v>
      </c>
      <c r="E543" s="1" t="s">
        <v>11</v>
      </c>
      <c r="F543">
        <v>1.0006999999999999</v>
      </c>
      <c r="G543">
        <v>112.16592900000001</v>
      </c>
      <c r="H543">
        <v>0.20019999999999999</v>
      </c>
      <c r="I543">
        <v>225</v>
      </c>
    </row>
    <row r="544" spans="1:9" x14ac:dyDescent="0.3">
      <c r="A544">
        <v>2021</v>
      </c>
      <c r="B544">
        <v>10</v>
      </c>
      <c r="C544" s="1" t="s">
        <v>32</v>
      </c>
      <c r="D544" s="1" t="s">
        <v>15</v>
      </c>
      <c r="E544" s="1" t="s">
        <v>13</v>
      </c>
      <c r="F544">
        <v>55.961500000000001</v>
      </c>
      <c r="G544">
        <v>9577.5189370000007</v>
      </c>
      <c r="H544">
        <v>22.384599999999999</v>
      </c>
      <c r="I544">
        <v>4222</v>
      </c>
    </row>
    <row r="545" spans="1:9" x14ac:dyDescent="0.3">
      <c r="A545">
        <v>2021</v>
      </c>
      <c r="B545">
        <v>10</v>
      </c>
      <c r="C545" s="1" t="s">
        <v>32</v>
      </c>
      <c r="D545" s="1" t="s">
        <v>17</v>
      </c>
      <c r="E545" s="1" t="s">
        <v>18</v>
      </c>
      <c r="F545">
        <v>23.237400000000001</v>
      </c>
      <c r="G545">
        <v>2101.853462</v>
      </c>
      <c r="H545">
        <v>4.1826999999999996</v>
      </c>
      <c r="I545">
        <v>5351</v>
      </c>
    </row>
    <row r="546" spans="1:9" x14ac:dyDescent="0.3">
      <c r="A546">
        <v>2021</v>
      </c>
      <c r="B546">
        <v>10</v>
      </c>
      <c r="C546" s="1" t="s">
        <v>32</v>
      </c>
      <c r="D546" s="1" t="s">
        <v>20</v>
      </c>
      <c r="E546" s="1" t="s">
        <v>22</v>
      </c>
      <c r="F546">
        <v>0.71150000000000002</v>
      </c>
      <c r="G546">
        <v>44.767403000000002</v>
      </c>
      <c r="H546">
        <v>0.185</v>
      </c>
      <c r="I546">
        <v>268</v>
      </c>
    </row>
    <row r="547" spans="1:9" x14ac:dyDescent="0.3">
      <c r="A547">
        <v>2021</v>
      </c>
      <c r="B547">
        <v>10</v>
      </c>
      <c r="C547" s="1" t="s">
        <v>32</v>
      </c>
      <c r="D547" s="1" t="s">
        <v>20</v>
      </c>
      <c r="E547" s="1" t="s">
        <v>12</v>
      </c>
      <c r="F547">
        <v>14.6753</v>
      </c>
      <c r="G547">
        <v>1156.3875579999999</v>
      </c>
      <c r="H547">
        <v>5.2831000000000001</v>
      </c>
      <c r="I547">
        <v>1877</v>
      </c>
    </row>
    <row r="548" spans="1:9" x14ac:dyDescent="0.3">
      <c r="A548">
        <v>2021</v>
      </c>
      <c r="B548">
        <v>10</v>
      </c>
      <c r="C548" s="1" t="s">
        <v>32</v>
      </c>
      <c r="D548" s="1" t="s">
        <v>51</v>
      </c>
      <c r="E548" s="1" t="s">
        <v>12</v>
      </c>
      <c r="F548">
        <v>8.6252999999999993</v>
      </c>
      <c r="G548">
        <v>595.80271500000003</v>
      </c>
      <c r="H548">
        <v>3.3207</v>
      </c>
      <c r="I548">
        <v>2973</v>
      </c>
    </row>
    <row r="549" spans="1:9" x14ac:dyDescent="0.3">
      <c r="A549">
        <v>2021</v>
      </c>
      <c r="B549">
        <v>10</v>
      </c>
      <c r="C549" s="1" t="s">
        <v>32</v>
      </c>
      <c r="D549" s="1" t="s">
        <v>51</v>
      </c>
      <c r="E549" s="1" t="s">
        <v>13</v>
      </c>
      <c r="F549">
        <v>3.7985000000000002</v>
      </c>
      <c r="G549">
        <v>275.08570500000002</v>
      </c>
      <c r="H549">
        <v>1.8613</v>
      </c>
      <c r="I549">
        <v>1927</v>
      </c>
    </row>
    <row r="550" spans="1:9" x14ac:dyDescent="0.3">
      <c r="A550">
        <v>2021</v>
      </c>
      <c r="B550">
        <v>10</v>
      </c>
      <c r="C550" s="1" t="s">
        <v>32</v>
      </c>
      <c r="D550" s="1" t="s">
        <v>19</v>
      </c>
      <c r="E550" s="1" t="s">
        <v>12</v>
      </c>
      <c r="F550">
        <v>2.1044</v>
      </c>
      <c r="G550">
        <v>449.28334699999999</v>
      </c>
      <c r="H550">
        <v>0.77859999999999996</v>
      </c>
      <c r="I550">
        <v>0</v>
      </c>
    </row>
    <row r="551" spans="1:9" x14ac:dyDescent="0.3">
      <c r="A551">
        <v>2021</v>
      </c>
      <c r="B551">
        <v>10</v>
      </c>
      <c r="C551" s="1" t="s">
        <v>32</v>
      </c>
      <c r="D551" s="1" t="s">
        <v>33</v>
      </c>
      <c r="E551" s="1" t="s">
        <v>18</v>
      </c>
      <c r="F551">
        <v>1.2161999999999999</v>
      </c>
      <c r="G551">
        <v>378.99533500000001</v>
      </c>
      <c r="H551">
        <v>0.2311</v>
      </c>
      <c r="I551">
        <v>107</v>
      </c>
    </row>
    <row r="552" spans="1:9" x14ac:dyDescent="0.3">
      <c r="A552">
        <v>2021</v>
      </c>
      <c r="B552">
        <v>10</v>
      </c>
      <c r="C552" s="1" t="s">
        <v>32</v>
      </c>
      <c r="D552" s="1" t="s">
        <v>33</v>
      </c>
      <c r="E552" s="1" t="s">
        <v>12</v>
      </c>
      <c r="F552">
        <v>1.7600000000000001E-2</v>
      </c>
      <c r="G552">
        <v>7.4601620000000004</v>
      </c>
      <c r="H552">
        <v>6.1999999999999998E-3</v>
      </c>
      <c r="I552">
        <v>4</v>
      </c>
    </row>
    <row r="553" spans="1:9" x14ac:dyDescent="0.3">
      <c r="A553">
        <v>2021</v>
      </c>
      <c r="B553">
        <v>10</v>
      </c>
      <c r="C553" s="1" t="s">
        <v>32</v>
      </c>
      <c r="D553" s="1" t="s">
        <v>33</v>
      </c>
      <c r="E553" s="1" t="s">
        <v>13</v>
      </c>
      <c r="F553">
        <v>4.6699999999999998E-2</v>
      </c>
      <c r="G553">
        <v>23.810641</v>
      </c>
      <c r="H553">
        <v>2.3300000000000001E-2</v>
      </c>
      <c r="I553">
        <v>36</v>
      </c>
    </row>
    <row r="554" spans="1:9" x14ac:dyDescent="0.3">
      <c r="A554">
        <v>2021</v>
      </c>
      <c r="B554">
        <v>10</v>
      </c>
      <c r="C554" s="1" t="s">
        <v>32</v>
      </c>
      <c r="D554" s="1" t="s">
        <v>34</v>
      </c>
      <c r="E554" s="1" t="s">
        <v>18</v>
      </c>
      <c r="F554">
        <v>2.5999999999999999E-3</v>
      </c>
      <c r="G554">
        <v>1.2736730000000001</v>
      </c>
      <c r="H554">
        <v>5.0000000000000001E-4</v>
      </c>
      <c r="I554">
        <v>1</v>
      </c>
    </row>
    <row r="555" spans="1:9" x14ac:dyDescent="0.3">
      <c r="A555">
        <v>2021</v>
      </c>
      <c r="B555">
        <v>10</v>
      </c>
      <c r="C555" s="1" t="s">
        <v>32</v>
      </c>
      <c r="D555" s="1" t="s">
        <v>34</v>
      </c>
      <c r="E555" s="1" t="s">
        <v>12</v>
      </c>
      <c r="F555">
        <v>0.1336</v>
      </c>
      <c r="G555">
        <v>58.314528000000003</v>
      </c>
      <c r="H555">
        <v>4.6699999999999998E-2</v>
      </c>
      <c r="I555">
        <v>89</v>
      </c>
    </row>
    <row r="556" spans="1:9" x14ac:dyDescent="0.3">
      <c r="A556">
        <v>2021</v>
      </c>
      <c r="B556">
        <v>10</v>
      </c>
      <c r="C556" s="1" t="s">
        <v>32</v>
      </c>
      <c r="D556" s="1" t="s">
        <v>34</v>
      </c>
      <c r="E556" s="1" t="s">
        <v>13</v>
      </c>
      <c r="F556">
        <v>0.52339999999999998</v>
      </c>
      <c r="G556">
        <v>283.69342599999999</v>
      </c>
      <c r="H556">
        <v>0.21990000000000001</v>
      </c>
      <c r="I556">
        <v>89</v>
      </c>
    </row>
    <row r="557" spans="1:9" x14ac:dyDescent="0.3">
      <c r="A557">
        <v>2021</v>
      </c>
      <c r="B557">
        <v>10</v>
      </c>
      <c r="C557" s="1" t="s">
        <v>32</v>
      </c>
      <c r="D557" s="1" t="s">
        <v>50</v>
      </c>
      <c r="E557" s="1" t="s">
        <v>27</v>
      </c>
      <c r="F557">
        <v>2.7793999999999999</v>
      </c>
      <c r="G557">
        <v>235.03743700000001</v>
      </c>
      <c r="H557">
        <v>0.88939999999999997</v>
      </c>
      <c r="I557">
        <v>2408</v>
      </c>
    </row>
    <row r="558" spans="1:9" x14ac:dyDescent="0.3">
      <c r="A558">
        <v>2021</v>
      </c>
      <c r="B558">
        <v>10</v>
      </c>
      <c r="C558" s="1" t="s">
        <v>32</v>
      </c>
      <c r="D558" s="1" t="s">
        <v>45</v>
      </c>
      <c r="E558" s="1" t="s">
        <v>12</v>
      </c>
      <c r="F558">
        <v>2.6869000000000001</v>
      </c>
      <c r="G558">
        <v>191.25912099999999</v>
      </c>
      <c r="H558">
        <v>0.94040000000000001</v>
      </c>
      <c r="I558">
        <v>1641</v>
      </c>
    </row>
    <row r="559" spans="1:9" x14ac:dyDescent="0.3">
      <c r="A559">
        <v>2021</v>
      </c>
      <c r="B559">
        <v>10</v>
      </c>
      <c r="C559" s="1" t="s">
        <v>9</v>
      </c>
      <c r="D559" s="1" t="s">
        <v>10</v>
      </c>
      <c r="E559" s="1" t="s">
        <v>46</v>
      </c>
      <c r="F559">
        <v>12.0022</v>
      </c>
      <c r="G559">
        <v>833.89380000000006</v>
      </c>
      <c r="H559">
        <v>2.4005000000000001</v>
      </c>
      <c r="I559">
        <v>468</v>
      </c>
    </row>
    <row r="560" spans="1:9" x14ac:dyDescent="0.3">
      <c r="A560">
        <v>2021</v>
      </c>
      <c r="B560">
        <v>10</v>
      </c>
      <c r="C560" s="1" t="s">
        <v>26</v>
      </c>
      <c r="D560" s="1" t="s">
        <v>10</v>
      </c>
      <c r="E560" s="1" t="s">
        <v>46</v>
      </c>
      <c r="F560">
        <v>13.687900000000001</v>
      </c>
      <c r="G560">
        <v>867.91150000000005</v>
      </c>
      <c r="H560">
        <v>2.7376</v>
      </c>
      <c r="I560">
        <v>1703</v>
      </c>
    </row>
    <row r="561" spans="1:9" x14ac:dyDescent="0.3">
      <c r="A561">
        <v>2021</v>
      </c>
      <c r="B561">
        <v>10</v>
      </c>
      <c r="C561" s="1" t="s">
        <v>32</v>
      </c>
      <c r="D561" s="1" t="s">
        <v>10</v>
      </c>
      <c r="E561" s="1" t="s">
        <v>46</v>
      </c>
      <c r="F561">
        <v>27.9039</v>
      </c>
      <c r="G561">
        <v>1875.1750999999999</v>
      </c>
      <c r="H561">
        <v>5.5807000000000002</v>
      </c>
      <c r="I561">
        <v>2625</v>
      </c>
    </row>
    <row r="562" spans="1:9" x14ac:dyDescent="0.3">
      <c r="A562">
        <v>2021</v>
      </c>
      <c r="B562">
        <v>11</v>
      </c>
      <c r="C562" s="1" t="s">
        <v>9</v>
      </c>
      <c r="D562" s="1" t="s">
        <v>10</v>
      </c>
      <c r="E562" s="1" t="s">
        <v>11</v>
      </c>
      <c r="F562">
        <v>9.3453999999999997</v>
      </c>
      <c r="G562">
        <v>632.65947200000005</v>
      </c>
      <c r="H562">
        <v>1.9624999999999999</v>
      </c>
      <c r="I562">
        <v>445</v>
      </c>
    </row>
    <row r="563" spans="1:9" x14ac:dyDescent="0.3">
      <c r="A563">
        <v>2021</v>
      </c>
      <c r="B563">
        <v>11</v>
      </c>
      <c r="C563" s="1" t="s">
        <v>9</v>
      </c>
      <c r="D563" s="1" t="s">
        <v>10</v>
      </c>
      <c r="E563" s="1" t="s">
        <v>12</v>
      </c>
      <c r="F563">
        <v>49.512900000000002</v>
      </c>
      <c r="G563">
        <v>4733.2281039999998</v>
      </c>
      <c r="H563">
        <v>17.329599999999999</v>
      </c>
      <c r="I563">
        <v>780</v>
      </c>
    </row>
    <row r="564" spans="1:9" x14ac:dyDescent="0.3">
      <c r="A564">
        <v>2021</v>
      </c>
      <c r="B564">
        <v>11</v>
      </c>
      <c r="C564" s="1" t="s">
        <v>9</v>
      </c>
      <c r="D564" s="1" t="s">
        <v>10</v>
      </c>
      <c r="E564" s="1" t="s">
        <v>13</v>
      </c>
      <c r="F564">
        <v>48.857700000000001</v>
      </c>
      <c r="G564">
        <v>5155.983123</v>
      </c>
      <c r="H564">
        <v>24.428899999999999</v>
      </c>
      <c r="I564">
        <v>670</v>
      </c>
    </row>
    <row r="565" spans="1:9" x14ac:dyDescent="0.3">
      <c r="A565">
        <v>2021</v>
      </c>
      <c r="B565">
        <v>11</v>
      </c>
      <c r="C565" s="1" t="s">
        <v>9</v>
      </c>
      <c r="D565" s="1" t="s">
        <v>15</v>
      </c>
      <c r="E565" s="1" t="s">
        <v>11</v>
      </c>
      <c r="F565">
        <v>0.12039999999999999</v>
      </c>
      <c r="G565">
        <v>15.142913</v>
      </c>
      <c r="H565">
        <v>2.41E-2</v>
      </c>
      <c r="I565">
        <v>11</v>
      </c>
    </row>
    <row r="566" spans="1:9" x14ac:dyDescent="0.3">
      <c r="A566">
        <v>2021</v>
      </c>
      <c r="B566">
        <v>11</v>
      </c>
      <c r="C566" s="1" t="s">
        <v>9</v>
      </c>
      <c r="D566" s="1" t="s">
        <v>15</v>
      </c>
      <c r="E566" s="1" t="s">
        <v>13</v>
      </c>
      <c r="F566">
        <v>57.123100000000001</v>
      </c>
      <c r="G566">
        <v>7939.3939970000001</v>
      </c>
      <c r="H566">
        <v>22.849299999999999</v>
      </c>
      <c r="I566">
        <v>766</v>
      </c>
    </row>
    <row r="567" spans="1:9" x14ac:dyDescent="0.3">
      <c r="A567">
        <v>2021</v>
      </c>
      <c r="B567">
        <v>11</v>
      </c>
      <c r="C567" s="1" t="s">
        <v>9</v>
      </c>
      <c r="D567" s="1" t="s">
        <v>17</v>
      </c>
      <c r="E567" s="1" t="s">
        <v>18</v>
      </c>
      <c r="F567">
        <v>2.9588000000000001</v>
      </c>
      <c r="G567">
        <v>322.443487</v>
      </c>
      <c r="H567">
        <v>0.53259999999999996</v>
      </c>
      <c r="I567">
        <v>196</v>
      </c>
    </row>
    <row r="568" spans="1:9" x14ac:dyDescent="0.3">
      <c r="A568">
        <v>2021</v>
      </c>
      <c r="B568">
        <v>11</v>
      </c>
      <c r="C568" s="1" t="s">
        <v>9</v>
      </c>
      <c r="D568" s="1" t="s">
        <v>21</v>
      </c>
      <c r="E568" s="1" t="s">
        <v>22</v>
      </c>
      <c r="F568">
        <v>2.98E-2</v>
      </c>
      <c r="G568">
        <v>8.8287189999999995</v>
      </c>
      <c r="H568">
        <v>8.3999999999999995E-3</v>
      </c>
      <c r="I568">
        <v>15</v>
      </c>
    </row>
    <row r="569" spans="1:9" x14ac:dyDescent="0.3">
      <c r="A569">
        <v>2021</v>
      </c>
      <c r="B569">
        <v>11</v>
      </c>
      <c r="C569" s="1" t="s">
        <v>9</v>
      </c>
      <c r="D569" s="1" t="s">
        <v>21</v>
      </c>
      <c r="E569" s="1" t="s">
        <v>13</v>
      </c>
      <c r="F569">
        <v>1.2734000000000001</v>
      </c>
      <c r="G569">
        <v>180.083167</v>
      </c>
      <c r="H569">
        <v>0.50929999999999997</v>
      </c>
      <c r="I569">
        <v>186</v>
      </c>
    </row>
    <row r="570" spans="1:9" x14ac:dyDescent="0.3">
      <c r="A570">
        <v>2021</v>
      </c>
      <c r="B570">
        <v>11</v>
      </c>
      <c r="C570" s="1" t="s">
        <v>9</v>
      </c>
      <c r="D570" s="1" t="s">
        <v>20</v>
      </c>
      <c r="E570" s="1" t="s">
        <v>22</v>
      </c>
      <c r="F570">
        <v>8.3999999999999995E-3</v>
      </c>
      <c r="G570">
        <v>0.50492099999999995</v>
      </c>
      <c r="H570">
        <v>2.2000000000000001E-3</v>
      </c>
      <c r="I570">
        <v>2</v>
      </c>
    </row>
    <row r="571" spans="1:9" x14ac:dyDescent="0.3">
      <c r="A571">
        <v>2021</v>
      </c>
      <c r="B571">
        <v>11</v>
      </c>
      <c r="C571" s="1" t="s">
        <v>9</v>
      </c>
      <c r="D571" s="1" t="s">
        <v>20</v>
      </c>
      <c r="E571" s="1" t="s">
        <v>12</v>
      </c>
      <c r="F571">
        <v>1.9762999999999999</v>
      </c>
      <c r="G571">
        <v>158.90520900000001</v>
      </c>
      <c r="H571">
        <v>0.71150000000000002</v>
      </c>
      <c r="I571">
        <v>188</v>
      </c>
    </row>
    <row r="572" spans="1:9" x14ac:dyDescent="0.3">
      <c r="A572">
        <v>2021</v>
      </c>
      <c r="B572">
        <v>11</v>
      </c>
      <c r="C572" s="1" t="s">
        <v>9</v>
      </c>
      <c r="D572" s="1" t="s">
        <v>19</v>
      </c>
      <c r="E572" s="1" t="s">
        <v>12</v>
      </c>
      <c r="F572">
        <v>0.37459999999999999</v>
      </c>
      <c r="G572">
        <v>70.102818999999997</v>
      </c>
      <c r="H572">
        <v>0.1386</v>
      </c>
      <c r="I572">
        <v>33</v>
      </c>
    </row>
    <row r="573" spans="1:9" x14ac:dyDescent="0.3">
      <c r="A573">
        <v>2021</v>
      </c>
      <c r="B573">
        <v>11</v>
      </c>
      <c r="C573" s="1" t="s">
        <v>9</v>
      </c>
      <c r="D573" s="1" t="s">
        <v>50</v>
      </c>
      <c r="E573" s="1" t="s">
        <v>27</v>
      </c>
      <c r="F573">
        <v>0.68340000000000001</v>
      </c>
      <c r="G573">
        <v>69.379221000000001</v>
      </c>
      <c r="H573">
        <v>0.21870000000000001</v>
      </c>
      <c r="I573">
        <v>235</v>
      </c>
    </row>
    <row r="574" spans="1:9" x14ac:dyDescent="0.3">
      <c r="A574">
        <v>2021</v>
      </c>
      <c r="B574">
        <v>11</v>
      </c>
      <c r="C574" s="1" t="s">
        <v>9</v>
      </c>
      <c r="D574" s="1" t="s">
        <v>54</v>
      </c>
      <c r="E574" s="1" t="s">
        <v>13</v>
      </c>
      <c r="F574">
        <v>0.15529999999999999</v>
      </c>
      <c r="G574">
        <v>31.865635000000001</v>
      </c>
      <c r="H574">
        <v>7.0699999999999999E-2</v>
      </c>
      <c r="I574">
        <v>0</v>
      </c>
    </row>
    <row r="575" spans="1:9" x14ac:dyDescent="0.3">
      <c r="A575">
        <v>2021</v>
      </c>
      <c r="B575">
        <v>11</v>
      </c>
      <c r="C575" s="1" t="s">
        <v>9</v>
      </c>
      <c r="D575" s="1" t="s">
        <v>42</v>
      </c>
      <c r="E575" s="1" t="s">
        <v>13</v>
      </c>
      <c r="F575">
        <v>0.14430000000000001</v>
      </c>
      <c r="G575">
        <v>26.838242999999999</v>
      </c>
      <c r="H575">
        <v>5.7700000000000001E-2</v>
      </c>
      <c r="I575">
        <v>53</v>
      </c>
    </row>
    <row r="576" spans="1:9" x14ac:dyDescent="0.3">
      <c r="A576">
        <v>2021</v>
      </c>
      <c r="B576">
        <v>11</v>
      </c>
      <c r="C576" s="1" t="s">
        <v>9</v>
      </c>
      <c r="D576" s="1" t="s">
        <v>24</v>
      </c>
      <c r="E576" s="1" t="s">
        <v>18</v>
      </c>
      <c r="F576">
        <v>0.15160000000000001</v>
      </c>
      <c r="G576">
        <v>25.916124</v>
      </c>
      <c r="H576">
        <v>2.8799999999999999E-2</v>
      </c>
      <c r="I576">
        <v>64</v>
      </c>
    </row>
    <row r="577" spans="1:9" x14ac:dyDescent="0.3">
      <c r="A577">
        <v>2021</v>
      </c>
      <c r="B577">
        <v>11</v>
      </c>
      <c r="C577" s="1" t="s">
        <v>9</v>
      </c>
      <c r="D577" s="1" t="s">
        <v>24</v>
      </c>
      <c r="E577" s="1" t="s">
        <v>12</v>
      </c>
      <c r="F577">
        <v>6.9999999999999999E-4</v>
      </c>
      <c r="G577">
        <v>6.9621000000000016E-2</v>
      </c>
      <c r="H577">
        <v>2.9999999999999997E-4</v>
      </c>
      <c r="I577">
        <v>2</v>
      </c>
    </row>
    <row r="578" spans="1:9" x14ac:dyDescent="0.3">
      <c r="A578">
        <v>2021</v>
      </c>
      <c r="B578">
        <v>11</v>
      </c>
      <c r="C578" s="1" t="s">
        <v>26</v>
      </c>
      <c r="D578" s="1" t="s">
        <v>10</v>
      </c>
      <c r="E578" s="1" t="s">
        <v>11</v>
      </c>
      <c r="F578">
        <v>26.677800000000001</v>
      </c>
      <c r="G578">
        <v>1862.5270169999999</v>
      </c>
      <c r="H578">
        <v>5.6022999999999996</v>
      </c>
      <c r="I578">
        <v>5924</v>
      </c>
    </row>
    <row r="579" spans="1:9" x14ac:dyDescent="0.3">
      <c r="A579">
        <v>2021</v>
      </c>
      <c r="B579">
        <v>11</v>
      </c>
      <c r="C579" s="1" t="s">
        <v>26</v>
      </c>
      <c r="D579" s="1" t="s">
        <v>10</v>
      </c>
      <c r="E579" s="1" t="s">
        <v>12</v>
      </c>
      <c r="F579">
        <v>65.960099999999997</v>
      </c>
      <c r="G579">
        <v>6276.6479559999998</v>
      </c>
      <c r="H579">
        <v>23.085899999999999</v>
      </c>
      <c r="I579">
        <v>10158</v>
      </c>
    </row>
    <row r="580" spans="1:9" x14ac:dyDescent="0.3">
      <c r="A580">
        <v>2021</v>
      </c>
      <c r="B580">
        <v>11</v>
      </c>
      <c r="C580" s="1" t="s">
        <v>26</v>
      </c>
      <c r="D580" s="1" t="s">
        <v>10</v>
      </c>
      <c r="E580" s="1" t="s">
        <v>13</v>
      </c>
      <c r="F580">
        <v>1.9498</v>
      </c>
      <c r="G580">
        <v>303.85544299999998</v>
      </c>
      <c r="H580">
        <v>0.97489999999999999</v>
      </c>
      <c r="I580">
        <v>545</v>
      </c>
    </row>
    <row r="581" spans="1:9" x14ac:dyDescent="0.3">
      <c r="A581">
        <v>2021</v>
      </c>
      <c r="B581">
        <v>11</v>
      </c>
      <c r="C581" s="1" t="s">
        <v>26</v>
      </c>
      <c r="D581" s="1" t="s">
        <v>10</v>
      </c>
      <c r="E581" s="1" t="s">
        <v>14</v>
      </c>
      <c r="F581">
        <v>0.27650000000000002</v>
      </c>
      <c r="G581">
        <v>44.648980999999999</v>
      </c>
      <c r="H581">
        <v>0.20730000000000001</v>
      </c>
      <c r="I581">
        <v>163</v>
      </c>
    </row>
    <row r="582" spans="1:9" x14ac:dyDescent="0.3">
      <c r="A582">
        <v>2021</v>
      </c>
      <c r="B582">
        <v>11</v>
      </c>
      <c r="C582" s="1" t="s">
        <v>26</v>
      </c>
      <c r="D582" s="1" t="s">
        <v>15</v>
      </c>
      <c r="E582" s="1" t="s">
        <v>11</v>
      </c>
      <c r="F582">
        <v>2.6700000000000002E-2</v>
      </c>
      <c r="G582">
        <v>3.1194350000000002</v>
      </c>
      <c r="H582">
        <v>5.4000000000000003E-3</v>
      </c>
      <c r="I582">
        <v>8</v>
      </c>
    </row>
    <row r="583" spans="1:9" x14ac:dyDescent="0.3">
      <c r="A583">
        <v>2021</v>
      </c>
      <c r="B583">
        <v>11</v>
      </c>
      <c r="C583" s="1" t="s">
        <v>26</v>
      </c>
      <c r="D583" s="1" t="s">
        <v>15</v>
      </c>
      <c r="E583" s="1" t="s">
        <v>13</v>
      </c>
      <c r="F583">
        <v>8.1548999999999996</v>
      </c>
      <c r="G583">
        <v>1411.3826570000001</v>
      </c>
      <c r="H583">
        <v>3.2618999999999998</v>
      </c>
      <c r="I583">
        <v>1619</v>
      </c>
    </row>
    <row r="584" spans="1:9" x14ac:dyDescent="0.3">
      <c r="A584">
        <v>2021</v>
      </c>
      <c r="B584">
        <v>11</v>
      </c>
      <c r="C584" s="1" t="s">
        <v>26</v>
      </c>
      <c r="D584" s="1" t="s">
        <v>17</v>
      </c>
      <c r="E584" s="1" t="s">
        <v>18</v>
      </c>
      <c r="F584">
        <v>10.259</v>
      </c>
      <c r="G584">
        <v>911.95919299999991</v>
      </c>
      <c r="H584">
        <v>1.8466</v>
      </c>
      <c r="I584">
        <v>3204</v>
      </c>
    </row>
    <row r="585" spans="1:9" x14ac:dyDescent="0.3">
      <c r="A585">
        <v>2021</v>
      </c>
      <c r="B585">
        <v>11</v>
      </c>
      <c r="C585" s="1" t="s">
        <v>26</v>
      </c>
      <c r="D585" s="1" t="s">
        <v>20</v>
      </c>
      <c r="E585" s="1" t="s">
        <v>22</v>
      </c>
      <c r="F585">
        <v>0.68600000000000005</v>
      </c>
      <c r="G585">
        <v>42.920050000000003</v>
      </c>
      <c r="H585">
        <v>0.1784</v>
      </c>
      <c r="I585">
        <v>123</v>
      </c>
    </row>
    <row r="586" spans="1:9" x14ac:dyDescent="0.3">
      <c r="A586">
        <v>2021</v>
      </c>
      <c r="B586">
        <v>11</v>
      </c>
      <c r="C586" s="1" t="s">
        <v>26</v>
      </c>
      <c r="D586" s="1" t="s">
        <v>20</v>
      </c>
      <c r="E586" s="1" t="s">
        <v>12</v>
      </c>
      <c r="F586">
        <v>12.0641</v>
      </c>
      <c r="G586">
        <v>709.76295200000004</v>
      </c>
      <c r="H586">
        <v>4.343</v>
      </c>
      <c r="I586">
        <v>1420</v>
      </c>
    </row>
    <row r="587" spans="1:9" x14ac:dyDescent="0.3">
      <c r="A587">
        <v>2021</v>
      </c>
      <c r="B587">
        <v>11</v>
      </c>
      <c r="C587" s="1" t="s">
        <v>26</v>
      </c>
      <c r="D587" s="1" t="s">
        <v>51</v>
      </c>
      <c r="E587" s="1" t="s">
        <v>12</v>
      </c>
      <c r="F587">
        <v>2.6768000000000001</v>
      </c>
      <c r="G587">
        <v>167.30194399999999</v>
      </c>
      <c r="H587">
        <v>1.0306</v>
      </c>
      <c r="I587">
        <v>788</v>
      </c>
    </row>
    <row r="588" spans="1:9" x14ac:dyDescent="0.3">
      <c r="A588">
        <v>2021</v>
      </c>
      <c r="B588">
        <v>11</v>
      </c>
      <c r="C588" s="1" t="s">
        <v>26</v>
      </c>
      <c r="D588" s="1" t="s">
        <v>51</v>
      </c>
      <c r="E588" s="1" t="s">
        <v>13</v>
      </c>
      <c r="F588">
        <v>1.2911999999999999</v>
      </c>
      <c r="G588">
        <v>91.374932000000001</v>
      </c>
      <c r="H588">
        <v>0.63270000000000004</v>
      </c>
      <c r="I588">
        <v>1002</v>
      </c>
    </row>
    <row r="589" spans="1:9" x14ac:dyDescent="0.3">
      <c r="A589">
        <v>2021</v>
      </c>
      <c r="B589">
        <v>11</v>
      </c>
      <c r="C589" s="1" t="s">
        <v>26</v>
      </c>
      <c r="D589" s="1" t="s">
        <v>50</v>
      </c>
      <c r="E589" s="1" t="s">
        <v>27</v>
      </c>
      <c r="F589">
        <v>1.9384999999999999</v>
      </c>
      <c r="G589">
        <v>170.223986</v>
      </c>
      <c r="H589">
        <v>0.62029999999999996</v>
      </c>
      <c r="I589">
        <v>1671</v>
      </c>
    </row>
    <row r="590" spans="1:9" x14ac:dyDescent="0.3">
      <c r="A590">
        <v>2021</v>
      </c>
      <c r="B590">
        <v>11</v>
      </c>
      <c r="C590" s="1" t="s">
        <v>26</v>
      </c>
      <c r="D590" s="1" t="s">
        <v>16</v>
      </c>
      <c r="E590" s="1" t="s">
        <v>11</v>
      </c>
      <c r="F590">
        <v>2.0573000000000001</v>
      </c>
      <c r="G590">
        <v>141.77735699999999</v>
      </c>
      <c r="H590">
        <v>0.47320000000000001</v>
      </c>
      <c r="I590">
        <v>673</v>
      </c>
    </row>
    <row r="591" spans="1:9" x14ac:dyDescent="0.3">
      <c r="A591">
        <v>2021</v>
      </c>
      <c r="B591">
        <v>11</v>
      </c>
      <c r="C591" s="1" t="s">
        <v>26</v>
      </c>
      <c r="D591" s="1" t="s">
        <v>16</v>
      </c>
      <c r="E591" s="1" t="s">
        <v>13</v>
      </c>
      <c r="F591">
        <v>0.1111</v>
      </c>
      <c r="G591">
        <v>9.8325270000000007</v>
      </c>
      <c r="H591">
        <v>0.05</v>
      </c>
      <c r="I591">
        <v>111</v>
      </c>
    </row>
    <row r="592" spans="1:9" x14ac:dyDescent="0.3">
      <c r="A592">
        <v>2021</v>
      </c>
      <c r="B592">
        <v>11</v>
      </c>
      <c r="C592" s="1" t="s">
        <v>26</v>
      </c>
      <c r="D592" s="1" t="s">
        <v>52</v>
      </c>
      <c r="E592" s="1" t="s">
        <v>13</v>
      </c>
      <c r="F592">
        <v>2.0802999999999998</v>
      </c>
      <c r="G592">
        <v>150.476249</v>
      </c>
      <c r="H592">
        <v>0.83209999999999995</v>
      </c>
      <c r="I592">
        <v>660</v>
      </c>
    </row>
    <row r="593" spans="1:9" x14ac:dyDescent="0.3">
      <c r="A593">
        <v>2021</v>
      </c>
      <c r="B593">
        <v>11</v>
      </c>
      <c r="C593" s="1" t="s">
        <v>26</v>
      </c>
      <c r="D593" s="1" t="s">
        <v>45</v>
      </c>
      <c r="E593" s="1" t="s">
        <v>12</v>
      </c>
      <c r="F593">
        <v>1.6438999999999999</v>
      </c>
      <c r="G593">
        <v>116.172805</v>
      </c>
      <c r="H593">
        <v>0.57540000000000002</v>
      </c>
      <c r="I593">
        <v>1077</v>
      </c>
    </row>
    <row r="594" spans="1:9" x14ac:dyDescent="0.3">
      <c r="A594">
        <v>2021</v>
      </c>
      <c r="B594">
        <v>11</v>
      </c>
      <c r="C594" s="1" t="s">
        <v>26</v>
      </c>
      <c r="D594" s="1" t="s">
        <v>19</v>
      </c>
      <c r="E594" s="1" t="s">
        <v>12</v>
      </c>
      <c r="F594">
        <v>0.52100000000000002</v>
      </c>
      <c r="G594">
        <v>103.76481800000001</v>
      </c>
      <c r="H594">
        <v>0.1928</v>
      </c>
      <c r="I594">
        <v>0</v>
      </c>
    </row>
    <row r="595" spans="1:9" x14ac:dyDescent="0.3">
      <c r="A595">
        <v>2021</v>
      </c>
      <c r="B595">
        <v>11</v>
      </c>
      <c r="C595" s="1" t="s">
        <v>32</v>
      </c>
      <c r="D595" s="1" t="s">
        <v>10</v>
      </c>
      <c r="E595" s="1" t="s">
        <v>11</v>
      </c>
      <c r="F595">
        <v>91.028199999999998</v>
      </c>
      <c r="G595">
        <v>5751.8504190000003</v>
      </c>
      <c r="H595">
        <v>19.116</v>
      </c>
      <c r="I595">
        <v>11309</v>
      </c>
    </row>
    <row r="596" spans="1:9" x14ac:dyDescent="0.3">
      <c r="A596">
        <v>2021</v>
      </c>
      <c r="B596">
        <v>11</v>
      </c>
      <c r="C596" s="1" t="s">
        <v>32</v>
      </c>
      <c r="D596" s="1" t="s">
        <v>10</v>
      </c>
      <c r="E596" s="1" t="s">
        <v>12</v>
      </c>
      <c r="F596">
        <v>148.52510000000001</v>
      </c>
      <c r="G596">
        <v>13843.010251</v>
      </c>
      <c r="H596">
        <v>51.983800000000002</v>
      </c>
      <c r="I596">
        <v>17986</v>
      </c>
    </row>
    <row r="597" spans="1:9" x14ac:dyDescent="0.3">
      <c r="A597">
        <v>2021</v>
      </c>
      <c r="B597">
        <v>11</v>
      </c>
      <c r="C597" s="1" t="s">
        <v>32</v>
      </c>
      <c r="D597" s="1" t="s">
        <v>10</v>
      </c>
      <c r="E597" s="1" t="s">
        <v>13</v>
      </c>
      <c r="F597">
        <v>13.1242</v>
      </c>
      <c r="G597">
        <v>1613.783187</v>
      </c>
      <c r="H597">
        <v>6.5621</v>
      </c>
      <c r="I597">
        <v>721</v>
      </c>
    </row>
    <row r="598" spans="1:9" x14ac:dyDescent="0.3">
      <c r="A598">
        <v>2021</v>
      </c>
      <c r="B598">
        <v>11</v>
      </c>
      <c r="C598" s="1" t="s">
        <v>32</v>
      </c>
      <c r="D598" s="1" t="s">
        <v>10</v>
      </c>
      <c r="E598" s="1" t="s">
        <v>14</v>
      </c>
      <c r="F598">
        <v>1.1599999999999999E-2</v>
      </c>
      <c r="G598">
        <v>1.818643</v>
      </c>
      <c r="H598">
        <v>8.6999999999999994E-3</v>
      </c>
      <c r="I598">
        <v>3</v>
      </c>
    </row>
    <row r="599" spans="1:9" x14ac:dyDescent="0.3">
      <c r="A599">
        <v>2021</v>
      </c>
      <c r="B599">
        <v>11</v>
      </c>
      <c r="C599" s="1" t="s">
        <v>32</v>
      </c>
      <c r="D599" s="1" t="s">
        <v>15</v>
      </c>
      <c r="E599" s="1" t="s">
        <v>11</v>
      </c>
      <c r="F599">
        <v>0.99129999999999996</v>
      </c>
      <c r="G599">
        <v>116.18659599999999</v>
      </c>
      <c r="H599">
        <v>0.1983</v>
      </c>
      <c r="I599">
        <v>252</v>
      </c>
    </row>
    <row r="600" spans="1:9" x14ac:dyDescent="0.3">
      <c r="A600">
        <v>2021</v>
      </c>
      <c r="B600">
        <v>11</v>
      </c>
      <c r="C600" s="1" t="s">
        <v>32</v>
      </c>
      <c r="D600" s="1" t="s">
        <v>15</v>
      </c>
      <c r="E600" s="1" t="s">
        <v>13</v>
      </c>
      <c r="F600">
        <v>49.348700000000001</v>
      </c>
      <c r="G600">
        <v>8723.8077009999997</v>
      </c>
      <c r="H600">
        <v>19.7395</v>
      </c>
      <c r="I600">
        <v>4650</v>
      </c>
    </row>
    <row r="601" spans="1:9" x14ac:dyDescent="0.3">
      <c r="A601">
        <v>2021</v>
      </c>
      <c r="B601">
        <v>11</v>
      </c>
      <c r="C601" s="1" t="s">
        <v>32</v>
      </c>
      <c r="D601" s="1" t="s">
        <v>20</v>
      </c>
      <c r="E601" s="1" t="s">
        <v>22</v>
      </c>
      <c r="F601">
        <v>1.5021</v>
      </c>
      <c r="G601">
        <v>94.162771000000006</v>
      </c>
      <c r="H601">
        <v>0.39050000000000001</v>
      </c>
      <c r="I601">
        <v>299</v>
      </c>
    </row>
    <row r="602" spans="1:9" x14ac:dyDescent="0.3">
      <c r="A602">
        <v>2021</v>
      </c>
      <c r="B602">
        <v>11</v>
      </c>
      <c r="C602" s="1" t="s">
        <v>32</v>
      </c>
      <c r="D602" s="1" t="s">
        <v>20</v>
      </c>
      <c r="E602" s="1" t="s">
        <v>12</v>
      </c>
      <c r="F602">
        <v>31.1936</v>
      </c>
      <c r="G602">
        <v>1961.2954070000001</v>
      </c>
      <c r="H602">
        <v>11.229699999999999</v>
      </c>
      <c r="I602">
        <v>1922</v>
      </c>
    </row>
    <row r="603" spans="1:9" x14ac:dyDescent="0.3">
      <c r="A603">
        <v>2021</v>
      </c>
      <c r="B603">
        <v>11</v>
      </c>
      <c r="C603" s="1" t="s">
        <v>32</v>
      </c>
      <c r="D603" s="1" t="s">
        <v>17</v>
      </c>
      <c r="E603" s="1" t="s">
        <v>18</v>
      </c>
      <c r="F603">
        <v>16.481999999999999</v>
      </c>
      <c r="G603">
        <v>1502.999939</v>
      </c>
      <c r="H603">
        <v>2.9668000000000001</v>
      </c>
      <c r="I603">
        <v>4821</v>
      </c>
    </row>
    <row r="604" spans="1:9" x14ac:dyDescent="0.3">
      <c r="A604">
        <v>2021</v>
      </c>
      <c r="B604">
        <v>11</v>
      </c>
      <c r="C604" s="1" t="s">
        <v>32</v>
      </c>
      <c r="D604" s="1" t="s">
        <v>51</v>
      </c>
      <c r="E604" s="1" t="s">
        <v>12</v>
      </c>
      <c r="F604">
        <v>8.0768000000000004</v>
      </c>
      <c r="G604">
        <v>479.585418</v>
      </c>
      <c r="H604">
        <v>3.1095999999999999</v>
      </c>
      <c r="I604">
        <v>2321</v>
      </c>
    </row>
    <row r="605" spans="1:9" x14ac:dyDescent="0.3">
      <c r="A605">
        <v>2021</v>
      </c>
      <c r="B605">
        <v>11</v>
      </c>
      <c r="C605" s="1" t="s">
        <v>32</v>
      </c>
      <c r="D605" s="1" t="s">
        <v>51</v>
      </c>
      <c r="E605" s="1" t="s">
        <v>13</v>
      </c>
      <c r="F605">
        <v>1.7141</v>
      </c>
      <c r="G605">
        <v>119.78602100000001</v>
      </c>
      <c r="H605">
        <v>0.83989999999999998</v>
      </c>
      <c r="I605">
        <v>1202</v>
      </c>
    </row>
    <row r="606" spans="1:9" x14ac:dyDescent="0.3">
      <c r="A606">
        <v>2021</v>
      </c>
      <c r="B606">
        <v>11</v>
      </c>
      <c r="C606" s="1" t="s">
        <v>32</v>
      </c>
      <c r="D606" s="1" t="s">
        <v>19</v>
      </c>
      <c r="E606" s="1" t="s">
        <v>12</v>
      </c>
      <c r="F606">
        <v>1.827</v>
      </c>
      <c r="G606">
        <v>378.37265500000001</v>
      </c>
      <c r="H606">
        <v>0.67600000000000005</v>
      </c>
      <c r="I606">
        <v>0</v>
      </c>
    </row>
    <row r="607" spans="1:9" x14ac:dyDescent="0.3">
      <c r="A607">
        <v>2021</v>
      </c>
      <c r="B607">
        <v>11</v>
      </c>
      <c r="C607" s="1" t="s">
        <v>32</v>
      </c>
      <c r="D607" s="1" t="s">
        <v>33</v>
      </c>
      <c r="E607" s="1" t="s">
        <v>18</v>
      </c>
      <c r="F607">
        <v>1.0677000000000001</v>
      </c>
      <c r="G607">
        <v>321.767696</v>
      </c>
      <c r="H607">
        <v>0.20269999999999999</v>
      </c>
      <c r="I607">
        <v>108</v>
      </c>
    </row>
    <row r="608" spans="1:9" x14ac:dyDescent="0.3">
      <c r="A608">
        <v>2021</v>
      </c>
      <c r="B608">
        <v>11</v>
      </c>
      <c r="C608" s="1" t="s">
        <v>32</v>
      </c>
      <c r="D608" s="1" t="s">
        <v>33</v>
      </c>
      <c r="E608" s="1" t="s">
        <v>12</v>
      </c>
      <c r="F608">
        <v>1.6799999999999999E-2</v>
      </c>
      <c r="G608">
        <v>7.1706029999999998</v>
      </c>
      <c r="H608">
        <v>6.0000000000000001E-3</v>
      </c>
      <c r="I608">
        <v>5</v>
      </c>
    </row>
    <row r="609" spans="1:9" x14ac:dyDescent="0.3">
      <c r="A609">
        <v>2021</v>
      </c>
      <c r="B609">
        <v>11</v>
      </c>
      <c r="C609" s="1" t="s">
        <v>32</v>
      </c>
      <c r="D609" s="1" t="s">
        <v>33</v>
      </c>
      <c r="E609" s="1" t="s">
        <v>13</v>
      </c>
      <c r="F609">
        <v>4.6600000000000003E-2</v>
      </c>
      <c r="G609">
        <v>24.183679000000001</v>
      </c>
      <c r="H609">
        <v>2.3300000000000001E-2</v>
      </c>
      <c r="I609">
        <v>39</v>
      </c>
    </row>
    <row r="610" spans="1:9" x14ac:dyDescent="0.3">
      <c r="A610">
        <v>2021</v>
      </c>
      <c r="B610">
        <v>11</v>
      </c>
      <c r="C610" s="1" t="s">
        <v>32</v>
      </c>
      <c r="D610" s="1" t="s">
        <v>50</v>
      </c>
      <c r="E610" s="1" t="s">
        <v>27</v>
      </c>
      <c r="F610">
        <v>3.8500999999999999</v>
      </c>
      <c r="G610">
        <v>311.61318699999998</v>
      </c>
      <c r="H610">
        <v>1.232</v>
      </c>
      <c r="I610">
        <v>2984</v>
      </c>
    </row>
    <row r="611" spans="1:9" x14ac:dyDescent="0.3">
      <c r="A611">
        <v>2021</v>
      </c>
      <c r="B611">
        <v>11</v>
      </c>
      <c r="C611" s="1" t="s">
        <v>32</v>
      </c>
      <c r="D611" s="1" t="s">
        <v>21</v>
      </c>
      <c r="E611" s="1" t="s">
        <v>22</v>
      </c>
      <c r="F611">
        <v>0.31330000000000002</v>
      </c>
      <c r="G611">
        <v>119.615482</v>
      </c>
      <c r="H611">
        <v>8.77E-2</v>
      </c>
      <c r="I611">
        <v>0</v>
      </c>
    </row>
    <row r="612" spans="1:9" x14ac:dyDescent="0.3">
      <c r="A612">
        <v>2021</v>
      </c>
      <c r="B612">
        <v>11</v>
      </c>
      <c r="C612" s="1" t="s">
        <v>32</v>
      </c>
      <c r="D612" s="1" t="s">
        <v>21</v>
      </c>
      <c r="E612" s="1" t="s">
        <v>27</v>
      </c>
      <c r="F612">
        <v>1.6000000000000001E-3</v>
      </c>
      <c r="G612">
        <v>0.526536</v>
      </c>
      <c r="H612">
        <v>5.0000000000000001E-4</v>
      </c>
      <c r="I612">
        <v>0</v>
      </c>
    </row>
    <row r="613" spans="1:9" x14ac:dyDescent="0.3">
      <c r="A613">
        <v>2021</v>
      </c>
      <c r="B613">
        <v>11</v>
      </c>
      <c r="C613" s="1" t="s">
        <v>32</v>
      </c>
      <c r="D613" s="1" t="s">
        <v>21</v>
      </c>
      <c r="E613" s="1" t="s">
        <v>13</v>
      </c>
      <c r="F613">
        <v>1.1007</v>
      </c>
      <c r="G613">
        <v>150.34304</v>
      </c>
      <c r="H613">
        <v>0.44030000000000002</v>
      </c>
      <c r="I613">
        <v>0</v>
      </c>
    </row>
    <row r="614" spans="1:9" x14ac:dyDescent="0.3">
      <c r="A614">
        <v>2021</v>
      </c>
      <c r="B614">
        <v>11</v>
      </c>
      <c r="C614" s="1" t="s">
        <v>32</v>
      </c>
      <c r="D614" s="1" t="s">
        <v>47</v>
      </c>
      <c r="E614" s="1" t="s">
        <v>11</v>
      </c>
      <c r="F614">
        <v>0.2777</v>
      </c>
      <c r="G614">
        <v>139.08552900000001</v>
      </c>
      <c r="H614">
        <v>5.5599999999999997E-2</v>
      </c>
      <c r="I614">
        <v>0</v>
      </c>
    </row>
    <row r="615" spans="1:9" x14ac:dyDescent="0.3">
      <c r="A615">
        <v>2021</v>
      </c>
      <c r="B615">
        <v>11</v>
      </c>
      <c r="C615" s="1" t="s">
        <v>32</v>
      </c>
      <c r="D615" s="1" t="s">
        <v>47</v>
      </c>
      <c r="E615" s="1" t="s">
        <v>12</v>
      </c>
      <c r="F615">
        <v>0.25569999999999998</v>
      </c>
      <c r="G615">
        <v>129.39920799999999</v>
      </c>
      <c r="H615">
        <v>8.9399999999999993E-2</v>
      </c>
      <c r="I615">
        <v>0</v>
      </c>
    </row>
    <row r="616" spans="1:9" x14ac:dyDescent="0.3">
      <c r="A616">
        <v>2021</v>
      </c>
      <c r="B616">
        <v>11</v>
      </c>
      <c r="C616" s="1" t="s">
        <v>9</v>
      </c>
      <c r="D616" s="1" t="s">
        <v>10</v>
      </c>
      <c r="E616" s="1" t="s">
        <v>46</v>
      </c>
      <c r="F616">
        <v>13.213900000000001</v>
      </c>
      <c r="G616">
        <v>894.75490000000002</v>
      </c>
      <c r="H616">
        <v>2.6427999999999998</v>
      </c>
      <c r="I616">
        <v>461</v>
      </c>
    </row>
    <row r="617" spans="1:9" x14ac:dyDescent="0.3">
      <c r="A617">
        <v>2021</v>
      </c>
      <c r="B617">
        <v>11</v>
      </c>
      <c r="C617" s="1" t="s">
        <v>26</v>
      </c>
      <c r="D617" s="1" t="s">
        <v>10</v>
      </c>
      <c r="E617" s="1" t="s">
        <v>46</v>
      </c>
      <c r="F617">
        <v>11.472799999999999</v>
      </c>
      <c r="G617">
        <v>749.05759999999998</v>
      </c>
      <c r="H617">
        <v>2.2945000000000002</v>
      </c>
      <c r="I617">
        <v>1710</v>
      </c>
    </row>
    <row r="618" spans="1:9" x14ac:dyDescent="0.3">
      <c r="A618">
        <v>2021</v>
      </c>
      <c r="B618">
        <v>11</v>
      </c>
      <c r="C618" s="1" t="s">
        <v>32</v>
      </c>
      <c r="D618" s="1" t="s">
        <v>10</v>
      </c>
      <c r="E618" s="1" t="s">
        <v>46</v>
      </c>
      <c r="F618">
        <v>17.948599999999999</v>
      </c>
      <c r="G618">
        <v>1339.4530999999999</v>
      </c>
      <c r="H618">
        <v>3.5895999999999999</v>
      </c>
      <c r="I618">
        <v>2387</v>
      </c>
    </row>
    <row r="619" spans="1:9" x14ac:dyDescent="0.3">
      <c r="A619">
        <v>2021</v>
      </c>
      <c r="B619">
        <v>12</v>
      </c>
      <c r="C619" s="1" t="s">
        <v>9</v>
      </c>
      <c r="D619" s="1" t="s">
        <v>10</v>
      </c>
      <c r="E619" s="1" t="s">
        <v>11</v>
      </c>
      <c r="F619">
        <v>8.2873000000000001</v>
      </c>
      <c r="G619">
        <v>584.43964500000004</v>
      </c>
      <c r="H619">
        <v>1.7403</v>
      </c>
      <c r="I619">
        <v>484</v>
      </c>
    </row>
    <row r="620" spans="1:9" x14ac:dyDescent="0.3">
      <c r="A620">
        <v>2021</v>
      </c>
      <c r="B620">
        <v>12</v>
      </c>
      <c r="C620" s="1" t="s">
        <v>9</v>
      </c>
      <c r="D620" s="1" t="s">
        <v>10</v>
      </c>
      <c r="E620" s="1" t="s">
        <v>12</v>
      </c>
      <c r="F620">
        <v>58.926900000000003</v>
      </c>
      <c r="G620">
        <v>5261.8993069999997</v>
      </c>
      <c r="H620">
        <v>20.624400000000001</v>
      </c>
      <c r="I620">
        <v>782</v>
      </c>
    </row>
    <row r="621" spans="1:9" x14ac:dyDescent="0.3">
      <c r="A621">
        <v>2021</v>
      </c>
      <c r="B621">
        <v>12</v>
      </c>
      <c r="C621" s="1" t="s">
        <v>9</v>
      </c>
      <c r="D621" s="1" t="s">
        <v>10</v>
      </c>
      <c r="E621" s="1" t="s">
        <v>13</v>
      </c>
      <c r="F621">
        <v>40.069299999999998</v>
      </c>
      <c r="G621">
        <v>4483.3081380000003</v>
      </c>
      <c r="H621">
        <v>20.034600000000001</v>
      </c>
      <c r="I621">
        <v>666</v>
      </c>
    </row>
    <row r="622" spans="1:9" x14ac:dyDescent="0.3">
      <c r="A622">
        <v>2021</v>
      </c>
      <c r="B622">
        <v>12</v>
      </c>
      <c r="C622" s="1" t="s">
        <v>9</v>
      </c>
      <c r="D622" s="1" t="s">
        <v>15</v>
      </c>
      <c r="E622" s="1" t="s">
        <v>11</v>
      </c>
      <c r="F622">
        <v>0.126</v>
      </c>
      <c r="G622">
        <v>15.565614</v>
      </c>
      <c r="H622">
        <v>2.52E-2</v>
      </c>
      <c r="I622">
        <v>11</v>
      </c>
    </row>
    <row r="623" spans="1:9" x14ac:dyDescent="0.3">
      <c r="A623">
        <v>2021</v>
      </c>
      <c r="B623">
        <v>12</v>
      </c>
      <c r="C623" s="1" t="s">
        <v>9</v>
      </c>
      <c r="D623" s="1" t="s">
        <v>15</v>
      </c>
      <c r="E623" s="1" t="s">
        <v>13</v>
      </c>
      <c r="F623">
        <v>48.531799999999997</v>
      </c>
      <c r="G623">
        <v>7688.3169230000003</v>
      </c>
      <c r="H623">
        <v>19.412700000000001</v>
      </c>
      <c r="I623">
        <v>766</v>
      </c>
    </row>
    <row r="624" spans="1:9" x14ac:dyDescent="0.3">
      <c r="A624">
        <v>2021</v>
      </c>
      <c r="B624">
        <v>12</v>
      </c>
      <c r="C624" s="1" t="s">
        <v>9</v>
      </c>
      <c r="D624" s="1" t="s">
        <v>17</v>
      </c>
      <c r="E624" s="1" t="s">
        <v>18</v>
      </c>
      <c r="F624">
        <v>3.0142000000000002</v>
      </c>
      <c r="G624">
        <v>325.02226300000001</v>
      </c>
      <c r="H624">
        <v>0.54249999999999998</v>
      </c>
      <c r="I624">
        <v>210</v>
      </c>
    </row>
    <row r="625" spans="1:9" x14ac:dyDescent="0.3">
      <c r="A625">
        <v>2021</v>
      </c>
      <c r="B625">
        <v>12</v>
      </c>
      <c r="C625" s="1" t="s">
        <v>9</v>
      </c>
      <c r="D625" s="1" t="s">
        <v>21</v>
      </c>
      <c r="E625" s="1" t="s">
        <v>22</v>
      </c>
      <c r="F625">
        <v>3.7400000000000003E-2</v>
      </c>
      <c r="G625">
        <v>10.424574</v>
      </c>
      <c r="H625">
        <v>1.0500000000000001E-2</v>
      </c>
      <c r="I625">
        <v>13</v>
      </c>
    </row>
    <row r="626" spans="1:9" x14ac:dyDescent="0.3">
      <c r="A626">
        <v>2021</v>
      </c>
      <c r="B626">
        <v>12</v>
      </c>
      <c r="C626" s="1" t="s">
        <v>9</v>
      </c>
      <c r="D626" s="1" t="s">
        <v>21</v>
      </c>
      <c r="E626" s="1" t="s">
        <v>13</v>
      </c>
      <c r="F626">
        <v>1.381</v>
      </c>
      <c r="G626">
        <v>191.52732900000001</v>
      </c>
      <c r="H626">
        <v>0.5524</v>
      </c>
      <c r="I626">
        <v>195</v>
      </c>
    </row>
    <row r="627" spans="1:9" x14ac:dyDescent="0.3">
      <c r="A627">
        <v>2021</v>
      </c>
      <c r="B627">
        <v>12</v>
      </c>
      <c r="C627" s="1" t="s">
        <v>9</v>
      </c>
      <c r="D627" s="1" t="s">
        <v>20</v>
      </c>
      <c r="E627" s="1" t="s">
        <v>22</v>
      </c>
      <c r="F627">
        <v>7.1000000000000004E-3</v>
      </c>
      <c r="G627">
        <v>0.403671</v>
      </c>
      <c r="H627">
        <v>1.9E-3</v>
      </c>
      <c r="I627">
        <v>2</v>
      </c>
    </row>
    <row r="628" spans="1:9" x14ac:dyDescent="0.3">
      <c r="A628">
        <v>2021</v>
      </c>
      <c r="B628">
        <v>12</v>
      </c>
      <c r="C628" s="1" t="s">
        <v>9</v>
      </c>
      <c r="D628" s="1" t="s">
        <v>20</v>
      </c>
      <c r="E628" s="1" t="s">
        <v>12</v>
      </c>
      <c r="F628">
        <v>1.5797000000000001</v>
      </c>
      <c r="G628">
        <v>129.878468</v>
      </c>
      <c r="H628">
        <v>0.56869999999999998</v>
      </c>
      <c r="I628">
        <v>175</v>
      </c>
    </row>
    <row r="629" spans="1:9" x14ac:dyDescent="0.3">
      <c r="A629">
        <v>2021</v>
      </c>
      <c r="B629">
        <v>12</v>
      </c>
      <c r="C629" s="1" t="s">
        <v>9</v>
      </c>
      <c r="D629" s="1" t="s">
        <v>19</v>
      </c>
      <c r="E629" s="1" t="s">
        <v>12</v>
      </c>
      <c r="F629">
        <v>0.75990000000000002</v>
      </c>
      <c r="G629">
        <v>127.89406</v>
      </c>
      <c r="H629">
        <v>0.28120000000000001</v>
      </c>
      <c r="I629">
        <v>35</v>
      </c>
    </row>
    <row r="630" spans="1:9" x14ac:dyDescent="0.3">
      <c r="A630">
        <v>2021</v>
      </c>
      <c r="B630">
        <v>12</v>
      </c>
      <c r="C630" s="1" t="s">
        <v>9</v>
      </c>
      <c r="D630" s="1" t="s">
        <v>50</v>
      </c>
      <c r="E630" s="1" t="s">
        <v>27</v>
      </c>
      <c r="F630">
        <v>0.58679999999999999</v>
      </c>
      <c r="G630">
        <v>63.073779000000002</v>
      </c>
      <c r="H630">
        <v>0.18779999999999999</v>
      </c>
      <c r="I630">
        <v>234</v>
      </c>
    </row>
    <row r="631" spans="1:9" x14ac:dyDescent="0.3">
      <c r="A631">
        <v>2021</v>
      </c>
      <c r="B631">
        <v>12</v>
      </c>
      <c r="C631" s="1" t="s">
        <v>9</v>
      </c>
      <c r="D631" s="1" t="s">
        <v>54</v>
      </c>
      <c r="E631" s="1" t="s">
        <v>13</v>
      </c>
      <c r="F631">
        <v>0.38169999999999998</v>
      </c>
      <c r="G631">
        <v>61.491981000000003</v>
      </c>
      <c r="H631">
        <v>0.17369999999999999</v>
      </c>
      <c r="I631">
        <v>0</v>
      </c>
    </row>
    <row r="632" spans="1:9" x14ac:dyDescent="0.3">
      <c r="A632">
        <v>2021</v>
      </c>
      <c r="B632">
        <v>12</v>
      </c>
      <c r="C632" s="1" t="s">
        <v>9</v>
      </c>
      <c r="D632" s="1" t="s">
        <v>23</v>
      </c>
      <c r="E632" s="1" t="s">
        <v>13</v>
      </c>
      <c r="F632">
        <v>0.1827</v>
      </c>
      <c r="G632">
        <v>36.021500000000003</v>
      </c>
      <c r="H632">
        <v>7.3099999999999998E-2</v>
      </c>
      <c r="I632">
        <v>118</v>
      </c>
    </row>
    <row r="633" spans="1:9" x14ac:dyDescent="0.3">
      <c r="A633">
        <v>2021</v>
      </c>
      <c r="B633">
        <v>12</v>
      </c>
      <c r="C633" s="1" t="s">
        <v>9</v>
      </c>
      <c r="D633" s="1" t="s">
        <v>24</v>
      </c>
      <c r="E633" s="1" t="s">
        <v>18</v>
      </c>
      <c r="F633">
        <v>0.19489999999999999</v>
      </c>
      <c r="G633">
        <v>33.214697999999999</v>
      </c>
      <c r="H633">
        <v>3.6999999999999998E-2</v>
      </c>
      <c r="I633">
        <v>74</v>
      </c>
    </row>
    <row r="634" spans="1:9" x14ac:dyDescent="0.3">
      <c r="A634">
        <v>2021</v>
      </c>
      <c r="B634">
        <v>12</v>
      </c>
      <c r="C634" s="1" t="s">
        <v>9</v>
      </c>
      <c r="D634" s="1" t="s">
        <v>24</v>
      </c>
      <c r="E634" s="1" t="s">
        <v>12</v>
      </c>
      <c r="F634">
        <v>6.9999999999999999E-4</v>
      </c>
      <c r="G634">
        <v>8.6132E-2</v>
      </c>
      <c r="H634">
        <v>2.9999999999999997E-4</v>
      </c>
      <c r="I634">
        <v>2</v>
      </c>
    </row>
    <row r="635" spans="1:9" x14ac:dyDescent="0.3">
      <c r="A635">
        <v>2021</v>
      </c>
      <c r="B635">
        <v>12</v>
      </c>
      <c r="C635" s="1" t="s">
        <v>26</v>
      </c>
      <c r="D635" s="1" t="s">
        <v>10</v>
      </c>
      <c r="E635" s="1" t="s">
        <v>11</v>
      </c>
      <c r="F635">
        <v>26.8384</v>
      </c>
      <c r="G635">
        <v>1831.4709789999999</v>
      </c>
      <c r="H635">
        <v>5.6360999999999999</v>
      </c>
      <c r="I635">
        <v>5837</v>
      </c>
    </row>
    <row r="636" spans="1:9" x14ac:dyDescent="0.3">
      <c r="A636">
        <v>2021</v>
      </c>
      <c r="B636">
        <v>12</v>
      </c>
      <c r="C636" s="1" t="s">
        <v>26</v>
      </c>
      <c r="D636" s="1" t="s">
        <v>10</v>
      </c>
      <c r="E636" s="1" t="s">
        <v>12</v>
      </c>
      <c r="F636">
        <v>69.709599999999995</v>
      </c>
      <c r="G636">
        <v>6746.2301100000004</v>
      </c>
      <c r="H636">
        <v>24.398399999999999</v>
      </c>
      <c r="I636">
        <v>10270</v>
      </c>
    </row>
    <row r="637" spans="1:9" x14ac:dyDescent="0.3">
      <c r="A637">
        <v>2021</v>
      </c>
      <c r="B637">
        <v>12</v>
      </c>
      <c r="C637" s="1" t="s">
        <v>26</v>
      </c>
      <c r="D637" s="1" t="s">
        <v>10</v>
      </c>
      <c r="E637" s="1" t="s">
        <v>13</v>
      </c>
      <c r="F637">
        <v>2.2707000000000002</v>
      </c>
      <c r="G637">
        <v>346.23589399999997</v>
      </c>
      <c r="H637">
        <v>1.1352</v>
      </c>
      <c r="I637">
        <v>606</v>
      </c>
    </row>
    <row r="638" spans="1:9" x14ac:dyDescent="0.3">
      <c r="A638">
        <v>2021</v>
      </c>
      <c r="B638">
        <v>12</v>
      </c>
      <c r="C638" s="1" t="s">
        <v>26</v>
      </c>
      <c r="D638" s="1" t="s">
        <v>10</v>
      </c>
      <c r="E638" s="1" t="s">
        <v>14</v>
      </c>
      <c r="F638">
        <v>0.28560000000000002</v>
      </c>
      <c r="G638">
        <v>46.137219999999999</v>
      </c>
      <c r="H638">
        <v>0.2142</v>
      </c>
      <c r="I638">
        <v>163</v>
      </c>
    </row>
    <row r="639" spans="1:9" x14ac:dyDescent="0.3">
      <c r="A639">
        <v>2021</v>
      </c>
      <c r="B639">
        <v>12</v>
      </c>
      <c r="C639" s="1" t="s">
        <v>26</v>
      </c>
      <c r="D639" s="1" t="s">
        <v>15</v>
      </c>
      <c r="E639" s="1" t="s">
        <v>11</v>
      </c>
      <c r="F639">
        <v>6.4600000000000005E-2</v>
      </c>
      <c r="G639">
        <v>9.8290120000000005</v>
      </c>
      <c r="H639">
        <v>1.29E-2</v>
      </c>
      <c r="I639">
        <v>19</v>
      </c>
    </row>
    <row r="640" spans="1:9" x14ac:dyDescent="0.3">
      <c r="A640">
        <v>2021</v>
      </c>
      <c r="B640">
        <v>12</v>
      </c>
      <c r="C640" s="1" t="s">
        <v>26</v>
      </c>
      <c r="D640" s="1" t="s">
        <v>15</v>
      </c>
      <c r="E640" s="1" t="s">
        <v>13</v>
      </c>
      <c r="F640">
        <v>7.1891999999999996</v>
      </c>
      <c r="G640">
        <v>1308.7819750000001</v>
      </c>
      <c r="H640">
        <v>2.8757000000000001</v>
      </c>
      <c r="I640">
        <v>1638</v>
      </c>
    </row>
    <row r="641" spans="1:9" x14ac:dyDescent="0.3">
      <c r="A641">
        <v>2021</v>
      </c>
      <c r="B641">
        <v>12</v>
      </c>
      <c r="C641" s="1" t="s">
        <v>26</v>
      </c>
      <c r="D641" s="1" t="s">
        <v>17</v>
      </c>
      <c r="E641" s="1" t="s">
        <v>18</v>
      </c>
      <c r="F641">
        <v>9.2164000000000001</v>
      </c>
      <c r="G641">
        <v>785.23974499999997</v>
      </c>
      <c r="H641">
        <v>1.6589</v>
      </c>
      <c r="I641">
        <v>3027</v>
      </c>
    </row>
    <row r="642" spans="1:9" x14ac:dyDescent="0.3">
      <c r="A642">
        <v>2021</v>
      </c>
      <c r="B642">
        <v>12</v>
      </c>
      <c r="C642" s="1" t="s">
        <v>26</v>
      </c>
      <c r="D642" s="1" t="s">
        <v>20</v>
      </c>
      <c r="E642" s="1" t="s">
        <v>22</v>
      </c>
      <c r="F642">
        <v>1.0209999999999999</v>
      </c>
      <c r="G642">
        <v>58.981037000000001</v>
      </c>
      <c r="H642">
        <v>0.26540000000000002</v>
      </c>
      <c r="I642">
        <v>151</v>
      </c>
    </row>
    <row r="643" spans="1:9" x14ac:dyDescent="0.3">
      <c r="A643">
        <v>2021</v>
      </c>
      <c r="B643">
        <v>12</v>
      </c>
      <c r="C643" s="1" t="s">
        <v>26</v>
      </c>
      <c r="D643" s="1" t="s">
        <v>20</v>
      </c>
      <c r="E643" s="1" t="s">
        <v>12</v>
      </c>
      <c r="F643">
        <v>10.0487</v>
      </c>
      <c r="G643">
        <v>606.25328000000002</v>
      </c>
      <c r="H643">
        <v>3.6175000000000002</v>
      </c>
      <c r="I643">
        <v>1359</v>
      </c>
    </row>
    <row r="644" spans="1:9" x14ac:dyDescent="0.3">
      <c r="A644">
        <v>2021</v>
      </c>
      <c r="B644">
        <v>12</v>
      </c>
      <c r="C644" s="1" t="s">
        <v>26</v>
      </c>
      <c r="D644" s="1" t="s">
        <v>51</v>
      </c>
      <c r="E644" s="1" t="s">
        <v>12</v>
      </c>
      <c r="F644">
        <v>2.3610000000000002</v>
      </c>
      <c r="G644">
        <v>171.533862</v>
      </c>
      <c r="H644">
        <v>0.90900000000000003</v>
      </c>
      <c r="I644">
        <v>785</v>
      </c>
    </row>
    <row r="645" spans="1:9" x14ac:dyDescent="0.3">
      <c r="A645">
        <v>2021</v>
      </c>
      <c r="B645">
        <v>12</v>
      </c>
      <c r="C645" s="1" t="s">
        <v>26</v>
      </c>
      <c r="D645" s="1" t="s">
        <v>51</v>
      </c>
      <c r="E645" s="1" t="s">
        <v>13</v>
      </c>
      <c r="F645">
        <v>0.69650000000000001</v>
      </c>
      <c r="G645">
        <v>55.380153</v>
      </c>
      <c r="H645">
        <v>0.34129999999999999</v>
      </c>
      <c r="I645">
        <v>408</v>
      </c>
    </row>
    <row r="646" spans="1:9" x14ac:dyDescent="0.3">
      <c r="A646">
        <v>2021</v>
      </c>
      <c r="B646">
        <v>12</v>
      </c>
      <c r="C646" s="1" t="s">
        <v>26</v>
      </c>
      <c r="D646" s="1" t="s">
        <v>50</v>
      </c>
      <c r="E646" s="1" t="s">
        <v>27</v>
      </c>
      <c r="F646">
        <v>1.9456</v>
      </c>
      <c r="G646">
        <v>177.160661</v>
      </c>
      <c r="H646">
        <v>0.62250000000000005</v>
      </c>
      <c r="I646">
        <v>1542</v>
      </c>
    </row>
    <row r="647" spans="1:9" x14ac:dyDescent="0.3">
      <c r="A647">
        <v>2021</v>
      </c>
      <c r="B647">
        <v>12</v>
      </c>
      <c r="C647" s="1" t="s">
        <v>26</v>
      </c>
      <c r="D647" s="1" t="s">
        <v>16</v>
      </c>
      <c r="E647" s="1" t="s">
        <v>11</v>
      </c>
      <c r="F647">
        <v>1.9184000000000001</v>
      </c>
      <c r="G647">
        <v>134.078957</v>
      </c>
      <c r="H647">
        <v>0.44130000000000003</v>
      </c>
      <c r="I647">
        <v>623</v>
      </c>
    </row>
    <row r="648" spans="1:9" x14ac:dyDescent="0.3">
      <c r="A648">
        <v>2021</v>
      </c>
      <c r="B648">
        <v>12</v>
      </c>
      <c r="C648" s="1" t="s">
        <v>26</v>
      </c>
      <c r="D648" s="1" t="s">
        <v>16</v>
      </c>
      <c r="E648" s="1" t="s">
        <v>13</v>
      </c>
      <c r="F648">
        <v>8.8700000000000001E-2</v>
      </c>
      <c r="G648">
        <v>7.7540969999999998</v>
      </c>
      <c r="H648">
        <v>3.9800000000000002E-2</v>
      </c>
      <c r="I648">
        <v>134</v>
      </c>
    </row>
    <row r="649" spans="1:9" x14ac:dyDescent="0.3">
      <c r="A649">
        <v>2021</v>
      </c>
      <c r="B649">
        <v>12</v>
      </c>
      <c r="C649" s="1" t="s">
        <v>26</v>
      </c>
      <c r="D649" s="1" t="s">
        <v>19</v>
      </c>
      <c r="E649" s="1" t="s">
        <v>12</v>
      </c>
      <c r="F649">
        <v>0.66469999999999996</v>
      </c>
      <c r="G649">
        <v>133.35575700000001</v>
      </c>
      <c r="H649">
        <v>0.24590000000000001</v>
      </c>
      <c r="I649">
        <v>0</v>
      </c>
    </row>
    <row r="650" spans="1:9" x14ac:dyDescent="0.3">
      <c r="A650">
        <v>2021</v>
      </c>
      <c r="B650">
        <v>12</v>
      </c>
      <c r="C650" s="1" t="s">
        <v>26</v>
      </c>
      <c r="D650" s="1" t="s">
        <v>55</v>
      </c>
      <c r="E650" s="1" t="s">
        <v>12</v>
      </c>
      <c r="F650">
        <v>2.4750999999999999</v>
      </c>
      <c r="G650">
        <v>121.583181</v>
      </c>
      <c r="H650">
        <v>0.86629999999999996</v>
      </c>
      <c r="I650">
        <v>429</v>
      </c>
    </row>
    <row r="651" spans="1:9" x14ac:dyDescent="0.3">
      <c r="A651">
        <v>2021</v>
      </c>
      <c r="B651">
        <v>12</v>
      </c>
      <c r="C651" s="1" t="s">
        <v>26</v>
      </c>
      <c r="D651" s="1" t="s">
        <v>45</v>
      </c>
      <c r="E651" s="1" t="s">
        <v>12</v>
      </c>
      <c r="F651">
        <v>1.6841999999999999</v>
      </c>
      <c r="G651">
        <v>108.666096</v>
      </c>
      <c r="H651">
        <v>0.58950000000000002</v>
      </c>
      <c r="I651">
        <v>956</v>
      </c>
    </row>
    <row r="652" spans="1:9" x14ac:dyDescent="0.3">
      <c r="A652">
        <v>2021</v>
      </c>
      <c r="B652">
        <v>12</v>
      </c>
      <c r="C652" s="1" t="s">
        <v>32</v>
      </c>
      <c r="D652" s="1" t="s">
        <v>10</v>
      </c>
      <c r="E652" s="1" t="s">
        <v>11</v>
      </c>
      <c r="F652">
        <v>92.248500000000007</v>
      </c>
      <c r="G652">
        <v>5816.404614</v>
      </c>
      <c r="H652">
        <v>19.3721</v>
      </c>
      <c r="I652">
        <v>12028</v>
      </c>
    </row>
    <row r="653" spans="1:9" x14ac:dyDescent="0.3">
      <c r="A653">
        <v>2021</v>
      </c>
      <c r="B653">
        <v>12</v>
      </c>
      <c r="C653" s="1" t="s">
        <v>32</v>
      </c>
      <c r="D653" s="1" t="s">
        <v>10</v>
      </c>
      <c r="E653" s="1" t="s">
        <v>12</v>
      </c>
      <c r="F653">
        <v>158.1712</v>
      </c>
      <c r="G653">
        <v>14410.525471999999</v>
      </c>
      <c r="H653">
        <v>55.359900000000003</v>
      </c>
      <c r="I653">
        <v>17750</v>
      </c>
    </row>
    <row r="654" spans="1:9" x14ac:dyDescent="0.3">
      <c r="A654">
        <v>2021</v>
      </c>
      <c r="B654">
        <v>12</v>
      </c>
      <c r="C654" s="1" t="s">
        <v>32</v>
      </c>
      <c r="D654" s="1" t="s">
        <v>10</v>
      </c>
      <c r="E654" s="1" t="s">
        <v>13</v>
      </c>
      <c r="F654">
        <v>9.2022999999999993</v>
      </c>
      <c r="G654">
        <v>1260.9091940000001</v>
      </c>
      <c r="H654">
        <v>4.6012000000000004</v>
      </c>
      <c r="I654">
        <v>714</v>
      </c>
    </row>
    <row r="655" spans="1:9" x14ac:dyDescent="0.3">
      <c r="A655">
        <v>2021</v>
      </c>
      <c r="B655">
        <v>12</v>
      </c>
      <c r="C655" s="1" t="s">
        <v>32</v>
      </c>
      <c r="D655" s="1" t="s">
        <v>10</v>
      </c>
      <c r="E655" s="1" t="s">
        <v>14</v>
      </c>
      <c r="F655">
        <v>8.6999999999999994E-3</v>
      </c>
      <c r="G655">
        <v>1.791126</v>
      </c>
      <c r="H655">
        <v>6.4999999999999997E-3</v>
      </c>
      <c r="I655">
        <v>3</v>
      </c>
    </row>
    <row r="656" spans="1:9" x14ac:dyDescent="0.3">
      <c r="A656">
        <v>2021</v>
      </c>
      <c r="B656">
        <v>12</v>
      </c>
      <c r="C656" s="1" t="s">
        <v>32</v>
      </c>
      <c r="D656" s="1" t="s">
        <v>15</v>
      </c>
      <c r="E656" s="1" t="s">
        <v>11</v>
      </c>
      <c r="F656">
        <v>1.3880999999999999</v>
      </c>
      <c r="G656">
        <v>160.19565700000001</v>
      </c>
      <c r="H656">
        <v>0.27760000000000001</v>
      </c>
      <c r="I656">
        <v>278</v>
      </c>
    </row>
    <row r="657" spans="1:9" x14ac:dyDescent="0.3">
      <c r="A657">
        <v>2021</v>
      </c>
      <c r="B657">
        <v>12</v>
      </c>
      <c r="C657" s="1" t="s">
        <v>32</v>
      </c>
      <c r="D657" s="1" t="s">
        <v>15</v>
      </c>
      <c r="E657" s="1" t="s">
        <v>13</v>
      </c>
      <c r="F657">
        <v>38.947800000000001</v>
      </c>
      <c r="G657">
        <v>7508.4035649999996</v>
      </c>
      <c r="H657">
        <v>15.5791</v>
      </c>
      <c r="I657">
        <v>4678</v>
      </c>
    </row>
    <row r="658" spans="1:9" x14ac:dyDescent="0.3">
      <c r="A658">
        <v>2021</v>
      </c>
      <c r="B658">
        <v>12</v>
      </c>
      <c r="C658" s="1" t="s">
        <v>32</v>
      </c>
      <c r="D658" s="1" t="s">
        <v>20</v>
      </c>
      <c r="E658" s="1" t="s">
        <v>22</v>
      </c>
      <c r="F658">
        <v>2.0282</v>
      </c>
      <c r="G658">
        <v>122.270841</v>
      </c>
      <c r="H658">
        <v>0.52729999999999999</v>
      </c>
      <c r="I658">
        <v>312</v>
      </c>
    </row>
    <row r="659" spans="1:9" x14ac:dyDescent="0.3">
      <c r="A659">
        <v>2021</v>
      </c>
      <c r="B659">
        <v>12</v>
      </c>
      <c r="C659" s="1" t="s">
        <v>32</v>
      </c>
      <c r="D659" s="1" t="s">
        <v>20</v>
      </c>
      <c r="E659" s="1" t="s">
        <v>12</v>
      </c>
      <c r="F659">
        <v>19.925000000000001</v>
      </c>
      <c r="G659">
        <v>1349.5445580000001</v>
      </c>
      <c r="H659">
        <v>7.173</v>
      </c>
      <c r="I659">
        <v>1769</v>
      </c>
    </row>
    <row r="660" spans="1:9" x14ac:dyDescent="0.3">
      <c r="A660">
        <v>2021</v>
      </c>
      <c r="B660">
        <v>12</v>
      </c>
      <c r="C660" s="1" t="s">
        <v>32</v>
      </c>
      <c r="D660" s="1" t="s">
        <v>17</v>
      </c>
      <c r="E660" s="1" t="s">
        <v>18</v>
      </c>
      <c r="F660">
        <v>17.0671</v>
      </c>
      <c r="G660">
        <v>1470.9417510000001</v>
      </c>
      <c r="H660">
        <v>3.0720999999999998</v>
      </c>
      <c r="I660">
        <v>4837</v>
      </c>
    </row>
    <row r="661" spans="1:9" x14ac:dyDescent="0.3">
      <c r="A661">
        <v>2021</v>
      </c>
      <c r="B661">
        <v>12</v>
      </c>
      <c r="C661" s="1" t="s">
        <v>32</v>
      </c>
      <c r="D661" s="1" t="s">
        <v>33</v>
      </c>
      <c r="E661" s="1" t="s">
        <v>18</v>
      </c>
      <c r="F661">
        <v>1.3044</v>
      </c>
      <c r="G661">
        <v>385.36005399999999</v>
      </c>
      <c r="H661">
        <v>0.24779999999999999</v>
      </c>
      <c r="I661">
        <v>105</v>
      </c>
    </row>
    <row r="662" spans="1:9" x14ac:dyDescent="0.3">
      <c r="A662">
        <v>2021</v>
      </c>
      <c r="B662">
        <v>12</v>
      </c>
      <c r="C662" s="1" t="s">
        <v>32</v>
      </c>
      <c r="D662" s="1" t="s">
        <v>33</v>
      </c>
      <c r="E662" s="1" t="s">
        <v>12</v>
      </c>
      <c r="F662">
        <v>2.01E-2</v>
      </c>
      <c r="G662">
        <v>8.7732209999999995</v>
      </c>
      <c r="H662">
        <v>7.1999999999999998E-3</v>
      </c>
      <c r="I662">
        <v>6</v>
      </c>
    </row>
    <row r="663" spans="1:9" x14ac:dyDescent="0.3">
      <c r="A663">
        <v>2021</v>
      </c>
      <c r="B663">
        <v>12</v>
      </c>
      <c r="C663" s="1" t="s">
        <v>32</v>
      </c>
      <c r="D663" s="1" t="s">
        <v>33</v>
      </c>
      <c r="E663" s="1" t="s">
        <v>13</v>
      </c>
      <c r="F663">
        <v>5.5100000000000003E-2</v>
      </c>
      <c r="G663">
        <v>28.912296000000001</v>
      </c>
      <c r="H663">
        <v>2.76E-2</v>
      </c>
      <c r="I663">
        <v>44</v>
      </c>
    </row>
    <row r="664" spans="1:9" x14ac:dyDescent="0.3">
      <c r="A664">
        <v>2021</v>
      </c>
      <c r="B664">
        <v>12</v>
      </c>
      <c r="C664" s="1" t="s">
        <v>32</v>
      </c>
      <c r="D664" s="1" t="s">
        <v>51</v>
      </c>
      <c r="E664" s="1" t="s">
        <v>12</v>
      </c>
      <c r="F664">
        <v>3.5261999999999998</v>
      </c>
      <c r="G664">
        <v>303.53724</v>
      </c>
      <c r="H664">
        <v>1.3575999999999999</v>
      </c>
      <c r="I664">
        <v>1857</v>
      </c>
    </row>
    <row r="665" spans="1:9" x14ac:dyDescent="0.3">
      <c r="A665">
        <v>2021</v>
      </c>
      <c r="B665">
        <v>12</v>
      </c>
      <c r="C665" s="1" t="s">
        <v>32</v>
      </c>
      <c r="D665" s="1" t="s">
        <v>51</v>
      </c>
      <c r="E665" s="1" t="s">
        <v>13</v>
      </c>
      <c r="F665">
        <v>0.58360000000000001</v>
      </c>
      <c r="G665">
        <v>45.059480999999998</v>
      </c>
      <c r="H665">
        <v>0.28599999999999998</v>
      </c>
      <c r="I665">
        <v>483</v>
      </c>
    </row>
    <row r="666" spans="1:9" x14ac:dyDescent="0.3">
      <c r="A666">
        <v>2021</v>
      </c>
      <c r="B666">
        <v>12</v>
      </c>
      <c r="C666" s="1" t="s">
        <v>32</v>
      </c>
      <c r="D666" s="1" t="s">
        <v>50</v>
      </c>
      <c r="E666" s="1" t="s">
        <v>27</v>
      </c>
      <c r="F666">
        <v>3.5655000000000001</v>
      </c>
      <c r="G666">
        <v>309.04196999999999</v>
      </c>
      <c r="H666">
        <v>1.141</v>
      </c>
      <c r="I666">
        <v>2940</v>
      </c>
    </row>
    <row r="667" spans="1:9" x14ac:dyDescent="0.3">
      <c r="A667">
        <v>2021</v>
      </c>
      <c r="B667">
        <v>12</v>
      </c>
      <c r="C667" s="1" t="s">
        <v>32</v>
      </c>
      <c r="D667" s="1" t="s">
        <v>19</v>
      </c>
      <c r="E667" s="1" t="s">
        <v>12</v>
      </c>
      <c r="F667">
        <v>1.341</v>
      </c>
      <c r="G667">
        <v>266.45908700000001</v>
      </c>
      <c r="H667">
        <v>0.49619999999999997</v>
      </c>
      <c r="I667">
        <v>0</v>
      </c>
    </row>
    <row r="668" spans="1:9" x14ac:dyDescent="0.3">
      <c r="A668">
        <v>2021</v>
      </c>
      <c r="B668">
        <v>12</v>
      </c>
      <c r="C668" s="1" t="s">
        <v>32</v>
      </c>
      <c r="D668" s="1" t="s">
        <v>34</v>
      </c>
      <c r="E668" s="1" t="s">
        <v>18</v>
      </c>
      <c r="F668">
        <v>3.3E-3</v>
      </c>
      <c r="G668">
        <v>1.6510210000000003</v>
      </c>
      <c r="H668">
        <v>5.9999999999999995E-4</v>
      </c>
      <c r="I668">
        <v>0</v>
      </c>
    </row>
    <row r="669" spans="1:9" x14ac:dyDescent="0.3">
      <c r="A669">
        <v>2021</v>
      </c>
      <c r="B669">
        <v>12</v>
      </c>
      <c r="C669" s="1" t="s">
        <v>32</v>
      </c>
      <c r="D669" s="1" t="s">
        <v>34</v>
      </c>
      <c r="E669" s="1" t="s">
        <v>12</v>
      </c>
      <c r="F669">
        <v>0.104</v>
      </c>
      <c r="G669">
        <v>49.401865999999998</v>
      </c>
      <c r="H669">
        <v>3.6400000000000002E-2</v>
      </c>
      <c r="I669">
        <v>0</v>
      </c>
    </row>
    <row r="670" spans="1:9" x14ac:dyDescent="0.3">
      <c r="A670">
        <v>2021</v>
      </c>
      <c r="B670">
        <v>12</v>
      </c>
      <c r="C670" s="1" t="s">
        <v>32</v>
      </c>
      <c r="D670" s="1" t="s">
        <v>34</v>
      </c>
      <c r="E670" s="1" t="s">
        <v>13</v>
      </c>
      <c r="F670">
        <v>0.2762</v>
      </c>
      <c r="G670">
        <v>154.51408900000001</v>
      </c>
      <c r="H670">
        <v>0.11600000000000001</v>
      </c>
      <c r="I670">
        <v>0</v>
      </c>
    </row>
    <row r="671" spans="1:9" x14ac:dyDescent="0.3">
      <c r="A671">
        <v>2021</v>
      </c>
      <c r="B671">
        <v>12</v>
      </c>
      <c r="C671" s="1" t="s">
        <v>32</v>
      </c>
      <c r="D671" s="1" t="s">
        <v>21</v>
      </c>
      <c r="E671" s="1" t="s">
        <v>22</v>
      </c>
      <c r="F671">
        <v>3.9100000000000003E-2</v>
      </c>
      <c r="G671">
        <v>14.953212000000001</v>
      </c>
      <c r="H671">
        <v>1.09E-2</v>
      </c>
      <c r="I671">
        <v>0</v>
      </c>
    </row>
    <row r="672" spans="1:9" x14ac:dyDescent="0.3">
      <c r="A672">
        <v>2021</v>
      </c>
      <c r="B672">
        <v>12</v>
      </c>
      <c r="C672" s="1" t="s">
        <v>32</v>
      </c>
      <c r="D672" s="1" t="s">
        <v>21</v>
      </c>
      <c r="E672" s="1" t="s">
        <v>27</v>
      </c>
      <c r="F672">
        <v>3.0999999999999999E-3</v>
      </c>
      <c r="G672">
        <v>0.96084099999999995</v>
      </c>
      <c r="H672">
        <v>8.9999999999999998E-4</v>
      </c>
      <c r="I672">
        <v>0</v>
      </c>
    </row>
    <row r="673" spans="1:9" x14ac:dyDescent="0.3">
      <c r="A673">
        <v>2021</v>
      </c>
      <c r="B673">
        <v>12</v>
      </c>
      <c r="C673" s="1" t="s">
        <v>32</v>
      </c>
      <c r="D673" s="1" t="s">
        <v>21</v>
      </c>
      <c r="E673" s="1" t="s">
        <v>13</v>
      </c>
      <c r="F673">
        <v>1.4449000000000001</v>
      </c>
      <c r="G673">
        <v>173.67919499999999</v>
      </c>
      <c r="H673">
        <v>0.57809999999999995</v>
      </c>
      <c r="I673">
        <v>0</v>
      </c>
    </row>
    <row r="674" spans="1:9" x14ac:dyDescent="0.3">
      <c r="A674">
        <v>2021</v>
      </c>
      <c r="B674">
        <v>12</v>
      </c>
      <c r="C674" s="1" t="s">
        <v>9</v>
      </c>
      <c r="D674" s="1" t="s">
        <v>10</v>
      </c>
      <c r="E674" s="1" t="s">
        <v>46</v>
      </c>
      <c r="F674">
        <v>10.590299999999999</v>
      </c>
      <c r="G674">
        <v>748.85789999999997</v>
      </c>
      <c r="H674">
        <v>2.1179999999999999</v>
      </c>
      <c r="I674">
        <v>428</v>
      </c>
    </row>
    <row r="675" spans="1:9" x14ac:dyDescent="0.3">
      <c r="A675">
        <v>2021</v>
      </c>
      <c r="B675">
        <v>12</v>
      </c>
      <c r="C675" s="1" t="s">
        <v>26</v>
      </c>
      <c r="D675" s="1" t="s">
        <v>10</v>
      </c>
      <c r="E675" s="1" t="s">
        <v>46</v>
      </c>
      <c r="F675">
        <v>7.8182</v>
      </c>
      <c r="G675">
        <v>549.34429999999998</v>
      </c>
      <c r="H675">
        <v>1.5636000000000001</v>
      </c>
      <c r="I675">
        <v>1053</v>
      </c>
    </row>
    <row r="676" spans="1:9" x14ac:dyDescent="0.3">
      <c r="A676">
        <v>2021</v>
      </c>
      <c r="B676">
        <v>12</v>
      </c>
      <c r="C676" s="1" t="s">
        <v>32</v>
      </c>
      <c r="D676" s="1" t="s">
        <v>10</v>
      </c>
      <c r="E676" s="1" t="s">
        <v>46</v>
      </c>
      <c r="F676">
        <v>25.2956</v>
      </c>
      <c r="G676">
        <v>1721.9885999999999</v>
      </c>
      <c r="H676">
        <v>5.0590999999999999</v>
      </c>
      <c r="I676">
        <v>2407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2A69-3336-4294-BF25-8DF7C2070684}">
  <dimension ref="A1:I682"/>
  <sheetViews>
    <sheetView workbookViewId="0">
      <selection activeCell="N9" sqref="N9"/>
    </sheetView>
  </sheetViews>
  <sheetFormatPr defaultRowHeight="14.4" x14ac:dyDescent="0.3"/>
  <cols>
    <col min="1" max="1" width="6.88671875" bestFit="1" customWidth="1"/>
    <col min="2" max="2" width="9" bestFit="1" customWidth="1"/>
    <col min="3" max="3" width="12.33203125" bestFit="1" customWidth="1"/>
    <col min="4" max="4" width="9.44140625" bestFit="1" customWidth="1"/>
    <col min="5" max="5" width="14.44140625" bestFit="1" customWidth="1"/>
    <col min="6" max="6" width="15.44140625" bestFit="1" customWidth="1"/>
    <col min="7" max="7" width="19.33203125" bestFit="1" customWidth="1"/>
    <col min="8" max="8" width="20.33203125" bestFit="1" customWidth="1"/>
    <col min="9" max="9" width="17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2022</v>
      </c>
      <c r="B2" s="1">
        <v>1</v>
      </c>
      <c r="C2" s="1" t="s">
        <v>9</v>
      </c>
      <c r="D2" s="1" t="s">
        <v>10</v>
      </c>
      <c r="E2" s="1" t="s">
        <v>11</v>
      </c>
      <c r="F2" s="1">
        <v>15.2249</v>
      </c>
      <c r="G2" s="1">
        <v>899.26549299999999</v>
      </c>
      <c r="H2" s="1">
        <v>3.1972</v>
      </c>
      <c r="I2" s="1">
        <v>536</v>
      </c>
    </row>
    <row r="3" spans="1:9" x14ac:dyDescent="0.3">
      <c r="A3" s="1">
        <v>2022</v>
      </c>
      <c r="B3" s="1">
        <v>1</v>
      </c>
      <c r="C3" s="1" t="s">
        <v>9</v>
      </c>
      <c r="D3" s="1" t="s">
        <v>10</v>
      </c>
      <c r="E3" s="1" t="s">
        <v>12</v>
      </c>
      <c r="F3" s="1">
        <v>58.244300000000003</v>
      </c>
      <c r="G3" s="1">
        <v>5622.5804420000004</v>
      </c>
      <c r="H3" s="1">
        <v>20.3855</v>
      </c>
      <c r="I3" s="1">
        <v>758</v>
      </c>
    </row>
    <row r="4" spans="1:9" x14ac:dyDescent="0.3">
      <c r="A4" s="1">
        <v>2022</v>
      </c>
      <c r="B4" s="1">
        <v>1</v>
      </c>
      <c r="C4" s="1" t="s">
        <v>9</v>
      </c>
      <c r="D4" s="1" t="s">
        <v>10</v>
      </c>
      <c r="E4" s="1" t="s">
        <v>13</v>
      </c>
      <c r="F4" s="1">
        <v>38.410200000000003</v>
      </c>
      <c r="G4" s="1">
        <v>4457.2247900000002</v>
      </c>
      <c r="H4" s="1">
        <v>19.205100000000002</v>
      </c>
      <c r="I4" s="1">
        <v>633</v>
      </c>
    </row>
    <row r="5" spans="1:9" x14ac:dyDescent="0.3">
      <c r="A5" s="1">
        <v>2022</v>
      </c>
      <c r="B5" s="1">
        <v>1</v>
      </c>
      <c r="C5" s="1" t="s">
        <v>9</v>
      </c>
      <c r="D5" s="1" t="s">
        <v>15</v>
      </c>
      <c r="E5" s="1" t="s">
        <v>11</v>
      </c>
      <c r="F5" s="1">
        <v>0.13270000000000001</v>
      </c>
      <c r="G5" s="1">
        <v>15.948333</v>
      </c>
      <c r="H5" s="1">
        <v>2.6499999999999999E-2</v>
      </c>
      <c r="I5" s="1">
        <v>10</v>
      </c>
    </row>
    <row r="6" spans="1:9" x14ac:dyDescent="0.3">
      <c r="A6" s="1">
        <v>2022</v>
      </c>
      <c r="B6" s="1">
        <v>1</v>
      </c>
      <c r="C6" s="1" t="s">
        <v>9</v>
      </c>
      <c r="D6" s="1" t="s">
        <v>15</v>
      </c>
      <c r="E6" s="1" t="s">
        <v>13</v>
      </c>
      <c r="F6" s="1">
        <v>44.928699999999999</v>
      </c>
      <c r="G6" s="1">
        <v>7611.5632079999996</v>
      </c>
      <c r="H6" s="1">
        <v>17.971499999999999</v>
      </c>
      <c r="I6" s="1">
        <v>728</v>
      </c>
    </row>
    <row r="7" spans="1:9" x14ac:dyDescent="0.3">
      <c r="A7" s="1">
        <v>2022</v>
      </c>
      <c r="B7" s="1">
        <v>1</v>
      </c>
      <c r="C7" s="1" t="s">
        <v>9</v>
      </c>
      <c r="D7" s="1" t="s">
        <v>17</v>
      </c>
      <c r="E7" s="1" t="s">
        <v>18</v>
      </c>
      <c r="F7" s="1">
        <v>2.8628999999999998</v>
      </c>
      <c r="G7" s="1">
        <v>307.94699200000002</v>
      </c>
      <c r="H7" s="1">
        <v>0.51529999999999998</v>
      </c>
      <c r="I7" s="1">
        <v>210</v>
      </c>
    </row>
    <row r="8" spans="1:9" x14ac:dyDescent="0.3">
      <c r="A8" s="1">
        <v>2022</v>
      </c>
      <c r="B8" s="1">
        <v>1</v>
      </c>
      <c r="C8" s="1" t="s">
        <v>9</v>
      </c>
      <c r="D8" s="1" t="s">
        <v>21</v>
      </c>
      <c r="E8" s="1" t="s">
        <v>22</v>
      </c>
      <c r="F8" s="1">
        <v>2.2499999999999999E-2</v>
      </c>
      <c r="G8" s="1">
        <v>6.4226049999999999</v>
      </c>
      <c r="H8" s="1">
        <v>6.3E-3</v>
      </c>
      <c r="I8" s="1">
        <v>13</v>
      </c>
    </row>
    <row r="9" spans="1:9" x14ac:dyDescent="0.3">
      <c r="A9" s="1">
        <v>2022</v>
      </c>
      <c r="B9" s="1">
        <v>1</v>
      </c>
      <c r="C9" s="1" t="s">
        <v>9</v>
      </c>
      <c r="D9" s="1" t="s">
        <v>21</v>
      </c>
      <c r="E9" s="1" t="s">
        <v>13</v>
      </c>
      <c r="F9" s="1">
        <v>1.5595000000000001</v>
      </c>
      <c r="G9" s="1">
        <v>212.46996799999999</v>
      </c>
      <c r="H9" s="1">
        <v>0.62370000000000003</v>
      </c>
      <c r="I9" s="1">
        <v>178</v>
      </c>
    </row>
    <row r="10" spans="1:9" x14ac:dyDescent="0.3">
      <c r="A10" s="1">
        <v>2022</v>
      </c>
      <c r="B10" s="1">
        <v>1</v>
      </c>
      <c r="C10" s="1" t="s">
        <v>9</v>
      </c>
      <c r="D10" s="1" t="s">
        <v>19</v>
      </c>
      <c r="E10" s="1" t="s">
        <v>12</v>
      </c>
      <c r="F10" s="1">
        <v>1.0881000000000001</v>
      </c>
      <c r="G10" s="1">
        <v>171.23694399999999</v>
      </c>
      <c r="H10" s="1">
        <v>0.40260000000000001</v>
      </c>
      <c r="I10" s="1">
        <v>39</v>
      </c>
    </row>
    <row r="11" spans="1:9" x14ac:dyDescent="0.3">
      <c r="A11" s="1">
        <v>2022</v>
      </c>
      <c r="B11" s="1">
        <v>1</v>
      </c>
      <c r="C11" s="1" t="s">
        <v>9</v>
      </c>
      <c r="D11" s="1" t="s">
        <v>20</v>
      </c>
      <c r="E11" s="1" t="s">
        <v>22</v>
      </c>
      <c r="F11" s="1">
        <v>5.0000000000000001E-4</v>
      </c>
      <c r="G11" s="1">
        <v>2.9770999999999999E-2</v>
      </c>
      <c r="H11" s="1">
        <v>1E-4</v>
      </c>
      <c r="I11" s="1">
        <v>2</v>
      </c>
    </row>
    <row r="12" spans="1:9" x14ac:dyDescent="0.3">
      <c r="A12" s="1">
        <v>2022</v>
      </c>
      <c r="B12" s="1">
        <v>1</v>
      </c>
      <c r="C12" s="1" t="s">
        <v>9</v>
      </c>
      <c r="D12" s="1" t="s">
        <v>20</v>
      </c>
      <c r="E12" s="1" t="s">
        <v>12</v>
      </c>
      <c r="F12" s="1">
        <v>1.4560999999999999</v>
      </c>
      <c r="G12" s="1">
        <v>116.992414</v>
      </c>
      <c r="H12" s="1">
        <v>0.5242</v>
      </c>
      <c r="I12" s="1">
        <v>155</v>
      </c>
    </row>
    <row r="13" spans="1:9" x14ac:dyDescent="0.3">
      <c r="A13" s="1">
        <v>2022</v>
      </c>
      <c r="B13" s="1">
        <v>1</v>
      </c>
      <c r="C13" s="1" t="s">
        <v>9</v>
      </c>
      <c r="D13" s="1" t="s">
        <v>50</v>
      </c>
      <c r="E13" s="1" t="s">
        <v>27</v>
      </c>
      <c r="F13" s="1">
        <v>0.89410000000000001</v>
      </c>
      <c r="G13" s="1">
        <v>95.339903000000007</v>
      </c>
      <c r="H13" s="1">
        <v>0.28610000000000002</v>
      </c>
      <c r="I13" s="1">
        <v>209</v>
      </c>
    </row>
    <row r="14" spans="1:9" x14ac:dyDescent="0.3">
      <c r="A14" s="1">
        <v>2022</v>
      </c>
      <c r="B14" s="1">
        <v>1</v>
      </c>
      <c r="C14" s="1" t="s">
        <v>9</v>
      </c>
      <c r="D14" s="1" t="s">
        <v>23</v>
      </c>
      <c r="E14" s="1" t="s">
        <v>13</v>
      </c>
      <c r="F14" s="1">
        <v>0.1668</v>
      </c>
      <c r="G14" s="1">
        <v>38.969667000000001</v>
      </c>
      <c r="H14" s="1">
        <v>6.6699999999999995E-2</v>
      </c>
      <c r="I14" s="1">
        <v>110</v>
      </c>
    </row>
    <row r="15" spans="1:9" x14ac:dyDescent="0.3">
      <c r="A15" s="1">
        <v>2022</v>
      </c>
      <c r="B15" s="1">
        <v>1</v>
      </c>
      <c r="C15" s="1" t="s">
        <v>9</v>
      </c>
      <c r="D15" s="1" t="s">
        <v>24</v>
      </c>
      <c r="E15" s="1" t="s">
        <v>18</v>
      </c>
      <c r="F15" s="1">
        <v>0.2026</v>
      </c>
      <c r="G15" s="1">
        <v>34.905171000000003</v>
      </c>
      <c r="H15" s="1">
        <v>3.85E-2</v>
      </c>
      <c r="I15" s="1">
        <v>80</v>
      </c>
    </row>
    <row r="16" spans="1:9" x14ac:dyDescent="0.3">
      <c r="A16" s="1">
        <v>2022</v>
      </c>
      <c r="B16" s="1">
        <v>1</v>
      </c>
      <c r="C16" s="1" t="s">
        <v>9</v>
      </c>
      <c r="D16" s="1" t="s">
        <v>24</v>
      </c>
      <c r="E16" s="1" t="s">
        <v>12</v>
      </c>
      <c r="F16" s="1">
        <v>1.4E-3</v>
      </c>
      <c r="G16" s="1">
        <v>0.14202799999999999</v>
      </c>
      <c r="H16" s="1">
        <v>5.0000000000000001E-4</v>
      </c>
      <c r="I16" s="1">
        <v>1</v>
      </c>
    </row>
    <row r="17" spans="1:9" x14ac:dyDescent="0.3">
      <c r="A17" s="1">
        <v>2022</v>
      </c>
      <c r="B17" s="1">
        <v>1</v>
      </c>
      <c r="C17" s="1" t="s">
        <v>9</v>
      </c>
      <c r="D17" s="1" t="s">
        <v>54</v>
      </c>
      <c r="E17" s="1" t="s">
        <v>13</v>
      </c>
      <c r="F17" s="1">
        <v>0.19020000000000001</v>
      </c>
      <c r="G17" s="1">
        <v>32.450189000000002</v>
      </c>
      <c r="H17" s="1">
        <v>8.6499999999999994E-2</v>
      </c>
      <c r="I17" s="1">
        <v>0</v>
      </c>
    </row>
    <row r="18" spans="1:9" x14ac:dyDescent="0.3">
      <c r="A18" s="1">
        <v>2022</v>
      </c>
      <c r="B18" s="1">
        <v>1</v>
      </c>
      <c r="C18" s="1" t="s">
        <v>26</v>
      </c>
      <c r="D18" s="1" t="s">
        <v>10</v>
      </c>
      <c r="E18" s="1" t="s">
        <v>11</v>
      </c>
      <c r="F18" s="1">
        <v>88.491699999999994</v>
      </c>
      <c r="G18" s="1">
        <v>4389.8095540000004</v>
      </c>
      <c r="H18" s="1">
        <v>18.583300000000001</v>
      </c>
      <c r="I18" s="1">
        <v>9100</v>
      </c>
    </row>
    <row r="19" spans="1:9" x14ac:dyDescent="0.3">
      <c r="A19" s="1">
        <v>2022</v>
      </c>
      <c r="B19" s="1">
        <v>1</v>
      </c>
      <c r="C19" s="1" t="s">
        <v>26</v>
      </c>
      <c r="D19" s="1" t="s">
        <v>10</v>
      </c>
      <c r="E19" s="1" t="s">
        <v>12</v>
      </c>
      <c r="F19" s="1">
        <v>57.690800000000003</v>
      </c>
      <c r="G19" s="1">
        <v>5967.1194320000004</v>
      </c>
      <c r="H19" s="1">
        <v>20.191800000000001</v>
      </c>
      <c r="I19" s="1">
        <v>9322</v>
      </c>
    </row>
    <row r="20" spans="1:9" x14ac:dyDescent="0.3">
      <c r="A20" s="1">
        <v>2022</v>
      </c>
      <c r="B20" s="1">
        <v>1</v>
      </c>
      <c r="C20" s="1" t="s">
        <v>26</v>
      </c>
      <c r="D20" s="1" t="s">
        <v>10</v>
      </c>
      <c r="E20" s="1" t="s">
        <v>13</v>
      </c>
      <c r="F20" s="1">
        <v>2.8340000000000001</v>
      </c>
      <c r="G20" s="1">
        <v>485.82223299999998</v>
      </c>
      <c r="H20" s="1">
        <v>1.4171</v>
      </c>
      <c r="I20" s="1">
        <v>721</v>
      </c>
    </row>
    <row r="21" spans="1:9" x14ac:dyDescent="0.3">
      <c r="A21" s="1">
        <v>2022</v>
      </c>
      <c r="B21" s="1">
        <v>1</v>
      </c>
      <c r="C21" s="1" t="s">
        <v>26</v>
      </c>
      <c r="D21" s="1" t="s">
        <v>10</v>
      </c>
      <c r="E21" s="1" t="s">
        <v>14</v>
      </c>
      <c r="F21" s="1">
        <v>0.28560000000000002</v>
      </c>
      <c r="G21" s="1">
        <v>46.137219999999999</v>
      </c>
      <c r="H21" s="1">
        <v>0.2142</v>
      </c>
      <c r="I21" s="1">
        <v>163</v>
      </c>
    </row>
    <row r="22" spans="1:9" x14ac:dyDescent="0.3">
      <c r="A22" s="1">
        <v>2022</v>
      </c>
      <c r="B22" s="1">
        <v>1</v>
      </c>
      <c r="C22" s="1" t="s">
        <v>26</v>
      </c>
      <c r="D22" s="1" t="s">
        <v>15</v>
      </c>
      <c r="E22" s="1" t="s">
        <v>11</v>
      </c>
      <c r="F22" s="1">
        <v>9.74E-2</v>
      </c>
      <c r="G22" s="1">
        <v>14.795735000000001</v>
      </c>
      <c r="H22" s="1">
        <v>1.95E-2</v>
      </c>
      <c r="I22" s="1">
        <v>24</v>
      </c>
    </row>
    <row r="23" spans="1:9" x14ac:dyDescent="0.3">
      <c r="A23">
        <v>2022</v>
      </c>
      <c r="B23">
        <v>1</v>
      </c>
      <c r="C23" s="1" t="s">
        <v>26</v>
      </c>
      <c r="D23" s="1" t="s">
        <v>15</v>
      </c>
      <c r="E23" s="1" t="s">
        <v>13</v>
      </c>
      <c r="F23" s="1">
        <v>8.1112000000000002</v>
      </c>
      <c r="G23" s="1">
        <v>1609.072208</v>
      </c>
      <c r="H23" s="1">
        <v>3.2444999999999999</v>
      </c>
      <c r="I23">
        <v>1351</v>
      </c>
    </row>
    <row r="24" spans="1:9" x14ac:dyDescent="0.3">
      <c r="A24">
        <v>2022</v>
      </c>
      <c r="B24">
        <v>1</v>
      </c>
      <c r="C24" s="1" t="s">
        <v>26</v>
      </c>
      <c r="D24" s="1" t="s">
        <v>20</v>
      </c>
      <c r="E24" s="1" t="s">
        <v>22</v>
      </c>
      <c r="F24" s="1">
        <v>0.62350000000000005</v>
      </c>
      <c r="G24" s="1">
        <v>38.738590000000002</v>
      </c>
      <c r="H24" s="1">
        <v>0.16209999999999999</v>
      </c>
      <c r="I24">
        <v>128</v>
      </c>
    </row>
    <row r="25" spans="1:9" x14ac:dyDescent="0.3">
      <c r="A25">
        <v>2022</v>
      </c>
      <c r="B25">
        <v>1</v>
      </c>
      <c r="C25" s="1" t="s">
        <v>26</v>
      </c>
      <c r="D25" s="1" t="s">
        <v>20</v>
      </c>
      <c r="E25" s="1" t="s">
        <v>12</v>
      </c>
      <c r="F25" s="1">
        <v>11.9015</v>
      </c>
      <c r="G25" s="1">
        <v>701.60339399999998</v>
      </c>
      <c r="H25" s="1">
        <v>4.2846000000000002</v>
      </c>
      <c r="I25">
        <v>1386</v>
      </c>
    </row>
    <row r="26" spans="1:9" x14ac:dyDescent="0.3">
      <c r="A26">
        <v>2022</v>
      </c>
      <c r="B26">
        <v>1</v>
      </c>
      <c r="C26" s="1" t="s">
        <v>26</v>
      </c>
      <c r="D26" s="1" t="s">
        <v>17</v>
      </c>
      <c r="E26" s="1" t="s">
        <v>18</v>
      </c>
      <c r="F26" s="1">
        <v>8.1161999999999992</v>
      </c>
      <c r="G26" s="1">
        <v>700.44224199999996</v>
      </c>
      <c r="H26" s="1">
        <v>1.4609000000000001</v>
      </c>
      <c r="I26">
        <v>2897</v>
      </c>
    </row>
    <row r="27" spans="1:9" x14ac:dyDescent="0.3">
      <c r="A27">
        <v>2022</v>
      </c>
      <c r="B27">
        <v>1</v>
      </c>
      <c r="C27" s="1" t="s">
        <v>26</v>
      </c>
      <c r="D27" s="1" t="s">
        <v>55</v>
      </c>
      <c r="E27" s="1" t="s">
        <v>12</v>
      </c>
      <c r="F27" s="1">
        <v>4.4477000000000002</v>
      </c>
      <c r="G27" s="1">
        <v>193.181003</v>
      </c>
      <c r="H27" s="1">
        <v>1.5567</v>
      </c>
      <c r="I27">
        <v>435</v>
      </c>
    </row>
    <row r="28" spans="1:9" x14ac:dyDescent="0.3">
      <c r="A28">
        <v>2022</v>
      </c>
      <c r="B28">
        <v>1</v>
      </c>
      <c r="C28" s="1" t="s">
        <v>26</v>
      </c>
      <c r="D28" s="1" t="s">
        <v>51</v>
      </c>
      <c r="E28" s="1" t="s">
        <v>12</v>
      </c>
      <c r="F28" s="1">
        <v>2.2065999999999999</v>
      </c>
      <c r="G28" s="1">
        <v>164.70493400000001</v>
      </c>
      <c r="H28" s="1">
        <v>0.84960000000000002</v>
      </c>
      <c r="I28">
        <v>769</v>
      </c>
    </row>
    <row r="29" spans="1:9" x14ac:dyDescent="0.3">
      <c r="A29">
        <v>2022</v>
      </c>
      <c r="B29">
        <v>1</v>
      </c>
      <c r="C29" s="1" t="s">
        <v>26</v>
      </c>
      <c r="D29" s="1" t="s">
        <v>51</v>
      </c>
      <c r="E29" s="1" t="s">
        <v>13</v>
      </c>
      <c r="F29" s="1">
        <v>0.1416</v>
      </c>
      <c r="G29" s="1">
        <v>12.006769</v>
      </c>
      <c r="H29" s="1">
        <v>6.9400000000000003E-2</v>
      </c>
      <c r="I29">
        <v>56</v>
      </c>
    </row>
    <row r="30" spans="1:9" x14ac:dyDescent="0.3">
      <c r="A30">
        <v>2022</v>
      </c>
      <c r="B30">
        <v>1</v>
      </c>
      <c r="C30" s="1" t="s">
        <v>26</v>
      </c>
      <c r="D30" s="1" t="s">
        <v>52</v>
      </c>
      <c r="E30" s="1" t="s">
        <v>13</v>
      </c>
      <c r="F30" s="1">
        <v>1.1685000000000001</v>
      </c>
      <c r="G30" s="1">
        <v>135.05644100000001</v>
      </c>
      <c r="H30" s="1">
        <v>0.46739999999999998</v>
      </c>
      <c r="I30">
        <v>0</v>
      </c>
    </row>
    <row r="31" spans="1:9" x14ac:dyDescent="0.3">
      <c r="A31">
        <v>2022</v>
      </c>
      <c r="B31">
        <v>1</v>
      </c>
      <c r="C31" s="1" t="s">
        <v>26</v>
      </c>
      <c r="D31" s="1" t="s">
        <v>21</v>
      </c>
      <c r="E31" s="1" t="s">
        <v>22</v>
      </c>
      <c r="F31" s="1">
        <v>3.5999999999999999E-3</v>
      </c>
      <c r="G31" s="1">
        <v>1.59307</v>
      </c>
      <c r="H31" s="1">
        <v>1E-3</v>
      </c>
      <c r="I31">
        <v>0</v>
      </c>
    </row>
    <row r="32" spans="1:9" x14ac:dyDescent="0.3">
      <c r="A32">
        <v>2022</v>
      </c>
      <c r="B32">
        <v>1</v>
      </c>
      <c r="C32" s="1" t="s">
        <v>26</v>
      </c>
      <c r="D32" s="1" t="s">
        <v>21</v>
      </c>
      <c r="E32" s="1" t="s">
        <v>27</v>
      </c>
      <c r="F32" s="1">
        <v>3.0999999999999999E-3</v>
      </c>
      <c r="G32" s="1">
        <v>0.95189000000000001</v>
      </c>
      <c r="H32" s="1">
        <v>8.9999999999999998E-4</v>
      </c>
      <c r="I32">
        <v>0</v>
      </c>
    </row>
    <row r="33" spans="1:9" x14ac:dyDescent="0.3">
      <c r="A33">
        <v>2022</v>
      </c>
      <c r="B33">
        <v>1</v>
      </c>
      <c r="C33" s="1" t="s">
        <v>26</v>
      </c>
      <c r="D33" s="1" t="s">
        <v>21</v>
      </c>
      <c r="E33" s="1" t="s">
        <v>13</v>
      </c>
      <c r="F33" s="1">
        <v>0.871</v>
      </c>
      <c r="G33" s="1">
        <v>127.584278</v>
      </c>
      <c r="H33" s="1">
        <v>0.3483</v>
      </c>
      <c r="I33">
        <v>0</v>
      </c>
    </row>
    <row r="34" spans="1:9" x14ac:dyDescent="0.3">
      <c r="A34">
        <v>2022</v>
      </c>
      <c r="B34">
        <v>1</v>
      </c>
      <c r="C34" s="1" t="s">
        <v>26</v>
      </c>
      <c r="D34" s="1" t="s">
        <v>16</v>
      </c>
      <c r="E34" s="1" t="s">
        <v>11</v>
      </c>
      <c r="F34" s="1">
        <v>1.3608</v>
      </c>
      <c r="G34" s="1">
        <v>98.695255000000003</v>
      </c>
      <c r="H34" s="1">
        <v>0.313</v>
      </c>
      <c r="I34">
        <v>422</v>
      </c>
    </row>
    <row r="35" spans="1:9" x14ac:dyDescent="0.3">
      <c r="A35">
        <v>2022</v>
      </c>
      <c r="B35">
        <v>1</v>
      </c>
      <c r="C35" s="1" t="s">
        <v>26</v>
      </c>
      <c r="D35" s="1" t="s">
        <v>16</v>
      </c>
      <c r="E35" s="1" t="s">
        <v>13</v>
      </c>
      <c r="F35" s="1">
        <v>7.9500000000000001E-2</v>
      </c>
      <c r="G35" s="1">
        <v>7.2062099999999996</v>
      </c>
      <c r="H35" s="1">
        <v>3.5799999999999998E-2</v>
      </c>
      <c r="I35">
        <v>97</v>
      </c>
    </row>
    <row r="36" spans="1:9" x14ac:dyDescent="0.3">
      <c r="A36">
        <v>2022</v>
      </c>
      <c r="B36">
        <v>1</v>
      </c>
      <c r="C36" s="1" t="s">
        <v>26</v>
      </c>
      <c r="D36" s="1" t="s">
        <v>50</v>
      </c>
      <c r="E36" s="1" t="s">
        <v>27</v>
      </c>
      <c r="F36" s="1">
        <v>1.0834999999999999</v>
      </c>
      <c r="G36" s="1">
        <v>96.791210000000007</v>
      </c>
      <c r="H36" s="1">
        <v>0.34670000000000001</v>
      </c>
      <c r="I36">
        <v>921</v>
      </c>
    </row>
    <row r="37" spans="1:9" x14ac:dyDescent="0.3">
      <c r="A37">
        <v>2022</v>
      </c>
      <c r="B37">
        <v>1</v>
      </c>
      <c r="C37" s="1" t="s">
        <v>32</v>
      </c>
      <c r="D37" s="1" t="s">
        <v>10</v>
      </c>
      <c r="E37" s="1" t="s">
        <v>11</v>
      </c>
      <c r="F37" s="1">
        <v>200.7302</v>
      </c>
      <c r="G37" s="1">
        <v>10271.139880000001</v>
      </c>
      <c r="H37" s="1">
        <v>42.153399999999998</v>
      </c>
      <c r="I37">
        <v>17167</v>
      </c>
    </row>
    <row r="38" spans="1:9" x14ac:dyDescent="0.3">
      <c r="A38">
        <v>2022</v>
      </c>
      <c r="B38">
        <v>1</v>
      </c>
      <c r="C38" s="1" t="s">
        <v>32</v>
      </c>
      <c r="D38" s="1" t="s">
        <v>10</v>
      </c>
      <c r="E38" s="1" t="s">
        <v>12</v>
      </c>
      <c r="F38" s="1">
        <v>159.5171</v>
      </c>
      <c r="G38" s="1">
        <v>14567.697899999999</v>
      </c>
      <c r="H38" s="1">
        <v>55.8309</v>
      </c>
      <c r="I38">
        <v>17397</v>
      </c>
    </row>
    <row r="39" spans="1:9" x14ac:dyDescent="0.3">
      <c r="A39">
        <v>2022</v>
      </c>
      <c r="B39">
        <v>1</v>
      </c>
      <c r="C39" s="1" t="s">
        <v>32</v>
      </c>
      <c r="D39" s="1" t="s">
        <v>10</v>
      </c>
      <c r="E39" s="1" t="s">
        <v>13</v>
      </c>
      <c r="F39" s="1">
        <v>9.9210999999999991</v>
      </c>
      <c r="G39" s="1">
        <v>1323.619549</v>
      </c>
      <c r="H39" s="1">
        <v>4.9606000000000003</v>
      </c>
      <c r="I39">
        <v>729</v>
      </c>
    </row>
    <row r="40" spans="1:9" x14ac:dyDescent="0.3">
      <c r="A40">
        <v>2022</v>
      </c>
      <c r="B40">
        <v>1</v>
      </c>
      <c r="C40" s="1" t="s">
        <v>32</v>
      </c>
      <c r="D40" s="1" t="s">
        <v>10</v>
      </c>
      <c r="E40" s="1" t="s">
        <v>14</v>
      </c>
      <c r="F40" s="1">
        <v>8.6999999999999994E-3</v>
      </c>
      <c r="G40" s="1">
        <v>1.791126</v>
      </c>
      <c r="H40" s="1">
        <v>6.4999999999999997E-3</v>
      </c>
      <c r="I40">
        <v>3</v>
      </c>
    </row>
    <row r="41" spans="1:9" x14ac:dyDescent="0.3">
      <c r="A41">
        <v>2022</v>
      </c>
      <c r="B41">
        <v>1</v>
      </c>
      <c r="C41" s="1" t="s">
        <v>32</v>
      </c>
      <c r="D41" s="1" t="s">
        <v>15</v>
      </c>
      <c r="E41" s="1" t="s">
        <v>11</v>
      </c>
      <c r="F41" s="1">
        <v>1.2302999999999999</v>
      </c>
      <c r="G41" s="1">
        <v>147.988777</v>
      </c>
      <c r="H41" s="1">
        <v>0.24610000000000001</v>
      </c>
      <c r="I41">
        <v>286</v>
      </c>
    </row>
    <row r="42" spans="1:9" x14ac:dyDescent="0.3">
      <c r="A42">
        <v>2022</v>
      </c>
      <c r="B42">
        <v>1</v>
      </c>
      <c r="C42" s="1" t="s">
        <v>32</v>
      </c>
      <c r="D42" s="1" t="s">
        <v>15</v>
      </c>
      <c r="E42" s="1" t="s">
        <v>13</v>
      </c>
      <c r="F42" s="1">
        <v>56.186999999999998</v>
      </c>
      <c r="G42" s="1">
        <v>9934.4125370000002</v>
      </c>
      <c r="H42" s="1">
        <v>22.474699999999999</v>
      </c>
      <c r="I42">
        <v>4241</v>
      </c>
    </row>
    <row r="43" spans="1:9" x14ac:dyDescent="0.3">
      <c r="A43">
        <v>2022</v>
      </c>
      <c r="B43">
        <v>1</v>
      </c>
      <c r="C43" s="1" t="s">
        <v>32</v>
      </c>
      <c r="D43" s="1" t="s">
        <v>20</v>
      </c>
      <c r="E43" s="1" t="s">
        <v>22</v>
      </c>
      <c r="F43" s="1">
        <v>1.5709</v>
      </c>
      <c r="G43" s="1">
        <v>96.490976000000003</v>
      </c>
      <c r="H43" s="1">
        <v>0.40839999999999999</v>
      </c>
      <c r="I43">
        <v>309</v>
      </c>
    </row>
    <row r="44" spans="1:9" x14ac:dyDescent="0.3">
      <c r="A44">
        <v>2022</v>
      </c>
      <c r="B44">
        <v>1</v>
      </c>
      <c r="C44" s="1" t="s">
        <v>32</v>
      </c>
      <c r="D44" s="1" t="s">
        <v>20</v>
      </c>
      <c r="E44" s="1" t="s">
        <v>12</v>
      </c>
      <c r="F44" s="1">
        <v>19.016200000000001</v>
      </c>
      <c r="G44" s="1">
        <v>1335.5663770000001</v>
      </c>
      <c r="H44" s="1">
        <v>6.8459000000000003</v>
      </c>
      <c r="I44">
        <v>1751</v>
      </c>
    </row>
    <row r="45" spans="1:9" x14ac:dyDescent="0.3">
      <c r="A45">
        <v>2022</v>
      </c>
      <c r="B45">
        <v>1</v>
      </c>
      <c r="C45" s="1" t="s">
        <v>32</v>
      </c>
      <c r="D45" s="1" t="s">
        <v>17</v>
      </c>
      <c r="E45" s="1" t="s">
        <v>18</v>
      </c>
      <c r="F45" s="1">
        <v>14.6676</v>
      </c>
      <c r="G45" s="1">
        <v>1288.4679839999999</v>
      </c>
      <c r="H45" s="1">
        <v>2.6402000000000001</v>
      </c>
      <c r="I45">
        <v>4284</v>
      </c>
    </row>
    <row r="46" spans="1:9" x14ac:dyDescent="0.3">
      <c r="A46">
        <v>2022</v>
      </c>
      <c r="B46">
        <v>1</v>
      </c>
      <c r="C46" s="1" t="s">
        <v>32</v>
      </c>
      <c r="D46" s="1" t="s">
        <v>51</v>
      </c>
      <c r="E46" s="1" t="s">
        <v>12</v>
      </c>
      <c r="F46" s="1">
        <v>5.3848000000000003</v>
      </c>
      <c r="G46" s="1">
        <v>403.57108199999999</v>
      </c>
      <c r="H46" s="1">
        <v>2.0731000000000002</v>
      </c>
      <c r="I46">
        <v>1598</v>
      </c>
    </row>
    <row r="47" spans="1:9" x14ac:dyDescent="0.3">
      <c r="A47">
        <v>2022</v>
      </c>
      <c r="B47">
        <v>1</v>
      </c>
      <c r="C47" s="1" t="s">
        <v>32</v>
      </c>
      <c r="D47" s="1" t="s">
        <v>51</v>
      </c>
      <c r="E47" s="1" t="s">
        <v>13</v>
      </c>
      <c r="F47" s="1">
        <v>0.41749999999999998</v>
      </c>
      <c r="G47" s="1">
        <v>34.83502</v>
      </c>
      <c r="H47" s="1">
        <v>0.2046</v>
      </c>
      <c r="I47">
        <v>201</v>
      </c>
    </row>
    <row r="48" spans="1:9" x14ac:dyDescent="0.3">
      <c r="A48">
        <v>2022</v>
      </c>
      <c r="B48">
        <v>1</v>
      </c>
      <c r="C48" s="1" t="s">
        <v>32</v>
      </c>
      <c r="D48" s="1" t="s">
        <v>33</v>
      </c>
      <c r="E48" s="1" t="s">
        <v>18</v>
      </c>
      <c r="F48" s="1">
        <v>1.1420999999999999</v>
      </c>
      <c r="G48" s="1">
        <v>359.10961500000002</v>
      </c>
      <c r="H48" s="1">
        <v>0.217</v>
      </c>
      <c r="I48">
        <v>112</v>
      </c>
    </row>
    <row r="49" spans="1:9" x14ac:dyDescent="0.3">
      <c r="A49">
        <v>2022</v>
      </c>
      <c r="B49">
        <v>1</v>
      </c>
      <c r="C49" s="1" t="s">
        <v>32</v>
      </c>
      <c r="D49" s="1" t="s">
        <v>33</v>
      </c>
      <c r="E49" s="1" t="s">
        <v>12</v>
      </c>
      <c r="F49" s="1">
        <v>1.18E-2</v>
      </c>
      <c r="G49" s="1">
        <v>5.1717409999999999</v>
      </c>
      <c r="H49" s="1">
        <v>4.1999999999999997E-3</v>
      </c>
      <c r="I49">
        <v>5</v>
      </c>
    </row>
    <row r="50" spans="1:9" x14ac:dyDescent="0.3">
      <c r="A50">
        <v>2022</v>
      </c>
      <c r="B50">
        <v>1</v>
      </c>
      <c r="C50" s="1" t="s">
        <v>32</v>
      </c>
      <c r="D50" s="1" t="s">
        <v>33</v>
      </c>
      <c r="E50" s="1" t="s">
        <v>13</v>
      </c>
      <c r="F50" s="1">
        <v>6.0299999999999999E-2</v>
      </c>
      <c r="G50" s="1">
        <v>31.900511999999999</v>
      </c>
      <c r="H50" s="1">
        <v>3.0200000000000001E-2</v>
      </c>
      <c r="I50">
        <v>44</v>
      </c>
    </row>
    <row r="51" spans="1:9" x14ac:dyDescent="0.3">
      <c r="A51">
        <v>2022</v>
      </c>
      <c r="B51">
        <v>1</v>
      </c>
      <c r="C51" s="1" t="s">
        <v>32</v>
      </c>
      <c r="D51" s="1" t="s">
        <v>19</v>
      </c>
      <c r="E51" s="1" t="s">
        <v>12</v>
      </c>
      <c r="F51" s="1">
        <v>1.3623000000000001</v>
      </c>
      <c r="G51" s="1">
        <v>282.59374000000003</v>
      </c>
      <c r="H51" s="1">
        <v>0.504</v>
      </c>
      <c r="I51">
        <v>0</v>
      </c>
    </row>
    <row r="52" spans="1:9" x14ac:dyDescent="0.3">
      <c r="A52">
        <v>2022</v>
      </c>
      <c r="B52">
        <v>1</v>
      </c>
      <c r="C52" s="1" t="s">
        <v>32</v>
      </c>
      <c r="D52" s="1" t="s">
        <v>50</v>
      </c>
      <c r="E52" s="1" t="s">
        <v>27</v>
      </c>
      <c r="F52" s="1">
        <v>3.0057999999999998</v>
      </c>
      <c r="G52" s="1">
        <v>280.30021299999999</v>
      </c>
      <c r="H52" s="1">
        <v>0.96179999999999999</v>
      </c>
      <c r="I52">
        <v>2426</v>
      </c>
    </row>
    <row r="53" spans="1:9" x14ac:dyDescent="0.3">
      <c r="A53">
        <v>2022</v>
      </c>
      <c r="B53">
        <v>1</v>
      </c>
      <c r="C53" s="1" t="s">
        <v>32</v>
      </c>
      <c r="D53" s="1" t="s">
        <v>21</v>
      </c>
      <c r="E53" s="1" t="s">
        <v>22</v>
      </c>
      <c r="F53" s="1">
        <v>8.3999999999999995E-3</v>
      </c>
      <c r="G53" s="1">
        <v>3.2303649999999999</v>
      </c>
      <c r="H53" s="1">
        <v>2.3999999999999998E-3</v>
      </c>
      <c r="I53">
        <v>4</v>
      </c>
    </row>
    <row r="54" spans="1:9" x14ac:dyDescent="0.3">
      <c r="A54">
        <v>2022</v>
      </c>
      <c r="B54">
        <v>1</v>
      </c>
      <c r="C54" s="1" t="s">
        <v>32</v>
      </c>
      <c r="D54" s="1" t="s">
        <v>21</v>
      </c>
      <c r="E54" s="1" t="s">
        <v>27</v>
      </c>
      <c r="F54" s="1">
        <v>1.9300000000000001E-2</v>
      </c>
      <c r="G54" s="1">
        <v>6.0866980000000002</v>
      </c>
      <c r="H54" s="1">
        <v>5.7999999999999996E-3</v>
      </c>
      <c r="I54">
        <v>14</v>
      </c>
    </row>
    <row r="55" spans="1:9" x14ac:dyDescent="0.3">
      <c r="A55">
        <v>2022</v>
      </c>
      <c r="B55">
        <v>1</v>
      </c>
      <c r="C55" s="1" t="s">
        <v>32</v>
      </c>
      <c r="D55" s="1" t="s">
        <v>21</v>
      </c>
      <c r="E55" s="1" t="s">
        <v>13</v>
      </c>
      <c r="F55" s="1">
        <v>1.4654</v>
      </c>
      <c r="G55" s="1">
        <v>261.31347099999999</v>
      </c>
      <c r="H55" s="1">
        <v>0.58609999999999995</v>
      </c>
      <c r="I55">
        <v>188</v>
      </c>
    </row>
    <row r="56" spans="1:9" x14ac:dyDescent="0.3">
      <c r="A56">
        <v>2022</v>
      </c>
      <c r="B56">
        <v>1</v>
      </c>
      <c r="C56" s="1" t="s">
        <v>32</v>
      </c>
      <c r="D56" s="1" t="s">
        <v>35</v>
      </c>
      <c r="E56" s="1" t="s">
        <v>18</v>
      </c>
      <c r="F56" s="1">
        <v>0.2676</v>
      </c>
      <c r="G56" s="1">
        <v>46.087755999999999</v>
      </c>
      <c r="H56" s="1">
        <v>4.8099999999999997E-2</v>
      </c>
      <c r="I56">
        <v>0</v>
      </c>
    </row>
    <row r="57" spans="1:9" x14ac:dyDescent="0.3">
      <c r="A57">
        <v>2022</v>
      </c>
      <c r="B57">
        <v>1</v>
      </c>
      <c r="C57" s="1" t="s">
        <v>32</v>
      </c>
      <c r="D57" s="1" t="s">
        <v>35</v>
      </c>
      <c r="E57" s="1" t="s">
        <v>12</v>
      </c>
      <c r="F57" s="1">
        <v>0.59650000000000003</v>
      </c>
      <c r="G57" s="1">
        <v>145.86605399999999</v>
      </c>
      <c r="H57" s="1">
        <v>0.2087</v>
      </c>
      <c r="I57">
        <v>0</v>
      </c>
    </row>
    <row r="58" spans="1:9" x14ac:dyDescent="0.3">
      <c r="A58">
        <v>2022</v>
      </c>
      <c r="B58">
        <v>1</v>
      </c>
      <c r="C58" s="1" t="s">
        <v>9</v>
      </c>
      <c r="D58" s="1" t="s">
        <v>10</v>
      </c>
      <c r="E58" s="1" t="s">
        <v>46</v>
      </c>
      <c r="F58" s="1">
        <v>10.053699999999999</v>
      </c>
      <c r="G58" s="1">
        <v>732.97979999999995</v>
      </c>
      <c r="H58" s="1">
        <v>2.0106999999999999</v>
      </c>
      <c r="I58">
        <v>411</v>
      </c>
    </row>
    <row r="59" spans="1:9" x14ac:dyDescent="0.3">
      <c r="A59">
        <v>2022</v>
      </c>
      <c r="B59">
        <v>1</v>
      </c>
      <c r="C59" s="1" t="s">
        <v>26</v>
      </c>
      <c r="D59" s="1" t="s">
        <v>10</v>
      </c>
      <c r="E59" s="1" t="s">
        <v>46</v>
      </c>
      <c r="F59" s="1">
        <v>6.1787999999999998</v>
      </c>
      <c r="G59" s="1">
        <v>460.20650000000001</v>
      </c>
      <c r="H59" s="1">
        <v>1.2358</v>
      </c>
      <c r="I59">
        <v>1101</v>
      </c>
    </row>
    <row r="60" spans="1:9" x14ac:dyDescent="0.3">
      <c r="A60">
        <v>2022</v>
      </c>
      <c r="B60">
        <v>1</v>
      </c>
      <c r="C60" s="1" t="s">
        <v>32</v>
      </c>
      <c r="D60" s="1" t="s">
        <v>10</v>
      </c>
      <c r="E60" s="1" t="s">
        <v>46</v>
      </c>
      <c r="F60" s="1">
        <v>17.2088</v>
      </c>
      <c r="G60" s="1">
        <v>1310.1595</v>
      </c>
      <c r="H60" s="1">
        <v>3.4417</v>
      </c>
      <c r="I60">
        <v>1929</v>
      </c>
    </row>
    <row r="61" spans="1:9" x14ac:dyDescent="0.3">
      <c r="A61">
        <v>2022</v>
      </c>
      <c r="B61">
        <v>2</v>
      </c>
      <c r="C61" s="1" t="s">
        <v>9</v>
      </c>
      <c r="D61" s="1" t="s">
        <v>10</v>
      </c>
      <c r="E61" s="1" t="s">
        <v>11</v>
      </c>
      <c r="F61" s="1">
        <v>11.107900000000001</v>
      </c>
      <c r="G61" s="1">
        <v>729.82120099999997</v>
      </c>
      <c r="H61" s="1">
        <v>2.3325999999999998</v>
      </c>
      <c r="I61">
        <v>533</v>
      </c>
    </row>
    <row r="62" spans="1:9" x14ac:dyDescent="0.3">
      <c r="A62">
        <v>2022</v>
      </c>
      <c r="B62">
        <v>2</v>
      </c>
      <c r="C62" s="1" t="s">
        <v>9</v>
      </c>
      <c r="D62" s="1" t="s">
        <v>10</v>
      </c>
      <c r="E62" s="1" t="s">
        <v>12</v>
      </c>
      <c r="F62" s="1">
        <v>47.110900000000001</v>
      </c>
      <c r="G62" s="1">
        <v>4702.004113</v>
      </c>
      <c r="H62" s="1">
        <v>16.488900000000001</v>
      </c>
      <c r="I62">
        <v>744</v>
      </c>
    </row>
    <row r="63" spans="1:9" x14ac:dyDescent="0.3">
      <c r="A63">
        <v>2022</v>
      </c>
      <c r="B63">
        <v>2</v>
      </c>
      <c r="C63" s="1" t="s">
        <v>9</v>
      </c>
      <c r="D63" s="1" t="s">
        <v>10</v>
      </c>
      <c r="E63" s="1" t="s">
        <v>13</v>
      </c>
      <c r="F63" s="1">
        <v>32.415199999999999</v>
      </c>
      <c r="G63" s="1">
        <v>3969.1989400000002</v>
      </c>
      <c r="H63" s="1">
        <v>16.2075</v>
      </c>
      <c r="I63">
        <v>641</v>
      </c>
    </row>
    <row r="64" spans="1:9" x14ac:dyDescent="0.3">
      <c r="A64">
        <v>2022</v>
      </c>
      <c r="B64">
        <v>2</v>
      </c>
      <c r="C64" s="1" t="s">
        <v>9</v>
      </c>
      <c r="D64" s="1" t="s">
        <v>15</v>
      </c>
      <c r="E64" s="1" t="s">
        <v>11</v>
      </c>
      <c r="F64" s="1">
        <v>8.9300000000000004E-2</v>
      </c>
      <c r="G64" s="1">
        <v>11.329055</v>
      </c>
      <c r="H64" s="1">
        <v>1.78E-2</v>
      </c>
      <c r="I64">
        <v>10</v>
      </c>
    </row>
    <row r="65" spans="1:9" x14ac:dyDescent="0.3">
      <c r="A65">
        <v>2022</v>
      </c>
      <c r="B65">
        <v>2</v>
      </c>
      <c r="C65" s="1" t="s">
        <v>9</v>
      </c>
      <c r="D65" s="1" t="s">
        <v>15</v>
      </c>
      <c r="E65" s="1" t="s">
        <v>13</v>
      </c>
      <c r="F65" s="1">
        <v>35.849800000000002</v>
      </c>
      <c r="G65" s="1">
        <v>5962.643043</v>
      </c>
      <c r="H65" s="1">
        <v>14.3399</v>
      </c>
      <c r="I65">
        <v>694</v>
      </c>
    </row>
    <row r="66" spans="1:9" x14ac:dyDescent="0.3">
      <c r="A66">
        <v>2022</v>
      </c>
      <c r="B66">
        <v>2</v>
      </c>
      <c r="C66" s="1" t="s">
        <v>9</v>
      </c>
      <c r="D66" s="1" t="s">
        <v>17</v>
      </c>
      <c r="E66" s="1" t="s">
        <v>18</v>
      </c>
      <c r="F66" s="1">
        <v>2.5137999999999998</v>
      </c>
      <c r="G66" s="1">
        <v>284.824342</v>
      </c>
      <c r="H66" s="1">
        <v>0.45250000000000001</v>
      </c>
      <c r="I66">
        <v>202</v>
      </c>
    </row>
    <row r="67" spans="1:9" x14ac:dyDescent="0.3">
      <c r="A67">
        <v>2022</v>
      </c>
      <c r="B67">
        <v>2</v>
      </c>
      <c r="C67" s="1" t="s">
        <v>9</v>
      </c>
      <c r="D67" s="1" t="s">
        <v>21</v>
      </c>
      <c r="E67" s="1" t="s">
        <v>22</v>
      </c>
      <c r="F67" s="1">
        <v>9.2999999999999992E-3</v>
      </c>
      <c r="G67" s="1">
        <v>2.9506860000000001</v>
      </c>
      <c r="H67" s="1">
        <v>2.7000000000000001E-3</v>
      </c>
      <c r="I67">
        <v>7</v>
      </c>
    </row>
    <row r="68" spans="1:9" x14ac:dyDescent="0.3">
      <c r="A68">
        <v>2022</v>
      </c>
      <c r="B68">
        <v>2</v>
      </c>
      <c r="C68" s="1" t="s">
        <v>9</v>
      </c>
      <c r="D68" s="1" t="s">
        <v>21</v>
      </c>
      <c r="E68" s="1" t="s">
        <v>13</v>
      </c>
      <c r="F68" s="1">
        <v>1.6618999999999999</v>
      </c>
      <c r="G68" s="1">
        <v>234.19879800000001</v>
      </c>
      <c r="H68" s="1">
        <v>0.66469999999999996</v>
      </c>
      <c r="I68">
        <v>171</v>
      </c>
    </row>
    <row r="69" spans="1:9" x14ac:dyDescent="0.3">
      <c r="A69">
        <v>2022</v>
      </c>
      <c r="B69">
        <v>2</v>
      </c>
      <c r="C69" s="1" t="s">
        <v>9</v>
      </c>
      <c r="D69" s="1" t="s">
        <v>20</v>
      </c>
      <c r="E69" s="1" t="s">
        <v>22</v>
      </c>
      <c r="F69" s="1">
        <v>3.8999999999999998E-3</v>
      </c>
      <c r="G69" s="1">
        <v>0.20893</v>
      </c>
      <c r="H69" s="1">
        <v>1E-3</v>
      </c>
      <c r="I69">
        <v>1</v>
      </c>
    </row>
    <row r="70" spans="1:9" x14ac:dyDescent="0.3">
      <c r="A70">
        <v>2022</v>
      </c>
      <c r="B70">
        <v>2</v>
      </c>
      <c r="C70" s="1" t="s">
        <v>9</v>
      </c>
      <c r="D70" s="1" t="s">
        <v>20</v>
      </c>
      <c r="E70" s="1" t="s">
        <v>12</v>
      </c>
      <c r="F70" s="1">
        <v>1.5125999999999999</v>
      </c>
      <c r="G70" s="1">
        <v>124.99615300000001</v>
      </c>
      <c r="H70" s="1">
        <v>0.54449999999999998</v>
      </c>
      <c r="I70">
        <v>151</v>
      </c>
    </row>
    <row r="71" spans="1:9" x14ac:dyDescent="0.3">
      <c r="A71">
        <v>2022</v>
      </c>
      <c r="B71">
        <v>2</v>
      </c>
      <c r="C71" s="1" t="s">
        <v>9</v>
      </c>
      <c r="D71" s="1" t="s">
        <v>19</v>
      </c>
      <c r="E71" s="1" t="s">
        <v>12</v>
      </c>
      <c r="F71" s="1">
        <v>0.41299999999999998</v>
      </c>
      <c r="G71" s="1">
        <v>75.322764000000006</v>
      </c>
      <c r="H71" s="1">
        <v>0.15279999999999999</v>
      </c>
      <c r="I71">
        <v>34</v>
      </c>
    </row>
    <row r="72" spans="1:9" x14ac:dyDescent="0.3">
      <c r="A72">
        <v>2022</v>
      </c>
      <c r="B72">
        <v>2</v>
      </c>
      <c r="C72" s="1" t="s">
        <v>9</v>
      </c>
      <c r="D72" s="1" t="s">
        <v>50</v>
      </c>
      <c r="E72" s="1" t="s">
        <v>27</v>
      </c>
      <c r="F72" s="1">
        <v>0.75270000000000004</v>
      </c>
      <c r="G72" s="1">
        <v>74.063677999999996</v>
      </c>
      <c r="H72" s="1">
        <v>0.2409</v>
      </c>
      <c r="I72">
        <v>251</v>
      </c>
    </row>
    <row r="73" spans="1:9" x14ac:dyDescent="0.3">
      <c r="A73">
        <v>2022</v>
      </c>
      <c r="B73">
        <v>2</v>
      </c>
      <c r="C73" s="1" t="s">
        <v>9</v>
      </c>
      <c r="D73" s="1" t="s">
        <v>23</v>
      </c>
      <c r="E73" s="1" t="s">
        <v>13</v>
      </c>
      <c r="F73" s="1">
        <v>0.157</v>
      </c>
      <c r="G73" s="1">
        <v>34.985402000000001</v>
      </c>
      <c r="H73" s="1">
        <v>6.2799999999999995E-2</v>
      </c>
      <c r="I73">
        <v>108</v>
      </c>
    </row>
    <row r="74" spans="1:9" x14ac:dyDescent="0.3">
      <c r="A74">
        <v>2022</v>
      </c>
      <c r="B74">
        <v>2</v>
      </c>
      <c r="C74" s="1" t="s">
        <v>9</v>
      </c>
      <c r="D74" s="1" t="s">
        <v>42</v>
      </c>
      <c r="E74" s="1" t="s">
        <v>13</v>
      </c>
      <c r="F74" s="1">
        <v>0.20200000000000001</v>
      </c>
      <c r="G74" s="1">
        <v>33.859988999999999</v>
      </c>
      <c r="H74" s="1">
        <v>8.0799999999999997E-2</v>
      </c>
      <c r="I74">
        <v>0</v>
      </c>
    </row>
    <row r="75" spans="1:9" x14ac:dyDescent="0.3">
      <c r="A75">
        <v>2022</v>
      </c>
      <c r="B75">
        <v>2</v>
      </c>
      <c r="C75" s="1" t="s">
        <v>9</v>
      </c>
      <c r="D75" s="1" t="s">
        <v>24</v>
      </c>
      <c r="E75" s="1" t="s">
        <v>18</v>
      </c>
      <c r="F75" s="1">
        <v>0.19070000000000001</v>
      </c>
      <c r="G75" s="1">
        <v>32.362732000000001</v>
      </c>
      <c r="H75" s="1">
        <v>3.6200000000000003E-2</v>
      </c>
      <c r="I75">
        <v>82</v>
      </c>
    </row>
    <row r="76" spans="1:9" x14ac:dyDescent="0.3">
      <c r="A76">
        <v>2022</v>
      </c>
      <c r="B76">
        <v>2</v>
      </c>
      <c r="C76" s="1" t="s">
        <v>9</v>
      </c>
      <c r="D76" s="1" t="s">
        <v>24</v>
      </c>
      <c r="E76" s="1" t="s">
        <v>12</v>
      </c>
      <c r="F76" s="1">
        <v>4.4000000000000003E-3</v>
      </c>
      <c r="G76" s="1">
        <v>0.40546199999999999</v>
      </c>
      <c r="H76" s="1">
        <v>1.6999999999999999E-3</v>
      </c>
      <c r="I76">
        <v>2</v>
      </c>
    </row>
    <row r="77" spans="1:9" x14ac:dyDescent="0.3">
      <c r="A77">
        <v>2022</v>
      </c>
      <c r="B77">
        <v>2</v>
      </c>
      <c r="C77" s="1" t="s">
        <v>26</v>
      </c>
      <c r="D77" s="1" t="s">
        <v>10</v>
      </c>
      <c r="E77" s="1" t="s">
        <v>11</v>
      </c>
      <c r="F77" s="1">
        <v>82.454999999999998</v>
      </c>
      <c r="G77" s="1">
        <v>4483.615135</v>
      </c>
      <c r="H77" s="1">
        <v>17.3156</v>
      </c>
      <c r="I77">
        <v>9842</v>
      </c>
    </row>
    <row r="78" spans="1:9" x14ac:dyDescent="0.3">
      <c r="A78">
        <v>2022</v>
      </c>
      <c r="B78">
        <v>2</v>
      </c>
      <c r="C78" s="1" t="s">
        <v>26</v>
      </c>
      <c r="D78" s="1" t="s">
        <v>10</v>
      </c>
      <c r="E78" s="1" t="s">
        <v>12</v>
      </c>
      <c r="F78" s="1">
        <v>54.681100000000001</v>
      </c>
      <c r="G78" s="1">
        <v>5765.4214149999998</v>
      </c>
      <c r="H78" s="1">
        <v>19.138400000000001</v>
      </c>
      <c r="I78">
        <v>8884</v>
      </c>
    </row>
    <row r="79" spans="1:9" x14ac:dyDescent="0.3">
      <c r="A79">
        <v>2022</v>
      </c>
      <c r="B79">
        <v>2</v>
      </c>
      <c r="C79" s="1" t="s">
        <v>26</v>
      </c>
      <c r="D79" s="1" t="s">
        <v>10</v>
      </c>
      <c r="E79" s="1" t="s">
        <v>13</v>
      </c>
      <c r="F79" s="1">
        <v>3.2303000000000002</v>
      </c>
      <c r="G79" s="1">
        <v>555.28155200000003</v>
      </c>
      <c r="H79" s="1">
        <v>1.6151</v>
      </c>
      <c r="I79">
        <v>698</v>
      </c>
    </row>
    <row r="80" spans="1:9" x14ac:dyDescent="0.3">
      <c r="A80">
        <v>2022</v>
      </c>
      <c r="B80">
        <v>2</v>
      </c>
      <c r="C80" s="1" t="s">
        <v>26</v>
      </c>
      <c r="D80" s="1" t="s">
        <v>10</v>
      </c>
      <c r="E80" s="1" t="s">
        <v>14</v>
      </c>
      <c r="F80" s="1">
        <v>0.29289999999999999</v>
      </c>
      <c r="G80" s="1">
        <v>47.309114000000001</v>
      </c>
      <c r="H80" s="1">
        <v>0.21970000000000001</v>
      </c>
      <c r="I80">
        <v>179</v>
      </c>
    </row>
    <row r="81" spans="1:9" x14ac:dyDescent="0.3">
      <c r="A81">
        <v>2022</v>
      </c>
      <c r="B81">
        <v>2</v>
      </c>
      <c r="C81" s="1" t="s">
        <v>26</v>
      </c>
      <c r="D81" s="1" t="s">
        <v>15</v>
      </c>
      <c r="E81" s="1" t="s">
        <v>11</v>
      </c>
      <c r="F81" s="1">
        <v>8.6300000000000002E-2</v>
      </c>
      <c r="G81" s="1">
        <v>13.461722999999999</v>
      </c>
      <c r="H81" s="1">
        <v>1.72E-2</v>
      </c>
      <c r="I81">
        <v>22</v>
      </c>
    </row>
    <row r="82" spans="1:9" x14ac:dyDescent="0.3">
      <c r="A82">
        <v>2022</v>
      </c>
      <c r="B82">
        <v>2</v>
      </c>
      <c r="C82" s="1" t="s">
        <v>26</v>
      </c>
      <c r="D82" s="1" t="s">
        <v>15</v>
      </c>
      <c r="E82" s="1" t="s">
        <v>13</v>
      </c>
      <c r="F82" s="1">
        <v>7.6718999999999999</v>
      </c>
      <c r="G82" s="1">
        <v>1608.7897439999999</v>
      </c>
      <c r="H82" s="1">
        <v>3.0688</v>
      </c>
      <c r="I82">
        <v>1087</v>
      </c>
    </row>
    <row r="83" spans="1:9" x14ac:dyDescent="0.3">
      <c r="A83">
        <v>2022</v>
      </c>
      <c r="B83">
        <v>2</v>
      </c>
      <c r="C83" s="1" t="s">
        <v>26</v>
      </c>
      <c r="D83" s="1" t="s">
        <v>20</v>
      </c>
      <c r="E83" s="1" t="s">
        <v>22</v>
      </c>
      <c r="F83" s="1">
        <v>0.96379999999999999</v>
      </c>
      <c r="G83" s="1">
        <v>54.697266999999997</v>
      </c>
      <c r="H83" s="1">
        <v>0.25059999999999999</v>
      </c>
      <c r="I83">
        <v>153</v>
      </c>
    </row>
    <row r="84" spans="1:9" x14ac:dyDescent="0.3">
      <c r="A84">
        <v>2022</v>
      </c>
      <c r="B84">
        <v>2</v>
      </c>
      <c r="C84" s="1" t="s">
        <v>26</v>
      </c>
      <c r="D84" s="1" t="s">
        <v>20</v>
      </c>
      <c r="E84" s="1" t="s">
        <v>12</v>
      </c>
      <c r="F84" s="1">
        <v>7.0537999999999998</v>
      </c>
      <c r="G84" s="1">
        <v>530.28847399999995</v>
      </c>
      <c r="H84" s="1">
        <v>2.5392999999999999</v>
      </c>
      <c r="I84">
        <v>1340</v>
      </c>
    </row>
    <row r="85" spans="1:9" x14ac:dyDescent="0.3">
      <c r="A85">
        <v>2022</v>
      </c>
      <c r="B85">
        <v>2</v>
      </c>
      <c r="C85" s="1" t="s">
        <v>26</v>
      </c>
      <c r="D85" s="1" t="s">
        <v>17</v>
      </c>
      <c r="E85" s="1" t="s">
        <v>18</v>
      </c>
      <c r="F85" s="1">
        <v>5.7038000000000002</v>
      </c>
      <c r="G85" s="1">
        <v>515.43810399999995</v>
      </c>
      <c r="H85" s="1">
        <v>1.0266999999999999</v>
      </c>
      <c r="I85">
        <v>2437</v>
      </c>
    </row>
    <row r="86" spans="1:9" x14ac:dyDescent="0.3">
      <c r="A86">
        <v>2022</v>
      </c>
      <c r="B86">
        <v>2</v>
      </c>
      <c r="C86" s="1" t="s">
        <v>26</v>
      </c>
      <c r="D86" s="1" t="s">
        <v>51</v>
      </c>
      <c r="E86" s="1" t="s">
        <v>12</v>
      </c>
      <c r="F86" s="1">
        <v>2.7930999999999999</v>
      </c>
      <c r="G86" s="1">
        <v>192.42710299999999</v>
      </c>
      <c r="H86" s="1">
        <v>1.0753999999999999</v>
      </c>
      <c r="I86">
        <v>960</v>
      </c>
    </row>
    <row r="87" spans="1:9" x14ac:dyDescent="0.3">
      <c r="A87">
        <v>2022</v>
      </c>
      <c r="B87">
        <v>2</v>
      </c>
      <c r="C87" s="1" t="s">
        <v>26</v>
      </c>
      <c r="D87" s="1" t="s">
        <v>51</v>
      </c>
      <c r="E87" s="1" t="s">
        <v>13</v>
      </c>
      <c r="F87" s="1">
        <v>0.25559999999999999</v>
      </c>
      <c r="G87" s="1">
        <v>21.533491999999999</v>
      </c>
      <c r="H87" s="1">
        <v>0.12529999999999999</v>
      </c>
      <c r="I87">
        <v>180</v>
      </c>
    </row>
    <row r="88" spans="1:9" x14ac:dyDescent="0.3">
      <c r="A88">
        <v>2022</v>
      </c>
      <c r="B88">
        <v>2</v>
      </c>
      <c r="C88" s="1" t="s">
        <v>26</v>
      </c>
      <c r="D88" s="1" t="s">
        <v>21</v>
      </c>
      <c r="E88" s="1" t="s">
        <v>22</v>
      </c>
      <c r="F88" s="1">
        <v>2E-3</v>
      </c>
      <c r="G88" s="1">
        <v>0.90885700000000003</v>
      </c>
      <c r="H88" s="1">
        <v>5.9999999999999995E-4</v>
      </c>
      <c r="I88">
        <v>0</v>
      </c>
    </row>
    <row r="89" spans="1:9" x14ac:dyDescent="0.3">
      <c r="A89">
        <v>2022</v>
      </c>
      <c r="B89">
        <v>2</v>
      </c>
      <c r="C89" s="1" t="s">
        <v>26</v>
      </c>
      <c r="D89" s="1" t="s">
        <v>21</v>
      </c>
      <c r="E89" s="1" t="s">
        <v>27</v>
      </c>
      <c r="F89" s="1">
        <v>4.4000000000000003E-3</v>
      </c>
      <c r="G89" s="1">
        <v>1.373464</v>
      </c>
      <c r="H89" s="1">
        <v>1.2999999999999999E-3</v>
      </c>
      <c r="I89">
        <v>0</v>
      </c>
    </row>
    <row r="90" spans="1:9" x14ac:dyDescent="0.3">
      <c r="A90">
        <v>2022</v>
      </c>
      <c r="B90">
        <v>2</v>
      </c>
      <c r="C90" s="1" t="s">
        <v>26</v>
      </c>
      <c r="D90" s="1" t="s">
        <v>21</v>
      </c>
      <c r="E90" s="1" t="s">
        <v>13</v>
      </c>
      <c r="F90" s="1">
        <v>1.0492999999999999</v>
      </c>
      <c r="G90" s="1">
        <v>156.258602</v>
      </c>
      <c r="H90" s="1">
        <v>0.41970000000000002</v>
      </c>
      <c r="I90">
        <v>0</v>
      </c>
    </row>
    <row r="91" spans="1:9" x14ac:dyDescent="0.3">
      <c r="A91">
        <v>2022</v>
      </c>
      <c r="B91">
        <v>2</v>
      </c>
      <c r="C91" s="1" t="s">
        <v>26</v>
      </c>
      <c r="D91" s="1" t="s">
        <v>50</v>
      </c>
      <c r="E91" s="1" t="s">
        <v>27</v>
      </c>
      <c r="F91" s="1">
        <v>1.6042000000000001</v>
      </c>
      <c r="G91" s="1">
        <v>121.20178799999999</v>
      </c>
      <c r="H91" s="1">
        <v>0.51329999999999998</v>
      </c>
      <c r="I91">
        <v>1290</v>
      </c>
    </row>
    <row r="92" spans="1:9" x14ac:dyDescent="0.3">
      <c r="A92">
        <v>2022</v>
      </c>
      <c r="B92">
        <v>2</v>
      </c>
      <c r="C92" s="1" t="s">
        <v>26</v>
      </c>
      <c r="D92" s="1" t="s">
        <v>55</v>
      </c>
      <c r="E92" s="1" t="s">
        <v>12</v>
      </c>
      <c r="F92" s="1">
        <v>2.2345000000000002</v>
      </c>
      <c r="G92" s="1">
        <v>106.804421</v>
      </c>
      <c r="H92" s="1">
        <v>0.78210000000000002</v>
      </c>
      <c r="I92">
        <v>463</v>
      </c>
    </row>
    <row r="93" spans="1:9" x14ac:dyDescent="0.3">
      <c r="A93">
        <v>2022</v>
      </c>
      <c r="B93">
        <v>2</v>
      </c>
      <c r="C93" s="1" t="s">
        <v>26</v>
      </c>
      <c r="D93" s="1" t="s">
        <v>16</v>
      </c>
      <c r="E93" s="1" t="s">
        <v>11</v>
      </c>
      <c r="F93" s="1">
        <v>1.1353</v>
      </c>
      <c r="G93" s="1">
        <v>79.158237999999997</v>
      </c>
      <c r="H93" s="1">
        <v>0.2611</v>
      </c>
      <c r="I93">
        <v>359</v>
      </c>
    </row>
    <row r="94" spans="1:9" x14ac:dyDescent="0.3">
      <c r="A94">
        <v>2022</v>
      </c>
      <c r="B94">
        <v>2</v>
      </c>
      <c r="C94" s="1" t="s">
        <v>26</v>
      </c>
      <c r="D94" s="1" t="s">
        <v>16</v>
      </c>
      <c r="E94" s="1" t="s">
        <v>13</v>
      </c>
      <c r="F94" s="1">
        <v>5.3100000000000001E-2</v>
      </c>
      <c r="G94" s="1">
        <v>5.0842169999999998</v>
      </c>
      <c r="H94" s="1">
        <v>2.3900000000000001E-2</v>
      </c>
      <c r="I94">
        <v>52</v>
      </c>
    </row>
    <row r="95" spans="1:9" x14ac:dyDescent="0.3">
      <c r="A95">
        <v>2022</v>
      </c>
      <c r="B95">
        <v>2</v>
      </c>
      <c r="C95" s="1" t="s">
        <v>26</v>
      </c>
      <c r="D95" s="1" t="s">
        <v>19</v>
      </c>
      <c r="E95" s="1" t="s">
        <v>12</v>
      </c>
      <c r="F95" s="1">
        <v>0.41889999999999999</v>
      </c>
      <c r="G95" s="1">
        <v>83.905488000000005</v>
      </c>
      <c r="H95" s="1">
        <v>0.155</v>
      </c>
      <c r="I95">
        <v>0</v>
      </c>
    </row>
    <row r="96" spans="1:9" x14ac:dyDescent="0.3">
      <c r="A96">
        <v>2022</v>
      </c>
      <c r="B96">
        <v>2</v>
      </c>
      <c r="C96" s="1" t="s">
        <v>32</v>
      </c>
      <c r="D96" s="1" t="s">
        <v>10</v>
      </c>
      <c r="E96" s="1" t="s">
        <v>11</v>
      </c>
      <c r="F96" s="1">
        <v>211.82910000000001</v>
      </c>
      <c r="G96" s="1">
        <v>11127.30868</v>
      </c>
      <c r="H96" s="1">
        <v>44.484099999999998</v>
      </c>
      <c r="I96">
        <v>18131</v>
      </c>
    </row>
    <row r="97" spans="1:9" x14ac:dyDescent="0.3">
      <c r="A97">
        <v>2022</v>
      </c>
      <c r="B97">
        <v>2</v>
      </c>
      <c r="C97" s="1" t="s">
        <v>32</v>
      </c>
      <c r="D97" s="1" t="s">
        <v>10</v>
      </c>
      <c r="E97" s="1" t="s">
        <v>12</v>
      </c>
      <c r="F97" s="1">
        <v>129.52809999999999</v>
      </c>
      <c r="G97" s="1">
        <v>12648.513944</v>
      </c>
      <c r="H97" s="1">
        <v>45.334800000000001</v>
      </c>
      <c r="I97">
        <v>16535</v>
      </c>
    </row>
    <row r="98" spans="1:9" x14ac:dyDescent="0.3">
      <c r="A98">
        <v>2022</v>
      </c>
      <c r="B98">
        <v>2</v>
      </c>
      <c r="C98" s="1" t="s">
        <v>32</v>
      </c>
      <c r="D98" s="1" t="s">
        <v>10</v>
      </c>
      <c r="E98" s="1" t="s">
        <v>13</v>
      </c>
      <c r="F98" s="1">
        <v>7.3784999999999998</v>
      </c>
      <c r="G98" s="1">
        <v>1108.9610170000001</v>
      </c>
      <c r="H98" s="1">
        <v>3.6892999999999998</v>
      </c>
      <c r="I98">
        <v>690</v>
      </c>
    </row>
    <row r="99" spans="1:9" x14ac:dyDescent="0.3">
      <c r="A99">
        <v>2022</v>
      </c>
      <c r="B99">
        <v>2</v>
      </c>
      <c r="C99" s="1" t="s">
        <v>32</v>
      </c>
      <c r="D99" s="1" t="s">
        <v>10</v>
      </c>
      <c r="E99" s="1" t="s">
        <v>14</v>
      </c>
      <c r="F99" s="1">
        <v>1.52E-2</v>
      </c>
      <c r="G99" s="1">
        <v>3.141648</v>
      </c>
      <c r="H99" s="1">
        <v>1.14E-2</v>
      </c>
      <c r="I99">
        <v>4</v>
      </c>
    </row>
    <row r="100" spans="1:9" x14ac:dyDescent="0.3">
      <c r="A100">
        <v>2022</v>
      </c>
      <c r="B100">
        <v>2</v>
      </c>
      <c r="C100" s="1" t="s">
        <v>32</v>
      </c>
      <c r="D100" s="1" t="s">
        <v>15</v>
      </c>
      <c r="E100" s="1" t="s">
        <v>11</v>
      </c>
      <c r="F100" s="1">
        <v>0.9859</v>
      </c>
      <c r="G100" s="1">
        <v>118.79017</v>
      </c>
      <c r="H100" s="1">
        <v>0.19719999999999999</v>
      </c>
      <c r="I100">
        <v>276</v>
      </c>
    </row>
    <row r="101" spans="1:9" x14ac:dyDescent="0.3">
      <c r="A101">
        <v>2022</v>
      </c>
      <c r="B101">
        <v>2</v>
      </c>
      <c r="C101" s="1" t="s">
        <v>32</v>
      </c>
      <c r="D101" s="1" t="s">
        <v>15</v>
      </c>
      <c r="E101" s="1" t="s">
        <v>13</v>
      </c>
      <c r="F101" s="1">
        <v>29.5518</v>
      </c>
      <c r="G101" s="1">
        <v>6283.9692070000001</v>
      </c>
      <c r="H101" s="1">
        <v>11.820600000000001</v>
      </c>
      <c r="I101">
        <v>3996</v>
      </c>
    </row>
    <row r="102" spans="1:9" x14ac:dyDescent="0.3">
      <c r="A102">
        <v>2022</v>
      </c>
      <c r="B102">
        <v>2</v>
      </c>
      <c r="C102" s="1" t="s">
        <v>32</v>
      </c>
      <c r="D102" s="1" t="s">
        <v>20</v>
      </c>
      <c r="E102" s="1" t="s">
        <v>22</v>
      </c>
      <c r="F102" s="1">
        <v>2.2894999999999999</v>
      </c>
      <c r="G102" s="1">
        <v>130.56964199999999</v>
      </c>
      <c r="H102" s="1">
        <v>0.59519999999999995</v>
      </c>
      <c r="I102">
        <v>321</v>
      </c>
    </row>
    <row r="103" spans="1:9" x14ac:dyDescent="0.3">
      <c r="A103">
        <v>2022</v>
      </c>
      <c r="B103">
        <v>2</v>
      </c>
      <c r="C103" s="1" t="s">
        <v>32</v>
      </c>
      <c r="D103" s="1" t="s">
        <v>20</v>
      </c>
      <c r="E103" s="1" t="s">
        <v>12</v>
      </c>
      <c r="F103" s="1">
        <v>26.069199999999999</v>
      </c>
      <c r="G103" s="1">
        <v>1788.1330680000001</v>
      </c>
      <c r="H103" s="1">
        <v>9.3849</v>
      </c>
      <c r="I103">
        <v>1739</v>
      </c>
    </row>
    <row r="104" spans="1:9" x14ac:dyDescent="0.3">
      <c r="A104">
        <v>2022</v>
      </c>
      <c r="B104">
        <v>2</v>
      </c>
      <c r="C104" s="1" t="s">
        <v>32</v>
      </c>
      <c r="D104" s="1" t="s">
        <v>17</v>
      </c>
      <c r="E104" s="1" t="s">
        <v>18</v>
      </c>
      <c r="F104" s="1">
        <v>10.015700000000001</v>
      </c>
      <c r="G104" s="1">
        <v>953.28915700000005</v>
      </c>
      <c r="H104" s="1">
        <v>1.8028</v>
      </c>
      <c r="I104">
        <v>3804</v>
      </c>
    </row>
    <row r="105" spans="1:9" x14ac:dyDescent="0.3">
      <c r="A105">
        <v>2022</v>
      </c>
      <c r="B105">
        <v>2</v>
      </c>
      <c r="C105" s="1" t="s">
        <v>32</v>
      </c>
      <c r="D105" s="1" t="s">
        <v>21</v>
      </c>
      <c r="E105" s="1" t="s">
        <v>22</v>
      </c>
      <c r="F105" s="1">
        <v>1.14E-2</v>
      </c>
      <c r="G105" s="1">
        <v>4.7138309999999999</v>
      </c>
      <c r="H105" s="1">
        <v>3.2000000000000002E-3</v>
      </c>
      <c r="I105">
        <v>5</v>
      </c>
    </row>
    <row r="106" spans="1:9" x14ac:dyDescent="0.3">
      <c r="A106">
        <v>2022</v>
      </c>
      <c r="B106">
        <v>2</v>
      </c>
      <c r="C106" s="1" t="s">
        <v>32</v>
      </c>
      <c r="D106" s="1" t="s">
        <v>21</v>
      </c>
      <c r="E106" s="1" t="s">
        <v>27</v>
      </c>
      <c r="F106" s="1">
        <v>7.7000000000000002E-3</v>
      </c>
      <c r="G106" s="1">
        <v>2.390466</v>
      </c>
      <c r="H106" s="1">
        <v>2.3E-3</v>
      </c>
      <c r="I106">
        <v>7</v>
      </c>
    </row>
    <row r="107" spans="1:9" x14ac:dyDescent="0.3">
      <c r="A107">
        <v>2022</v>
      </c>
      <c r="B107">
        <v>2</v>
      </c>
      <c r="C107" s="1" t="s">
        <v>32</v>
      </c>
      <c r="D107" s="1" t="s">
        <v>21</v>
      </c>
      <c r="E107" s="1" t="s">
        <v>13</v>
      </c>
      <c r="F107" s="1">
        <v>3.7361</v>
      </c>
      <c r="G107" s="1">
        <v>756.53332899999998</v>
      </c>
      <c r="H107" s="1">
        <v>1.4944999999999999</v>
      </c>
      <c r="I107">
        <v>411</v>
      </c>
    </row>
    <row r="108" spans="1:9" x14ac:dyDescent="0.3">
      <c r="A108">
        <v>2022</v>
      </c>
      <c r="B108">
        <v>2</v>
      </c>
      <c r="C108" s="1" t="s">
        <v>32</v>
      </c>
      <c r="D108" s="1" t="s">
        <v>33</v>
      </c>
      <c r="E108" s="1" t="s">
        <v>18</v>
      </c>
      <c r="F108" s="1">
        <v>1.3058000000000001</v>
      </c>
      <c r="G108" s="1">
        <v>401.38802099999998</v>
      </c>
      <c r="H108" s="1">
        <v>0.24809999999999999</v>
      </c>
      <c r="I108">
        <v>99</v>
      </c>
    </row>
    <row r="109" spans="1:9" x14ac:dyDescent="0.3">
      <c r="A109">
        <v>2022</v>
      </c>
      <c r="B109">
        <v>2</v>
      </c>
      <c r="C109" s="1" t="s">
        <v>32</v>
      </c>
      <c r="D109" s="1" t="s">
        <v>33</v>
      </c>
      <c r="E109" s="1" t="s">
        <v>12</v>
      </c>
      <c r="F109" s="1">
        <v>1.44E-2</v>
      </c>
      <c r="G109" s="1">
        <v>6.543679</v>
      </c>
      <c r="H109" s="1">
        <v>5.1000000000000004E-3</v>
      </c>
      <c r="I109">
        <v>3</v>
      </c>
    </row>
    <row r="110" spans="1:9" x14ac:dyDescent="0.3">
      <c r="A110">
        <v>2022</v>
      </c>
      <c r="B110">
        <v>2</v>
      </c>
      <c r="C110" s="1" t="s">
        <v>32</v>
      </c>
      <c r="D110" s="1" t="s">
        <v>33</v>
      </c>
      <c r="E110" s="1" t="s">
        <v>13</v>
      </c>
      <c r="F110" s="1">
        <v>8.6900000000000005E-2</v>
      </c>
      <c r="G110" s="1">
        <v>46.111162</v>
      </c>
      <c r="H110" s="1">
        <v>4.3499999999999997E-2</v>
      </c>
      <c r="I110">
        <v>42</v>
      </c>
    </row>
    <row r="111" spans="1:9" x14ac:dyDescent="0.3">
      <c r="A111">
        <v>2022</v>
      </c>
      <c r="B111">
        <v>2</v>
      </c>
      <c r="C111" s="1" t="s">
        <v>32</v>
      </c>
      <c r="D111" s="1" t="s">
        <v>56</v>
      </c>
      <c r="E111" s="1" t="s">
        <v>12</v>
      </c>
      <c r="F111" s="1">
        <v>4.6976000000000004</v>
      </c>
      <c r="G111" s="1">
        <v>410.97030899999999</v>
      </c>
      <c r="H111" s="1">
        <v>1.6440999999999999</v>
      </c>
      <c r="I111">
        <v>2630</v>
      </c>
    </row>
    <row r="112" spans="1:9" x14ac:dyDescent="0.3">
      <c r="A112">
        <v>2022</v>
      </c>
      <c r="B112">
        <v>2</v>
      </c>
      <c r="C112" s="1" t="s">
        <v>32</v>
      </c>
      <c r="D112" s="1" t="s">
        <v>51</v>
      </c>
      <c r="E112" s="1" t="s">
        <v>12</v>
      </c>
      <c r="F112" s="1">
        <v>4.8779000000000003</v>
      </c>
      <c r="G112" s="1">
        <v>342.93716699999999</v>
      </c>
      <c r="H112" s="1">
        <v>1.8779999999999999</v>
      </c>
      <c r="I112">
        <v>1629</v>
      </c>
    </row>
    <row r="113" spans="1:9" x14ac:dyDescent="0.3">
      <c r="A113">
        <v>2022</v>
      </c>
      <c r="B113">
        <v>2</v>
      </c>
      <c r="C113" s="1" t="s">
        <v>32</v>
      </c>
      <c r="D113" s="1" t="s">
        <v>51</v>
      </c>
      <c r="E113" s="1" t="s">
        <v>13</v>
      </c>
      <c r="F113" s="1">
        <v>0.2908</v>
      </c>
      <c r="G113" s="1">
        <v>28.097594000000001</v>
      </c>
      <c r="H113" s="1">
        <v>0.14249999999999999</v>
      </c>
      <c r="I113">
        <v>145</v>
      </c>
    </row>
    <row r="114" spans="1:9" x14ac:dyDescent="0.3">
      <c r="A114">
        <v>2022</v>
      </c>
      <c r="B114">
        <v>2</v>
      </c>
      <c r="C114" s="1" t="s">
        <v>32</v>
      </c>
      <c r="D114" s="1" t="s">
        <v>50</v>
      </c>
      <c r="E114" s="1" t="s">
        <v>27</v>
      </c>
      <c r="F114" s="1">
        <v>3.7242999999999999</v>
      </c>
      <c r="G114" s="1">
        <v>298.288386</v>
      </c>
      <c r="H114" s="1">
        <v>1.1918</v>
      </c>
      <c r="I114">
        <v>2653</v>
      </c>
    </row>
    <row r="115" spans="1:9" x14ac:dyDescent="0.3">
      <c r="A115">
        <v>2022</v>
      </c>
      <c r="B115">
        <v>2</v>
      </c>
      <c r="C115" s="1" t="s">
        <v>32</v>
      </c>
      <c r="D115" s="1" t="s">
        <v>19</v>
      </c>
      <c r="E115" s="1" t="s">
        <v>12</v>
      </c>
      <c r="F115" s="1">
        <v>1.1930000000000001</v>
      </c>
      <c r="G115" s="1">
        <v>256.50886700000001</v>
      </c>
      <c r="H115" s="1">
        <v>0.44140000000000001</v>
      </c>
      <c r="I115">
        <v>0</v>
      </c>
    </row>
    <row r="116" spans="1:9" x14ac:dyDescent="0.3">
      <c r="A116">
        <v>2022</v>
      </c>
      <c r="B116">
        <v>2</v>
      </c>
      <c r="C116" s="1" t="s">
        <v>9</v>
      </c>
      <c r="D116" s="1" t="s">
        <v>10</v>
      </c>
      <c r="E116" s="1" t="s">
        <v>46</v>
      </c>
      <c r="F116" s="1">
        <v>9.7912999999999997</v>
      </c>
      <c r="G116" s="1">
        <v>666.1454</v>
      </c>
      <c r="H116" s="1">
        <v>1.9583999999999999</v>
      </c>
      <c r="I116">
        <v>392</v>
      </c>
    </row>
    <row r="117" spans="1:9" x14ac:dyDescent="0.3">
      <c r="A117">
        <v>2022</v>
      </c>
      <c r="B117">
        <v>2</v>
      </c>
      <c r="C117" s="1" t="s">
        <v>26</v>
      </c>
      <c r="D117" s="1" t="s">
        <v>10</v>
      </c>
      <c r="E117" s="1" t="s">
        <v>46</v>
      </c>
      <c r="F117" s="1">
        <v>4.6616</v>
      </c>
      <c r="G117" s="1">
        <v>367.68819999999999</v>
      </c>
      <c r="H117" s="1">
        <v>0.93240000000000001</v>
      </c>
      <c r="I117">
        <v>843</v>
      </c>
    </row>
    <row r="118" spans="1:9" x14ac:dyDescent="0.3">
      <c r="A118">
        <v>2022</v>
      </c>
      <c r="B118">
        <v>2</v>
      </c>
      <c r="C118" s="1" t="s">
        <v>32</v>
      </c>
      <c r="D118" s="1" t="s">
        <v>10</v>
      </c>
      <c r="E118" s="1" t="s">
        <v>46</v>
      </c>
      <c r="F118" s="1">
        <v>12.1234</v>
      </c>
      <c r="G118" s="1">
        <v>992.17550000000006</v>
      </c>
      <c r="H118" s="1">
        <v>2.4245999999999999</v>
      </c>
      <c r="I118">
        <v>1624</v>
      </c>
    </row>
    <row r="119" spans="1:9" x14ac:dyDescent="0.3">
      <c r="A119">
        <v>2022</v>
      </c>
      <c r="B119">
        <v>3</v>
      </c>
      <c r="C119" s="1" t="s">
        <v>9</v>
      </c>
      <c r="D119" s="1" t="s">
        <v>10</v>
      </c>
      <c r="E119" s="1" t="s">
        <v>11</v>
      </c>
      <c r="F119" s="1">
        <v>14.1119</v>
      </c>
      <c r="G119" s="1">
        <v>1000.988615</v>
      </c>
      <c r="H119" s="1">
        <v>2.9634999999999998</v>
      </c>
      <c r="I119">
        <v>478</v>
      </c>
    </row>
    <row r="120" spans="1:9" x14ac:dyDescent="0.3">
      <c r="A120">
        <v>2022</v>
      </c>
      <c r="B120">
        <v>3</v>
      </c>
      <c r="C120" s="1" t="s">
        <v>9</v>
      </c>
      <c r="D120" s="1" t="s">
        <v>10</v>
      </c>
      <c r="E120" s="1" t="s">
        <v>12</v>
      </c>
      <c r="F120" s="1">
        <v>73.746099999999998</v>
      </c>
      <c r="G120" s="1">
        <v>7356.7611919999999</v>
      </c>
      <c r="H120" s="1">
        <v>25.811299999999999</v>
      </c>
      <c r="I120">
        <v>710</v>
      </c>
    </row>
    <row r="121" spans="1:9" x14ac:dyDescent="0.3">
      <c r="A121">
        <v>2022</v>
      </c>
      <c r="B121">
        <v>3</v>
      </c>
      <c r="C121" s="1" t="s">
        <v>9</v>
      </c>
      <c r="D121" s="1" t="s">
        <v>10</v>
      </c>
      <c r="E121" s="1" t="s">
        <v>13</v>
      </c>
      <c r="F121" s="1">
        <v>55.554200000000002</v>
      </c>
      <c r="G121" s="1">
        <v>6568.2463909999997</v>
      </c>
      <c r="H121" s="1">
        <v>27.777100000000001</v>
      </c>
      <c r="I121">
        <v>618</v>
      </c>
    </row>
    <row r="122" spans="1:9" x14ac:dyDescent="0.3">
      <c r="A122">
        <v>2022</v>
      </c>
      <c r="B122">
        <v>3</v>
      </c>
      <c r="C122" s="1" t="s">
        <v>9</v>
      </c>
      <c r="D122" s="1" t="s">
        <v>15</v>
      </c>
      <c r="E122" s="1" t="s">
        <v>11</v>
      </c>
      <c r="F122" s="1">
        <v>3.0952999999999999</v>
      </c>
      <c r="G122" s="1">
        <v>327.837154</v>
      </c>
      <c r="H122" s="1">
        <v>0.61909999999999998</v>
      </c>
      <c r="I122">
        <v>92</v>
      </c>
    </row>
    <row r="123" spans="1:9" x14ac:dyDescent="0.3">
      <c r="A123">
        <v>2022</v>
      </c>
      <c r="B123">
        <v>3</v>
      </c>
      <c r="C123" s="1" t="s">
        <v>9</v>
      </c>
      <c r="D123" s="1" t="s">
        <v>15</v>
      </c>
      <c r="E123" s="1" t="s">
        <v>13</v>
      </c>
      <c r="F123" s="1">
        <v>45.207000000000001</v>
      </c>
      <c r="G123" s="1">
        <v>9020.8903109999992</v>
      </c>
      <c r="H123" s="1">
        <v>18.082699999999999</v>
      </c>
      <c r="I123">
        <v>675</v>
      </c>
    </row>
    <row r="124" spans="1:9" x14ac:dyDescent="0.3">
      <c r="A124">
        <v>2022</v>
      </c>
      <c r="B124">
        <v>3</v>
      </c>
      <c r="C124" s="1" t="s">
        <v>9</v>
      </c>
      <c r="D124" s="1" t="s">
        <v>17</v>
      </c>
      <c r="E124" s="1" t="s">
        <v>18</v>
      </c>
      <c r="F124" s="1">
        <v>3.8064</v>
      </c>
      <c r="G124" s="1">
        <v>424.69898000000001</v>
      </c>
      <c r="H124" s="1">
        <v>0.68510000000000004</v>
      </c>
      <c r="I124">
        <v>191</v>
      </c>
    </row>
    <row r="125" spans="1:9" x14ac:dyDescent="0.3">
      <c r="A125">
        <v>2022</v>
      </c>
      <c r="B125">
        <v>3</v>
      </c>
      <c r="C125" s="1" t="s">
        <v>9</v>
      </c>
      <c r="D125" s="1" t="s">
        <v>21</v>
      </c>
      <c r="E125" s="1" t="s">
        <v>22</v>
      </c>
      <c r="F125" s="1">
        <v>1.35E-2</v>
      </c>
      <c r="G125" s="1">
        <v>4.1804649999999999</v>
      </c>
      <c r="H125" s="1">
        <v>3.8E-3</v>
      </c>
      <c r="I125">
        <v>8</v>
      </c>
    </row>
    <row r="126" spans="1:9" x14ac:dyDescent="0.3">
      <c r="A126">
        <v>2022</v>
      </c>
      <c r="B126">
        <v>3</v>
      </c>
      <c r="C126" s="1" t="s">
        <v>9</v>
      </c>
      <c r="D126" s="1" t="s">
        <v>21</v>
      </c>
      <c r="E126" s="1" t="s">
        <v>13</v>
      </c>
      <c r="F126" s="1">
        <v>2.2989999999999999</v>
      </c>
      <c r="G126" s="1">
        <v>346.64095800000001</v>
      </c>
      <c r="H126" s="1">
        <v>0.91959999999999997</v>
      </c>
      <c r="I126">
        <v>169</v>
      </c>
    </row>
    <row r="127" spans="1:9" x14ac:dyDescent="0.3">
      <c r="A127">
        <v>2022</v>
      </c>
      <c r="B127">
        <v>3</v>
      </c>
      <c r="C127" s="1" t="s">
        <v>9</v>
      </c>
      <c r="D127" s="1" t="s">
        <v>20</v>
      </c>
      <c r="E127" s="1" t="s">
        <v>22</v>
      </c>
      <c r="F127" s="1">
        <v>3.8E-3</v>
      </c>
      <c r="G127" s="1">
        <v>0.20919599999999999</v>
      </c>
      <c r="H127" s="1">
        <v>1E-3</v>
      </c>
      <c r="I127">
        <v>2</v>
      </c>
    </row>
    <row r="128" spans="1:9" x14ac:dyDescent="0.3">
      <c r="A128">
        <v>2022</v>
      </c>
      <c r="B128">
        <v>3</v>
      </c>
      <c r="C128" s="1" t="s">
        <v>9</v>
      </c>
      <c r="D128" s="1" t="s">
        <v>20</v>
      </c>
      <c r="E128" s="1" t="s">
        <v>12</v>
      </c>
      <c r="F128" s="1">
        <v>2.7622</v>
      </c>
      <c r="G128" s="1">
        <v>225.40303299999999</v>
      </c>
      <c r="H128" s="1">
        <v>0.99439999999999995</v>
      </c>
      <c r="I128">
        <v>148</v>
      </c>
    </row>
    <row r="129" spans="1:9" x14ac:dyDescent="0.3">
      <c r="A129">
        <v>2022</v>
      </c>
      <c r="B129">
        <v>3</v>
      </c>
      <c r="C129" s="1" t="s">
        <v>9</v>
      </c>
      <c r="D129" s="1" t="s">
        <v>19</v>
      </c>
      <c r="E129" s="1" t="s">
        <v>12</v>
      </c>
      <c r="F129" s="1">
        <v>0.79310000000000003</v>
      </c>
      <c r="G129" s="1">
        <v>146.81078299999999</v>
      </c>
      <c r="H129" s="1">
        <v>0.29349999999999998</v>
      </c>
      <c r="I129">
        <v>30</v>
      </c>
    </row>
    <row r="130" spans="1:9" x14ac:dyDescent="0.3">
      <c r="A130">
        <v>2022</v>
      </c>
      <c r="B130">
        <v>3</v>
      </c>
      <c r="C130" s="1" t="s">
        <v>9</v>
      </c>
      <c r="D130" s="1" t="s">
        <v>50</v>
      </c>
      <c r="E130" s="1" t="s">
        <v>27</v>
      </c>
      <c r="F130" s="1">
        <v>1.2496</v>
      </c>
      <c r="G130" s="1">
        <v>117.282172</v>
      </c>
      <c r="H130" s="1">
        <v>0.39989999999999998</v>
      </c>
      <c r="I130">
        <v>291</v>
      </c>
    </row>
    <row r="131" spans="1:9" x14ac:dyDescent="0.3">
      <c r="A131">
        <v>2022</v>
      </c>
      <c r="B131">
        <v>3</v>
      </c>
      <c r="C131" s="1" t="s">
        <v>9</v>
      </c>
      <c r="D131" s="1" t="s">
        <v>42</v>
      </c>
      <c r="E131" s="1" t="s">
        <v>13</v>
      </c>
      <c r="F131" s="1">
        <v>0.4511</v>
      </c>
      <c r="G131" s="1">
        <v>82.923760000000001</v>
      </c>
      <c r="H131" s="1">
        <v>0.1804</v>
      </c>
      <c r="I131">
        <v>0</v>
      </c>
    </row>
    <row r="132" spans="1:9" x14ac:dyDescent="0.3">
      <c r="A132">
        <v>2022</v>
      </c>
      <c r="B132">
        <v>3</v>
      </c>
      <c r="C132" s="1" t="s">
        <v>9</v>
      </c>
      <c r="D132" s="1" t="s">
        <v>56</v>
      </c>
      <c r="E132" s="1" t="s">
        <v>12</v>
      </c>
      <c r="F132" s="1">
        <v>0.83189999999999997</v>
      </c>
      <c r="G132" s="1">
        <v>75.031017000000006</v>
      </c>
      <c r="H132" s="1">
        <v>0.29110000000000003</v>
      </c>
      <c r="I132">
        <v>117</v>
      </c>
    </row>
    <row r="133" spans="1:9" x14ac:dyDescent="0.3">
      <c r="A133">
        <v>2022</v>
      </c>
      <c r="B133">
        <v>3</v>
      </c>
      <c r="C133" s="1" t="s">
        <v>9</v>
      </c>
      <c r="D133" s="1" t="s">
        <v>23</v>
      </c>
      <c r="E133" s="1" t="s">
        <v>13</v>
      </c>
      <c r="F133" s="1">
        <v>0.28070000000000001</v>
      </c>
      <c r="G133" s="1">
        <v>64.890698</v>
      </c>
      <c r="H133" s="1">
        <v>0.1123</v>
      </c>
      <c r="I133">
        <v>128</v>
      </c>
    </row>
    <row r="134" spans="1:9" x14ac:dyDescent="0.3">
      <c r="A134">
        <v>2022</v>
      </c>
      <c r="B134">
        <v>3</v>
      </c>
      <c r="C134" s="1" t="s">
        <v>26</v>
      </c>
      <c r="D134" s="1" t="s">
        <v>10</v>
      </c>
      <c r="E134" s="1" t="s">
        <v>11</v>
      </c>
      <c r="F134" s="1">
        <v>52.485700000000001</v>
      </c>
      <c r="G134" s="1">
        <v>3593.9786079999999</v>
      </c>
      <c r="H134" s="1">
        <v>11.022</v>
      </c>
      <c r="I134">
        <v>8349</v>
      </c>
    </row>
    <row r="135" spans="1:9" x14ac:dyDescent="0.3">
      <c r="A135">
        <v>2022</v>
      </c>
      <c r="B135">
        <v>3</v>
      </c>
      <c r="C135" s="1" t="s">
        <v>26</v>
      </c>
      <c r="D135" s="1" t="s">
        <v>10</v>
      </c>
      <c r="E135" s="1" t="s">
        <v>12</v>
      </c>
      <c r="F135" s="1">
        <v>62.9831</v>
      </c>
      <c r="G135" s="1">
        <v>6762.7386630000001</v>
      </c>
      <c r="H135" s="1">
        <v>22.0441</v>
      </c>
      <c r="I135">
        <v>9221</v>
      </c>
    </row>
    <row r="136" spans="1:9" x14ac:dyDescent="0.3">
      <c r="A136">
        <v>2022</v>
      </c>
      <c r="B136">
        <v>3</v>
      </c>
      <c r="C136" s="1" t="s">
        <v>26</v>
      </c>
      <c r="D136" s="1" t="s">
        <v>10</v>
      </c>
      <c r="E136" s="1" t="s">
        <v>13</v>
      </c>
      <c r="F136" s="1">
        <v>3.6111</v>
      </c>
      <c r="G136" s="1">
        <v>602.11737300000004</v>
      </c>
      <c r="H136" s="1">
        <v>1.8055000000000001</v>
      </c>
      <c r="I136">
        <v>786</v>
      </c>
    </row>
    <row r="137" spans="1:9" x14ac:dyDescent="0.3">
      <c r="A137">
        <v>2022</v>
      </c>
      <c r="B137">
        <v>3</v>
      </c>
      <c r="C137" s="1" t="s">
        <v>26</v>
      </c>
      <c r="D137" s="1" t="s">
        <v>10</v>
      </c>
      <c r="E137" s="1" t="s">
        <v>14</v>
      </c>
      <c r="F137" s="1">
        <v>0.31319999999999998</v>
      </c>
      <c r="G137" s="1">
        <v>50.571637000000003</v>
      </c>
      <c r="H137" s="1">
        <v>0.2349</v>
      </c>
      <c r="I137">
        <v>179</v>
      </c>
    </row>
    <row r="138" spans="1:9" x14ac:dyDescent="0.3">
      <c r="A138">
        <v>2022</v>
      </c>
      <c r="B138">
        <v>3</v>
      </c>
      <c r="C138" s="1" t="s">
        <v>26</v>
      </c>
      <c r="D138" s="1" t="s">
        <v>15</v>
      </c>
      <c r="E138" s="1" t="s">
        <v>11</v>
      </c>
      <c r="F138" s="1">
        <v>0.62680000000000002</v>
      </c>
      <c r="G138" s="1">
        <v>67.629071999999994</v>
      </c>
      <c r="H138" s="1">
        <v>0.12540000000000001</v>
      </c>
      <c r="I138">
        <v>64</v>
      </c>
    </row>
    <row r="139" spans="1:9" x14ac:dyDescent="0.3">
      <c r="A139">
        <v>2022</v>
      </c>
      <c r="B139">
        <v>3</v>
      </c>
      <c r="C139" s="1" t="s">
        <v>26</v>
      </c>
      <c r="D139" s="1" t="s">
        <v>15</v>
      </c>
      <c r="E139" s="1" t="s">
        <v>13</v>
      </c>
      <c r="F139" s="1">
        <v>19.705200000000001</v>
      </c>
      <c r="G139" s="1">
        <v>3567.8705949999999</v>
      </c>
      <c r="H139" s="1">
        <v>7.8821000000000003</v>
      </c>
      <c r="I139">
        <v>2934</v>
      </c>
    </row>
    <row r="140" spans="1:9" x14ac:dyDescent="0.3">
      <c r="A140">
        <v>2022</v>
      </c>
      <c r="B140">
        <v>3</v>
      </c>
      <c r="C140" s="1" t="s">
        <v>26</v>
      </c>
      <c r="D140" s="1" t="s">
        <v>20</v>
      </c>
      <c r="E140" s="1" t="s">
        <v>22</v>
      </c>
      <c r="F140" s="1">
        <v>1.1108</v>
      </c>
      <c r="G140" s="1">
        <v>68.207659000000007</v>
      </c>
      <c r="H140" s="1">
        <v>0.2888</v>
      </c>
      <c r="I140">
        <v>136</v>
      </c>
    </row>
    <row r="141" spans="1:9" x14ac:dyDescent="0.3">
      <c r="A141">
        <v>2022</v>
      </c>
      <c r="B141">
        <v>3</v>
      </c>
      <c r="C141" s="1" t="s">
        <v>26</v>
      </c>
      <c r="D141" s="1" t="s">
        <v>20</v>
      </c>
      <c r="E141" s="1" t="s">
        <v>12</v>
      </c>
      <c r="F141" s="1">
        <v>11.5989</v>
      </c>
      <c r="G141" s="1">
        <v>762.579249</v>
      </c>
      <c r="H141" s="1">
        <v>4.1756000000000002</v>
      </c>
      <c r="I141">
        <v>1371</v>
      </c>
    </row>
    <row r="142" spans="1:9" x14ac:dyDescent="0.3">
      <c r="A142">
        <v>2022</v>
      </c>
      <c r="B142">
        <v>3</v>
      </c>
      <c r="C142" s="1" t="s">
        <v>26</v>
      </c>
      <c r="D142" s="1" t="s">
        <v>17</v>
      </c>
      <c r="E142" s="1" t="s">
        <v>18</v>
      </c>
      <c r="F142" s="1">
        <v>5.4960000000000004</v>
      </c>
      <c r="G142" s="1">
        <v>517.77055199999995</v>
      </c>
      <c r="H142" s="1">
        <v>0.98929999999999996</v>
      </c>
      <c r="I142">
        <v>2432</v>
      </c>
    </row>
    <row r="143" spans="1:9" x14ac:dyDescent="0.3">
      <c r="A143">
        <v>2022</v>
      </c>
      <c r="B143">
        <v>3</v>
      </c>
      <c r="C143" s="1" t="s">
        <v>26</v>
      </c>
      <c r="D143" s="1" t="s">
        <v>51</v>
      </c>
      <c r="E143" s="1" t="s">
        <v>12</v>
      </c>
      <c r="F143" s="1">
        <v>3.3083999999999998</v>
      </c>
      <c r="G143" s="1">
        <v>227.97836000000001</v>
      </c>
      <c r="H143" s="1">
        <v>1.2737000000000001</v>
      </c>
      <c r="I143">
        <v>868</v>
      </c>
    </row>
    <row r="144" spans="1:9" x14ac:dyDescent="0.3">
      <c r="A144">
        <v>2022</v>
      </c>
      <c r="B144">
        <v>3</v>
      </c>
      <c r="C144" s="1" t="s">
        <v>26</v>
      </c>
      <c r="D144" s="1" t="s">
        <v>51</v>
      </c>
      <c r="E144" s="1" t="s">
        <v>13</v>
      </c>
      <c r="F144" s="1">
        <v>0.1235</v>
      </c>
      <c r="G144" s="1">
        <v>10.237458</v>
      </c>
      <c r="H144" s="1">
        <v>6.0499999999999998E-2</v>
      </c>
      <c r="I144">
        <v>147</v>
      </c>
    </row>
    <row r="145" spans="1:9" x14ac:dyDescent="0.3">
      <c r="A145">
        <v>2022</v>
      </c>
      <c r="B145">
        <v>3</v>
      </c>
      <c r="C145" s="1" t="s">
        <v>26</v>
      </c>
      <c r="D145" s="1" t="s">
        <v>21</v>
      </c>
      <c r="E145" s="1" t="s">
        <v>22</v>
      </c>
      <c r="F145" s="1">
        <v>1.2999999999999999E-3</v>
      </c>
      <c r="G145" s="1">
        <v>0.48920599999999997</v>
      </c>
      <c r="H145" s="1">
        <v>4.0000000000000002E-4</v>
      </c>
      <c r="I145">
        <v>3</v>
      </c>
    </row>
    <row r="146" spans="1:9" x14ac:dyDescent="0.3">
      <c r="A146">
        <v>2022</v>
      </c>
      <c r="B146">
        <v>3</v>
      </c>
      <c r="C146" s="1" t="s">
        <v>26</v>
      </c>
      <c r="D146" s="1" t="s">
        <v>21</v>
      </c>
      <c r="E146" s="1" t="s">
        <v>27</v>
      </c>
      <c r="F146" s="1">
        <v>6.1999999999999998E-3</v>
      </c>
      <c r="G146" s="1">
        <v>1.9124000000000001</v>
      </c>
      <c r="H146" s="1">
        <v>1.9E-3</v>
      </c>
      <c r="I146">
        <v>5</v>
      </c>
    </row>
    <row r="147" spans="1:9" x14ac:dyDescent="0.3">
      <c r="A147">
        <v>2022</v>
      </c>
      <c r="B147">
        <v>3</v>
      </c>
      <c r="C147" s="1" t="s">
        <v>26</v>
      </c>
      <c r="D147" s="1" t="s">
        <v>21</v>
      </c>
      <c r="E147" s="1" t="s">
        <v>13</v>
      </c>
      <c r="F147" s="1">
        <v>1.2257</v>
      </c>
      <c r="G147" s="1">
        <v>191.38331299999999</v>
      </c>
      <c r="H147" s="1">
        <v>0.4904</v>
      </c>
      <c r="I147">
        <v>385</v>
      </c>
    </row>
    <row r="148" spans="1:9" x14ac:dyDescent="0.3">
      <c r="A148">
        <v>2022</v>
      </c>
      <c r="B148">
        <v>3</v>
      </c>
      <c r="C148" s="1" t="s">
        <v>26</v>
      </c>
      <c r="D148" s="1" t="s">
        <v>50</v>
      </c>
      <c r="E148" s="1" t="s">
        <v>27</v>
      </c>
      <c r="F148" s="1">
        <v>2.2679</v>
      </c>
      <c r="G148" s="1">
        <v>163.897989</v>
      </c>
      <c r="H148" s="1">
        <v>0.72570000000000001</v>
      </c>
      <c r="I148">
        <v>1604</v>
      </c>
    </row>
    <row r="149" spans="1:9" x14ac:dyDescent="0.3">
      <c r="A149">
        <v>2022</v>
      </c>
      <c r="B149">
        <v>3</v>
      </c>
      <c r="C149" s="1" t="s">
        <v>26</v>
      </c>
      <c r="D149" s="1" t="s">
        <v>56</v>
      </c>
      <c r="E149" s="1" t="s">
        <v>12</v>
      </c>
      <c r="F149" s="1">
        <v>1.5232000000000001</v>
      </c>
      <c r="G149" s="1">
        <v>136.05799400000001</v>
      </c>
      <c r="H149" s="1">
        <v>0.53310000000000002</v>
      </c>
      <c r="I149">
        <v>642</v>
      </c>
    </row>
    <row r="150" spans="1:9" x14ac:dyDescent="0.3">
      <c r="A150">
        <v>2022</v>
      </c>
      <c r="B150">
        <v>3</v>
      </c>
      <c r="C150" s="1" t="s">
        <v>26</v>
      </c>
      <c r="D150" s="1" t="s">
        <v>19</v>
      </c>
      <c r="E150" s="1" t="s">
        <v>12</v>
      </c>
      <c r="F150" s="1">
        <v>0.65029999999999999</v>
      </c>
      <c r="G150" s="1">
        <v>131.263071</v>
      </c>
      <c r="H150" s="1">
        <v>0.24060000000000001</v>
      </c>
      <c r="I150">
        <v>0</v>
      </c>
    </row>
    <row r="151" spans="1:9" x14ac:dyDescent="0.3">
      <c r="A151">
        <v>2022</v>
      </c>
      <c r="B151">
        <v>3</v>
      </c>
      <c r="C151" s="1" t="s">
        <v>26</v>
      </c>
      <c r="D151" s="1" t="s">
        <v>55</v>
      </c>
      <c r="E151" s="1" t="s">
        <v>12</v>
      </c>
      <c r="F151" s="1">
        <v>2.1042999999999998</v>
      </c>
      <c r="G151" s="1">
        <v>110.584264</v>
      </c>
      <c r="H151" s="1">
        <v>0.73650000000000004</v>
      </c>
      <c r="I151">
        <v>454</v>
      </c>
    </row>
    <row r="152" spans="1:9" x14ac:dyDescent="0.3">
      <c r="A152">
        <v>2022</v>
      </c>
      <c r="B152">
        <v>3</v>
      </c>
      <c r="C152" s="1" t="s">
        <v>32</v>
      </c>
      <c r="D152" s="1" t="s">
        <v>10</v>
      </c>
      <c r="E152" s="1" t="s">
        <v>11</v>
      </c>
      <c r="F152" s="1">
        <v>161.93020000000001</v>
      </c>
      <c r="G152" s="1">
        <v>10159.89176</v>
      </c>
      <c r="H152" s="1">
        <v>34.005299999999998</v>
      </c>
      <c r="I152">
        <v>16513</v>
      </c>
    </row>
    <row r="153" spans="1:9" x14ac:dyDescent="0.3">
      <c r="A153">
        <v>2022</v>
      </c>
      <c r="B153">
        <v>3</v>
      </c>
      <c r="C153" s="1" t="s">
        <v>32</v>
      </c>
      <c r="D153" s="1" t="s">
        <v>10</v>
      </c>
      <c r="E153" s="1" t="s">
        <v>12</v>
      </c>
      <c r="F153" s="1">
        <v>159.762</v>
      </c>
      <c r="G153" s="1">
        <v>16676.614219999999</v>
      </c>
      <c r="H153" s="1">
        <v>55.916600000000003</v>
      </c>
      <c r="I153">
        <v>17796</v>
      </c>
    </row>
    <row r="154" spans="1:9" x14ac:dyDescent="0.3">
      <c r="A154">
        <v>2022</v>
      </c>
      <c r="B154">
        <v>3</v>
      </c>
      <c r="C154" s="1" t="s">
        <v>32</v>
      </c>
      <c r="D154" s="1" t="s">
        <v>10</v>
      </c>
      <c r="E154" s="1" t="s">
        <v>13</v>
      </c>
      <c r="F154" s="1">
        <v>26.552499999999998</v>
      </c>
      <c r="G154" s="1">
        <v>3433.7747290000002</v>
      </c>
      <c r="H154" s="1">
        <v>13.276300000000001</v>
      </c>
      <c r="I154">
        <v>918</v>
      </c>
    </row>
    <row r="155" spans="1:9" x14ac:dyDescent="0.3">
      <c r="A155">
        <v>2022</v>
      </c>
      <c r="B155">
        <v>3</v>
      </c>
      <c r="C155" s="1" t="s">
        <v>32</v>
      </c>
      <c r="D155" s="1" t="s">
        <v>10</v>
      </c>
      <c r="E155" s="1" t="s">
        <v>14</v>
      </c>
      <c r="F155" s="1">
        <v>1.6199999999999999E-2</v>
      </c>
      <c r="G155" s="1">
        <v>3.358336</v>
      </c>
      <c r="H155" s="1">
        <v>1.2200000000000001E-2</v>
      </c>
      <c r="I155">
        <v>4</v>
      </c>
    </row>
    <row r="156" spans="1:9" x14ac:dyDescent="0.3">
      <c r="A156">
        <v>2022</v>
      </c>
      <c r="B156">
        <v>3</v>
      </c>
      <c r="C156" s="1" t="s">
        <v>32</v>
      </c>
      <c r="D156" s="1" t="s">
        <v>15</v>
      </c>
      <c r="E156" s="1" t="s">
        <v>11</v>
      </c>
      <c r="F156" s="1">
        <v>1.4625999999999999</v>
      </c>
      <c r="G156" s="1">
        <v>186.26879400000001</v>
      </c>
      <c r="H156" s="1">
        <v>0.29249999999999998</v>
      </c>
      <c r="I156">
        <v>281</v>
      </c>
    </row>
    <row r="157" spans="1:9" x14ac:dyDescent="0.3">
      <c r="A157">
        <v>2022</v>
      </c>
      <c r="B157">
        <v>3</v>
      </c>
      <c r="C157" s="1" t="s">
        <v>32</v>
      </c>
      <c r="D157" s="1" t="s">
        <v>15</v>
      </c>
      <c r="E157" s="1" t="s">
        <v>13</v>
      </c>
      <c r="F157" s="1">
        <v>73.765600000000006</v>
      </c>
      <c r="G157" s="1">
        <v>14237.19253</v>
      </c>
      <c r="H157" s="1">
        <v>29.5063</v>
      </c>
      <c r="I157">
        <v>5015</v>
      </c>
    </row>
    <row r="158" spans="1:9" x14ac:dyDescent="0.3">
      <c r="A158">
        <v>2022</v>
      </c>
      <c r="B158">
        <v>3</v>
      </c>
      <c r="C158" s="1" t="s">
        <v>32</v>
      </c>
      <c r="D158" s="1" t="s">
        <v>20</v>
      </c>
      <c r="E158" s="1" t="s">
        <v>22</v>
      </c>
      <c r="F158" s="1">
        <v>2.6452</v>
      </c>
      <c r="G158" s="1">
        <v>160.44801799999999</v>
      </c>
      <c r="H158" s="1">
        <v>0.68769999999999998</v>
      </c>
      <c r="I158">
        <v>335</v>
      </c>
    </row>
    <row r="159" spans="1:9" x14ac:dyDescent="0.3">
      <c r="A159">
        <v>2022</v>
      </c>
      <c r="B159">
        <v>3</v>
      </c>
      <c r="C159" s="1" t="s">
        <v>32</v>
      </c>
      <c r="D159" s="1" t="s">
        <v>20</v>
      </c>
      <c r="E159" s="1" t="s">
        <v>12</v>
      </c>
      <c r="F159" s="1">
        <v>32.647399999999998</v>
      </c>
      <c r="G159" s="1">
        <v>2284.9223910000001</v>
      </c>
      <c r="H159" s="1">
        <v>11.753</v>
      </c>
      <c r="I159">
        <v>1770</v>
      </c>
    </row>
    <row r="160" spans="1:9" x14ac:dyDescent="0.3">
      <c r="A160">
        <v>2022</v>
      </c>
      <c r="B160">
        <v>3</v>
      </c>
      <c r="C160" s="1" t="s">
        <v>32</v>
      </c>
      <c r="D160" s="1" t="s">
        <v>21</v>
      </c>
      <c r="E160" s="1" t="s">
        <v>22</v>
      </c>
      <c r="F160" s="1">
        <v>9.7000000000000003E-3</v>
      </c>
      <c r="G160" s="1">
        <v>3.9300929999999998</v>
      </c>
      <c r="H160" s="1">
        <v>2.7000000000000001E-3</v>
      </c>
      <c r="I160">
        <v>8</v>
      </c>
    </row>
    <row r="161" spans="1:9" x14ac:dyDescent="0.3">
      <c r="A161">
        <v>2022</v>
      </c>
      <c r="B161">
        <v>3</v>
      </c>
      <c r="C161" s="1" t="s">
        <v>32</v>
      </c>
      <c r="D161" s="1" t="s">
        <v>21</v>
      </c>
      <c r="E161" s="1" t="s">
        <v>27</v>
      </c>
      <c r="F161" s="1">
        <v>4.2999999999999997E-2</v>
      </c>
      <c r="G161" s="1">
        <v>13.459402000000001</v>
      </c>
      <c r="H161" s="1">
        <v>1.29E-2</v>
      </c>
      <c r="I161">
        <v>15</v>
      </c>
    </row>
    <row r="162" spans="1:9" x14ac:dyDescent="0.3">
      <c r="A162">
        <v>2022</v>
      </c>
      <c r="B162">
        <v>3</v>
      </c>
      <c r="C162" s="1" t="s">
        <v>32</v>
      </c>
      <c r="D162" s="1" t="s">
        <v>21</v>
      </c>
      <c r="E162" s="1" t="s">
        <v>13</v>
      </c>
      <c r="F162" s="1">
        <v>4.5225</v>
      </c>
      <c r="G162" s="1">
        <v>1072.6836410000001</v>
      </c>
      <c r="H162" s="1">
        <v>1.8089999999999999</v>
      </c>
      <c r="I162">
        <v>470</v>
      </c>
    </row>
    <row r="163" spans="1:9" x14ac:dyDescent="0.3">
      <c r="A163">
        <v>2022</v>
      </c>
      <c r="B163">
        <v>3</v>
      </c>
      <c r="C163" s="1" t="s">
        <v>32</v>
      </c>
      <c r="D163" s="1" t="s">
        <v>56</v>
      </c>
      <c r="E163" s="1" t="s">
        <v>12</v>
      </c>
      <c r="F163" s="1">
        <v>10.7233</v>
      </c>
      <c r="G163" s="1">
        <v>982.05882899999995</v>
      </c>
      <c r="H163" s="1">
        <v>3.7530999999999999</v>
      </c>
      <c r="I163">
        <v>3545</v>
      </c>
    </row>
    <row r="164" spans="1:9" x14ac:dyDescent="0.3">
      <c r="A164">
        <v>2022</v>
      </c>
      <c r="B164">
        <v>3</v>
      </c>
      <c r="C164" s="1" t="s">
        <v>32</v>
      </c>
      <c r="D164" s="1" t="s">
        <v>17</v>
      </c>
      <c r="E164" s="1" t="s">
        <v>18</v>
      </c>
      <c r="F164" s="1">
        <v>9.3745999999999992</v>
      </c>
      <c r="G164" s="1">
        <v>947.04014199999995</v>
      </c>
      <c r="H164" s="1">
        <v>1.6874</v>
      </c>
      <c r="I164">
        <v>3564</v>
      </c>
    </row>
    <row r="165" spans="1:9" x14ac:dyDescent="0.3">
      <c r="A165">
        <v>2022</v>
      </c>
      <c r="B165">
        <v>3</v>
      </c>
      <c r="C165" s="1" t="s">
        <v>32</v>
      </c>
      <c r="D165" s="1" t="s">
        <v>33</v>
      </c>
      <c r="E165" s="1" t="s">
        <v>18</v>
      </c>
      <c r="F165" s="1">
        <v>2.2362000000000002</v>
      </c>
      <c r="G165" s="1">
        <v>709.715146</v>
      </c>
      <c r="H165" s="1">
        <v>0.42480000000000001</v>
      </c>
      <c r="I165">
        <v>116</v>
      </c>
    </row>
    <row r="166" spans="1:9" x14ac:dyDescent="0.3">
      <c r="A166">
        <v>2022</v>
      </c>
      <c r="B166">
        <v>3</v>
      </c>
      <c r="C166" s="1" t="s">
        <v>32</v>
      </c>
      <c r="D166" s="1" t="s">
        <v>33</v>
      </c>
      <c r="E166" s="1" t="s">
        <v>12</v>
      </c>
      <c r="F166" s="1">
        <v>5.0999999999999997E-2</v>
      </c>
      <c r="G166" s="1">
        <v>22.146691000000001</v>
      </c>
      <c r="H166" s="1">
        <v>1.7999999999999999E-2</v>
      </c>
      <c r="I166">
        <v>6</v>
      </c>
    </row>
    <row r="167" spans="1:9" x14ac:dyDescent="0.3">
      <c r="A167">
        <v>2022</v>
      </c>
      <c r="B167">
        <v>3</v>
      </c>
      <c r="C167" s="1" t="s">
        <v>32</v>
      </c>
      <c r="D167" s="1" t="s">
        <v>33</v>
      </c>
      <c r="E167" s="1" t="s">
        <v>13</v>
      </c>
      <c r="F167" s="1">
        <v>0.16880000000000001</v>
      </c>
      <c r="G167" s="1">
        <v>88.881426000000005</v>
      </c>
      <c r="H167" s="1">
        <v>8.4400000000000003E-2</v>
      </c>
      <c r="I167">
        <v>64</v>
      </c>
    </row>
    <row r="168" spans="1:9" x14ac:dyDescent="0.3">
      <c r="A168">
        <v>2022</v>
      </c>
      <c r="B168">
        <v>3</v>
      </c>
      <c r="C168" s="1" t="s">
        <v>32</v>
      </c>
      <c r="D168" s="1" t="s">
        <v>50</v>
      </c>
      <c r="E168" s="1" t="s">
        <v>27</v>
      </c>
      <c r="F168" s="1">
        <v>7.9659000000000004</v>
      </c>
      <c r="G168" s="1">
        <v>521.41672300000005</v>
      </c>
      <c r="H168" s="1">
        <v>2.5491000000000001</v>
      </c>
      <c r="I168">
        <v>3499</v>
      </c>
    </row>
    <row r="169" spans="1:9" x14ac:dyDescent="0.3">
      <c r="A169">
        <v>2022</v>
      </c>
      <c r="B169">
        <v>3</v>
      </c>
      <c r="C169" s="1" t="s">
        <v>32</v>
      </c>
      <c r="D169" s="1" t="s">
        <v>34</v>
      </c>
      <c r="E169" s="1" t="s">
        <v>12</v>
      </c>
      <c r="F169" s="1">
        <v>0.4466</v>
      </c>
      <c r="G169" s="1">
        <v>200.89193399999999</v>
      </c>
      <c r="H169" s="1">
        <v>0.15629999999999999</v>
      </c>
      <c r="I169">
        <v>0</v>
      </c>
    </row>
    <row r="170" spans="1:9" x14ac:dyDescent="0.3">
      <c r="A170">
        <v>2022</v>
      </c>
      <c r="B170">
        <v>3</v>
      </c>
      <c r="C170" s="1" t="s">
        <v>32</v>
      </c>
      <c r="D170" s="1" t="s">
        <v>34</v>
      </c>
      <c r="E170" s="1" t="s">
        <v>13</v>
      </c>
      <c r="F170" s="1">
        <v>0.53059999999999996</v>
      </c>
      <c r="G170" s="1">
        <v>290.884253</v>
      </c>
      <c r="H170" s="1">
        <v>0.22289999999999999</v>
      </c>
      <c r="I170">
        <v>0</v>
      </c>
    </row>
    <row r="171" spans="1:9" x14ac:dyDescent="0.3">
      <c r="A171">
        <v>2022</v>
      </c>
      <c r="B171">
        <v>3</v>
      </c>
      <c r="C171" s="1" t="s">
        <v>32</v>
      </c>
      <c r="D171" s="1" t="s">
        <v>51</v>
      </c>
      <c r="E171" s="1" t="s">
        <v>12</v>
      </c>
      <c r="F171" s="1">
        <v>5.4265999999999996</v>
      </c>
      <c r="G171" s="1">
        <v>395.15684199999998</v>
      </c>
      <c r="H171" s="1">
        <v>2.0891999999999999</v>
      </c>
      <c r="I171">
        <v>1692</v>
      </c>
    </row>
    <row r="172" spans="1:9" x14ac:dyDescent="0.3">
      <c r="A172">
        <v>2022</v>
      </c>
      <c r="B172">
        <v>3</v>
      </c>
      <c r="C172" s="1" t="s">
        <v>32</v>
      </c>
      <c r="D172" s="1" t="s">
        <v>51</v>
      </c>
      <c r="E172" s="1" t="s">
        <v>13</v>
      </c>
      <c r="F172" s="1">
        <v>0.27129999999999999</v>
      </c>
      <c r="G172" s="1">
        <v>25.76972</v>
      </c>
      <c r="H172" s="1">
        <v>0.13289999999999999</v>
      </c>
      <c r="I172">
        <v>135</v>
      </c>
    </row>
    <row r="173" spans="1:9" x14ac:dyDescent="0.3">
      <c r="A173">
        <v>2022</v>
      </c>
      <c r="B173">
        <v>3</v>
      </c>
      <c r="C173" s="1" t="s">
        <v>9</v>
      </c>
      <c r="D173" s="1" t="s">
        <v>10</v>
      </c>
      <c r="E173" s="1" t="s">
        <v>46</v>
      </c>
      <c r="F173" s="1">
        <v>16.243300000000001</v>
      </c>
      <c r="G173" s="1">
        <v>1111.4856</v>
      </c>
      <c r="H173" s="1">
        <v>3.2486000000000002</v>
      </c>
      <c r="I173">
        <v>339</v>
      </c>
    </row>
    <row r="174" spans="1:9" x14ac:dyDescent="0.3">
      <c r="A174">
        <v>2022</v>
      </c>
      <c r="B174">
        <v>3</v>
      </c>
      <c r="C174" s="1" t="s">
        <v>26</v>
      </c>
      <c r="D174" s="1" t="s">
        <v>10</v>
      </c>
      <c r="E174" s="1" t="s">
        <v>46</v>
      </c>
      <c r="F174" s="1">
        <v>3.9952000000000001</v>
      </c>
      <c r="G174" s="1">
        <v>333.67649999999998</v>
      </c>
      <c r="H174" s="1">
        <v>0.79890000000000005</v>
      </c>
      <c r="I174">
        <v>791</v>
      </c>
    </row>
    <row r="175" spans="1:9" x14ac:dyDescent="0.3">
      <c r="A175">
        <v>2022</v>
      </c>
      <c r="B175">
        <v>3</v>
      </c>
      <c r="C175" s="1" t="s">
        <v>32</v>
      </c>
      <c r="D175" s="1" t="s">
        <v>10</v>
      </c>
      <c r="E175" s="1" t="s">
        <v>46</v>
      </c>
      <c r="F175" s="1">
        <v>18.528300000000002</v>
      </c>
      <c r="G175" s="1">
        <v>1307.2</v>
      </c>
      <c r="H175" s="1">
        <v>3.7056</v>
      </c>
      <c r="I175">
        <v>1466</v>
      </c>
    </row>
    <row r="176" spans="1:9" x14ac:dyDescent="0.3">
      <c r="A176">
        <v>2022</v>
      </c>
      <c r="B176">
        <v>4</v>
      </c>
      <c r="C176" s="1" t="s">
        <v>9</v>
      </c>
      <c r="D176" s="1" t="s">
        <v>10</v>
      </c>
      <c r="E176" s="1" t="s">
        <v>11</v>
      </c>
      <c r="F176" s="1">
        <v>11.337899999999999</v>
      </c>
      <c r="G176" s="1">
        <v>820.41610800000001</v>
      </c>
      <c r="H176" s="1">
        <v>2.3809</v>
      </c>
      <c r="I176">
        <v>442</v>
      </c>
    </row>
    <row r="177" spans="1:9" x14ac:dyDescent="0.3">
      <c r="A177">
        <v>2022</v>
      </c>
      <c r="B177">
        <v>4</v>
      </c>
      <c r="C177" s="1" t="s">
        <v>9</v>
      </c>
      <c r="D177" s="1" t="s">
        <v>10</v>
      </c>
      <c r="E177" s="1" t="s">
        <v>12</v>
      </c>
      <c r="F177" s="1">
        <v>54.245699999999999</v>
      </c>
      <c r="G177" s="1">
        <v>5684.181431</v>
      </c>
      <c r="H177" s="1">
        <v>18.986000000000001</v>
      </c>
      <c r="I177">
        <v>679</v>
      </c>
    </row>
    <row r="178" spans="1:9" x14ac:dyDescent="0.3">
      <c r="A178">
        <v>2022</v>
      </c>
      <c r="B178">
        <v>4</v>
      </c>
      <c r="C178" s="1" t="s">
        <v>9</v>
      </c>
      <c r="D178" s="1" t="s">
        <v>10</v>
      </c>
      <c r="E178" s="1" t="s">
        <v>13</v>
      </c>
      <c r="F178" s="1">
        <v>25.783000000000001</v>
      </c>
      <c r="G178" s="1">
        <v>3564.3508029999998</v>
      </c>
      <c r="H178" s="1">
        <v>12.8916</v>
      </c>
      <c r="I178">
        <v>538</v>
      </c>
    </row>
    <row r="179" spans="1:9" x14ac:dyDescent="0.3">
      <c r="A179">
        <v>2022</v>
      </c>
      <c r="B179">
        <v>4</v>
      </c>
      <c r="C179" s="1" t="s">
        <v>9</v>
      </c>
      <c r="D179" s="1" t="s">
        <v>15</v>
      </c>
      <c r="E179" s="1" t="s">
        <v>11</v>
      </c>
      <c r="F179" s="1">
        <v>3.0257000000000001</v>
      </c>
      <c r="G179" s="1">
        <v>318.20381099999997</v>
      </c>
      <c r="H179" s="1">
        <v>0.60509999999999997</v>
      </c>
      <c r="I179">
        <v>92</v>
      </c>
    </row>
    <row r="180" spans="1:9" x14ac:dyDescent="0.3">
      <c r="A180">
        <v>2022</v>
      </c>
      <c r="B180">
        <v>4</v>
      </c>
      <c r="C180" s="1" t="s">
        <v>9</v>
      </c>
      <c r="D180" s="1" t="s">
        <v>15</v>
      </c>
      <c r="E180" s="1" t="s">
        <v>13</v>
      </c>
      <c r="F180" s="1">
        <v>29.136299999999999</v>
      </c>
      <c r="G180" s="1">
        <v>6304.3134330000003</v>
      </c>
      <c r="H180" s="1">
        <v>11.6546</v>
      </c>
      <c r="I180">
        <v>633</v>
      </c>
    </row>
    <row r="181" spans="1:9" x14ac:dyDescent="0.3">
      <c r="A181">
        <v>2022</v>
      </c>
      <c r="B181">
        <v>4</v>
      </c>
      <c r="C181" s="1" t="s">
        <v>9</v>
      </c>
      <c r="D181" s="1" t="s">
        <v>21</v>
      </c>
      <c r="E181" s="1" t="s">
        <v>22</v>
      </c>
      <c r="F181" s="1">
        <v>1.26E-2</v>
      </c>
      <c r="G181" s="1">
        <v>3.8186330000000002</v>
      </c>
      <c r="H181" s="1">
        <v>3.5000000000000001E-3</v>
      </c>
      <c r="I181">
        <v>7</v>
      </c>
    </row>
    <row r="182" spans="1:9" x14ac:dyDescent="0.3">
      <c r="A182">
        <v>2022</v>
      </c>
      <c r="B182">
        <v>4</v>
      </c>
      <c r="C182" s="1" t="s">
        <v>9</v>
      </c>
      <c r="D182" s="1" t="s">
        <v>21</v>
      </c>
      <c r="E182" s="1" t="s">
        <v>13</v>
      </c>
      <c r="F182" s="1">
        <v>2.839</v>
      </c>
      <c r="G182" s="1">
        <v>475.48093999999998</v>
      </c>
      <c r="H182" s="1">
        <v>1.1355999999999999</v>
      </c>
      <c r="I182">
        <v>163</v>
      </c>
    </row>
    <row r="183" spans="1:9" x14ac:dyDescent="0.3">
      <c r="A183">
        <v>2022</v>
      </c>
      <c r="B183">
        <v>4</v>
      </c>
      <c r="C183" s="1" t="s">
        <v>9</v>
      </c>
      <c r="D183" s="1" t="s">
        <v>17</v>
      </c>
      <c r="E183" s="1" t="s">
        <v>18</v>
      </c>
      <c r="F183" s="1">
        <v>1.7005999999999999</v>
      </c>
      <c r="G183" s="1">
        <v>203.671087</v>
      </c>
      <c r="H183" s="1">
        <v>0.30609999999999998</v>
      </c>
      <c r="I183">
        <v>167</v>
      </c>
    </row>
    <row r="184" spans="1:9" x14ac:dyDescent="0.3">
      <c r="A184">
        <v>2022</v>
      </c>
      <c r="B184">
        <v>4</v>
      </c>
      <c r="C184" s="1" t="s">
        <v>9</v>
      </c>
      <c r="D184" s="1" t="s">
        <v>20</v>
      </c>
      <c r="E184" s="1" t="s">
        <v>22</v>
      </c>
      <c r="F184" s="1">
        <v>4.5999999999999999E-3</v>
      </c>
      <c r="G184" s="1">
        <v>0.27464</v>
      </c>
      <c r="H184" s="1">
        <v>1.1999999999999999E-3</v>
      </c>
      <c r="I184">
        <v>1</v>
      </c>
    </row>
    <row r="185" spans="1:9" x14ac:dyDescent="0.3">
      <c r="A185">
        <v>2022</v>
      </c>
      <c r="B185">
        <v>4</v>
      </c>
      <c r="C185" s="1" t="s">
        <v>9</v>
      </c>
      <c r="D185" s="1" t="s">
        <v>20</v>
      </c>
      <c r="E185" s="1" t="s">
        <v>12</v>
      </c>
      <c r="F185" s="1">
        <v>2.3275000000000001</v>
      </c>
      <c r="G185" s="1">
        <v>195.82847100000001</v>
      </c>
      <c r="H185" s="1">
        <v>0.83789999999999998</v>
      </c>
      <c r="I185">
        <v>140</v>
      </c>
    </row>
    <row r="186" spans="1:9" x14ac:dyDescent="0.3">
      <c r="A186">
        <v>2022</v>
      </c>
      <c r="B186">
        <v>4</v>
      </c>
      <c r="C186" s="1" t="s">
        <v>9</v>
      </c>
      <c r="D186" s="1" t="s">
        <v>19</v>
      </c>
      <c r="E186" s="1" t="s">
        <v>12</v>
      </c>
      <c r="F186" s="1">
        <v>0.54100000000000004</v>
      </c>
      <c r="G186" s="1">
        <v>104.95249200000001</v>
      </c>
      <c r="H186" s="1">
        <v>0.2001</v>
      </c>
      <c r="I186">
        <v>0</v>
      </c>
    </row>
    <row r="187" spans="1:9" x14ac:dyDescent="0.3">
      <c r="A187">
        <v>2022</v>
      </c>
      <c r="B187">
        <v>4</v>
      </c>
      <c r="C187" s="1" t="s">
        <v>9</v>
      </c>
      <c r="D187" s="1" t="s">
        <v>57</v>
      </c>
      <c r="E187" s="1" t="s">
        <v>12</v>
      </c>
      <c r="F187" s="1">
        <v>1.4502999999999999</v>
      </c>
      <c r="G187" s="1">
        <v>92.093954999999994</v>
      </c>
      <c r="H187" s="1">
        <v>0.50760000000000005</v>
      </c>
      <c r="I187">
        <v>104</v>
      </c>
    </row>
    <row r="188" spans="1:9" x14ac:dyDescent="0.3">
      <c r="A188">
        <v>2022</v>
      </c>
      <c r="B188">
        <v>4</v>
      </c>
      <c r="C188" s="1" t="s">
        <v>9</v>
      </c>
      <c r="D188" s="1" t="s">
        <v>56</v>
      </c>
      <c r="E188" s="1" t="s">
        <v>12</v>
      </c>
      <c r="F188" s="1">
        <v>0.79239999999999999</v>
      </c>
      <c r="G188" s="1">
        <v>73.897713999999993</v>
      </c>
      <c r="H188" s="1">
        <v>0.27739999999999998</v>
      </c>
      <c r="I188">
        <v>117</v>
      </c>
    </row>
    <row r="189" spans="1:9" x14ac:dyDescent="0.3">
      <c r="A189">
        <v>2022</v>
      </c>
      <c r="B189">
        <v>4</v>
      </c>
      <c r="C189" s="1" t="s">
        <v>9</v>
      </c>
      <c r="D189" s="1" t="s">
        <v>50</v>
      </c>
      <c r="E189" s="1" t="s">
        <v>27</v>
      </c>
      <c r="F189" s="1">
        <v>0.48530000000000001</v>
      </c>
      <c r="G189" s="1">
        <v>55.820227000000003</v>
      </c>
      <c r="H189" s="1">
        <v>0.15529999999999999</v>
      </c>
      <c r="I189">
        <v>245</v>
      </c>
    </row>
    <row r="190" spans="1:9" x14ac:dyDescent="0.3">
      <c r="A190">
        <v>2022</v>
      </c>
      <c r="B190">
        <v>4</v>
      </c>
      <c r="C190" s="1" t="s">
        <v>9</v>
      </c>
      <c r="D190" s="1" t="s">
        <v>23</v>
      </c>
      <c r="E190" s="1" t="s">
        <v>13</v>
      </c>
      <c r="F190" s="1">
        <v>0.22070000000000001</v>
      </c>
      <c r="G190" s="1">
        <v>52.923910999999997</v>
      </c>
      <c r="H190" s="1">
        <v>8.8300000000000003E-2</v>
      </c>
      <c r="I190">
        <v>125</v>
      </c>
    </row>
    <row r="191" spans="1:9" x14ac:dyDescent="0.3">
      <c r="A191">
        <v>2022</v>
      </c>
      <c r="B191">
        <v>4</v>
      </c>
      <c r="C191" s="1" t="s">
        <v>26</v>
      </c>
      <c r="D191" s="1" t="s">
        <v>10</v>
      </c>
      <c r="E191" s="1" t="s">
        <v>11</v>
      </c>
      <c r="F191" s="1">
        <v>41.018300000000004</v>
      </c>
      <c r="G191" s="1">
        <v>2841.1043800000002</v>
      </c>
      <c r="H191" s="1">
        <v>8.6137999999999995</v>
      </c>
      <c r="I191">
        <v>7512</v>
      </c>
    </row>
    <row r="192" spans="1:9" x14ac:dyDescent="0.3">
      <c r="A192">
        <v>2022</v>
      </c>
      <c r="B192">
        <v>4</v>
      </c>
      <c r="C192" s="1" t="s">
        <v>26</v>
      </c>
      <c r="D192" s="1" t="s">
        <v>10</v>
      </c>
      <c r="E192" s="1" t="s">
        <v>12</v>
      </c>
      <c r="F192" s="1">
        <v>61.099299999999999</v>
      </c>
      <c r="G192" s="1">
        <v>6623.0000179999997</v>
      </c>
      <c r="H192" s="1">
        <v>21.384699999999999</v>
      </c>
      <c r="I192">
        <v>8855</v>
      </c>
    </row>
    <row r="193" spans="1:9" x14ac:dyDescent="0.3">
      <c r="A193">
        <v>2022</v>
      </c>
      <c r="B193">
        <v>4</v>
      </c>
      <c r="C193" s="1" t="s">
        <v>26</v>
      </c>
      <c r="D193" s="1" t="s">
        <v>10</v>
      </c>
      <c r="E193" s="1" t="s">
        <v>13</v>
      </c>
      <c r="F193" s="1">
        <v>2.8633999999999999</v>
      </c>
      <c r="G193" s="1">
        <v>525.96028000000001</v>
      </c>
      <c r="H193" s="1">
        <v>1.4317</v>
      </c>
      <c r="I193">
        <v>472</v>
      </c>
    </row>
    <row r="194" spans="1:9" x14ac:dyDescent="0.3">
      <c r="A194">
        <v>2022</v>
      </c>
      <c r="B194">
        <v>4</v>
      </c>
      <c r="C194" s="1" t="s">
        <v>26</v>
      </c>
      <c r="D194" s="1" t="s">
        <v>10</v>
      </c>
      <c r="E194" s="1" t="s">
        <v>14</v>
      </c>
      <c r="F194" s="1">
        <v>0.30299999999999999</v>
      </c>
      <c r="G194" s="1">
        <v>48.940376000000001</v>
      </c>
      <c r="H194" s="1">
        <v>0.2273</v>
      </c>
      <c r="I194">
        <v>179</v>
      </c>
    </row>
    <row r="195" spans="1:9" x14ac:dyDescent="0.3">
      <c r="A195">
        <v>2022</v>
      </c>
      <c r="B195">
        <v>4</v>
      </c>
      <c r="C195" s="1" t="s">
        <v>26</v>
      </c>
      <c r="D195" s="1" t="s">
        <v>15</v>
      </c>
      <c r="E195" s="1" t="s">
        <v>11</v>
      </c>
      <c r="F195" s="1">
        <v>1.0727</v>
      </c>
      <c r="G195" s="1">
        <v>113.266212</v>
      </c>
      <c r="H195" s="1">
        <v>0.21460000000000001</v>
      </c>
      <c r="I195">
        <v>73</v>
      </c>
    </row>
    <row r="196" spans="1:9" x14ac:dyDescent="0.3">
      <c r="A196">
        <v>2022</v>
      </c>
      <c r="B196">
        <v>4</v>
      </c>
      <c r="C196" s="1" t="s">
        <v>26</v>
      </c>
      <c r="D196" s="1" t="s">
        <v>15</v>
      </c>
      <c r="E196" s="1" t="s">
        <v>13</v>
      </c>
      <c r="F196" s="1">
        <v>17.859200000000001</v>
      </c>
      <c r="G196" s="1">
        <v>3527.4231639999998</v>
      </c>
      <c r="H196" s="1">
        <v>7.1436999999999999</v>
      </c>
      <c r="I196">
        <v>2396</v>
      </c>
    </row>
    <row r="197" spans="1:9" x14ac:dyDescent="0.3">
      <c r="A197">
        <v>2022</v>
      </c>
      <c r="B197">
        <v>4</v>
      </c>
      <c r="C197" s="1" t="s">
        <v>26</v>
      </c>
      <c r="D197" s="1" t="s">
        <v>20</v>
      </c>
      <c r="E197" s="1" t="s">
        <v>22</v>
      </c>
      <c r="F197" s="1">
        <v>1.0960000000000001</v>
      </c>
      <c r="G197" s="1">
        <v>63.418239</v>
      </c>
      <c r="H197" s="1">
        <v>0.28499999999999998</v>
      </c>
      <c r="I197">
        <v>155</v>
      </c>
    </row>
    <row r="198" spans="1:9" x14ac:dyDescent="0.3">
      <c r="A198">
        <v>2022</v>
      </c>
      <c r="B198">
        <v>4</v>
      </c>
      <c r="C198" s="1" t="s">
        <v>26</v>
      </c>
      <c r="D198" s="1" t="s">
        <v>20</v>
      </c>
      <c r="E198" s="1" t="s">
        <v>12</v>
      </c>
      <c r="F198" s="1">
        <v>10.1778</v>
      </c>
      <c r="G198" s="1">
        <v>634.86123199999997</v>
      </c>
      <c r="H198" s="1">
        <v>3.6640999999999999</v>
      </c>
      <c r="I198">
        <v>1409</v>
      </c>
    </row>
    <row r="199" spans="1:9" x14ac:dyDescent="0.3">
      <c r="A199">
        <v>2022</v>
      </c>
      <c r="B199">
        <v>4</v>
      </c>
      <c r="C199" s="1" t="s">
        <v>26</v>
      </c>
      <c r="D199" s="1" t="s">
        <v>17</v>
      </c>
      <c r="E199" s="1" t="s">
        <v>18</v>
      </c>
      <c r="F199" s="1">
        <v>4.4524999999999997</v>
      </c>
      <c r="G199" s="1">
        <v>416.92419599999999</v>
      </c>
      <c r="H199" s="1">
        <v>0.8014</v>
      </c>
      <c r="I199">
        <v>1675</v>
      </c>
    </row>
    <row r="200" spans="1:9" x14ac:dyDescent="0.3">
      <c r="A200">
        <v>2022</v>
      </c>
      <c r="B200">
        <v>4</v>
      </c>
      <c r="C200" s="1" t="s">
        <v>26</v>
      </c>
      <c r="D200" s="1" t="s">
        <v>51</v>
      </c>
      <c r="E200" s="1" t="s">
        <v>12</v>
      </c>
      <c r="F200" s="1">
        <v>2.0219999999999998</v>
      </c>
      <c r="G200" s="1">
        <v>142.50128599999999</v>
      </c>
      <c r="H200" s="1">
        <v>0.77839999999999998</v>
      </c>
      <c r="I200">
        <v>883</v>
      </c>
    </row>
    <row r="201" spans="1:9" x14ac:dyDescent="0.3">
      <c r="A201">
        <v>2022</v>
      </c>
      <c r="B201">
        <v>4</v>
      </c>
      <c r="C201" s="1" t="s">
        <v>26</v>
      </c>
      <c r="D201" s="1" t="s">
        <v>51</v>
      </c>
      <c r="E201" s="1" t="s">
        <v>13</v>
      </c>
      <c r="F201" s="1">
        <v>1.6967000000000001</v>
      </c>
      <c r="G201" s="1">
        <v>141.081872</v>
      </c>
      <c r="H201" s="1">
        <v>0.83140000000000003</v>
      </c>
      <c r="I201">
        <v>281</v>
      </c>
    </row>
    <row r="202" spans="1:9" x14ac:dyDescent="0.3">
      <c r="A202">
        <v>2022</v>
      </c>
      <c r="B202">
        <v>4</v>
      </c>
      <c r="C202" s="1" t="s">
        <v>26</v>
      </c>
      <c r="D202" s="1" t="s">
        <v>21</v>
      </c>
      <c r="E202" s="1" t="s">
        <v>22</v>
      </c>
      <c r="F202" s="1">
        <v>2E-3</v>
      </c>
      <c r="G202" s="1">
        <v>0.89559599999999995</v>
      </c>
      <c r="H202" s="1">
        <v>5.9999999999999995E-4</v>
      </c>
      <c r="I202">
        <v>2</v>
      </c>
    </row>
    <row r="203" spans="1:9" x14ac:dyDescent="0.3">
      <c r="A203">
        <v>2022</v>
      </c>
      <c r="B203">
        <v>4</v>
      </c>
      <c r="C203" s="1" t="s">
        <v>26</v>
      </c>
      <c r="D203" s="1" t="s">
        <v>21</v>
      </c>
      <c r="E203" s="1" t="s">
        <v>27</v>
      </c>
      <c r="F203" s="1">
        <v>6.9999999999999999E-4</v>
      </c>
      <c r="G203" s="1">
        <v>0.238702</v>
      </c>
      <c r="H203" s="1">
        <v>2.0000000000000001E-4</v>
      </c>
      <c r="I203">
        <v>2</v>
      </c>
    </row>
    <row r="204" spans="1:9" x14ac:dyDescent="0.3">
      <c r="A204">
        <v>2022</v>
      </c>
      <c r="B204">
        <v>4</v>
      </c>
      <c r="C204" s="1" t="s">
        <v>26</v>
      </c>
      <c r="D204" s="1" t="s">
        <v>21</v>
      </c>
      <c r="E204" s="1" t="s">
        <v>13</v>
      </c>
      <c r="F204" s="1">
        <v>1.2879</v>
      </c>
      <c r="G204" s="1">
        <v>227.064729</v>
      </c>
      <c r="H204" s="1">
        <v>0.51519999999999999</v>
      </c>
      <c r="I204">
        <v>388</v>
      </c>
    </row>
    <row r="205" spans="1:9" x14ac:dyDescent="0.3">
      <c r="A205">
        <v>2022</v>
      </c>
      <c r="B205">
        <v>4</v>
      </c>
      <c r="C205" s="1" t="s">
        <v>26</v>
      </c>
      <c r="D205" s="1" t="s">
        <v>56</v>
      </c>
      <c r="E205" s="1" t="s">
        <v>12</v>
      </c>
      <c r="F205" s="1">
        <v>1.6755</v>
      </c>
      <c r="G205" s="1">
        <v>152.96133399999999</v>
      </c>
      <c r="H205" s="1">
        <v>0.58640000000000003</v>
      </c>
      <c r="I205">
        <v>814</v>
      </c>
    </row>
    <row r="206" spans="1:9" x14ac:dyDescent="0.3">
      <c r="A206">
        <v>2022</v>
      </c>
      <c r="B206">
        <v>4</v>
      </c>
      <c r="C206" s="1" t="s">
        <v>26</v>
      </c>
      <c r="D206" s="1" t="s">
        <v>50</v>
      </c>
      <c r="E206" s="1" t="s">
        <v>27</v>
      </c>
      <c r="F206" s="1">
        <v>1.2133</v>
      </c>
      <c r="G206" s="1">
        <v>95.999382999999995</v>
      </c>
      <c r="H206" s="1">
        <v>0.38819999999999999</v>
      </c>
      <c r="I206">
        <v>1026</v>
      </c>
    </row>
    <row r="207" spans="1:9" x14ac:dyDescent="0.3">
      <c r="A207">
        <v>2022</v>
      </c>
      <c r="B207">
        <v>4</v>
      </c>
      <c r="C207" s="1" t="s">
        <v>26</v>
      </c>
      <c r="D207" s="1" t="s">
        <v>57</v>
      </c>
      <c r="E207" s="1" t="s">
        <v>12</v>
      </c>
      <c r="F207" s="1">
        <v>1.1158999999999999</v>
      </c>
      <c r="G207" s="1">
        <v>89.912221000000002</v>
      </c>
      <c r="H207" s="1">
        <v>0.39050000000000001</v>
      </c>
      <c r="I207">
        <v>566</v>
      </c>
    </row>
    <row r="208" spans="1:9" x14ac:dyDescent="0.3">
      <c r="A208">
        <v>2022</v>
      </c>
      <c r="B208">
        <v>4</v>
      </c>
      <c r="C208" s="1" t="s">
        <v>26</v>
      </c>
      <c r="D208" s="1" t="s">
        <v>16</v>
      </c>
      <c r="E208" s="1" t="s">
        <v>11</v>
      </c>
      <c r="F208" s="1">
        <v>1.2441</v>
      </c>
      <c r="G208" s="1">
        <v>83.254228999999995</v>
      </c>
      <c r="H208" s="1">
        <v>0.28620000000000001</v>
      </c>
      <c r="I208">
        <v>0</v>
      </c>
    </row>
    <row r="209" spans="1:9" x14ac:dyDescent="0.3">
      <c r="A209">
        <v>2022</v>
      </c>
      <c r="B209">
        <v>4</v>
      </c>
      <c r="C209" s="1" t="s">
        <v>26</v>
      </c>
      <c r="D209" s="1" t="s">
        <v>16</v>
      </c>
      <c r="E209" s="1" t="s">
        <v>13</v>
      </c>
      <c r="F209" s="1">
        <v>7.6E-3</v>
      </c>
      <c r="G209" s="1">
        <v>1.0291360000000001</v>
      </c>
      <c r="H209" s="1">
        <v>3.3999999999999998E-3</v>
      </c>
      <c r="I209">
        <v>0</v>
      </c>
    </row>
    <row r="210" spans="1:9" x14ac:dyDescent="0.3">
      <c r="A210">
        <v>2022</v>
      </c>
      <c r="B210">
        <v>4</v>
      </c>
      <c r="C210" s="1" t="s">
        <v>32</v>
      </c>
      <c r="D210" s="1" t="s">
        <v>10</v>
      </c>
      <c r="E210" s="1" t="s">
        <v>11</v>
      </c>
      <c r="F210" s="1">
        <v>94.072100000000006</v>
      </c>
      <c r="G210" s="1">
        <v>6235.1577299999999</v>
      </c>
      <c r="H210" s="1">
        <v>19.755099999999999</v>
      </c>
      <c r="I210">
        <v>13935</v>
      </c>
    </row>
    <row r="211" spans="1:9" x14ac:dyDescent="0.3">
      <c r="A211">
        <v>2022</v>
      </c>
      <c r="B211">
        <v>4</v>
      </c>
      <c r="C211" s="1" t="s">
        <v>32</v>
      </c>
      <c r="D211" s="1" t="s">
        <v>10</v>
      </c>
      <c r="E211" s="1" t="s">
        <v>12</v>
      </c>
      <c r="F211" s="1">
        <v>150.4402</v>
      </c>
      <c r="G211" s="1">
        <v>15700.382104</v>
      </c>
      <c r="H211" s="1">
        <v>52.6541</v>
      </c>
      <c r="I211">
        <v>17610</v>
      </c>
    </row>
    <row r="212" spans="1:9" x14ac:dyDescent="0.3">
      <c r="A212">
        <v>2022</v>
      </c>
      <c r="B212">
        <v>4</v>
      </c>
      <c r="C212" s="1" t="s">
        <v>32</v>
      </c>
      <c r="D212" s="1" t="s">
        <v>10</v>
      </c>
      <c r="E212" s="1" t="s">
        <v>13</v>
      </c>
      <c r="F212" s="1">
        <v>12.196300000000001</v>
      </c>
      <c r="G212" s="1">
        <v>1938.3899759999999</v>
      </c>
      <c r="H212" s="1">
        <v>6.0980999999999996</v>
      </c>
      <c r="I212">
        <v>971</v>
      </c>
    </row>
    <row r="213" spans="1:9" x14ac:dyDescent="0.3">
      <c r="A213">
        <v>2022</v>
      </c>
      <c r="B213">
        <v>4</v>
      </c>
      <c r="C213" s="1" t="s">
        <v>32</v>
      </c>
      <c r="D213" s="1" t="s">
        <v>10</v>
      </c>
      <c r="E213" s="1" t="s">
        <v>14</v>
      </c>
      <c r="F213" s="1">
        <v>1.5699999999999999E-2</v>
      </c>
      <c r="G213" s="1">
        <v>3.2499920000000002</v>
      </c>
      <c r="H213" s="1">
        <v>1.18E-2</v>
      </c>
      <c r="I213">
        <v>4</v>
      </c>
    </row>
    <row r="214" spans="1:9" x14ac:dyDescent="0.3">
      <c r="A214">
        <v>2022</v>
      </c>
      <c r="B214">
        <v>4</v>
      </c>
      <c r="C214" s="1" t="s">
        <v>32</v>
      </c>
      <c r="D214" s="1" t="s">
        <v>15</v>
      </c>
      <c r="E214" s="1" t="s">
        <v>11</v>
      </c>
      <c r="F214" s="1">
        <v>1.2804</v>
      </c>
      <c r="G214" s="1">
        <v>166.170232</v>
      </c>
      <c r="H214" s="1">
        <v>0.25609999999999999</v>
      </c>
      <c r="I214">
        <v>230</v>
      </c>
    </row>
    <row r="215" spans="1:9" x14ac:dyDescent="0.3">
      <c r="A215">
        <v>2022</v>
      </c>
      <c r="B215">
        <v>4</v>
      </c>
      <c r="C215" s="1" t="s">
        <v>32</v>
      </c>
      <c r="D215" s="1" t="s">
        <v>15</v>
      </c>
      <c r="E215" s="1" t="s">
        <v>13</v>
      </c>
      <c r="F215" s="1">
        <v>41.0715</v>
      </c>
      <c r="G215" s="1">
        <v>8986.1269680000005</v>
      </c>
      <c r="H215" s="1">
        <v>16.428599999999999</v>
      </c>
      <c r="I215">
        <v>4466</v>
      </c>
    </row>
    <row r="216" spans="1:9" x14ac:dyDescent="0.3">
      <c r="A216">
        <v>2022</v>
      </c>
      <c r="B216">
        <v>4</v>
      </c>
      <c r="C216" s="1" t="s">
        <v>32</v>
      </c>
      <c r="D216" s="1" t="s">
        <v>20</v>
      </c>
      <c r="E216" s="1" t="s">
        <v>22</v>
      </c>
      <c r="F216" s="1">
        <v>2.6467000000000001</v>
      </c>
      <c r="G216" s="1">
        <v>152.97903700000001</v>
      </c>
      <c r="H216" s="1">
        <v>0.68810000000000004</v>
      </c>
      <c r="I216">
        <v>337</v>
      </c>
    </row>
    <row r="217" spans="1:9" x14ac:dyDescent="0.3">
      <c r="A217">
        <v>2022</v>
      </c>
      <c r="B217">
        <v>4</v>
      </c>
      <c r="C217" s="1" t="s">
        <v>32</v>
      </c>
      <c r="D217" s="1" t="s">
        <v>20</v>
      </c>
      <c r="E217" s="1" t="s">
        <v>12</v>
      </c>
      <c r="F217" s="1">
        <v>32.6462</v>
      </c>
      <c r="G217" s="1">
        <v>2037.907029</v>
      </c>
      <c r="H217" s="1">
        <v>11.752599999999999</v>
      </c>
      <c r="I217">
        <v>1760</v>
      </c>
    </row>
    <row r="218" spans="1:9" x14ac:dyDescent="0.3">
      <c r="A218">
        <v>2022</v>
      </c>
      <c r="B218">
        <v>4</v>
      </c>
      <c r="C218" s="1" t="s">
        <v>32</v>
      </c>
      <c r="D218" s="1" t="s">
        <v>21</v>
      </c>
      <c r="E218" s="1" t="s">
        <v>22</v>
      </c>
      <c r="F218" s="1">
        <v>5.1999999999999998E-3</v>
      </c>
      <c r="G218" s="1">
        <v>2.054427</v>
      </c>
      <c r="H218" s="1">
        <v>1.4E-3</v>
      </c>
      <c r="I218">
        <v>4</v>
      </c>
    </row>
    <row r="219" spans="1:9" x14ac:dyDescent="0.3">
      <c r="A219">
        <v>2022</v>
      </c>
      <c r="B219">
        <v>4</v>
      </c>
      <c r="C219" s="1" t="s">
        <v>32</v>
      </c>
      <c r="D219" s="1" t="s">
        <v>21</v>
      </c>
      <c r="E219" s="1" t="s">
        <v>27</v>
      </c>
      <c r="F219" s="1">
        <v>7.7299999999999994E-2</v>
      </c>
      <c r="G219" s="1">
        <v>23.693545</v>
      </c>
      <c r="H219" s="1">
        <v>2.3199999999999998E-2</v>
      </c>
      <c r="I219">
        <v>28</v>
      </c>
    </row>
    <row r="220" spans="1:9" x14ac:dyDescent="0.3">
      <c r="A220">
        <v>2022</v>
      </c>
      <c r="B220">
        <v>4</v>
      </c>
      <c r="C220" s="1" t="s">
        <v>32</v>
      </c>
      <c r="D220" s="1" t="s">
        <v>21</v>
      </c>
      <c r="E220" s="1" t="s">
        <v>13</v>
      </c>
      <c r="F220" s="1">
        <v>4.3506999999999998</v>
      </c>
      <c r="G220" s="1">
        <v>1098.9411749999999</v>
      </c>
      <c r="H220" s="1">
        <v>1.7402</v>
      </c>
      <c r="I220">
        <v>426</v>
      </c>
    </row>
    <row r="221" spans="1:9" x14ac:dyDescent="0.3">
      <c r="A221">
        <v>2022</v>
      </c>
      <c r="B221">
        <v>4</v>
      </c>
      <c r="C221" s="1" t="s">
        <v>32</v>
      </c>
      <c r="D221" s="1" t="s">
        <v>56</v>
      </c>
      <c r="E221" s="1" t="s">
        <v>12</v>
      </c>
      <c r="F221" s="1">
        <v>10.287599999999999</v>
      </c>
      <c r="G221" s="1">
        <v>955.543497</v>
      </c>
      <c r="H221" s="1">
        <v>3.6006999999999998</v>
      </c>
      <c r="I221">
        <v>3276</v>
      </c>
    </row>
    <row r="222" spans="1:9" x14ac:dyDescent="0.3">
      <c r="A222">
        <v>2022</v>
      </c>
      <c r="B222">
        <v>4</v>
      </c>
      <c r="C222" s="1" t="s">
        <v>32</v>
      </c>
      <c r="D222" s="1" t="s">
        <v>33</v>
      </c>
      <c r="E222" s="1" t="s">
        <v>18</v>
      </c>
      <c r="F222" s="1">
        <v>2.2896999999999998</v>
      </c>
      <c r="G222" s="1">
        <v>723.54970800000001</v>
      </c>
      <c r="H222" s="1">
        <v>0.435</v>
      </c>
      <c r="I222">
        <v>122</v>
      </c>
    </row>
    <row r="223" spans="1:9" x14ac:dyDescent="0.3">
      <c r="A223">
        <v>2022</v>
      </c>
      <c r="B223">
        <v>4</v>
      </c>
      <c r="C223" s="1" t="s">
        <v>32</v>
      </c>
      <c r="D223" s="1" t="s">
        <v>33</v>
      </c>
      <c r="E223" s="1" t="s">
        <v>12</v>
      </c>
      <c r="F223" s="1">
        <v>2.4E-2</v>
      </c>
      <c r="G223" s="1">
        <v>10.674282</v>
      </c>
      <c r="H223" s="1">
        <v>8.6E-3</v>
      </c>
      <c r="I223">
        <v>6</v>
      </c>
    </row>
    <row r="224" spans="1:9" x14ac:dyDescent="0.3">
      <c r="A224">
        <v>2022</v>
      </c>
      <c r="B224">
        <v>4</v>
      </c>
      <c r="C224" s="1" t="s">
        <v>32</v>
      </c>
      <c r="D224" s="1" t="s">
        <v>33</v>
      </c>
      <c r="E224" s="1" t="s">
        <v>13</v>
      </c>
      <c r="F224" s="1">
        <v>0.1361</v>
      </c>
      <c r="G224" s="1">
        <v>71.973048000000006</v>
      </c>
      <c r="H224" s="1">
        <v>6.8000000000000005E-2</v>
      </c>
      <c r="I224">
        <v>52</v>
      </c>
    </row>
    <row r="225" spans="1:9" x14ac:dyDescent="0.3">
      <c r="A225">
        <v>2022</v>
      </c>
      <c r="B225">
        <v>4</v>
      </c>
      <c r="C225" s="1" t="s">
        <v>32</v>
      </c>
      <c r="D225" s="1" t="s">
        <v>17</v>
      </c>
      <c r="E225" s="1" t="s">
        <v>18</v>
      </c>
      <c r="F225" s="1">
        <v>6.2295999999999996</v>
      </c>
      <c r="G225" s="1">
        <v>631.50654299999997</v>
      </c>
      <c r="H225" s="1">
        <v>1.1213</v>
      </c>
      <c r="I225">
        <v>2641</v>
      </c>
    </row>
    <row r="226" spans="1:9" x14ac:dyDescent="0.3">
      <c r="A226">
        <v>2022</v>
      </c>
      <c r="B226">
        <v>4</v>
      </c>
      <c r="C226" s="1" t="s">
        <v>32</v>
      </c>
      <c r="D226" s="1" t="s">
        <v>19</v>
      </c>
      <c r="E226" s="1" t="s">
        <v>12</v>
      </c>
      <c r="F226" s="1">
        <v>2.4323999999999999</v>
      </c>
      <c r="G226" s="1">
        <v>528.57777799999997</v>
      </c>
      <c r="H226" s="1">
        <v>0.9</v>
      </c>
      <c r="I226">
        <v>0</v>
      </c>
    </row>
    <row r="227" spans="1:9" x14ac:dyDescent="0.3">
      <c r="A227">
        <v>2022</v>
      </c>
      <c r="B227">
        <v>4</v>
      </c>
      <c r="C227" s="1" t="s">
        <v>32</v>
      </c>
      <c r="D227" s="1" t="s">
        <v>34</v>
      </c>
      <c r="E227" s="1" t="s">
        <v>12</v>
      </c>
      <c r="F227" s="1">
        <v>0.434</v>
      </c>
      <c r="G227" s="1">
        <v>183.83927399999999</v>
      </c>
      <c r="H227" s="1">
        <v>0.15190000000000001</v>
      </c>
      <c r="I227">
        <v>0</v>
      </c>
    </row>
    <row r="228" spans="1:9" x14ac:dyDescent="0.3">
      <c r="A228">
        <v>2022</v>
      </c>
      <c r="B228">
        <v>4</v>
      </c>
      <c r="C228" s="1" t="s">
        <v>32</v>
      </c>
      <c r="D228" s="1" t="s">
        <v>34</v>
      </c>
      <c r="E228" s="1" t="s">
        <v>13</v>
      </c>
      <c r="F228" s="1">
        <v>0.5333</v>
      </c>
      <c r="G228" s="1">
        <v>288.943805</v>
      </c>
      <c r="H228" s="1">
        <v>0.224</v>
      </c>
      <c r="I228">
        <v>0</v>
      </c>
    </row>
    <row r="229" spans="1:9" x14ac:dyDescent="0.3">
      <c r="A229">
        <v>2022</v>
      </c>
      <c r="B229">
        <v>4</v>
      </c>
      <c r="C229" s="1" t="s">
        <v>32</v>
      </c>
      <c r="D229" s="1" t="s">
        <v>51</v>
      </c>
      <c r="E229" s="1" t="s">
        <v>12</v>
      </c>
      <c r="F229" s="1">
        <v>5.2129000000000003</v>
      </c>
      <c r="G229" s="1">
        <v>362.23720600000001</v>
      </c>
      <c r="H229" s="1">
        <v>2.0070000000000001</v>
      </c>
      <c r="I229">
        <v>1569</v>
      </c>
    </row>
    <row r="230" spans="1:9" x14ac:dyDescent="0.3">
      <c r="A230">
        <v>2022</v>
      </c>
      <c r="B230">
        <v>4</v>
      </c>
      <c r="C230" s="1" t="s">
        <v>32</v>
      </c>
      <c r="D230" s="1" t="s">
        <v>51</v>
      </c>
      <c r="E230" s="1" t="s">
        <v>13</v>
      </c>
      <c r="F230" s="1">
        <v>0.46529999999999999</v>
      </c>
      <c r="G230" s="1">
        <v>42.914679</v>
      </c>
      <c r="H230" s="1">
        <v>0.22800000000000001</v>
      </c>
      <c r="I230">
        <v>130</v>
      </c>
    </row>
    <row r="231" spans="1:9" x14ac:dyDescent="0.3">
      <c r="A231">
        <v>2022</v>
      </c>
      <c r="B231">
        <v>4</v>
      </c>
      <c r="C231" s="1" t="s">
        <v>9</v>
      </c>
      <c r="D231" s="1" t="s">
        <v>10</v>
      </c>
      <c r="E231" s="1" t="s">
        <v>46</v>
      </c>
      <c r="F231" s="1">
        <v>7.3804999999999996</v>
      </c>
      <c r="G231" s="1">
        <v>577.65989999999999</v>
      </c>
      <c r="H231" s="1">
        <v>1.4761</v>
      </c>
      <c r="I231">
        <v>310</v>
      </c>
    </row>
    <row r="232" spans="1:9" x14ac:dyDescent="0.3">
      <c r="A232">
        <v>2022</v>
      </c>
      <c r="B232">
        <v>4</v>
      </c>
      <c r="C232" s="1" t="s">
        <v>26</v>
      </c>
      <c r="D232" s="1" t="s">
        <v>10</v>
      </c>
      <c r="E232" s="1" t="s">
        <v>46</v>
      </c>
      <c r="F232" s="1">
        <v>4.2591000000000001</v>
      </c>
      <c r="G232" s="1">
        <v>348.50400000000002</v>
      </c>
      <c r="H232" s="1">
        <v>0.85189999999999999</v>
      </c>
      <c r="I232">
        <v>778</v>
      </c>
    </row>
    <row r="233" spans="1:9" x14ac:dyDescent="0.3">
      <c r="A233">
        <v>2022</v>
      </c>
      <c r="B233">
        <v>4</v>
      </c>
      <c r="C233" s="1" t="s">
        <v>32</v>
      </c>
      <c r="D233" s="1" t="s">
        <v>10</v>
      </c>
      <c r="E233" s="1" t="s">
        <v>46</v>
      </c>
      <c r="F233" s="1">
        <v>28.006599999999999</v>
      </c>
      <c r="G233" s="1">
        <v>1561.4301</v>
      </c>
      <c r="H233" s="1">
        <v>5.6012000000000004</v>
      </c>
      <c r="I233">
        <v>1607</v>
      </c>
    </row>
    <row r="234" spans="1:9" x14ac:dyDescent="0.3">
      <c r="A234">
        <v>2022</v>
      </c>
      <c r="B234">
        <v>5</v>
      </c>
      <c r="C234" s="1" t="s">
        <v>9</v>
      </c>
      <c r="D234" s="1" t="s">
        <v>10</v>
      </c>
      <c r="E234" s="1" t="s">
        <v>11</v>
      </c>
      <c r="F234" s="1">
        <v>10.422700000000001</v>
      </c>
      <c r="G234" s="1">
        <v>773.76654099999996</v>
      </c>
      <c r="H234" s="1">
        <v>2.1888000000000001</v>
      </c>
      <c r="I234">
        <v>423</v>
      </c>
    </row>
    <row r="235" spans="1:9" x14ac:dyDescent="0.3">
      <c r="A235">
        <v>2022</v>
      </c>
      <c r="B235">
        <v>5</v>
      </c>
      <c r="C235" s="1" t="s">
        <v>9</v>
      </c>
      <c r="D235" s="1" t="s">
        <v>10</v>
      </c>
      <c r="E235" s="1" t="s">
        <v>12</v>
      </c>
      <c r="F235" s="1">
        <v>42.728000000000002</v>
      </c>
      <c r="G235" s="1">
        <v>4568.3092669999996</v>
      </c>
      <c r="H235" s="1">
        <v>14.9549</v>
      </c>
      <c r="I235">
        <v>677</v>
      </c>
    </row>
    <row r="236" spans="1:9" x14ac:dyDescent="0.3">
      <c r="A236">
        <v>2022</v>
      </c>
      <c r="B236">
        <v>5</v>
      </c>
      <c r="C236" s="1" t="s">
        <v>9</v>
      </c>
      <c r="D236" s="1" t="s">
        <v>10</v>
      </c>
      <c r="E236" s="1" t="s">
        <v>13</v>
      </c>
      <c r="F236" s="1">
        <v>38.6723</v>
      </c>
      <c r="G236" s="1">
        <v>4738.7843540000003</v>
      </c>
      <c r="H236" s="1">
        <v>19.336099999999998</v>
      </c>
      <c r="I236">
        <v>554</v>
      </c>
    </row>
    <row r="237" spans="1:9" x14ac:dyDescent="0.3">
      <c r="A237">
        <v>2022</v>
      </c>
      <c r="B237">
        <v>5</v>
      </c>
      <c r="C237" s="1" t="s">
        <v>9</v>
      </c>
      <c r="D237" s="1" t="s">
        <v>15</v>
      </c>
      <c r="E237" s="1" t="s">
        <v>11</v>
      </c>
      <c r="F237" s="1">
        <v>1.3643000000000001</v>
      </c>
      <c r="G237" s="1">
        <v>146.524473</v>
      </c>
      <c r="H237" s="1">
        <v>0.27289999999999998</v>
      </c>
      <c r="I237">
        <v>89</v>
      </c>
    </row>
    <row r="238" spans="1:9" x14ac:dyDescent="0.3">
      <c r="A238">
        <v>2022</v>
      </c>
      <c r="B238">
        <v>5</v>
      </c>
      <c r="C238" s="1" t="s">
        <v>9</v>
      </c>
      <c r="D238" s="1" t="s">
        <v>15</v>
      </c>
      <c r="E238" s="1" t="s">
        <v>13</v>
      </c>
      <c r="F238" s="1">
        <v>34.181800000000003</v>
      </c>
      <c r="G238" s="1">
        <v>6829.4346759999999</v>
      </c>
      <c r="H238" s="1">
        <v>13.672700000000001</v>
      </c>
      <c r="I238">
        <v>649</v>
      </c>
    </row>
    <row r="239" spans="1:9" x14ac:dyDescent="0.3">
      <c r="A239">
        <v>2022</v>
      </c>
      <c r="B239">
        <v>5</v>
      </c>
      <c r="C239" s="1" t="s">
        <v>9</v>
      </c>
      <c r="D239" s="1" t="s">
        <v>21</v>
      </c>
      <c r="E239" s="1" t="s">
        <v>22</v>
      </c>
      <c r="F239" s="1">
        <v>1.1900000000000001E-2</v>
      </c>
      <c r="G239" s="1">
        <v>3.7430439999999998</v>
      </c>
      <c r="H239" s="1">
        <v>3.3999999999999998E-3</v>
      </c>
      <c r="I239">
        <v>9</v>
      </c>
    </row>
    <row r="240" spans="1:9" x14ac:dyDescent="0.3">
      <c r="A240">
        <v>2022</v>
      </c>
      <c r="B240">
        <v>5</v>
      </c>
      <c r="C240" s="1" t="s">
        <v>9</v>
      </c>
      <c r="D240" s="1" t="s">
        <v>21</v>
      </c>
      <c r="E240" s="1" t="s">
        <v>13</v>
      </c>
      <c r="F240" s="1">
        <v>4.3141999999999996</v>
      </c>
      <c r="G240" s="1">
        <v>760.29407700000002</v>
      </c>
      <c r="H240" s="1">
        <v>1.7256</v>
      </c>
      <c r="I240">
        <v>166</v>
      </c>
    </row>
    <row r="241" spans="1:9" x14ac:dyDescent="0.3">
      <c r="A241">
        <v>2022</v>
      </c>
      <c r="B241">
        <v>5</v>
      </c>
      <c r="C241" s="1" t="s">
        <v>9</v>
      </c>
      <c r="D241" s="1" t="s">
        <v>17</v>
      </c>
      <c r="E241" s="1" t="s">
        <v>18</v>
      </c>
      <c r="F241" s="1">
        <v>1.6698999999999999</v>
      </c>
      <c r="G241" s="1">
        <v>200.27634900000001</v>
      </c>
      <c r="H241" s="1">
        <v>0.30059999999999998</v>
      </c>
      <c r="I241">
        <v>159</v>
      </c>
    </row>
    <row r="242" spans="1:9" x14ac:dyDescent="0.3">
      <c r="A242">
        <v>2022</v>
      </c>
      <c r="B242">
        <v>5</v>
      </c>
      <c r="C242" s="1" t="s">
        <v>9</v>
      </c>
      <c r="D242" s="1" t="s">
        <v>20</v>
      </c>
      <c r="E242" s="1" t="s">
        <v>22</v>
      </c>
      <c r="F242" s="1">
        <v>6.1899999999999997E-2</v>
      </c>
      <c r="G242" s="1">
        <v>3.6242230000000002</v>
      </c>
      <c r="H242" s="1">
        <v>1.61E-2</v>
      </c>
      <c r="I242">
        <v>6</v>
      </c>
    </row>
    <row r="243" spans="1:9" x14ac:dyDescent="0.3">
      <c r="A243">
        <v>2022</v>
      </c>
      <c r="B243">
        <v>5</v>
      </c>
      <c r="C243" s="1" t="s">
        <v>9</v>
      </c>
      <c r="D243" s="1" t="s">
        <v>20</v>
      </c>
      <c r="E243" s="1" t="s">
        <v>12</v>
      </c>
      <c r="F243" s="1">
        <v>2.3174000000000001</v>
      </c>
      <c r="G243" s="1">
        <v>190.920762</v>
      </c>
      <c r="H243" s="1">
        <v>0.83430000000000004</v>
      </c>
      <c r="I243">
        <v>151</v>
      </c>
    </row>
    <row r="244" spans="1:9" x14ac:dyDescent="0.3">
      <c r="A244">
        <v>2022</v>
      </c>
      <c r="B244">
        <v>5</v>
      </c>
      <c r="C244" s="1" t="s">
        <v>9</v>
      </c>
      <c r="D244" s="1" t="s">
        <v>57</v>
      </c>
      <c r="E244" s="1" t="s">
        <v>12</v>
      </c>
      <c r="F244" s="1">
        <v>2.8144999999999998</v>
      </c>
      <c r="G244" s="1">
        <v>192.815258</v>
      </c>
      <c r="H244" s="1">
        <v>0.98509999999999998</v>
      </c>
      <c r="I244">
        <v>132</v>
      </c>
    </row>
    <row r="245" spans="1:9" x14ac:dyDescent="0.3">
      <c r="A245">
        <v>2022</v>
      </c>
      <c r="B245">
        <v>5</v>
      </c>
      <c r="C245" s="1" t="s">
        <v>9</v>
      </c>
      <c r="D245" s="1" t="s">
        <v>19</v>
      </c>
      <c r="E245" s="1" t="s">
        <v>12</v>
      </c>
      <c r="F245" s="1">
        <v>0.45739999999999997</v>
      </c>
      <c r="G245" s="1">
        <v>88.075675000000004</v>
      </c>
      <c r="H245" s="1">
        <v>0.16919999999999999</v>
      </c>
      <c r="I245">
        <v>0</v>
      </c>
    </row>
    <row r="246" spans="1:9" x14ac:dyDescent="0.3">
      <c r="A246">
        <v>2022</v>
      </c>
      <c r="B246">
        <v>5</v>
      </c>
      <c r="C246" s="1" t="s">
        <v>9</v>
      </c>
      <c r="D246" s="1" t="s">
        <v>56</v>
      </c>
      <c r="E246" s="1" t="s">
        <v>12</v>
      </c>
      <c r="F246" s="1">
        <v>0.79859999999999998</v>
      </c>
      <c r="G246" s="1">
        <v>74.260341999999994</v>
      </c>
      <c r="H246" s="1">
        <v>0.27950000000000003</v>
      </c>
      <c r="I246">
        <v>109</v>
      </c>
    </row>
    <row r="247" spans="1:9" x14ac:dyDescent="0.3">
      <c r="A247">
        <v>2022</v>
      </c>
      <c r="B247">
        <v>5</v>
      </c>
      <c r="C247" s="1" t="s">
        <v>9</v>
      </c>
      <c r="D247" s="1" t="s">
        <v>50</v>
      </c>
      <c r="E247" s="1" t="s">
        <v>27</v>
      </c>
      <c r="F247" s="1">
        <v>0.45729999999999998</v>
      </c>
      <c r="G247" s="1">
        <v>52.727248000000003</v>
      </c>
      <c r="H247" s="1">
        <v>0.14630000000000001</v>
      </c>
      <c r="I247">
        <v>234</v>
      </c>
    </row>
    <row r="248" spans="1:9" x14ac:dyDescent="0.3">
      <c r="A248">
        <v>2022</v>
      </c>
      <c r="B248">
        <v>5</v>
      </c>
      <c r="C248" s="1" t="s">
        <v>9</v>
      </c>
      <c r="D248" s="1" t="s">
        <v>23</v>
      </c>
      <c r="E248" s="1" t="s">
        <v>13</v>
      </c>
      <c r="F248" s="1">
        <v>0.1885</v>
      </c>
      <c r="G248" s="1">
        <v>45.304416000000003</v>
      </c>
      <c r="H248" s="1">
        <v>7.5399999999999995E-2</v>
      </c>
      <c r="I248">
        <v>117</v>
      </c>
    </row>
    <row r="249" spans="1:9" x14ac:dyDescent="0.3">
      <c r="A249">
        <v>2022</v>
      </c>
      <c r="B249">
        <v>5</v>
      </c>
      <c r="C249" s="1" t="s">
        <v>26</v>
      </c>
      <c r="D249" s="1" t="s">
        <v>10</v>
      </c>
      <c r="E249" s="1" t="s">
        <v>11</v>
      </c>
      <c r="F249" s="1">
        <v>38.142800000000001</v>
      </c>
      <c r="G249" s="1">
        <v>2383.2716610000002</v>
      </c>
      <c r="H249" s="1">
        <v>8.01</v>
      </c>
      <c r="I249">
        <v>6985</v>
      </c>
    </row>
    <row r="250" spans="1:9" x14ac:dyDescent="0.3">
      <c r="A250">
        <v>2022</v>
      </c>
      <c r="B250">
        <v>5</v>
      </c>
      <c r="C250" s="1" t="s">
        <v>26</v>
      </c>
      <c r="D250" s="1" t="s">
        <v>10</v>
      </c>
      <c r="E250" s="1" t="s">
        <v>12</v>
      </c>
      <c r="F250" s="1">
        <v>62.5334</v>
      </c>
      <c r="G250" s="1">
        <v>6723.1640189999998</v>
      </c>
      <c r="H250" s="1">
        <v>21.886500000000002</v>
      </c>
      <c r="I250">
        <v>8839</v>
      </c>
    </row>
    <row r="251" spans="1:9" x14ac:dyDescent="0.3">
      <c r="A251">
        <v>2022</v>
      </c>
      <c r="B251">
        <v>5</v>
      </c>
      <c r="C251" s="1" t="s">
        <v>26</v>
      </c>
      <c r="D251" s="1" t="s">
        <v>10</v>
      </c>
      <c r="E251" s="1" t="s">
        <v>13</v>
      </c>
      <c r="F251" s="1">
        <v>2.8616000000000001</v>
      </c>
      <c r="G251" s="1">
        <v>523.02981699999998</v>
      </c>
      <c r="H251" s="1">
        <v>1.4308000000000001</v>
      </c>
      <c r="I251">
        <v>438</v>
      </c>
    </row>
    <row r="252" spans="1:9" x14ac:dyDescent="0.3">
      <c r="A252">
        <v>2022</v>
      </c>
      <c r="B252">
        <v>5</v>
      </c>
      <c r="C252" s="1" t="s">
        <v>26</v>
      </c>
      <c r="D252" s="1" t="s">
        <v>10</v>
      </c>
      <c r="E252" s="1" t="s">
        <v>14</v>
      </c>
      <c r="F252" s="1">
        <v>0.29330000000000001</v>
      </c>
      <c r="G252" s="1">
        <v>47.363750000000003</v>
      </c>
      <c r="H252" s="1">
        <v>0.21990000000000001</v>
      </c>
      <c r="I252">
        <v>168</v>
      </c>
    </row>
    <row r="253" spans="1:9" x14ac:dyDescent="0.3">
      <c r="A253">
        <v>2022</v>
      </c>
      <c r="B253">
        <v>5</v>
      </c>
      <c r="C253" s="1" t="s">
        <v>26</v>
      </c>
      <c r="D253" s="1" t="s">
        <v>15</v>
      </c>
      <c r="E253" s="1" t="s">
        <v>11</v>
      </c>
      <c r="F253" s="1">
        <v>0.5615</v>
      </c>
      <c r="G253" s="1">
        <v>72.253720999999999</v>
      </c>
      <c r="H253" s="1">
        <v>0.1123</v>
      </c>
      <c r="I253">
        <v>72</v>
      </c>
    </row>
    <row r="254" spans="1:9" x14ac:dyDescent="0.3">
      <c r="A254">
        <v>2022</v>
      </c>
      <c r="B254">
        <v>5</v>
      </c>
      <c r="C254" s="1" t="s">
        <v>26</v>
      </c>
      <c r="D254" s="1" t="s">
        <v>15</v>
      </c>
      <c r="E254" s="1" t="s">
        <v>13</v>
      </c>
      <c r="F254" s="1">
        <v>11.338699999999999</v>
      </c>
      <c r="G254" s="1">
        <v>2381.7023290000002</v>
      </c>
      <c r="H254" s="1">
        <v>4.5354999999999999</v>
      </c>
      <c r="I254">
        <v>1918</v>
      </c>
    </row>
    <row r="255" spans="1:9" x14ac:dyDescent="0.3">
      <c r="A255">
        <v>2022</v>
      </c>
      <c r="B255">
        <v>5</v>
      </c>
      <c r="C255" s="1" t="s">
        <v>26</v>
      </c>
      <c r="D255" s="1" t="s">
        <v>20</v>
      </c>
      <c r="E255" s="1" t="s">
        <v>22</v>
      </c>
      <c r="F255" s="1">
        <v>1.0163</v>
      </c>
      <c r="G255" s="1">
        <v>58.583002</v>
      </c>
      <c r="H255" s="1">
        <v>0.26419999999999999</v>
      </c>
      <c r="I255">
        <v>134</v>
      </c>
    </row>
    <row r="256" spans="1:9" x14ac:dyDescent="0.3">
      <c r="A256">
        <v>2022</v>
      </c>
      <c r="B256">
        <v>5</v>
      </c>
      <c r="C256" s="1" t="s">
        <v>26</v>
      </c>
      <c r="D256" s="1" t="s">
        <v>20</v>
      </c>
      <c r="E256" s="1" t="s">
        <v>12</v>
      </c>
      <c r="F256" s="1">
        <v>5.2721999999999998</v>
      </c>
      <c r="G256" s="1">
        <v>410.25194900000002</v>
      </c>
      <c r="H256" s="1">
        <v>1.8978999999999999</v>
      </c>
      <c r="I256">
        <v>1380</v>
      </c>
    </row>
    <row r="257" spans="1:9" x14ac:dyDescent="0.3">
      <c r="A257">
        <v>2022</v>
      </c>
      <c r="B257">
        <v>5</v>
      </c>
      <c r="C257" s="1" t="s">
        <v>26</v>
      </c>
      <c r="D257" s="1" t="s">
        <v>57</v>
      </c>
      <c r="E257" s="1" t="s">
        <v>12</v>
      </c>
      <c r="F257" s="1">
        <v>4.7601000000000004</v>
      </c>
      <c r="G257" s="1">
        <v>382.14135900000002</v>
      </c>
      <c r="H257" s="1">
        <v>1.6660999999999999</v>
      </c>
      <c r="I257">
        <v>870</v>
      </c>
    </row>
    <row r="258" spans="1:9" x14ac:dyDescent="0.3">
      <c r="A258">
        <v>2022</v>
      </c>
      <c r="B258">
        <v>5</v>
      </c>
      <c r="C258" s="1" t="s">
        <v>26</v>
      </c>
      <c r="D258" s="1" t="s">
        <v>17</v>
      </c>
      <c r="E258" s="1" t="s">
        <v>18</v>
      </c>
      <c r="F258" s="1">
        <v>3.8740999999999999</v>
      </c>
      <c r="G258" s="1">
        <v>350.53213</v>
      </c>
      <c r="H258" s="1">
        <v>0.69730000000000003</v>
      </c>
      <c r="I258">
        <v>1441</v>
      </c>
    </row>
    <row r="259" spans="1:9" x14ac:dyDescent="0.3">
      <c r="A259">
        <v>2022</v>
      </c>
      <c r="B259">
        <v>5</v>
      </c>
      <c r="C259" s="1" t="s">
        <v>26</v>
      </c>
      <c r="D259" s="1" t="s">
        <v>21</v>
      </c>
      <c r="E259" s="1" t="s">
        <v>22</v>
      </c>
      <c r="F259" s="1">
        <v>6.9999999999999999E-4</v>
      </c>
      <c r="G259" s="1">
        <v>0.296985</v>
      </c>
      <c r="H259" s="1">
        <v>2.0000000000000001E-4</v>
      </c>
      <c r="I259">
        <v>2</v>
      </c>
    </row>
    <row r="260" spans="1:9" x14ac:dyDescent="0.3">
      <c r="A260">
        <v>2022</v>
      </c>
      <c r="B260">
        <v>5</v>
      </c>
      <c r="C260" s="1" t="s">
        <v>26</v>
      </c>
      <c r="D260" s="1" t="s">
        <v>21</v>
      </c>
      <c r="E260" s="1" t="s">
        <v>27</v>
      </c>
      <c r="F260" s="1">
        <v>9.1999999999999998E-3</v>
      </c>
      <c r="G260" s="1">
        <v>2.8114439999999998</v>
      </c>
      <c r="H260" s="1">
        <v>2.8E-3</v>
      </c>
      <c r="I260">
        <v>11</v>
      </c>
    </row>
    <row r="261" spans="1:9" x14ac:dyDescent="0.3">
      <c r="A261">
        <v>2022</v>
      </c>
      <c r="B261">
        <v>5</v>
      </c>
      <c r="C261" s="1" t="s">
        <v>26</v>
      </c>
      <c r="D261" s="1" t="s">
        <v>21</v>
      </c>
      <c r="E261" s="1" t="s">
        <v>13</v>
      </c>
      <c r="F261" s="1">
        <v>1.3945000000000001</v>
      </c>
      <c r="G261" s="1">
        <v>246.06579400000001</v>
      </c>
      <c r="H261" s="1">
        <v>0.55779999999999996</v>
      </c>
      <c r="I261">
        <v>345</v>
      </c>
    </row>
    <row r="262" spans="1:9" x14ac:dyDescent="0.3">
      <c r="A262">
        <v>2022</v>
      </c>
      <c r="B262">
        <v>5</v>
      </c>
      <c r="C262" s="1" t="s">
        <v>26</v>
      </c>
      <c r="D262" s="1" t="s">
        <v>51</v>
      </c>
      <c r="E262" s="1" t="s">
        <v>12</v>
      </c>
      <c r="F262" s="1">
        <v>3.0453000000000001</v>
      </c>
      <c r="G262" s="1">
        <v>174.863686</v>
      </c>
      <c r="H262" s="1">
        <v>1.1724000000000001</v>
      </c>
      <c r="I262">
        <v>915</v>
      </c>
    </row>
    <row r="263" spans="1:9" x14ac:dyDescent="0.3">
      <c r="A263">
        <v>2022</v>
      </c>
      <c r="B263">
        <v>5</v>
      </c>
      <c r="C263" s="1" t="s">
        <v>26</v>
      </c>
      <c r="D263" s="1" t="s">
        <v>51</v>
      </c>
      <c r="E263" s="1" t="s">
        <v>13</v>
      </c>
      <c r="F263" s="1">
        <v>0.33839999999999998</v>
      </c>
      <c r="G263" s="1">
        <v>24.139054999999999</v>
      </c>
      <c r="H263" s="1">
        <v>0.1658</v>
      </c>
      <c r="I263">
        <v>144</v>
      </c>
    </row>
    <row r="264" spans="1:9" x14ac:dyDescent="0.3">
      <c r="A264">
        <v>2022</v>
      </c>
      <c r="B264">
        <v>5</v>
      </c>
      <c r="C264" s="1" t="s">
        <v>26</v>
      </c>
      <c r="D264" s="1" t="s">
        <v>56</v>
      </c>
      <c r="E264" s="1" t="s">
        <v>12</v>
      </c>
      <c r="F264" s="1">
        <v>1.4164000000000001</v>
      </c>
      <c r="G264" s="1">
        <v>129.82277099999999</v>
      </c>
      <c r="H264" s="1">
        <v>0.49569999999999997</v>
      </c>
      <c r="I264">
        <v>529</v>
      </c>
    </row>
    <row r="265" spans="1:9" x14ac:dyDescent="0.3">
      <c r="A265">
        <v>2022</v>
      </c>
      <c r="B265">
        <v>5</v>
      </c>
      <c r="C265" s="1" t="s">
        <v>26</v>
      </c>
      <c r="D265" s="1" t="s">
        <v>50</v>
      </c>
      <c r="E265" s="1" t="s">
        <v>27</v>
      </c>
      <c r="F265" s="1">
        <v>1.3728</v>
      </c>
      <c r="G265" s="1">
        <v>107.913191</v>
      </c>
      <c r="H265" s="1">
        <v>0.43930000000000002</v>
      </c>
      <c r="I265">
        <v>1203</v>
      </c>
    </row>
    <row r="266" spans="1:9" x14ac:dyDescent="0.3">
      <c r="A266">
        <v>2022</v>
      </c>
      <c r="B266">
        <v>5</v>
      </c>
      <c r="C266" s="1" t="s">
        <v>26</v>
      </c>
      <c r="D266" s="1" t="s">
        <v>55</v>
      </c>
      <c r="E266" s="1" t="s">
        <v>12</v>
      </c>
      <c r="F266" s="1">
        <v>1.5551999999999999</v>
      </c>
      <c r="G266" s="1">
        <v>76.888582</v>
      </c>
      <c r="H266" s="1">
        <v>0.5444</v>
      </c>
      <c r="I266">
        <v>336</v>
      </c>
    </row>
    <row r="267" spans="1:9" x14ac:dyDescent="0.3">
      <c r="A267">
        <v>2022</v>
      </c>
      <c r="B267">
        <v>5</v>
      </c>
      <c r="C267" s="1" t="s">
        <v>32</v>
      </c>
      <c r="D267" s="1" t="s">
        <v>10</v>
      </c>
      <c r="E267" s="1" t="s">
        <v>11</v>
      </c>
      <c r="F267" s="1">
        <v>83.008799999999994</v>
      </c>
      <c r="G267" s="1">
        <v>5184.360197</v>
      </c>
      <c r="H267" s="1">
        <v>17.431899999999999</v>
      </c>
      <c r="I267">
        <v>12256</v>
      </c>
    </row>
    <row r="268" spans="1:9" x14ac:dyDescent="0.3">
      <c r="A268">
        <v>2022</v>
      </c>
      <c r="B268">
        <v>5</v>
      </c>
      <c r="C268" s="1" t="s">
        <v>32</v>
      </c>
      <c r="D268" s="1" t="s">
        <v>10</v>
      </c>
      <c r="E268" s="1" t="s">
        <v>12</v>
      </c>
      <c r="F268" s="1">
        <v>139.11660000000001</v>
      </c>
      <c r="G268" s="1">
        <v>14277.08856</v>
      </c>
      <c r="H268" s="1">
        <v>48.6907</v>
      </c>
      <c r="I268">
        <v>18024</v>
      </c>
    </row>
    <row r="269" spans="1:9" x14ac:dyDescent="0.3">
      <c r="A269">
        <v>2022</v>
      </c>
      <c r="B269">
        <v>5</v>
      </c>
      <c r="C269" s="1" t="s">
        <v>32</v>
      </c>
      <c r="D269" s="1" t="s">
        <v>10</v>
      </c>
      <c r="E269" s="1" t="s">
        <v>13</v>
      </c>
      <c r="F269" s="1">
        <v>11.2546</v>
      </c>
      <c r="G269" s="1">
        <v>1644.230536</v>
      </c>
      <c r="H269" s="1">
        <v>5.6273</v>
      </c>
      <c r="I269">
        <v>891</v>
      </c>
    </row>
    <row r="270" spans="1:9" x14ac:dyDescent="0.3">
      <c r="A270">
        <v>2022</v>
      </c>
      <c r="B270">
        <v>5</v>
      </c>
      <c r="C270" s="1" t="s">
        <v>32</v>
      </c>
      <c r="D270" s="1" t="s">
        <v>10</v>
      </c>
      <c r="E270" s="1" t="s">
        <v>14</v>
      </c>
      <c r="F270" s="1">
        <v>1.7299999999999999E-2</v>
      </c>
      <c r="G270" s="1">
        <v>3.582185</v>
      </c>
      <c r="H270" s="1">
        <v>1.2999999999999999E-2</v>
      </c>
      <c r="I270">
        <v>5</v>
      </c>
    </row>
    <row r="271" spans="1:9" x14ac:dyDescent="0.3">
      <c r="A271">
        <v>2022</v>
      </c>
      <c r="B271">
        <v>5</v>
      </c>
      <c r="C271" s="1" t="s">
        <v>32</v>
      </c>
      <c r="D271" s="1" t="s">
        <v>15</v>
      </c>
      <c r="E271" s="1" t="s">
        <v>11</v>
      </c>
      <c r="F271" s="1">
        <v>1.2907999999999999</v>
      </c>
      <c r="G271" s="1">
        <v>183.721912</v>
      </c>
      <c r="H271" s="1">
        <v>0.25819999999999999</v>
      </c>
      <c r="I271">
        <v>293</v>
      </c>
    </row>
    <row r="272" spans="1:9" x14ac:dyDescent="0.3">
      <c r="A272">
        <v>2022</v>
      </c>
      <c r="B272">
        <v>5</v>
      </c>
      <c r="C272" s="1" t="s">
        <v>32</v>
      </c>
      <c r="D272" s="1" t="s">
        <v>15</v>
      </c>
      <c r="E272" s="1" t="s">
        <v>13</v>
      </c>
      <c r="F272" s="1">
        <v>30.697199999999999</v>
      </c>
      <c r="G272" s="1">
        <v>6818.8296170000003</v>
      </c>
      <c r="H272" s="1">
        <v>12.2789</v>
      </c>
      <c r="I272">
        <v>4051</v>
      </c>
    </row>
    <row r="273" spans="1:9" x14ac:dyDescent="0.3">
      <c r="A273">
        <v>2022</v>
      </c>
      <c r="B273">
        <v>5</v>
      </c>
      <c r="C273" s="1" t="s">
        <v>32</v>
      </c>
      <c r="D273" s="1" t="s">
        <v>20</v>
      </c>
      <c r="E273" s="1" t="s">
        <v>22</v>
      </c>
      <c r="F273" s="1">
        <v>2.7366000000000001</v>
      </c>
      <c r="G273" s="1">
        <v>157.761561</v>
      </c>
      <c r="H273" s="1">
        <v>0.71150000000000002</v>
      </c>
      <c r="I273">
        <v>352</v>
      </c>
    </row>
    <row r="274" spans="1:9" x14ac:dyDescent="0.3">
      <c r="A274">
        <v>2022</v>
      </c>
      <c r="B274">
        <v>5</v>
      </c>
      <c r="C274" s="1" t="s">
        <v>32</v>
      </c>
      <c r="D274" s="1" t="s">
        <v>20</v>
      </c>
      <c r="E274" s="1" t="s">
        <v>12</v>
      </c>
      <c r="F274" s="1">
        <v>23.697700000000001</v>
      </c>
      <c r="G274" s="1">
        <v>1670.173912</v>
      </c>
      <c r="H274" s="1">
        <v>8.5312000000000001</v>
      </c>
      <c r="I274">
        <v>1669</v>
      </c>
    </row>
    <row r="275" spans="1:9" x14ac:dyDescent="0.3">
      <c r="A275">
        <v>2022</v>
      </c>
      <c r="B275">
        <v>5</v>
      </c>
      <c r="C275" s="1" t="s">
        <v>32</v>
      </c>
      <c r="D275" s="1" t="s">
        <v>21</v>
      </c>
      <c r="E275" s="1" t="s">
        <v>22</v>
      </c>
      <c r="F275" s="1">
        <v>8.8000000000000005E-3</v>
      </c>
      <c r="G275" s="1">
        <v>3.5453190000000001</v>
      </c>
      <c r="H275" s="1">
        <v>2.5000000000000001E-3</v>
      </c>
      <c r="I275">
        <v>6</v>
      </c>
    </row>
    <row r="276" spans="1:9" x14ac:dyDescent="0.3">
      <c r="A276">
        <v>2022</v>
      </c>
      <c r="B276">
        <v>5</v>
      </c>
      <c r="C276" s="1" t="s">
        <v>32</v>
      </c>
      <c r="D276" s="1" t="s">
        <v>21</v>
      </c>
      <c r="E276" s="1" t="s">
        <v>27</v>
      </c>
      <c r="F276" s="1">
        <v>5.8500000000000003E-2</v>
      </c>
      <c r="G276" s="1">
        <v>17.701398999999999</v>
      </c>
      <c r="H276" s="1">
        <v>1.7600000000000001E-2</v>
      </c>
      <c r="I276">
        <v>33</v>
      </c>
    </row>
    <row r="277" spans="1:9" x14ac:dyDescent="0.3">
      <c r="A277">
        <v>2022</v>
      </c>
      <c r="B277">
        <v>5</v>
      </c>
      <c r="C277" s="1" t="s">
        <v>32</v>
      </c>
      <c r="D277" s="1" t="s">
        <v>21</v>
      </c>
      <c r="E277" s="1" t="s">
        <v>13</v>
      </c>
      <c r="F277" s="1">
        <v>4.6614000000000004</v>
      </c>
      <c r="G277" s="1">
        <v>1070.0705849999999</v>
      </c>
      <c r="H277" s="1">
        <v>1.8646</v>
      </c>
      <c r="I277">
        <v>447</v>
      </c>
    </row>
    <row r="278" spans="1:9" x14ac:dyDescent="0.3">
      <c r="A278">
        <v>2022</v>
      </c>
      <c r="B278">
        <v>5</v>
      </c>
      <c r="C278" s="1" t="s">
        <v>32</v>
      </c>
      <c r="D278" s="1" t="s">
        <v>56</v>
      </c>
      <c r="E278" s="1" t="s">
        <v>12</v>
      </c>
      <c r="F278" s="1">
        <v>10.0082</v>
      </c>
      <c r="G278" s="1">
        <v>934.25620000000004</v>
      </c>
      <c r="H278" s="1">
        <v>3.5028999999999999</v>
      </c>
      <c r="I278">
        <v>3211</v>
      </c>
    </row>
    <row r="279" spans="1:9" x14ac:dyDescent="0.3">
      <c r="A279">
        <v>2022</v>
      </c>
      <c r="B279">
        <v>5</v>
      </c>
      <c r="C279" s="1" t="s">
        <v>32</v>
      </c>
      <c r="D279" s="1" t="s">
        <v>17</v>
      </c>
      <c r="E279" s="1" t="s">
        <v>18</v>
      </c>
      <c r="F279" s="1">
        <v>6.4932999999999996</v>
      </c>
      <c r="G279" s="1">
        <v>637.88611500000002</v>
      </c>
      <c r="H279" s="1">
        <v>1.1688000000000001</v>
      </c>
      <c r="I279">
        <v>2563</v>
      </c>
    </row>
    <row r="280" spans="1:9" x14ac:dyDescent="0.3">
      <c r="A280">
        <v>2022</v>
      </c>
      <c r="B280">
        <v>5</v>
      </c>
      <c r="C280" s="1" t="s">
        <v>32</v>
      </c>
      <c r="D280" s="1" t="s">
        <v>33</v>
      </c>
      <c r="E280" s="1" t="s">
        <v>18</v>
      </c>
      <c r="F280" s="1">
        <v>1.5366</v>
      </c>
      <c r="G280" s="1">
        <v>489.37299000000002</v>
      </c>
      <c r="H280" s="1">
        <v>0.29189999999999999</v>
      </c>
      <c r="I280">
        <v>121</v>
      </c>
    </row>
    <row r="281" spans="1:9" x14ac:dyDescent="0.3">
      <c r="A281">
        <v>2022</v>
      </c>
      <c r="B281">
        <v>5</v>
      </c>
      <c r="C281" s="1" t="s">
        <v>32</v>
      </c>
      <c r="D281" s="1" t="s">
        <v>33</v>
      </c>
      <c r="E281" s="1" t="s">
        <v>12</v>
      </c>
      <c r="F281" s="1">
        <v>2.53E-2</v>
      </c>
      <c r="G281" s="1">
        <v>11.949414000000001</v>
      </c>
      <c r="H281" s="1">
        <v>8.9999999999999993E-3</v>
      </c>
      <c r="I281">
        <v>6</v>
      </c>
    </row>
    <row r="282" spans="1:9" x14ac:dyDescent="0.3">
      <c r="A282">
        <v>2022</v>
      </c>
      <c r="B282">
        <v>5</v>
      </c>
      <c r="C282" s="1" t="s">
        <v>32</v>
      </c>
      <c r="D282" s="1" t="s">
        <v>33</v>
      </c>
      <c r="E282" s="1" t="s">
        <v>13</v>
      </c>
      <c r="F282" s="1">
        <v>9.0899999999999995E-2</v>
      </c>
      <c r="G282" s="1">
        <v>47.841617999999997</v>
      </c>
      <c r="H282" s="1">
        <v>4.5499999999999999E-2</v>
      </c>
      <c r="I282">
        <v>52</v>
      </c>
    </row>
    <row r="283" spans="1:9" x14ac:dyDescent="0.3">
      <c r="A283">
        <v>2022</v>
      </c>
      <c r="B283">
        <v>5</v>
      </c>
      <c r="C283" s="1" t="s">
        <v>32</v>
      </c>
      <c r="D283" s="1" t="s">
        <v>57</v>
      </c>
      <c r="E283" s="1" t="s">
        <v>12</v>
      </c>
      <c r="F283" s="1">
        <v>4.1803999999999997</v>
      </c>
      <c r="G283" s="1">
        <v>344.14095400000002</v>
      </c>
      <c r="H283" s="1">
        <v>1.4631000000000001</v>
      </c>
      <c r="I283">
        <v>641</v>
      </c>
    </row>
    <row r="284" spans="1:9" x14ac:dyDescent="0.3">
      <c r="A284">
        <v>2022</v>
      </c>
      <c r="B284">
        <v>5</v>
      </c>
      <c r="C284" s="1" t="s">
        <v>32</v>
      </c>
      <c r="D284" s="1" t="s">
        <v>51</v>
      </c>
      <c r="E284" s="1" t="s">
        <v>12</v>
      </c>
      <c r="F284" s="1">
        <v>4.5991</v>
      </c>
      <c r="G284" s="1">
        <v>302.88313099999999</v>
      </c>
      <c r="H284" s="1">
        <v>1.7706</v>
      </c>
      <c r="I284">
        <v>1506</v>
      </c>
    </row>
    <row r="285" spans="1:9" x14ac:dyDescent="0.3">
      <c r="A285">
        <v>2022</v>
      </c>
      <c r="B285">
        <v>5</v>
      </c>
      <c r="C285" s="1" t="s">
        <v>32</v>
      </c>
      <c r="D285" s="1" t="s">
        <v>51</v>
      </c>
      <c r="E285" s="1" t="s">
        <v>13</v>
      </c>
      <c r="F285" s="1">
        <v>0.39579999999999999</v>
      </c>
      <c r="G285" s="1">
        <v>36.618056000000003</v>
      </c>
      <c r="H285" s="1">
        <v>0.19389999999999999</v>
      </c>
      <c r="I285">
        <v>125</v>
      </c>
    </row>
    <row r="286" spans="1:9" x14ac:dyDescent="0.3">
      <c r="A286">
        <v>2022</v>
      </c>
      <c r="B286">
        <v>5</v>
      </c>
      <c r="C286" s="1" t="s">
        <v>32</v>
      </c>
      <c r="D286" s="1" t="s">
        <v>34</v>
      </c>
      <c r="E286" s="1" t="s">
        <v>12</v>
      </c>
      <c r="F286" s="1">
        <v>0.45429999999999998</v>
      </c>
      <c r="G286" s="1">
        <v>194.672956</v>
      </c>
      <c r="H286" s="1">
        <v>0.159</v>
      </c>
      <c r="I286">
        <v>0</v>
      </c>
    </row>
    <row r="287" spans="1:9" x14ac:dyDescent="0.3">
      <c r="A287">
        <v>2022</v>
      </c>
      <c r="B287">
        <v>5</v>
      </c>
      <c r="C287" s="1" t="s">
        <v>32</v>
      </c>
      <c r="D287" s="1" t="s">
        <v>34</v>
      </c>
      <c r="E287" s="1" t="s">
        <v>13</v>
      </c>
      <c r="F287" s="1">
        <v>0.1734</v>
      </c>
      <c r="G287" s="1">
        <v>100.229246</v>
      </c>
      <c r="H287" s="1">
        <v>7.2800000000000004E-2</v>
      </c>
      <c r="I287">
        <v>0</v>
      </c>
    </row>
    <row r="288" spans="1:9" x14ac:dyDescent="0.3">
      <c r="A288">
        <v>2022</v>
      </c>
      <c r="B288">
        <v>5</v>
      </c>
      <c r="C288" s="1" t="s">
        <v>9</v>
      </c>
      <c r="D288" s="1" t="s">
        <v>10</v>
      </c>
      <c r="E288" s="1" t="s">
        <v>46</v>
      </c>
      <c r="F288" s="1">
        <v>6.8372999999999999</v>
      </c>
      <c r="G288" s="1">
        <v>551.19290000000001</v>
      </c>
      <c r="H288" s="1">
        <v>1.3674999999999999</v>
      </c>
      <c r="I288">
        <v>312</v>
      </c>
    </row>
    <row r="289" spans="1:9" x14ac:dyDescent="0.3">
      <c r="A289">
        <v>2022</v>
      </c>
      <c r="B289">
        <v>5</v>
      </c>
      <c r="C289" s="1" t="s">
        <v>26</v>
      </c>
      <c r="D289" s="1" t="s">
        <v>10</v>
      </c>
      <c r="E289" s="1" t="s">
        <v>46</v>
      </c>
      <c r="F289" s="1">
        <v>5.7554999999999996</v>
      </c>
      <c r="G289" s="1">
        <v>467.64339999999999</v>
      </c>
      <c r="H289" s="1">
        <v>1.151</v>
      </c>
      <c r="I289">
        <v>820</v>
      </c>
    </row>
    <row r="290" spans="1:9" x14ac:dyDescent="0.3">
      <c r="A290">
        <v>2022</v>
      </c>
      <c r="B290">
        <v>5</v>
      </c>
      <c r="C290" s="1" t="s">
        <v>32</v>
      </c>
      <c r="D290" s="1" t="s">
        <v>10</v>
      </c>
      <c r="E290" s="1" t="s">
        <v>46</v>
      </c>
      <c r="F290" s="1">
        <v>14.3789</v>
      </c>
      <c r="G290" s="1">
        <v>1050.2044000000001</v>
      </c>
      <c r="H290" s="1">
        <v>2.8757999999999999</v>
      </c>
      <c r="I290">
        <v>1236</v>
      </c>
    </row>
    <row r="291" spans="1:9" x14ac:dyDescent="0.3">
      <c r="A291">
        <v>2022</v>
      </c>
      <c r="B291">
        <v>6</v>
      </c>
      <c r="C291" s="1" t="s">
        <v>9</v>
      </c>
      <c r="D291" s="1" t="s">
        <v>10</v>
      </c>
      <c r="E291" s="1" t="s">
        <v>11</v>
      </c>
      <c r="F291" s="1">
        <v>7.5260999999999996</v>
      </c>
      <c r="G291" s="1">
        <v>562.87664700000005</v>
      </c>
      <c r="H291" s="1">
        <v>1.5805</v>
      </c>
      <c r="I291">
        <v>403</v>
      </c>
    </row>
    <row r="292" spans="1:9" x14ac:dyDescent="0.3">
      <c r="A292">
        <v>2022</v>
      </c>
      <c r="B292">
        <v>6</v>
      </c>
      <c r="C292" s="1" t="s">
        <v>9</v>
      </c>
      <c r="D292" s="1" t="s">
        <v>10</v>
      </c>
      <c r="E292" s="1" t="s">
        <v>12</v>
      </c>
      <c r="F292" s="1">
        <v>56.865200000000002</v>
      </c>
      <c r="G292" s="1">
        <v>5681.495903</v>
      </c>
      <c r="H292" s="1">
        <v>19.902799999999999</v>
      </c>
      <c r="I292">
        <v>681</v>
      </c>
    </row>
    <row r="293" spans="1:9" x14ac:dyDescent="0.3">
      <c r="A293">
        <v>2022</v>
      </c>
      <c r="B293">
        <v>6</v>
      </c>
      <c r="C293" s="1" t="s">
        <v>9</v>
      </c>
      <c r="D293" s="1" t="s">
        <v>10</v>
      </c>
      <c r="E293" s="1" t="s">
        <v>13</v>
      </c>
      <c r="F293" s="1">
        <v>22.7316</v>
      </c>
      <c r="G293" s="1">
        <v>2922.3966789999999</v>
      </c>
      <c r="H293" s="1">
        <v>11.3659</v>
      </c>
      <c r="I293">
        <v>558</v>
      </c>
    </row>
    <row r="294" spans="1:9" x14ac:dyDescent="0.3">
      <c r="A294">
        <v>2022</v>
      </c>
      <c r="B294">
        <v>6</v>
      </c>
      <c r="C294" s="1" t="s">
        <v>9</v>
      </c>
      <c r="D294" s="1" t="s">
        <v>15</v>
      </c>
      <c r="E294" s="1" t="s">
        <v>11</v>
      </c>
      <c r="F294" s="1">
        <v>1.1254999999999999</v>
      </c>
      <c r="G294" s="1">
        <v>121.08747700000001</v>
      </c>
      <c r="H294" s="1">
        <v>0.22509999999999999</v>
      </c>
      <c r="I294">
        <v>85</v>
      </c>
    </row>
    <row r="295" spans="1:9" x14ac:dyDescent="0.3">
      <c r="A295">
        <v>2022</v>
      </c>
      <c r="B295">
        <v>6</v>
      </c>
      <c r="C295" s="1" t="s">
        <v>9</v>
      </c>
      <c r="D295" s="1" t="s">
        <v>15</v>
      </c>
      <c r="E295" s="1" t="s">
        <v>13</v>
      </c>
      <c r="F295" s="1">
        <v>27.228400000000001</v>
      </c>
      <c r="G295" s="1">
        <v>5610.0487949999997</v>
      </c>
      <c r="H295" s="1">
        <v>10.891400000000001</v>
      </c>
      <c r="I295">
        <v>636</v>
      </c>
    </row>
    <row r="296" spans="1:9" x14ac:dyDescent="0.3">
      <c r="A296">
        <v>2022</v>
      </c>
      <c r="B296">
        <v>6</v>
      </c>
      <c r="C296" s="1" t="s">
        <v>9</v>
      </c>
      <c r="D296" s="1" t="s">
        <v>21</v>
      </c>
      <c r="E296" s="1" t="s">
        <v>22</v>
      </c>
      <c r="F296" s="1">
        <v>9.4999999999999998E-3</v>
      </c>
      <c r="G296" s="1">
        <v>2.8811979999999999</v>
      </c>
      <c r="H296" s="1">
        <v>2.7000000000000001E-3</v>
      </c>
      <c r="I296">
        <v>8</v>
      </c>
    </row>
    <row r="297" spans="1:9" x14ac:dyDescent="0.3">
      <c r="A297">
        <v>2022</v>
      </c>
      <c r="B297">
        <v>6</v>
      </c>
      <c r="C297" s="1" t="s">
        <v>9</v>
      </c>
      <c r="D297" s="1" t="s">
        <v>21</v>
      </c>
      <c r="E297" s="1" t="s">
        <v>13</v>
      </c>
      <c r="F297" s="1">
        <v>3.1193</v>
      </c>
      <c r="G297" s="1">
        <v>536.89680199999998</v>
      </c>
      <c r="H297" s="1">
        <v>1.2478</v>
      </c>
      <c r="I297">
        <v>166</v>
      </c>
    </row>
    <row r="298" spans="1:9" x14ac:dyDescent="0.3">
      <c r="A298">
        <v>2022</v>
      </c>
      <c r="B298">
        <v>6</v>
      </c>
      <c r="C298" s="1" t="s">
        <v>9</v>
      </c>
      <c r="D298" s="1" t="s">
        <v>17</v>
      </c>
      <c r="E298" s="1" t="s">
        <v>18</v>
      </c>
      <c r="F298" s="1">
        <v>1.9762999999999999</v>
      </c>
      <c r="G298" s="1">
        <v>231.50842900000001</v>
      </c>
      <c r="H298" s="1">
        <v>0.35570000000000002</v>
      </c>
      <c r="I298">
        <v>189</v>
      </c>
    </row>
    <row r="299" spans="1:9" x14ac:dyDescent="0.3">
      <c r="A299">
        <v>2022</v>
      </c>
      <c r="B299">
        <v>6</v>
      </c>
      <c r="C299" s="1" t="s">
        <v>9</v>
      </c>
      <c r="D299" s="1" t="s">
        <v>20</v>
      </c>
      <c r="E299" s="1" t="s">
        <v>22</v>
      </c>
      <c r="F299" s="1">
        <v>4.3200000000000002E-2</v>
      </c>
      <c r="G299" s="1">
        <v>2.4590269999999999</v>
      </c>
      <c r="H299" s="1">
        <v>1.12E-2</v>
      </c>
      <c r="I299">
        <v>5</v>
      </c>
    </row>
    <row r="300" spans="1:9" x14ac:dyDescent="0.3">
      <c r="A300">
        <v>2022</v>
      </c>
      <c r="B300">
        <v>6</v>
      </c>
      <c r="C300" s="1" t="s">
        <v>9</v>
      </c>
      <c r="D300" s="1" t="s">
        <v>20</v>
      </c>
      <c r="E300" s="1" t="s">
        <v>12</v>
      </c>
      <c r="F300" s="1">
        <v>1.9363999999999999</v>
      </c>
      <c r="G300" s="1">
        <v>166.33234999999999</v>
      </c>
      <c r="H300" s="1">
        <v>0.69710000000000005</v>
      </c>
      <c r="I300">
        <v>156</v>
      </c>
    </row>
    <row r="301" spans="1:9" x14ac:dyDescent="0.3">
      <c r="A301">
        <v>2022</v>
      </c>
      <c r="B301">
        <v>6</v>
      </c>
      <c r="C301" s="1" t="s">
        <v>9</v>
      </c>
      <c r="D301" s="1" t="s">
        <v>19</v>
      </c>
      <c r="E301" s="1" t="s">
        <v>12</v>
      </c>
      <c r="F301" s="1">
        <v>0.75600000000000001</v>
      </c>
      <c r="G301" s="1">
        <v>130.46600599999999</v>
      </c>
      <c r="H301" s="1">
        <v>0.2797</v>
      </c>
      <c r="I301">
        <v>0</v>
      </c>
    </row>
    <row r="302" spans="1:9" x14ac:dyDescent="0.3">
      <c r="A302">
        <v>2022</v>
      </c>
      <c r="B302">
        <v>6</v>
      </c>
      <c r="C302" s="1" t="s">
        <v>9</v>
      </c>
      <c r="D302" s="1" t="s">
        <v>57</v>
      </c>
      <c r="E302" s="1" t="s">
        <v>12</v>
      </c>
      <c r="F302" s="1">
        <v>1.3609</v>
      </c>
      <c r="G302" s="1">
        <v>99.192218999999994</v>
      </c>
      <c r="H302" s="1">
        <v>0.4763</v>
      </c>
      <c r="I302">
        <v>123</v>
      </c>
    </row>
    <row r="303" spans="1:9" x14ac:dyDescent="0.3">
      <c r="A303">
        <v>2022</v>
      </c>
      <c r="B303">
        <v>6</v>
      </c>
      <c r="C303" s="1" t="s">
        <v>9</v>
      </c>
      <c r="D303" s="1" t="s">
        <v>42</v>
      </c>
      <c r="E303" s="1" t="s">
        <v>13</v>
      </c>
      <c r="F303" s="1">
        <v>0.51590000000000003</v>
      </c>
      <c r="G303" s="1">
        <v>65.759904000000006</v>
      </c>
      <c r="H303" s="1">
        <v>0.2064</v>
      </c>
      <c r="I303">
        <v>0</v>
      </c>
    </row>
    <row r="304" spans="1:9" x14ac:dyDescent="0.3">
      <c r="A304">
        <v>2022</v>
      </c>
      <c r="B304">
        <v>6</v>
      </c>
      <c r="C304" s="1" t="s">
        <v>9</v>
      </c>
      <c r="D304" s="1" t="s">
        <v>56</v>
      </c>
      <c r="E304" s="1" t="s">
        <v>12</v>
      </c>
      <c r="F304" s="1">
        <v>0.69420000000000004</v>
      </c>
      <c r="G304" s="1">
        <v>64.158081999999993</v>
      </c>
      <c r="H304" s="1">
        <v>0.2429</v>
      </c>
      <c r="I304">
        <v>111</v>
      </c>
    </row>
    <row r="305" spans="1:9" x14ac:dyDescent="0.3">
      <c r="A305">
        <v>2022</v>
      </c>
      <c r="B305">
        <v>6</v>
      </c>
      <c r="C305" s="1" t="s">
        <v>9</v>
      </c>
      <c r="D305" s="1" t="s">
        <v>23</v>
      </c>
      <c r="E305" s="1" t="s">
        <v>13</v>
      </c>
      <c r="F305" s="1">
        <v>0.20499999999999999</v>
      </c>
      <c r="G305" s="1">
        <v>47.942005000000002</v>
      </c>
      <c r="H305" s="1">
        <v>8.2000000000000003E-2</v>
      </c>
      <c r="I305">
        <v>129</v>
      </c>
    </row>
    <row r="306" spans="1:9" x14ac:dyDescent="0.3">
      <c r="A306">
        <v>2022</v>
      </c>
      <c r="B306">
        <v>6</v>
      </c>
      <c r="C306" s="1" t="s">
        <v>26</v>
      </c>
      <c r="D306" s="1" t="s">
        <v>10</v>
      </c>
      <c r="E306" s="1" t="s">
        <v>11</v>
      </c>
      <c r="F306" s="1">
        <v>23.008400000000002</v>
      </c>
      <c r="G306" s="1">
        <v>1685.635691</v>
      </c>
      <c r="H306" s="1">
        <v>4.8318000000000003</v>
      </c>
      <c r="I306">
        <v>5156</v>
      </c>
    </row>
    <row r="307" spans="1:9" x14ac:dyDescent="0.3">
      <c r="A307">
        <v>2022</v>
      </c>
      <c r="B307">
        <v>6</v>
      </c>
      <c r="C307" s="1" t="s">
        <v>26</v>
      </c>
      <c r="D307" s="1" t="s">
        <v>10</v>
      </c>
      <c r="E307" s="1" t="s">
        <v>12</v>
      </c>
      <c r="F307" s="1">
        <v>49.532600000000002</v>
      </c>
      <c r="G307" s="1">
        <v>5592.5030820000002</v>
      </c>
      <c r="H307" s="1">
        <v>17.336400000000001</v>
      </c>
      <c r="I307">
        <v>9047</v>
      </c>
    </row>
    <row r="308" spans="1:9" x14ac:dyDescent="0.3">
      <c r="A308">
        <v>2022</v>
      </c>
      <c r="B308">
        <v>6</v>
      </c>
      <c r="C308" s="1" t="s">
        <v>26</v>
      </c>
      <c r="D308" s="1" t="s">
        <v>10</v>
      </c>
      <c r="E308" s="1" t="s">
        <v>13</v>
      </c>
      <c r="F308" s="1">
        <v>1.6842999999999999</v>
      </c>
      <c r="G308" s="1">
        <v>272.15079900000001</v>
      </c>
      <c r="H308" s="1">
        <v>0.84219999999999995</v>
      </c>
      <c r="I308">
        <v>405</v>
      </c>
    </row>
    <row r="309" spans="1:9" x14ac:dyDescent="0.3">
      <c r="A309">
        <v>2022</v>
      </c>
      <c r="B309">
        <v>6</v>
      </c>
      <c r="C309" s="1" t="s">
        <v>26</v>
      </c>
      <c r="D309" s="1" t="s">
        <v>10</v>
      </c>
      <c r="E309" s="1" t="s">
        <v>14</v>
      </c>
      <c r="F309" s="1">
        <v>0.2838</v>
      </c>
      <c r="G309" s="1">
        <v>45.835925000000003</v>
      </c>
      <c r="H309" s="1">
        <v>0.21279999999999999</v>
      </c>
      <c r="I309">
        <v>168</v>
      </c>
    </row>
    <row r="310" spans="1:9" x14ac:dyDescent="0.3">
      <c r="A310">
        <v>2022</v>
      </c>
      <c r="B310">
        <v>6</v>
      </c>
      <c r="C310" s="1" t="s">
        <v>26</v>
      </c>
      <c r="D310" s="1" t="s">
        <v>15</v>
      </c>
      <c r="E310" s="1" t="s">
        <v>11</v>
      </c>
      <c r="F310" s="1">
        <v>0.41360000000000002</v>
      </c>
      <c r="G310" s="1">
        <v>55.049286000000002</v>
      </c>
      <c r="H310" s="1">
        <v>8.2699999999999996E-2</v>
      </c>
      <c r="I310">
        <v>79</v>
      </c>
    </row>
    <row r="311" spans="1:9" x14ac:dyDescent="0.3">
      <c r="A311">
        <v>2022</v>
      </c>
      <c r="B311">
        <v>6</v>
      </c>
      <c r="C311" s="1" t="s">
        <v>26</v>
      </c>
      <c r="D311" s="1" t="s">
        <v>15</v>
      </c>
      <c r="E311" s="1" t="s">
        <v>13</v>
      </c>
      <c r="F311" s="1">
        <v>10.0684</v>
      </c>
      <c r="G311" s="1">
        <v>1936.7996920000001</v>
      </c>
      <c r="H311" s="1">
        <v>4.0274000000000001</v>
      </c>
      <c r="I311">
        <v>1724</v>
      </c>
    </row>
    <row r="312" spans="1:9" x14ac:dyDescent="0.3">
      <c r="A312">
        <v>2022</v>
      </c>
      <c r="B312">
        <v>6</v>
      </c>
      <c r="C312" s="1" t="s">
        <v>26</v>
      </c>
      <c r="D312" s="1" t="s">
        <v>20</v>
      </c>
      <c r="E312" s="1" t="s">
        <v>22</v>
      </c>
      <c r="F312" s="1">
        <v>0.7601</v>
      </c>
      <c r="G312" s="1">
        <v>47.310042000000003</v>
      </c>
      <c r="H312" s="1">
        <v>0.19769999999999999</v>
      </c>
      <c r="I312">
        <v>132</v>
      </c>
    </row>
    <row r="313" spans="1:9" x14ac:dyDescent="0.3">
      <c r="A313">
        <v>2022</v>
      </c>
      <c r="B313">
        <v>6</v>
      </c>
      <c r="C313" s="1" t="s">
        <v>26</v>
      </c>
      <c r="D313" s="1" t="s">
        <v>20</v>
      </c>
      <c r="E313" s="1" t="s">
        <v>12</v>
      </c>
      <c r="F313" s="1">
        <v>4.6069000000000004</v>
      </c>
      <c r="G313" s="1">
        <v>358.47950900000001</v>
      </c>
      <c r="H313" s="1">
        <v>1.6584000000000001</v>
      </c>
      <c r="I313">
        <v>1378</v>
      </c>
    </row>
    <row r="314" spans="1:9" x14ac:dyDescent="0.3">
      <c r="A314">
        <v>2022</v>
      </c>
      <c r="B314">
        <v>6</v>
      </c>
      <c r="C314" s="1" t="s">
        <v>26</v>
      </c>
      <c r="D314" s="1" t="s">
        <v>17</v>
      </c>
      <c r="E314" s="1" t="s">
        <v>18</v>
      </c>
      <c r="F314" s="1">
        <v>3.7427000000000001</v>
      </c>
      <c r="G314" s="1">
        <v>338.56308899999999</v>
      </c>
      <c r="H314" s="1">
        <v>0.67369999999999997</v>
      </c>
      <c r="I314">
        <v>1548</v>
      </c>
    </row>
    <row r="315" spans="1:9" x14ac:dyDescent="0.3">
      <c r="A315">
        <v>2022</v>
      </c>
      <c r="B315">
        <v>6</v>
      </c>
      <c r="C315" s="1" t="s">
        <v>26</v>
      </c>
      <c r="D315" s="1" t="s">
        <v>57</v>
      </c>
      <c r="E315" s="1" t="s">
        <v>12</v>
      </c>
      <c r="F315" s="1">
        <v>2.3031000000000001</v>
      </c>
      <c r="G315" s="1">
        <v>185.18833699999999</v>
      </c>
      <c r="H315" s="1">
        <v>0.80610000000000004</v>
      </c>
      <c r="I315">
        <v>800</v>
      </c>
    </row>
    <row r="316" spans="1:9" x14ac:dyDescent="0.3">
      <c r="A316">
        <v>2022</v>
      </c>
      <c r="B316">
        <v>6</v>
      </c>
      <c r="C316" s="1" t="s">
        <v>26</v>
      </c>
      <c r="D316" s="1" t="s">
        <v>51</v>
      </c>
      <c r="E316" s="1" t="s">
        <v>12</v>
      </c>
      <c r="F316" s="1">
        <v>2.3915999999999999</v>
      </c>
      <c r="G316" s="1">
        <v>125.774255</v>
      </c>
      <c r="H316" s="1">
        <v>0.92079999999999995</v>
      </c>
      <c r="I316">
        <v>735</v>
      </c>
    </row>
    <row r="317" spans="1:9" x14ac:dyDescent="0.3">
      <c r="A317">
        <v>2022</v>
      </c>
      <c r="B317">
        <v>6</v>
      </c>
      <c r="C317" s="1" t="s">
        <v>26</v>
      </c>
      <c r="D317" s="1" t="s">
        <v>51</v>
      </c>
      <c r="E317" s="1" t="s">
        <v>13</v>
      </c>
      <c r="F317" s="1">
        <v>0.3448</v>
      </c>
      <c r="G317" s="1">
        <v>24.544915</v>
      </c>
      <c r="H317" s="1">
        <v>0.16889999999999999</v>
      </c>
      <c r="I317">
        <v>139</v>
      </c>
    </row>
    <row r="318" spans="1:9" x14ac:dyDescent="0.3">
      <c r="A318">
        <v>2022</v>
      </c>
      <c r="B318">
        <v>6</v>
      </c>
      <c r="C318" s="1" t="s">
        <v>26</v>
      </c>
      <c r="D318" s="1" t="s">
        <v>21</v>
      </c>
      <c r="E318" s="1" t="s">
        <v>22</v>
      </c>
      <c r="F318" s="1">
        <v>1.2999999999999999E-3</v>
      </c>
      <c r="G318" s="1">
        <v>0.43669200000000002</v>
      </c>
      <c r="H318" s="1">
        <v>4.0000000000000002E-4</v>
      </c>
      <c r="I318">
        <v>0</v>
      </c>
    </row>
    <row r="319" spans="1:9" x14ac:dyDescent="0.3">
      <c r="A319">
        <v>2022</v>
      </c>
      <c r="B319">
        <v>6</v>
      </c>
      <c r="C319" s="1" t="s">
        <v>26</v>
      </c>
      <c r="D319" s="1" t="s">
        <v>21</v>
      </c>
      <c r="E319" s="1" t="s">
        <v>27</v>
      </c>
      <c r="F319" s="1">
        <v>5.7000000000000002E-3</v>
      </c>
      <c r="G319" s="1">
        <v>1.798287</v>
      </c>
      <c r="H319" s="1">
        <v>1.6999999999999999E-3</v>
      </c>
      <c r="I319">
        <v>0</v>
      </c>
    </row>
    <row r="320" spans="1:9" x14ac:dyDescent="0.3">
      <c r="A320">
        <v>2022</v>
      </c>
      <c r="B320">
        <v>6</v>
      </c>
      <c r="C320" s="1" t="s">
        <v>26</v>
      </c>
      <c r="D320" s="1" t="s">
        <v>21</v>
      </c>
      <c r="E320" s="1" t="s">
        <v>13</v>
      </c>
      <c r="F320" s="1">
        <v>0.79730000000000001</v>
      </c>
      <c r="G320" s="1">
        <v>130.88930400000001</v>
      </c>
      <c r="H320" s="1">
        <v>0.31890000000000002</v>
      </c>
      <c r="I320">
        <v>0</v>
      </c>
    </row>
    <row r="321" spans="1:9" x14ac:dyDescent="0.3">
      <c r="A321">
        <v>2022</v>
      </c>
      <c r="B321">
        <v>6</v>
      </c>
      <c r="C321" s="1" t="s">
        <v>26</v>
      </c>
      <c r="D321" s="1" t="s">
        <v>56</v>
      </c>
      <c r="E321" s="1" t="s">
        <v>12</v>
      </c>
      <c r="F321" s="1">
        <v>1.3515999999999999</v>
      </c>
      <c r="G321" s="1">
        <v>123.076725</v>
      </c>
      <c r="H321" s="1">
        <v>0.47310000000000002</v>
      </c>
      <c r="I321">
        <v>569</v>
      </c>
    </row>
    <row r="322" spans="1:9" x14ac:dyDescent="0.3">
      <c r="A322">
        <v>2022</v>
      </c>
      <c r="B322">
        <v>6</v>
      </c>
      <c r="C322" s="1" t="s">
        <v>26</v>
      </c>
      <c r="D322" s="1" t="s">
        <v>50</v>
      </c>
      <c r="E322" s="1" t="s">
        <v>27</v>
      </c>
      <c r="F322" s="1">
        <v>0.77680000000000005</v>
      </c>
      <c r="G322" s="1">
        <v>77.288938000000002</v>
      </c>
      <c r="H322" s="1">
        <v>0.24859999999999999</v>
      </c>
      <c r="I322">
        <v>548</v>
      </c>
    </row>
    <row r="323" spans="1:9" x14ac:dyDescent="0.3">
      <c r="A323">
        <v>2022</v>
      </c>
      <c r="B323">
        <v>6</v>
      </c>
      <c r="C323" s="1" t="s">
        <v>26</v>
      </c>
      <c r="D323" s="1" t="s">
        <v>16</v>
      </c>
      <c r="E323" s="1" t="s">
        <v>11</v>
      </c>
      <c r="F323" s="1">
        <v>1.1194</v>
      </c>
      <c r="G323" s="1">
        <v>73.262568000000002</v>
      </c>
      <c r="H323" s="1">
        <v>0.25750000000000001</v>
      </c>
      <c r="I323">
        <v>0</v>
      </c>
    </row>
    <row r="324" spans="1:9" x14ac:dyDescent="0.3">
      <c r="A324">
        <v>2022</v>
      </c>
      <c r="B324">
        <v>6</v>
      </c>
      <c r="C324" s="1" t="s">
        <v>26</v>
      </c>
      <c r="D324" s="1" t="s">
        <v>16</v>
      </c>
      <c r="E324" s="1" t="s">
        <v>13</v>
      </c>
      <c r="F324" s="1">
        <v>2.7000000000000001E-3</v>
      </c>
      <c r="G324" s="1">
        <v>0.42409400000000003</v>
      </c>
      <c r="H324" s="1">
        <v>1.1999999999999999E-3</v>
      </c>
      <c r="I324">
        <v>0</v>
      </c>
    </row>
    <row r="325" spans="1:9" x14ac:dyDescent="0.3">
      <c r="A325">
        <v>2022</v>
      </c>
      <c r="B325">
        <v>6</v>
      </c>
      <c r="C325" s="1" t="s">
        <v>32</v>
      </c>
      <c r="D325" s="1" t="s">
        <v>10</v>
      </c>
      <c r="E325" s="1" t="s">
        <v>11</v>
      </c>
      <c r="F325" s="1">
        <v>51.0212</v>
      </c>
      <c r="G325" s="1">
        <v>3597.9911860000002</v>
      </c>
      <c r="H325" s="1">
        <v>10.714399999999999</v>
      </c>
      <c r="I325">
        <v>9488</v>
      </c>
    </row>
    <row r="326" spans="1:9" x14ac:dyDescent="0.3">
      <c r="A326">
        <v>2022</v>
      </c>
      <c r="B326">
        <v>6</v>
      </c>
      <c r="C326" s="1" t="s">
        <v>32</v>
      </c>
      <c r="D326" s="1" t="s">
        <v>10</v>
      </c>
      <c r="E326" s="1" t="s">
        <v>12</v>
      </c>
      <c r="F326" s="1">
        <v>107.7345</v>
      </c>
      <c r="G326" s="1">
        <v>12022.168798000001</v>
      </c>
      <c r="H326" s="1">
        <v>37.707000000000001</v>
      </c>
      <c r="I326">
        <v>17303</v>
      </c>
    </row>
    <row r="327" spans="1:9" x14ac:dyDescent="0.3">
      <c r="A327">
        <v>2022</v>
      </c>
      <c r="B327">
        <v>6</v>
      </c>
      <c r="C327" s="1" t="s">
        <v>32</v>
      </c>
      <c r="D327" s="1" t="s">
        <v>10</v>
      </c>
      <c r="E327" s="1" t="s">
        <v>13</v>
      </c>
      <c r="F327" s="1">
        <v>7.0644</v>
      </c>
      <c r="G327" s="1">
        <v>1132.8631600000001</v>
      </c>
      <c r="H327" s="1">
        <v>3.5320999999999998</v>
      </c>
      <c r="I327">
        <v>824</v>
      </c>
    </row>
    <row r="328" spans="1:9" x14ac:dyDescent="0.3">
      <c r="A328">
        <v>2022</v>
      </c>
      <c r="B328">
        <v>6</v>
      </c>
      <c r="C328" s="1" t="s">
        <v>32</v>
      </c>
      <c r="D328" s="1" t="s">
        <v>10</v>
      </c>
      <c r="E328" s="1" t="s">
        <v>14</v>
      </c>
      <c r="F328" s="1">
        <v>1.6799999999999999E-2</v>
      </c>
      <c r="G328" s="1">
        <v>3.4666800000000002</v>
      </c>
      <c r="H328" s="1">
        <v>1.26E-2</v>
      </c>
      <c r="I328">
        <v>5</v>
      </c>
    </row>
    <row r="329" spans="1:9" x14ac:dyDescent="0.3">
      <c r="A329">
        <v>2022</v>
      </c>
      <c r="B329">
        <v>6</v>
      </c>
      <c r="C329" s="1" t="s">
        <v>32</v>
      </c>
      <c r="D329" s="1" t="s">
        <v>15</v>
      </c>
      <c r="E329" s="1" t="s">
        <v>11</v>
      </c>
      <c r="F329" s="1">
        <v>1.5531999999999999</v>
      </c>
      <c r="G329" s="1">
        <v>186.21826899999999</v>
      </c>
      <c r="H329" s="1">
        <v>0.31059999999999999</v>
      </c>
      <c r="I329">
        <v>276</v>
      </c>
    </row>
    <row r="330" spans="1:9" x14ac:dyDescent="0.3">
      <c r="A330">
        <v>2022</v>
      </c>
      <c r="B330">
        <v>6</v>
      </c>
      <c r="C330" s="1" t="s">
        <v>32</v>
      </c>
      <c r="D330" s="1" t="s">
        <v>15</v>
      </c>
      <c r="E330" s="1" t="s">
        <v>13</v>
      </c>
      <c r="F330" s="1">
        <v>29.5306</v>
      </c>
      <c r="G330" s="1">
        <v>6132.8843349999997</v>
      </c>
      <c r="H330" s="1">
        <v>11.812200000000001</v>
      </c>
      <c r="I330">
        <v>4155</v>
      </c>
    </row>
    <row r="331" spans="1:9" x14ac:dyDescent="0.3">
      <c r="A331">
        <v>2022</v>
      </c>
      <c r="B331">
        <v>6</v>
      </c>
      <c r="C331" s="1" t="s">
        <v>32</v>
      </c>
      <c r="D331" s="1" t="s">
        <v>20</v>
      </c>
      <c r="E331" s="1" t="s">
        <v>22</v>
      </c>
      <c r="F331" s="1">
        <v>2.2017000000000002</v>
      </c>
      <c r="G331" s="1">
        <v>135.54107200000001</v>
      </c>
      <c r="H331" s="1">
        <v>0.57240000000000002</v>
      </c>
      <c r="I331">
        <v>359</v>
      </c>
    </row>
    <row r="332" spans="1:9" x14ac:dyDescent="0.3">
      <c r="A332">
        <v>2022</v>
      </c>
      <c r="B332">
        <v>6</v>
      </c>
      <c r="C332" s="1" t="s">
        <v>32</v>
      </c>
      <c r="D332" s="1" t="s">
        <v>20</v>
      </c>
      <c r="E332" s="1" t="s">
        <v>12</v>
      </c>
      <c r="F332" s="1">
        <v>11.8421</v>
      </c>
      <c r="G332" s="1">
        <v>998.02327500000001</v>
      </c>
      <c r="H332" s="1">
        <v>4.2630999999999997</v>
      </c>
      <c r="I332">
        <v>1694</v>
      </c>
    </row>
    <row r="333" spans="1:9" x14ac:dyDescent="0.3">
      <c r="A333">
        <v>2022</v>
      </c>
      <c r="B333">
        <v>6</v>
      </c>
      <c r="C333" s="1" t="s">
        <v>32</v>
      </c>
      <c r="D333" s="1" t="s">
        <v>56</v>
      </c>
      <c r="E333" s="1" t="s">
        <v>12</v>
      </c>
      <c r="F333" s="1">
        <v>8.1940000000000008</v>
      </c>
      <c r="G333" s="1">
        <v>763.41112499999997</v>
      </c>
      <c r="H333" s="1">
        <v>2.8679000000000001</v>
      </c>
      <c r="I333">
        <v>2990</v>
      </c>
    </row>
    <row r="334" spans="1:9" x14ac:dyDescent="0.3">
      <c r="A334">
        <v>2022</v>
      </c>
      <c r="B334">
        <v>6</v>
      </c>
      <c r="C334" s="1" t="s">
        <v>32</v>
      </c>
      <c r="D334" s="1" t="s">
        <v>21</v>
      </c>
      <c r="E334" s="1" t="s">
        <v>22</v>
      </c>
      <c r="F334" s="1">
        <v>4.0000000000000001E-3</v>
      </c>
      <c r="G334" s="1">
        <v>1.783766</v>
      </c>
      <c r="H334" s="1">
        <v>1.1000000000000001E-3</v>
      </c>
      <c r="I334">
        <v>3</v>
      </c>
    </row>
    <row r="335" spans="1:9" x14ac:dyDescent="0.3">
      <c r="A335">
        <v>2022</v>
      </c>
      <c r="B335">
        <v>6</v>
      </c>
      <c r="C335" s="1" t="s">
        <v>32</v>
      </c>
      <c r="D335" s="1" t="s">
        <v>21</v>
      </c>
      <c r="E335" s="1" t="s">
        <v>27</v>
      </c>
      <c r="F335" s="1">
        <v>4.3700000000000003E-2</v>
      </c>
      <c r="G335" s="1">
        <v>12.487819</v>
      </c>
      <c r="H335" s="1">
        <v>1.3100000000000001E-2</v>
      </c>
      <c r="I335">
        <v>31</v>
      </c>
    </row>
    <row r="336" spans="1:9" x14ac:dyDescent="0.3">
      <c r="A336">
        <v>2022</v>
      </c>
      <c r="B336">
        <v>6</v>
      </c>
      <c r="C336" s="1" t="s">
        <v>32</v>
      </c>
      <c r="D336" s="1" t="s">
        <v>21</v>
      </c>
      <c r="E336" s="1" t="s">
        <v>13</v>
      </c>
      <c r="F336" s="1">
        <v>2.0888</v>
      </c>
      <c r="G336" s="1">
        <v>570.03286200000002</v>
      </c>
      <c r="H336" s="1">
        <v>0.83550000000000002</v>
      </c>
      <c r="I336">
        <v>353</v>
      </c>
    </row>
    <row r="337" spans="1:9" x14ac:dyDescent="0.3">
      <c r="A337">
        <v>2022</v>
      </c>
      <c r="B337">
        <v>6</v>
      </c>
      <c r="C337" s="1" t="s">
        <v>32</v>
      </c>
      <c r="D337" s="1" t="s">
        <v>17</v>
      </c>
      <c r="E337" s="1" t="s">
        <v>18</v>
      </c>
      <c r="F337" s="1">
        <v>5.4622999999999999</v>
      </c>
      <c r="G337" s="1">
        <v>528.67610999999999</v>
      </c>
      <c r="H337" s="1">
        <v>0.98329999999999995</v>
      </c>
      <c r="I337">
        <v>2267</v>
      </c>
    </row>
    <row r="338" spans="1:9" x14ac:dyDescent="0.3">
      <c r="A338">
        <v>2022</v>
      </c>
      <c r="B338">
        <v>6</v>
      </c>
      <c r="C338" s="1" t="s">
        <v>32</v>
      </c>
      <c r="D338" s="1" t="s">
        <v>51</v>
      </c>
      <c r="E338" s="1" t="s">
        <v>12</v>
      </c>
      <c r="F338" s="1">
        <v>6.5872999999999999</v>
      </c>
      <c r="G338" s="1">
        <v>378.79190799999998</v>
      </c>
      <c r="H338" s="1">
        <v>2.5360999999999998</v>
      </c>
      <c r="I338">
        <v>1670</v>
      </c>
    </row>
    <row r="339" spans="1:9" x14ac:dyDescent="0.3">
      <c r="A339">
        <v>2022</v>
      </c>
      <c r="B339">
        <v>6</v>
      </c>
      <c r="C339" s="1" t="s">
        <v>32</v>
      </c>
      <c r="D339" s="1" t="s">
        <v>51</v>
      </c>
      <c r="E339" s="1" t="s">
        <v>13</v>
      </c>
      <c r="F339" s="1">
        <v>0.3579</v>
      </c>
      <c r="G339" s="1">
        <v>31.427351999999999</v>
      </c>
      <c r="H339" s="1">
        <v>0.1754</v>
      </c>
      <c r="I339">
        <v>112</v>
      </c>
    </row>
    <row r="340" spans="1:9" x14ac:dyDescent="0.3">
      <c r="A340">
        <v>2022</v>
      </c>
      <c r="B340">
        <v>6</v>
      </c>
      <c r="C340" s="1" t="s">
        <v>32</v>
      </c>
      <c r="D340" s="1" t="s">
        <v>33</v>
      </c>
      <c r="E340" s="1" t="s">
        <v>18</v>
      </c>
      <c r="F340" s="1">
        <v>1.1775</v>
      </c>
      <c r="G340" s="1">
        <v>383.185945</v>
      </c>
      <c r="H340" s="1">
        <v>0.22370000000000001</v>
      </c>
      <c r="I340">
        <v>106</v>
      </c>
    </row>
    <row r="341" spans="1:9" x14ac:dyDescent="0.3">
      <c r="A341">
        <v>2022</v>
      </c>
      <c r="B341">
        <v>6</v>
      </c>
      <c r="C341" s="1" t="s">
        <v>32</v>
      </c>
      <c r="D341" s="1" t="s">
        <v>33</v>
      </c>
      <c r="E341" s="1" t="s">
        <v>12</v>
      </c>
      <c r="F341" s="1">
        <v>1.41E-2</v>
      </c>
      <c r="G341" s="1">
        <v>6.649438</v>
      </c>
      <c r="H341" s="1">
        <v>4.8999999999999998E-3</v>
      </c>
      <c r="I341">
        <v>4</v>
      </c>
    </row>
    <row r="342" spans="1:9" x14ac:dyDescent="0.3">
      <c r="A342">
        <v>2022</v>
      </c>
      <c r="B342">
        <v>6</v>
      </c>
      <c r="C342" s="1" t="s">
        <v>32</v>
      </c>
      <c r="D342" s="1" t="s">
        <v>33</v>
      </c>
      <c r="E342" s="1" t="s">
        <v>13</v>
      </c>
      <c r="F342" s="1">
        <v>4.6399999999999997E-2</v>
      </c>
      <c r="G342" s="1">
        <v>24.763261</v>
      </c>
      <c r="H342" s="1">
        <v>2.3199999999999998E-2</v>
      </c>
      <c r="I342">
        <v>37</v>
      </c>
    </row>
    <row r="343" spans="1:9" x14ac:dyDescent="0.3">
      <c r="A343">
        <v>2022</v>
      </c>
      <c r="B343">
        <v>6</v>
      </c>
      <c r="C343" s="1" t="s">
        <v>32</v>
      </c>
      <c r="D343" s="1" t="s">
        <v>19</v>
      </c>
      <c r="E343" s="1" t="s">
        <v>12</v>
      </c>
      <c r="F343" s="1">
        <v>1.2145999999999999</v>
      </c>
      <c r="G343" s="1">
        <v>247.16329200000001</v>
      </c>
      <c r="H343" s="1">
        <v>0.44940000000000002</v>
      </c>
      <c r="I343">
        <v>0</v>
      </c>
    </row>
    <row r="344" spans="1:9" x14ac:dyDescent="0.3">
      <c r="A344">
        <v>2022</v>
      </c>
      <c r="B344">
        <v>6</v>
      </c>
      <c r="C344" s="1" t="s">
        <v>32</v>
      </c>
      <c r="D344" s="1" t="s">
        <v>34</v>
      </c>
      <c r="E344" s="1" t="s">
        <v>12</v>
      </c>
      <c r="F344" s="1">
        <v>0.29060000000000002</v>
      </c>
      <c r="G344" s="1">
        <v>122.495486</v>
      </c>
      <c r="H344" s="1">
        <v>0.1017</v>
      </c>
      <c r="I344">
        <v>0</v>
      </c>
    </row>
    <row r="345" spans="1:9" x14ac:dyDescent="0.3">
      <c r="A345">
        <v>2022</v>
      </c>
      <c r="B345">
        <v>6</v>
      </c>
      <c r="C345" s="1" t="s">
        <v>32</v>
      </c>
      <c r="D345" s="1" t="s">
        <v>34</v>
      </c>
      <c r="E345" s="1" t="s">
        <v>13</v>
      </c>
      <c r="F345" s="1">
        <v>0.1318</v>
      </c>
      <c r="G345" s="1">
        <v>74.971474000000001</v>
      </c>
      <c r="H345" s="1">
        <v>5.5300000000000002E-2</v>
      </c>
      <c r="I345">
        <v>0</v>
      </c>
    </row>
    <row r="346" spans="1:9" x14ac:dyDescent="0.3">
      <c r="A346">
        <v>2022</v>
      </c>
      <c r="B346">
        <v>6</v>
      </c>
      <c r="C346" s="1" t="s">
        <v>9</v>
      </c>
      <c r="D346" s="1" t="s">
        <v>10</v>
      </c>
      <c r="E346" s="1" t="s">
        <v>46</v>
      </c>
      <c r="F346" s="1">
        <v>5.7480000000000002</v>
      </c>
      <c r="G346" s="1">
        <v>460.81889999999999</v>
      </c>
      <c r="H346" s="1">
        <v>1.1496</v>
      </c>
      <c r="I346">
        <v>315</v>
      </c>
    </row>
    <row r="347" spans="1:9" x14ac:dyDescent="0.3">
      <c r="A347">
        <v>2022</v>
      </c>
      <c r="B347">
        <v>6</v>
      </c>
      <c r="C347" s="1" t="s">
        <v>26</v>
      </c>
      <c r="D347" s="1" t="s">
        <v>10</v>
      </c>
      <c r="E347" s="1" t="s">
        <v>46</v>
      </c>
      <c r="F347" s="1">
        <v>5.8023999999999996</v>
      </c>
      <c r="G347" s="1">
        <v>436.7045</v>
      </c>
      <c r="H347" s="1">
        <v>1.1605000000000001</v>
      </c>
      <c r="I347">
        <v>846</v>
      </c>
    </row>
    <row r="348" spans="1:9" x14ac:dyDescent="0.3">
      <c r="A348">
        <v>2022</v>
      </c>
      <c r="B348">
        <v>6</v>
      </c>
      <c r="C348" s="1" t="s">
        <v>32</v>
      </c>
      <c r="D348" s="1" t="s">
        <v>10</v>
      </c>
      <c r="E348" s="1" t="s">
        <v>46</v>
      </c>
      <c r="F348" s="1">
        <v>13.5144</v>
      </c>
      <c r="G348" s="1">
        <v>1010.165</v>
      </c>
      <c r="H348" s="1">
        <v>2.7029000000000001</v>
      </c>
      <c r="I348">
        <v>1255</v>
      </c>
    </row>
    <row r="349" spans="1:9" x14ac:dyDescent="0.3">
      <c r="A349">
        <v>2022</v>
      </c>
      <c r="B349">
        <v>7</v>
      </c>
      <c r="C349" s="1" t="s">
        <v>9</v>
      </c>
      <c r="D349" s="1" t="s">
        <v>10</v>
      </c>
      <c r="E349" s="1" t="s">
        <v>11</v>
      </c>
      <c r="F349" s="1">
        <v>7.9512</v>
      </c>
      <c r="G349" s="1">
        <v>593.09145999999998</v>
      </c>
      <c r="H349" s="1">
        <v>1.6698</v>
      </c>
      <c r="I349">
        <v>431</v>
      </c>
    </row>
    <row r="350" spans="1:9" x14ac:dyDescent="0.3">
      <c r="A350">
        <v>2022</v>
      </c>
      <c r="B350">
        <v>7</v>
      </c>
      <c r="C350" s="1" t="s">
        <v>9</v>
      </c>
      <c r="D350" s="1" t="s">
        <v>10</v>
      </c>
      <c r="E350" s="1" t="s">
        <v>12</v>
      </c>
      <c r="F350" s="1">
        <v>38.008899999999997</v>
      </c>
      <c r="G350" s="1">
        <v>4003.4489410000001</v>
      </c>
      <c r="H350" s="1">
        <v>13.3033</v>
      </c>
      <c r="I350">
        <v>654</v>
      </c>
    </row>
    <row r="351" spans="1:9" x14ac:dyDescent="0.3">
      <c r="A351">
        <v>2022</v>
      </c>
      <c r="B351">
        <v>7</v>
      </c>
      <c r="C351" s="1" t="s">
        <v>9</v>
      </c>
      <c r="D351" s="1" t="s">
        <v>10</v>
      </c>
      <c r="E351" s="1" t="s">
        <v>13</v>
      </c>
      <c r="F351" s="1">
        <v>24.308599999999998</v>
      </c>
      <c r="G351" s="1">
        <v>3206.174313</v>
      </c>
      <c r="H351" s="1">
        <v>12.154400000000001</v>
      </c>
      <c r="I351">
        <v>540</v>
      </c>
    </row>
    <row r="352" spans="1:9" x14ac:dyDescent="0.3">
      <c r="A352">
        <v>2022</v>
      </c>
      <c r="B352">
        <v>7</v>
      </c>
      <c r="C352" s="1" t="s">
        <v>9</v>
      </c>
      <c r="D352" s="1" t="s">
        <v>15</v>
      </c>
      <c r="E352" s="1" t="s">
        <v>11</v>
      </c>
      <c r="F352" s="1">
        <v>1.2669999999999999</v>
      </c>
      <c r="G352" s="1">
        <v>121.73906700000001</v>
      </c>
      <c r="H352" s="1">
        <v>0.25340000000000001</v>
      </c>
      <c r="I352">
        <v>81</v>
      </c>
    </row>
    <row r="353" spans="1:9" x14ac:dyDescent="0.3">
      <c r="A353">
        <v>2022</v>
      </c>
      <c r="B353">
        <v>7</v>
      </c>
      <c r="C353" s="1" t="s">
        <v>9</v>
      </c>
      <c r="D353" s="1" t="s">
        <v>15</v>
      </c>
      <c r="E353" s="1" t="s">
        <v>13</v>
      </c>
      <c r="F353" s="1">
        <v>40.531799999999997</v>
      </c>
      <c r="G353" s="1">
        <v>7236.9815360000002</v>
      </c>
      <c r="H353" s="1">
        <v>16.212700000000002</v>
      </c>
      <c r="I353">
        <v>627</v>
      </c>
    </row>
    <row r="354" spans="1:9" x14ac:dyDescent="0.3">
      <c r="A354">
        <v>2022</v>
      </c>
      <c r="B354">
        <v>7</v>
      </c>
      <c r="C354" s="1" t="s">
        <v>9</v>
      </c>
      <c r="D354" s="1" t="s">
        <v>21</v>
      </c>
      <c r="E354" s="1" t="s">
        <v>22</v>
      </c>
      <c r="F354" s="1">
        <v>4.8999999999999998E-3</v>
      </c>
      <c r="G354" s="1">
        <v>1.5916110000000001</v>
      </c>
      <c r="H354" s="1">
        <v>1.4E-3</v>
      </c>
      <c r="I354">
        <v>6</v>
      </c>
    </row>
    <row r="355" spans="1:9" x14ac:dyDescent="0.3">
      <c r="A355">
        <v>2022</v>
      </c>
      <c r="B355">
        <v>7</v>
      </c>
      <c r="C355" s="1" t="s">
        <v>9</v>
      </c>
      <c r="D355" s="1" t="s">
        <v>21</v>
      </c>
      <c r="E355" s="1" t="s">
        <v>13</v>
      </c>
      <c r="F355" s="1">
        <v>2.5055000000000001</v>
      </c>
      <c r="G355" s="1">
        <v>410.21554700000002</v>
      </c>
      <c r="H355" s="1">
        <v>1.0021</v>
      </c>
      <c r="I355">
        <v>168</v>
      </c>
    </row>
    <row r="356" spans="1:9" x14ac:dyDescent="0.3">
      <c r="A356">
        <v>2022</v>
      </c>
      <c r="B356">
        <v>7</v>
      </c>
      <c r="C356" s="1" t="s">
        <v>9</v>
      </c>
      <c r="D356" s="1" t="s">
        <v>17</v>
      </c>
      <c r="E356" s="1" t="s">
        <v>18</v>
      </c>
      <c r="F356" s="1">
        <v>2.3359999999999999</v>
      </c>
      <c r="G356" s="1">
        <v>263.524314</v>
      </c>
      <c r="H356" s="1">
        <v>0.42049999999999998</v>
      </c>
      <c r="I356">
        <v>176</v>
      </c>
    </row>
    <row r="357" spans="1:9" x14ac:dyDescent="0.3">
      <c r="A357">
        <v>2022</v>
      </c>
      <c r="B357">
        <v>7</v>
      </c>
      <c r="C357" s="1" t="s">
        <v>9</v>
      </c>
      <c r="D357" s="1" t="s">
        <v>20</v>
      </c>
      <c r="E357" s="1" t="s">
        <v>22</v>
      </c>
      <c r="F357" s="1">
        <v>6.0499999999999998E-2</v>
      </c>
      <c r="G357" s="1">
        <v>3.3097340000000002</v>
      </c>
      <c r="H357" s="1">
        <v>1.5699999999999999E-2</v>
      </c>
      <c r="I357">
        <v>6</v>
      </c>
    </row>
    <row r="358" spans="1:9" x14ac:dyDescent="0.3">
      <c r="A358">
        <v>2022</v>
      </c>
      <c r="B358">
        <v>7</v>
      </c>
      <c r="C358" s="1" t="s">
        <v>9</v>
      </c>
      <c r="D358" s="1" t="s">
        <v>20</v>
      </c>
      <c r="E358" s="1" t="s">
        <v>12</v>
      </c>
      <c r="F358" s="1">
        <v>2.6688999999999998</v>
      </c>
      <c r="G358" s="1">
        <v>170.50021699999999</v>
      </c>
      <c r="H358" s="1">
        <v>0.96079999999999999</v>
      </c>
      <c r="I358">
        <v>157</v>
      </c>
    </row>
    <row r="359" spans="1:9" x14ac:dyDescent="0.3">
      <c r="A359">
        <v>2022</v>
      </c>
      <c r="B359">
        <v>7</v>
      </c>
      <c r="C359" s="1" t="s">
        <v>9</v>
      </c>
      <c r="D359" s="1" t="s">
        <v>57</v>
      </c>
      <c r="E359" s="1" t="s">
        <v>12</v>
      </c>
      <c r="F359" s="1">
        <v>1.5616000000000001</v>
      </c>
      <c r="G359" s="1">
        <v>116.54471599999999</v>
      </c>
      <c r="H359" s="1">
        <v>0.54659999999999997</v>
      </c>
      <c r="I359">
        <v>107</v>
      </c>
    </row>
    <row r="360" spans="1:9" x14ac:dyDescent="0.3">
      <c r="A360">
        <v>2022</v>
      </c>
      <c r="B360">
        <v>7</v>
      </c>
      <c r="C360" s="1" t="s">
        <v>9</v>
      </c>
      <c r="D360" s="1" t="s">
        <v>19</v>
      </c>
      <c r="E360" s="1" t="s">
        <v>12</v>
      </c>
      <c r="F360" s="1">
        <v>0.67610000000000003</v>
      </c>
      <c r="G360" s="1">
        <v>116.102321</v>
      </c>
      <c r="H360" s="1">
        <v>0.25019999999999998</v>
      </c>
      <c r="I360">
        <v>0</v>
      </c>
    </row>
    <row r="361" spans="1:9" x14ac:dyDescent="0.3">
      <c r="A361">
        <v>2022</v>
      </c>
      <c r="B361">
        <v>7</v>
      </c>
      <c r="C361" s="1" t="s">
        <v>9</v>
      </c>
      <c r="D361" s="1" t="s">
        <v>23</v>
      </c>
      <c r="E361" s="1" t="s">
        <v>13</v>
      </c>
      <c r="F361" s="1">
        <v>0.44679999999999997</v>
      </c>
      <c r="G361" s="1">
        <v>74.509653</v>
      </c>
      <c r="H361" s="1">
        <v>0.1787</v>
      </c>
      <c r="I361">
        <v>146</v>
      </c>
    </row>
    <row r="362" spans="1:9" x14ac:dyDescent="0.3">
      <c r="A362">
        <v>2022</v>
      </c>
      <c r="B362">
        <v>7</v>
      </c>
      <c r="C362" s="1" t="s">
        <v>9</v>
      </c>
      <c r="D362" s="1" t="s">
        <v>56</v>
      </c>
      <c r="E362" s="1" t="s">
        <v>12</v>
      </c>
      <c r="F362" s="1">
        <v>0.80969999999999998</v>
      </c>
      <c r="G362" s="1">
        <v>70.919377999999995</v>
      </c>
      <c r="H362" s="1">
        <v>0.2833</v>
      </c>
      <c r="I362">
        <v>114</v>
      </c>
    </row>
    <row r="363" spans="1:9" x14ac:dyDescent="0.3">
      <c r="A363">
        <v>2022</v>
      </c>
      <c r="B363">
        <v>7</v>
      </c>
      <c r="C363" s="1" t="s">
        <v>9</v>
      </c>
      <c r="D363" s="1" t="s">
        <v>58</v>
      </c>
      <c r="E363" s="1" t="s">
        <v>12</v>
      </c>
      <c r="F363" s="1">
        <v>0.60550000000000004</v>
      </c>
      <c r="G363" s="1">
        <v>36.580792000000002</v>
      </c>
      <c r="H363" s="1">
        <v>0.21190000000000001</v>
      </c>
      <c r="I363">
        <v>0</v>
      </c>
    </row>
    <row r="364" spans="1:9" x14ac:dyDescent="0.3">
      <c r="A364">
        <v>2022</v>
      </c>
      <c r="B364">
        <v>7</v>
      </c>
      <c r="C364" s="1" t="s">
        <v>26</v>
      </c>
      <c r="D364" s="1" t="s">
        <v>10</v>
      </c>
      <c r="E364" s="1" t="s">
        <v>11</v>
      </c>
      <c r="F364" s="1">
        <v>21.645199999999999</v>
      </c>
      <c r="G364" s="1">
        <v>1619.21498</v>
      </c>
      <c r="H364" s="1">
        <v>4.5454999999999997</v>
      </c>
      <c r="I364">
        <v>4711</v>
      </c>
    </row>
    <row r="365" spans="1:9" x14ac:dyDescent="0.3">
      <c r="A365">
        <v>2022</v>
      </c>
      <c r="B365">
        <v>7</v>
      </c>
      <c r="C365" s="1" t="s">
        <v>26</v>
      </c>
      <c r="D365" s="1" t="s">
        <v>10</v>
      </c>
      <c r="E365" s="1" t="s">
        <v>12</v>
      </c>
      <c r="F365" s="1">
        <v>59.872500000000002</v>
      </c>
      <c r="G365" s="1">
        <v>6284.66363</v>
      </c>
      <c r="H365" s="1">
        <v>20.955400000000001</v>
      </c>
      <c r="I365">
        <v>9650</v>
      </c>
    </row>
    <row r="366" spans="1:9" x14ac:dyDescent="0.3">
      <c r="A366">
        <v>2022</v>
      </c>
      <c r="B366">
        <v>7</v>
      </c>
      <c r="C366" s="1" t="s">
        <v>26</v>
      </c>
      <c r="D366" s="1" t="s">
        <v>10</v>
      </c>
      <c r="E366" s="1" t="s">
        <v>13</v>
      </c>
      <c r="F366" s="1">
        <v>1.7908999999999999</v>
      </c>
      <c r="G366" s="1">
        <v>304.38489700000002</v>
      </c>
      <c r="H366" s="1">
        <v>0.89539999999999997</v>
      </c>
      <c r="I366">
        <v>432</v>
      </c>
    </row>
    <row r="367" spans="1:9" x14ac:dyDescent="0.3">
      <c r="A367">
        <v>2022</v>
      </c>
      <c r="B367">
        <v>7</v>
      </c>
      <c r="C367" s="1" t="s">
        <v>26</v>
      </c>
      <c r="D367" s="1" t="s">
        <v>10</v>
      </c>
      <c r="E367" s="1" t="s">
        <v>14</v>
      </c>
      <c r="F367" s="1">
        <v>0.29330000000000001</v>
      </c>
      <c r="G367" s="1">
        <v>47.363750000000003</v>
      </c>
      <c r="H367" s="1">
        <v>0.21990000000000001</v>
      </c>
      <c r="I367">
        <v>168</v>
      </c>
    </row>
    <row r="368" spans="1:9" x14ac:dyDescent="0.3">
      <c r="A368">
        <v>2022</v>
      </c>
      <c r="B368">
        <v>7</v>
      </c>
      <c r="C368" s="1" t="s">
        <v>26</v>
      </c>
      <c r="D368" s="1" t="s">
        <v>15</v>
      </c>
      <c r="E368" s="1" t="s">
        <v>11</v>
      </c>
      <c r="F368" s="1">
        <v>0.48599999999999999</v>
      </c>
      <c r="G368" s="1">
        <v>65.735039</v>
      </c>
      <c r="H368" s="1">
        <v>9.7199999999999995E-2</v>
      </c>
      <c r="I368">
        <v>83</v>
      </c>
    </row>
    <row r="369" spans="1:9" x14ac:dyDescent="0.3">
      <c r="A369">
        <v>2022</v>
      </c>
      <c r="B369">
        <v>7</v>
      </c>
      <c r="C369" s="1" t="s">
        <v>26</v>
      </c>
      <c r="D369" s="1" t="s">
        <v>15</v>
      </c>
      <c r="E369" s="1" t="s">
        <v>13</v>
      </c>
      <c r="F369" s="1">
        <v>10.2943</v>
      </c>
      <c r="G369" s="1">
        <v>1980.9562169999999</v>
      </c>
      <c r="H369" s="1">
        <v>4.1177000000000001</v>
      </c>
      <c r="I369">
        <v>1693</v>
      </c>
    </row>
    <row r="370" spans="1:9" x14ac:dyDescent="0.3">
      <c r="A370">
        <v>2022</v>
      </c>
      <c r="B370">
        <v>7</v>
      </c>
      <c r="C370" s="1" t="s">
        <v>26</v>
      </c>
      <c r="D370" s="1" t="s">
        <v>20</v>
      </c>
      <c r="E370" s="1" t="s">
        <v>22</v>
      </c>
      <c r="F370" s="1">
        <v>1.0439000000000001</v>
      </c>
      <c r="G370" s="1">
        <v>59.966875999999999</v>
      </c>
      <c r="H370" s="1">
        <v>0.27150000000000002</v>
      </c>
      <c r="I370">
        <v>133</v>
      </c>
    </row>
    <row r="371" spans="1:9" x14ac:dyDescent="0.3">
      <c r="A371">
        <v>2022</v>
      </c>
      <c r="B371">
        <v>7</v>
      </c>
      <c r="C371" s="1" t="s">
        <v>26</v>
      </c>
      <c r="D371" s="1" t="s">
        <v>20</v>
      </c>
      <c r="E371" s="1" t="s">
        <v>12</v>
      </c>
      <c r="F371" s="1">
        <v>6.6272000000000002</v>
      </c>
      <c r="G371" s="1">
        <v>438.45218399999999</v>
      </c>
      <c r="H371" s="1">
        <v>2.3858000000000001</v>
      </c>
      <c r="I371">
        <v>1430</v>
      </c>
    </row>
    <row r="372" spans="1:9" x14ac:dyDescent="0.3">
      <c r="A372">
        <v>2022</v>
      </c>
      <c r="B372">
        <v>7</v>
      </c>
      <c r="C372" s="1" t="s">
        <v>26</v>
      </c>
      <c r="D372" s="1" t="s">
        <v>17</v>
      </c>
      <c r="E372" s="1" t="s">
        <v>18</v>
      </c>
      <c r="F372" s="1">
        <v>3.7982999999999998</v>
      </c>
      <c r="G372" s="1">
        <v>348.84576700000002</v>
      </c>
      <c r="H372" s="1">
        <v>0.68369999999999997</v>
      </c>
      <c r="I372">
        <v>1365</v>
      </c>
    </row>
    <row r="373" spans="1:9" x14ac:dyDescent="0.3">
      <c r="A373">
        <v>2022</v>
      </c>
      <c r="B373">
        <v>7</v>
      </c>
      <c r="C373" s="1" t="s">
        <v>26</v>
      </c>
      <c r="D373" s="1" t="s">
        <v>51</v>
      </c>
      <c r="E373" s="1" t="s">
        <v>12</v>
      </c>
      <c r="F373" s="1">
        <v>2.6669999999999998</v>
      </c>
      <c r="G373" s="1">
        <v>157.55568099999999</v>
      </c>
      <c r="H373" s="1">
        <v>1.0266999999999999</v>
      </c>
      <c r="I373">
        <v>780</v>
      </c>
    </row>
    <row r="374" spans="1:9" x14ac:dyDescent="0.3">
      <c r="A374">
        <v>2022</v>
      </c>
      <c r="B374">
        <v>7</v>
      </c>
      <c r="C374" s="1" t="s">
        <v>26</v>
      </c>
      <c r="D374" s="1" t="s">
        <v>51</v>
      </c>
      <c r="E374" s="1" t="s">
        <v>13</v>
      </c>
      <c r="F374" s="1">
        <v>0.31780000000000003</v>
      </c>
      <c r="G374" s="1">
        <v>22.29946</v>
      </c>
      <c r="H374" s="1">
        <v>0.15570000000000001</v>
      </c>
      <c r="I374">
        <v>146</v>
      </c>
    </row>
    <row r="375" spans="1:9" x14ac:dyDescent="0.3">
      <c r="A375">
        <v>2022</v>
      </c>
      <c r="B375">
        <v>7</v>
      </c>
      <c r="C375" s="1" t="s">
        <v>26</v>
      </c>
      <c r="D375" s="1" t="s">
        <v>19</v>
      </c>
      <c r="E375" s="1" t="s">
        <v>12</v>
      </c>
      <c r="F375" s="1">
        <v>0.7056</v>
      </c>
      <c r="G375" s="1">
        <v>148.367583</v>
      </c>
      <c r="H375" s="1">
        <v>0.2611</v>
      </c>
      <c r="I375">
        <v>0</v>
      </c>
    </row>
    <row r="376" spans="1:9" x14ac:dyDescent="0.3">
      <c r="A376">
        <v>2022</v>
      </c>
      <c r="B376">
        <v>7</v>
      </c>
      <c r="C376" s="1" t="s">
        <v>26</v>
      </c>
      <c r="D376" s="1" t="s">
        <v>56</v>
      </c>
      <c r="E376" s="1" t="s">
        <v>12</v>
      </c>
      <c r="F376" s="1">
        <v>1.2556</v>
      </c>
      <c r="G376" s="1">
        <v>115.030749</v>
      </c>
      <c r="H376" s="1">
        <v>0.4395</v>
      </c>
      <c r="I376">
        <v>554</v>
      </c>
    </row>
    <row r="377" spans="1:9" x14ac:dyDescent="0.3">
      <c r="A377">
        <v>2022</v>
      </c>
      <c r="B377">
        <v>7</v>
      </c>
      <c r="C377" s="1" t="s">
        <v>26</v>
      </c>
      <c r="D377" s="1" t="s">
        <v>57</v>
      </c>
      <c r="E377" s="1" t="s">
        <v>12</v>
      </c>
      <c r="F377" s="1">
        <v>1.0859000000000001</v>
      </c>
      <c r="G377" s="1">
        <v>87.554177999999993</v>
      </c>
      <c r="H377" s="1">
        <v>0.38009999999999999</v>
      </c>
      <c r="I377">
        <v>525</v>
      </c>
    </row>
    <row r="378" spans="1:9" x14ac:dyDescent="0.3">
      <c r="A378">
        <v>2022</v>
      </c>
      <c r="B378">
        <v>7</v>
      </c>
      <c r="C378" s="1" t="s">
        <v>26</v>
      </c>
      <c r="D378" s="1" t="s">
        <v>21</v>
      </c>
      <c r="E378" s="1" t="s">
        <v>22</v>
      </c>
      <c r="F378" s="1">
        <v>6.9999999999999999E-4</v>
      </c>
      <c r="G378" s="1">
        <v>0.279082</v>
      </c>
      <c r="H378" s="1">
        <v>2.0000000000000001E-4</v>
      </c>
      <c r="I378">
        <v>0</v>
      </c>
    </row>
    <row r="379" spans="1:9" x14ac:dyDescent="0.3">
      <c r="A379">
        <v>2022</v>
      </c>
      <c r="B379">
        <v>7</v>
      </c>
      <c r="C379" s="1" t="s">
        <v>26</v>
      </c>
      <c r="D379" s="1" t="s">
        <v>21</v>
      </c>
      <c r="E379" s="1" t="s">
        <v>27</v>
      </c>
      <c r="F379" s="1">
        <v>3.8999999999999998E-3</v>
      </c>
      <c r="G379" s="1">
        <v>1.31538</v>
      </c>
      <c r="H379" s="1">
        <v>1.1999999999999999E-3</v>
      </c>
      <c r="I379">
        <v>0</v>
      </c>
    </row>
    <row r="380" spans="1:9" x14ac:dyDescent="0.3">
      <c r="A380">
        <v>2022</v>
      </c>
      <c r="B380">
        <v>7</v>
      </c>
      <c r="C380" s="1" t="s">
        <v>26</v>
      </c>
      <c r="D380" s="1" t="s">
        <v>21</v>
      </c>
      <c r="E380" s="1" t="s">
        <v>13</v>
      </c>
      <c r="F380" s="1">
        <v>0.54149999999999998</v>
      </c>
      <c r="G380" s="1">
        <v>82.367585000000005</v>
      </c>
      <c r="H380" s="1">
        <v>0.21659999999999999</v>
      </c>
      <c r="I380">
        <v>0</v>
      </c>
    </row>
    <row r="381" spans="1:9" x14ac:dyDescent="0.3">
      <c r="A381">
        <v>2022</v>
      </c>
      <c r="B381">
        <v>7</v>
      </c>
      <c r="C381" s="1" t="s">
        <v>26</v>
      </c>
      <c r="D381" s="1" t="s">
        <v>16</v>
      </c>
      <c r="E381" s="1" t="s">
        <v>11</v>
      </c>
      <c r="F381" s="1">
        <v>1.2142999999999999</v>
      </c>
      <c r="G381" s="1">
        <v>80.504517000000007</v>
      </c>
      <c r="H381" s="1">
        <v>0.27929999999999999</v>
      </c>
      <c r="I381">
        <v>0</v>
      </c>
    </row>
    <row r="382" spans="1:9" x14ac:dyDescent="0.3">
      <c r="A382">
        <v>2022</v>
      </c>
      <c r="B382">
        <v>7</v>
      </c>
      <c r="C382" s="1" t="s">
        <v>26</v>
      </c>
      <c r="D382" s="1" t="s">
        <v>16</v>
      </c>
      <c r="E382" s="1" t="s">
        <v>13</v>
      </c>
      <c r="F382" s="1">
        <v>6.9999999999999999E-4</v>
      </c>
      <c r="G382" s="1">
        <v>0.10602300000000001</v>
      </c>
      <c r="H382" s="1">
        <v>2.9999999999999997E-4</v>
      </c>
      <c r="I382">
        <v>0</v>
      </c>
    </row>
    <row r="383" spans="1:9" x14ac:dyDescent="0.3">
      <c r="A383">
        <v>2022</v>
      </c>
      <c r="B383">
        <v>7</v>
      </c>
      <c r="C383" s="1" t="s">
        <v>32</v>
      </c>
      <c r="D383" s="1" t="s">
        <v>10</v>
      </c>
      <c r="E383" s="1" t="s">
        <v>11</v>
      </c>
      <c r="F383" s="1">
        <v>40.090299999999999</v>
      </c>
      <c r="G383" s="1">
        <v>2873.741751</v>
      </c>
      <c r="H383" s="1">
        <v>8.4189000000000007</v>
      </c>
      <c r="I383">
        <v>7904</v>
      </c>
    </row>
    <row r="384" spans="1:9" x14ac:dyDescent="0.3">
      <c r="A384">
        <v>2022</v>
      </c>
      <c r="B384">
        <v>7</v>
      </c>
      <c r="C384" s="1" t="s">
        <v>32</v>
      </c>
      <c r="D384" s="1" t="s">
        <v>10</v>
      </c>
      <c r="E384" s="1" t="s">
        <v>12</v>
      </c>
      <c r="F384" s="1">
        <v>154.49189999999999</v>
      </c>
      <c r="G384" s="1">
        <v>15221.22025</v>
      </c>
      <c r="H384" s="1">
        <v>54.072299999999998</v>
      </c>
      <c r="I384">
        <v>18868</v>
      </c>
    </row>
    <row r="385" spans="1:9" x14ac:dyDescent="0.3">
      <c r="A385">
        <v>2022</v>
      </c>
      <c r="B385">
        <v>7</v>
      </c>
      <c r="C385" s="1" t="s">
        <v>32</v>
      </c>
      <c r="D385" s="1" t="s">
        <v>10</v>
      </c>
      <c r="E385" s="1" t="s">
        <v>13</v>
      </c>
      <c r="F385" s="1">
        <v>8.9411000000000005</v>
      </c>
      <c r="G385" s="1">
        <v>1254.763085</v>
      </c>
      <c r="H385" s="1">
        <v>4.4703999999999997</v>
      </c>
      <c r="I385">
        <v>724</v>
      </c>
    </row>
    <row r="386" spans="1:9" x14ac:dyDescent="0.3">
      <c r="A386">
        <v>2022</v>
      </c>
      <c r="B386">
        <v>7</v>
      </c>
      <c r="C386" s="1" t="s">
        <v>32</v>
      </c>
      <c r="D386" s="1" t="s">
        <v>10</v>
      </c>
      <c r="E386" s="1" t="s">
        <v>14</v>
      </c>
      <c r="F386" s="1">
        <v>1.7299999999999999E-2</v>
      </c>
      <c r="G386" s="1">
        <v>3.582185</v>
      </c>
      <c r="H386" s="1">
        <v>1.2999999999999999E-2</v>
      </c>
      <c r="I386">
        <v>5</v>
      </c>
    </row>
    <row r="387" spans="1:9" x14ac:dyDescent="0.3">
      <c r="A387">
        <v>2022</v>
      </c>
      <c r="B387">
        <v>7</v>
      </c>
      <c r="C387" s="1" t="s">
        <v>32</v>
      </c>
      <c r="D387" s="1" t="s">
        <v>15</v>
      </c>
      <c r="E387" s="1" t="s">
        <v>11</v>
      </c>
      <c r="F387" s="1">
        <v>1.0061</v>
      </c>
      <c r="G387" s="1">
        <v>141.81813500000001</v>
      </c>
      <c r="H387" s="1">
        <v>0.20119999999999999</v>
      </c>
      <c r="I387">
        <v>224</v>
      </c>
    </row>
    <row r="388" spans="1:9" x14ac:dyDescent="0.3">
      <c r="A388">
        <v>2022</v>
      </c>
      <c r="B388">
        <v>7</v>
      </c>
      <c r="C388" s="1" t="s">
        <v>32</v>
      </c>
      <c r="D388" s="1" t="s">
        <v>15</v>
      </c>
      <c r="E388" s="1" t="s">
        <v>13</v>
      </c>
      <c r="F388" s="1">
        <v>40.710799999999999</v>
      </c>
      <c r="G388" s="1">
        <v>7831.7069760000004</v>
      </c>
      <c r="H388" s="1">
        <v>16.284300000000002</v>
      </c>
      <c r="I388">
        <v>3981</v>
      </c>
    </row>
    <row r="389" spans="1:9" x14ac:dyDescent="0.3">
      <c r="A389">
        <v>2022</v>
      </c>
      <c r="B389">
        <v>7</v>
      </c>
      <c r="C389" s="1" t="s">
        <v>32</v>
      </c>
      <c r="D389" s="1" t="s">
        <v>20</v>
      </c>
      <c r="E389" s="1" t="s">
        <v>22</v>
      </c>
      <c r="F389" s="1">
        <v>2.8408000000000002</v>
      </c>
      <c r="G389" s="1">
        <v>162.03147300000001</v>
      </c>
      <c r="H389" s="1">
        <v>0.73860000000000003</v>
      </c>
      <c r="I389">
        <v>357</v>
      </c>
    </row>
    <row r="390" spans="1:9" x14ac:dyDescent="0.3">
      <c r="A390">
        <v>2022</v>
      </c>
      <c r="B390">
        <v>7</v>
      </c>
      <c r="C390" s="1" t="s">
        <v>32</v>
      </c>
      <c r="D390" s="1" t="s">
        <v>20</v>
      </c>
      <c r="E390" s="1" t="s">
        <v>12</v>
      </c>
      <c r="F390" s="1">
        <v>23.921399999999998</v>
      </c>
      <c r="G390" s="1">
        <v>1649.0916990000001</v>
      </c>
      <c r="H390" s="1">
        <v>8.6118000000000006</v>
      </c>
      <c r="I390">
        <v>1727</v>
      </c>
    </row>
    <row r="391" spans="1:9" x14ac:dyDescent="0.3">
      <c r="A391">
        <v>2022</v>
      </c>
      <c r="B391">
        <v>7</v>
      </c>
      <c r="C391" s="1" t="s">
        <v>32</v>
      </c>
      <c r="D391" s="1" t="s">
        <v>56</v>
      </c>
      <c r="E391" s="1" t="s">
        <v>12</v>
      </c>
      <c r="F391" s="1">
        <v>9.1713000000000005</v>
      </c>
      <c r="G391" s="1">
        <v>848.26989500000002</v>
      </c>
      <c r="H391" s="1">
        <v>3.2099000000000002</v>
      </c>
      <c r="I391">
        <v>3168</v>
      </c>
    </row>
    <row r="392" spans="1:9" x14ac:dyDescent="0.3">
      <c r="A392">
        <v>2022</v>
      </c>
      <c r="B392">
        <v>7</v>
      </c>
      <c r="C392" s="1" t="s">
        <v>32</v>
      </c>
      <c r="D392" s="1" t="s">
        <v>21</v>
      </c>
      <c r="E392" s="1" t="s">
        <v>22</v>
      </c>
      <c r="F392" s="1">
        <v>1.4E-3</v>
      </c>
      <c r="G392" s="1">
        <v>0.52587300000000003</v>
      </c>
      <c r="H392" s="1">
        <v>4.0000000000000002E-4</v>
      </c>
      <c r="I392">
        <v>2</v>
      </c>
    </row>
    <row r="393" spans="1:9" x14ac:dyDescent="0.3">
      <c r="A393">
        <v>2022</v>
      </c>
      <c r="B393">
        <v>7</v>
      </c>
      <c r="C393" s="1" t="s">
        <v>32</v>
      </c>
      <c r="D393" s="1" t="s">
        <v>21</v>
      </c>
      <c r="E393" s="1" t="s">
        <v>27</v>
      </c>
      <c r="F393" s="1">
        <v>2.3099999999999999E-2</v>
      </c>
      <c r="G393" s="1">
        <v>7.314819</v>
      </c>
      <c r="H393" s="1">
        <v>7.0000000000000001E-3</v>
      </c>
      <c r="I393">
        <v>29</v>
      </c>
    </row>
    <row r="394" spans="1:9" x14ac:dyDescent="0.3">
      <c r="A394">
        <v>2022</v>
      </c>
      <c r="B394">
        <v>7</v>
      </c>
      <c r="C394" s="1" t="s">
        <v>32</v>
      </c>
      <c r="D394" s="1" t="s">
        <v>21</v>
      </c>
      <c r="E394" s="1" t="s">
        <v>13</v>
      </c>
      <c r="F394" s="1">
        <v>2.3618000000000001</v>
      </c>
      <c r="G394" s="1">
        <v>597.38252299999999</v>
      </c>
      <c r="H394" s="1">
        <v>0.94469999999999998</v>
      </c>
      <c r="I394">
        <v>406</v>
      </c>
    </row>
    <row r="395" spans="1:9" x14ac:dyDescent="0.3">
      <c r="A395">
        <v>2022</v>
      </c>
      <c r="B395">
        <v>7</v>
      </c>
      <c r="C395" s="1" t="s">
        <v>32</v>
      </c>
      <c r="D395" s="1" t="s">
        <v>17</v>
      </c>
      <c r="E395" s="1" t="s">
        <v>18</v>
      </c>
      <c r="F395" s="1">
        <v>5.2210000000000001</v>
      </c>
      <c r="G395" s="1">
        <v>520.67634899999996</v>
      </c>
      <c r="H395" s="1">
        <v>0.93979999999999997</v>
      </c>
      <c r="I395">
        <v>2169</v>
      </c>
    </row>
    <row r="396" spans="1:9" x14ac:dyDescent="0.3">
      <c r="A396">
        <v>2022</v>
      </c>
      <c r="B396">
        <v>7</v>
      </c>
      <c r="C396" s="1" t="s">
        <v>32</v>
      </c>
      <c r="D396" s="1" t="s">
        <v>51</v>
      </c>
      <c r="E396" s="1" t="s">
        <v>12</v>
      </c>
      <c r="F396" s="1">
        <v>5.7888999999999999</v>
      </c>
      <c r="G396" s="1">
        <v>309.18247300000002</v>
      </c>
      <c r="H396" s="1">
        <v>2.2286999999999999</v>
      </c>
      <c r="I396">
        <v>1453</v>
      </c>
    </row>
    <row r="397" spans="1:9" x14ac:dyDescent="0.3">
      <c r="A397">
        <v>2022</v>
      </c>
      <c r="B397">
        <v>7</v>
      </c>
      <c r="C397" s="1" t="s">
        <v>32</v>
      </c>
      <c r="D397" s="1" t="s">
        <v>51</v>
      </c>
      <c r="E397" s="1" t="s">
        <v>13</v>
      </c>
      <c r="F397" s="1">
        <v>0.40079999999999999</v>
      </c>
      <c r="G397" s="1">
        <v>36.390825</v>
      </c>
      <c r="H397" s="1">
        <v>0.19639999999999999</v>
      </c>
      <c r="I397">
        <v>109</v>
      </c>
    </row>
    <row r="398" spans="1:9" x14ac:dyDescent="0.3">
      <c r="A398">
        <v>2022</v>
      </c>
      <c r="B398">
        <v>7</v>
      </c>
      <c r="C398" s="1" t="s">
        <v>32</v>
      </c>
      <c r="D398" s="1" t="s">
        <v>33</v>
      </c>
      <c r="E398" s="1" t="s">
        <v>18</v>
      </c>
      <c r="F398" s="1">
        <v>0.97009999999999996</v>
      </c>
      <c r="G398" s="1">
        <v>318.702764</v>
      </c>
      <c r="H398" s="1">
        <v>0.18429999999999999</v>
      </c>
      <c r="I398">
        <v>99</v>
      </c>
    </row>
    <row r="399" spans="1:9" x14ac:dyDescent="0.3">
      <c r="A399">
        <v>2022</v>
      </c>
      <c r="B399">
        <v>7</v>
      </c>
      <c r="C399" s="1" t="s">
        <v>32</v>
      </c>
      <c r="D399" s="1" t="s">
        <v>33</v>
      </c>
      <c r="E399" s="1" t="s">
        <v>12</v>
      </c>
      <c r="F399" s="1">
        <v>7.7000000000000002E-3</v>
      </c>
      <c r="G399" s="1">
        <v>3.731573</v>
      </c>
      <c r="H399" s="1">
        <v>2.7000000000000001E-3</v>
      </c>
      <c r="I399">
        <v>3</v>
      </c>
    </row>
    <row r="400" spans="1:9" x14ac:dyDescent="0.3">
      <c r="A400">
        <v>2022</v>
      </c>
      <c r="B400">
        <v>7</v>
      </c>
      <c r="C400" s="1" t="s">
        <v>32</v>
      </c>
      <c r="D400" s="1" t="s">
        <v>33</v>
      </c>
      <c r="E400" s="1" t="s">
        <v>13</v>
      </c>
      <c r="F400" s="1">
        <v>4.1799999999999997E-2</v>
      </c>
      <c r="G400" s="1">
        <v>22.339708000000002</v>
      </c>
      <c r="H400" s="1">
        <v>2.1000000000000001E-2</v>
      </c>
      <c r="I400">
        <v>36</v>
      </c>
    </row>
    <row r="401" spans="1:9" x14ac:dyDescent="0.3">
      <c r="A401">
        <v>2022</v>
      </c>
      <c r="B401">
        <v>7</v>
      </c>
      <c r="C401" s="1" t="s">
        <v>32</v>
      </c>
      <c r="D401" s="1" t="s">
        <v>58</v>
      </c>
      <c r="E401" s="1" t="s">
        <v>12</v>
      </c>
      <c r="F401" s="1">
        <v>3.8847</v>
      </c>
      <c r="G401" s="1">
        <v>224.618831</v>
      </c>
      <c r="H401" s="1">
        <v>1.3596999999999999</v>
      </c>
      <c r="I401">
        <v>0</v>
      </c>
    </row>
    <row r="402" spans="1:9" x14ac:dyDescent="0.3">
      <c r="A402">
        <v>2022</v>
      </c>
      <c r="B402">
        <v>7</v>
      </c>
      <c r="C402" s="1" t="s">
        <v>32</v>
      </c>
      <c r="D402" s="1" t="s">
        <v>59</v>
      </c>
      <c r="E402" s="1" t="s">
        <v>13</v>
      </c>
      <c r="F402" s="1">
        <v>1.0334000000000001</v>
      </c>
      <c r="G402" s="1">
        <v>198.984905</v>
      </c>
      <c r="H402" s="1">
        <v>0.4133</v>
      </c>
      <c r="I402">
        <v>0</v>
      </c>
    </row>
    <row r="403" spans="1:9" x14ac:dyDescent="0.3">
      <c r="A403">
        <v>2022</v>
      </c>
      <c r="B403">
        <v>7</v>
      </c>
      <c r="C403" s="1" t="s">
        <v>9</v>
      </c>
      <c r="D403" s="1" t="s">
        <v>10</v>
      </c>
      <c r="E403" s="1" t="s">
        <v>46</v>
      </c>
      <c r="F403" s="1">
        <v>5.6314000000000002</v>
      </c>
      <c r="G403" s="1">
        <v>432.37329999999997</v>
      </c>
      <c r="H403" s="1">
        <v>1.1262000000000001</v>
      </c>
      <c r="I403">
        <v>301</v>
      </c>
    </row>
    <row r="404" spans="1:9" x14ac:dyDescent="0.3">
      <c r="A404">
        <v>2022</v>
      </c>
      <c r="B404">
        <v>7</v>
      </c>
      <c r="C404" s="1" t="s">
        <v>26</v>
      </c>
      <c r="D404" s="1" t="s">
        <v>10</v>
      </c>
      <c r="E404" s="1" t="s">
        <v>46</v>
      </c>
      <c r="F404" s="1">
        <v>3.7073999999999998</v>
      </c>
      <c r="G404" s="1">
        <v>311.91520000000003</v>
      </c>
      <c r="H404" s="1">
        <v>0.74139999999999995</v>
      </c>
      <c r="I404">
        <v>589</v>
      </c>
    </row>
    <row r="405" spans="1:9" x14ac:dyDescent="0.3">
      <c r="A405">
        <v>2022</v>
      </c>
      <c r="B405">
        <v>7</v>
      </c>
      <c r="C405" s="1" t="s">
        <v>32</v>
      </c>
      <c r="D405" s="1" t="s">
        <v>10</v>
      </c>
      <c r="E405" s="1" t="s">
        <v>46</v>
      </c>
      <c r="F405" s="1">
        <v>11.843500000000001</v>
      </c>
      <c r="G405" s="1">
        <v>894.30610000000001</v>
      </c>
      <c r="H405" s="1">
        <v>2.3685999999999998</v>
      </c>
      <c r="I405">
        <v>1201</v>
      </c>
    </row>
    <row r="406" spans="1:9" x14ac:dyDescent="0.3">
      <c r="A406">
        <v>2022</v>
      </c>
      <c r="B406">
        <v>8</v>
      </c>
      <c r="C406" s="1" t="s">
        <v>9</v>
      </c>
      <c r="D406" s="1" t="s">
        <v>10</v>
      </c>
      <c r="E406" s="1" t="s">
        <v>11</v>
      </c>
      <c r="F406" s="1">
        <v>8.0892999999999997</v>
      </c>
      <c r="G406" s="1">
        <v>594.58878300000003</v>
      </c>
      <c r="H406" s="1">
        <v>1.6988000000000001</v>
      </c>
      <c r="I406">
        <v>408</v>
      </c>
    </row>
    <row r="407" spans="1:9" x14ac:dyDescent="0.3">
      <c r="A407">
        <v>2022</v>
      </c>
      <c r="B407">
        <v>8</v>
      </c>
      <c r="C407" s="1" t="s">
        <v>9</v>
      </c>
      <c r="D407" s="1" t="s">
        <v>10</v>
      </c>
      <c r="E407" s="1" t="s">
        <v>12</v>
      </c>
      <c r="F407" s="1">
        <v>30.621600000000001</v>
      </c>
      <c r="G407" s="1">
        <v>3368.8655979999999</v>
      </c>
      <c r="H407" s="1">
        <v>10.717599999999999</v>
      </c>
      <c r="I407">
        <v>636</v>
      </c>
    </row>
    <row r="408" spans="1:9" x14ac:dyDescent="0.3">
      <c r="A408">
        <v>2022</v>
      </c>
      <c r="B408">
        <v>8</v>
      </c>
      <c r="C408" s="1" t="s">
        <v>9</v>
      </c>
      <c r="D408" s="1" t="s">
        <v>10</v>
      </c>
      <c r="E408" s="1" t="s">
        <v>13</v>
      </c>
      <c r="F408" s="1">
        <v>26.051400000000001</v>
      </c>
      <c r="G408" s="1">
        <v>3372.1738730000002</v>
      </c>
      <c r="H408" s="1">
        <v>13.0236</v>
      </c>
      <c r="I408">
        <v>490</v>
      </c>
    </row>
    <row r="409" spans="1:9" x14ac:dyDescent="0.3">
      <c r="A409">
        <v>2022</v>
      </c>
      <c r="B409">
        <v>8</v>
      </c>
      <c r="C409" s="1" t="s">
        <v>9</v>
      </c>
      <c r="D409" s="1" t="s">
        <v>15</v>
      </c>
      <c r="E409" s="1" t="s">
        <v>11</v>
      </c>
      <c r="F409" s="1">
        <v>0.46550000000000002</v>
      </c>
      <c r="G409" s="1">
        <v>39.605674999999998</v>
      </c>
      <c r="H409" s="1">
        <v>9.3200000000000005E-2</v>
      </c>
      <c r="I409">
        <v>65</v>
      </c>
    </row>
    <row r="410" spans="1:9" x14ac:dyDescent="0.3">
      <c r="A410">
        <v>2022</v>
      </c>
      <c r="B410">
        <v>8</v>
      </c>
      <c r="C410" s="1" t="s">
        <v>9</v>
      </c>
      <c r="D410" s="1" t="s">
        <v>15</v>
      </c>
      <c r="E410" s="1" t="s">
        <v>13</v>
      </c>
      <c r="F410" s="1">
        <v>28.076799999999999</v>
      </c>
      <c r="G410" s="1">
        <v>5767.1397370000004</v>
      </c>
      <c r="H410" s="1">
        <v>11.2308</v>
      </c>
      <c r="I410">
        <v>620</v>
      </c>
    </row>
    <row r="411" spans="1:9" x14ac:dyDescent="0.3">
      <c r="A411">
        <v>2022</v>
      </c>
      <c r="B411">
        <v>8</v>
      </c>
      <c r="C411" s="1" t="s">
        <v>9</v>
      </c>
      <c r="D411" s="1" t="s">
        <v>21</v>
      </c>
      <c r="E411" s="1" t="s">
        <v>22</v>
      </c>
      <c r="F411" s="1">
        <v>2.7000000000000001E-3</v>
      </c>
      <c r="G411" s="1">
        <v>0.85083900000000001</v>
      </c>
      <c r="H411" s="1">
        <v>6.9999999999999999E-4</v>
      </c>
      <c r="I411">
        <v>4</v>
      </c>
    </row>
    <row r="412" spans="1:9" x14ac:dyDescent="0.3">
      <c r="A412">
        <v>2022</v>
      </c>
      <c r="B412">
        <v>8</v>
      </c>
      <c r="C412" s="1" t="s">
        <v>9</v>
      </c>
      <c r="D412" s="1" t="s">
        <v>21</v>
      </c>
      <c r="E412" s="1" t="s">
        <v>13</v>
      </c>
      <c r="F412" s="1">
        <v>2.3601000000000001</v>
      </c>
      <c r="G412" s="1">
        <v>370.52380699999998</v>
      </c>
      <c r="H412" s="1">
        <v>0.94399999999999995</v>
      </c>
      <c r="I412">
        <v>168</v>
      </c>
    </row>
    <row r="413" spans="1:9" x14ac:dyDescent="0.3">
      <c r="A413">
        <v>2022</v>
      </c>
      <c r="B413">
        <v>8</v>
      </c>
      <c r="C413" s="1" t="s">
        <v>9</v>
      </c>
      <c r="D413" s="1" t="s">
        <v>17</v>
      </c>
      <c r="E413" s="1" t="s">
        <v>18</v>
      </c>
      <c r="F413" s="1">
        <v>3.3197000000000001</v>
      </c>
      <c r="G413" s="1">
        <v>345.17924099999999</v>
      </c>
      <c r="H413" s="1">
        <v>0.59760000000000002</v>
      </c>
      <c r="I413">
        <v>166</v>
      </c>
    </row>
    <row r="414" spans="1:9" x14ac:dyDescent="0.3">
      <c r="A414">
        <v>2022</v>
      </c>
      <c r="B414">
        <v>8</v>
      </c>
      <c r="C414" s="1" t="s">
        <v>9</v>
      </c>
      <c r="D414" s="1" t="s">
        <v>20</v>
      </c>
      <c r="E414" s="1" t="s">
        <v>22</v>
      </c>
      <c r="F414" s="1">
        <v>4.1399999999999999E-2</v>
      </c>
      <c r="G414" s="1">
        <v>2.1983779999999999</v>
      </c>
      <c r="H414" s="1">
        <v>1.0699999999999999E-2</v>
      </c>
      <c r="I414">
        <v>4</v>
      </c>
    </row>
    <row r="415" spans="1:9" x14ac:dyDescent="0.3">
      <c r="A415">
        <v>2022</v>
      </c>
      <c r="B415">
        <v>8</v>
      </c>
      <c r="C415" s="1" t="s">
        <v>9</v>
      </c>
      <c r="D415" s="1" t="s">
        <v>20</v>
      </c>
      <c r="E415" s="1" t="s">
        <v>12</v>
      </c>
      <c r="F415" s="1">
        <v>2.4137</v>
      </c>
      <c r="G415" s="1">
        <v>161.85470100000001</v>
      </c>
      <c r="H415" s="1">
        <v>0.86890000000000001</v>
      </c>
      <c r="I415">
        <v>156</v>
      </c>
    </row>
    <row r="416" spans="1:9" x14ac:dyDescent="0.3">
      <c r="A416">
        <v>2022</v>
      </c>
      <c r="B416">
        <v>8</v>
      </c>
      <c r="C416" s="1" t="s">
        <v>9</v>
      </c>
      <c r="D416" s="1" t="s">
        <v>60</v>
      </c>
      <c r="E416" s="1" t="s">
        <v>22</v>
      </c>
      <c r="F416" s="1">
        <v>2.399</v>
      </c>
      <c r="G416" s="1">
        <v>145.440369</v>
      </c>
      <c r="H416" s="1">
        <v>0.59970000000000001</v>
      </c>
      <c r="I416">
        <v>0</v>
      </c>
    </row>
    <row r="417" spans="1:9" x14ac:dyDescent="0.3">
      <c r="A417">
        <v>2022</v>
      </c>
      <c r="B417">
        <v>8</v>
      </c>
      <c r="C417" s="1" t="s">
        <v>9</v>
      </c>
      <c r="D417" s="1" t="s">
        <v>58</v>
      </c>
      <c r="E417" s="1" t="s">
        <v>12</v>
      </c>
      <c r="F417" s="1">
        <v>2.0727000000000002</v>
      </c>
      <c r="G417" s="1">
        <v>109.779905</v>
      </c>
      <c r="H417" s="1">
        <v>0.72540000000000004</v>
      </c>
      <c r="I417">
        <v>0</v>
      </c>
    </row>
    <row r="418" spans="1:9" x14ac:dyDescent="0.3">
      <c r="A418">
        <v>2022</v>
      </c>
      <c r="B418">
        <v>8</v>
      </c>
      <c r="C418" s="1" t="s">
        <v>9</v>
      </c>
      <c r="D418" s="1" t="s">
        <v>57</v>
      </c>
      <c r="E418" s="1" t="s">
        <v>12</v>
      </c>
      <c r="F418" s="1">
        <v>1.1654</v>
      </c>
      <c r="G418" s="1">
        <v>91.105464999999995</v>
      </c>
      <c r="H418" s="1">
        <v>0.4078</v>
      </c>
      <c r="I418">
        <v>85</v>
      </c>
    </row>
    <row r="419" spans="1:9" x14ac:dyDescent="0.3">
      <c r="A419">
        <v>2022</v>
      </c>
      <c r="B419">
        <v>8</v>
      </c>
      <c r="C419" s="1" t="s">
        <v>9</v>
      </c>
      <c r="D419" s="1" t="s">
        <v>56</v>
      </c>
      <c r="E419" s="1" t="s">
        <v>12</v>
      </c>
      <c r="F419" s="1">
        <v>0.97130000000000005</v>
      </c>
      <c r="G419" s="1">
        <v>82.145392999999999</v>
      </c>
      <c r="H419" s="1">
        <v>0.34</v>
      </c>
      <c r="I419">
        <v>115</v>
      </c>
    </row>
    <row r="420" spans="1:9" x14ac:dyDescent="0.3">
      <c r="A420">
        <v>2022</v>
      </c>
      <c r="B420">
        <v>8</v>
      </c>
      <c r="C420" s="1" t="s">
        <v>9</v>
      </c>
      <c r="D420" s="1" t="s">
        <v>23</v>
      </c>
      <c r="E420" s="1" t="s">
        <v>13</v>
      </c>
      <c r="F420" s="1">
        <v>0.39169999999999999</v>
      </c>
      <c r="G420" s="1">
        <v>67.406085000000004</v>
      </c>
      <c r="H420" s="1">
        <v>0.15670000000000001</v>
      </c>
      <c r="I420">
        <v>147</v>
      </c>
    </row>
    <row r="421" spans="1:9" x14ac:dyDescent="0.3">
      <c r="A421">
        <v>2022</v>
      </c>
      <c r="B421">
        <v>8</v>
      </c>
      <c r="C421" s="1" t="s">
        <v>26</v>
      </c>
      <c r="D421" s="1" t="s">
        <v>10</v>
      </c>
      <c r="E421" s="1" t="s">
        <v>11</v>
      </c>
      <c r="F421" s="1">
        <v>17.5685</v>
      </c>
      <c r="G421" s="1">
        <v>1345.404076</v>
      </c>
      <c r="H421" s="1">
        <v>3.6894</v>
      </c>
      <c r="I421">
        <v>3957</v>
      </c>
    </row>
    <row r="422" spans="1:9" x14ac:dyDescent="0.3">
      <c r="A422">
        <v>2022</v>
      </c>
      <c r="B422">
        <v>8</v>
      </c>
      <c r="C422" s="1" t="s">
        <v>26</v>
      </c>
      <c r="D422" s="1" t="s">
        <v>10</v>
      </c>
      <c r="E422" s="1" t="s">
        <v>12</v>
      </c>
      <c r="F422" s="1">
        <v>58.143999999999998</v>
      </c>
      <c r="G422" s="1">
        <v>6175.5323969999999</v>
      </c>
      <c r="H422" s="1">
        <v>20.3505</v>
      </c>
      <c r="I422">
        <v>9622</v>
      </c>
    </row>
    <row r="423" spans="1:9" x14ac:dyDescent="0.3">
      <c r="A423">
        <v>2022</v>
      </c>
      <c r="B423">
        <v>8</v>
      </c>
      <c r="C423" s="1" t="s">
        <v>26</v>
      </c>
      <c r="D423" s="1" t="s">
        <v>10</v>
      </c>
      <c r="E423" s="1" t="s">
        <v>13</v>
      </c>
      <c r="F423" s="1">
        <v>2.6274000000000002</v>
      </c>
      <c r="G423" s="1">
        <v>400.43831899999998</v>
      </c>
      <c r="H423" s="1">
        <v>1.3064</v>
      </c>
      <c r="I423">
        <v>873</v>
      </c>
    </row>
    <row r="424" spans="1:9" x14ac:dyDescent="0.3">
      <c r="A424">
        <v>2022</v>
      </c>
      <c r="B424">
        <v>8</v>
      </c>
      <c r="C424" s="1" t="s">
        <v>26</v>
      </c>
      <c r="D424" s="1" t="s">
        <v>10</v>
      </c>
      <c r="E424" s="1" t="s">
        <v>14</v>
      </c>
      <c r="F424" s="1">
        <v>0.29330000000000001</v>
      </c>
      <c r="G424" s="1">
        <v>47.363750000000003</v>
      </c>
      <c r="H424" s="1">
        <v>0.21990000000000001</v>
      </c>
      <c r="I424">
        <v>168</v>
      </c>
    </row>
    <row r="425" spans="1:9" x14ac:dyDescent="0.3">
      <c r="A425">
        <v>2022</v>
      </c>
      <c r="B425">
        <v>8</v>
      </c>
      <c r="C425" s="1" t="s">
        <v>26</v>
      </c>
      <c r="D425" s="1" t="s">
        <v>15</v>
      </c>
      <c r="E425" s="1" t="s">
        <v>11</v>
      </c>
      <c r="F425" s="1">
        <v>0.64800000000000002</v>
      </c>
      <c r="G425" s="1">
        <v>79.544736999999998</v>
      </c>
      <c r="H425" s="1">
        <v>0.12959999999999999</v>
      </c>
      <c r="I425">
        <v>163</v>
      </c>
    </row>
    <row r="426" spans="1:9" x14ac:dyDescent="0.3">
      <c r="A426">
        <v>2022</v>
      </c>
      <c r="B426">
        <v>8</v>
      </c>
      <c r="C426" s="1" t="s">
        <v>26</v>
      </c>
      <c r="D426" s="1" t="s">
        <v>15</v>
      </c>
      <c r="E426" s="1" t="s">
        <v>13</v>
      </c>
      <c r="F426" s="1">
        <v>9.7257999999999996</v>
      </c>
      <c r="G426" s="1">
        <v>1693.249683</v>
      </c>
      <c r="H426" s="1">
        <v>3.8904000000000001</v>
      </c>
      <c r="I426">
        <v>1743</v>
      </c>
    </row>
    <row r="427" spans="1:9" x14ac:dyDescent="0.3">
      <c r="A427">
        <v>2022</v>
      </c>
      <c r="B427">
        <v>8</v>
      </c>
      <c r="C427" s="1" t="s">
        <v>26</v>
      </c>
      <c r="D427" s="1" t="s">
        <v>20</v>
      </c>
      <c r="E427" s="1" t="s">
        <v>22</v>
      </c>
      <c r="F427" s="1">
        <v>1.0464</v>
      </c>
      <c r="G427" s="1">
        <v>61.849902</v>
      </c>
      <c r="H427" s="1">
        <v>0.27210000000000001</v>
      </c>
      <c r="I427">
        <v>200</v>
      </c>
    </row>
    <row r="428" spans="1:9" x14ac:dyDescent="0.3">
      <c r="A428">
        <v>2022</v>
      </c>
      <c r="B428">
        <v>8</v>
      </c>
      <c r="C428" s="1" t="s">
        <v>26</v>
      </c>
      <c r="D428" s="1" t="s">
        <v>20</v>
      </c>
      <c r="E428" s="1" t="s">
        <v>12</v>
      </c>
      <c r="F428" s="1">
        <v>6.7550999999999997</v>
      </c>
      <c r="G428" s="1">
        <v>479.08673099999999</v>
      </c>
      <c r="H428" s="1">
        <v>2.4318</v>
      </c>
      <c r="I428">
        <v>1405</v>
      </c>
    </row>
    <row r="429" spans="1:9" x14ac:dyDescent="0.3">
      <c r="A429">
        <v>2022</v>
      </c>
      <c r="B429">
        <v>8</v>
      </c>
      <c r="C429" s="1" t="s">
        <v>26</v>
      </c>
      <c r="D429" s="1" t="s">
        <v>17</v>
      </c>
      <c r="E429" s="1" t="s">
        <v>18</v>
      </c>
      <c r="F429" s="1">
        <v>4.0218999999999996</v>
      </c>
      <c r="G429" s="1">
        <v>357.342625</v>
      </c>
      <c r="H429" s="1">
        <v>0.72389999999999999</v>
      </c>
      <c r="I429">
        <v>1354</v>
      </c>
    </row>
    <row r="430" spans="1:9" x14ac:dyDescent="0.3">
      <c r="A430">
        <v>2022</v>
      </c>
      <c r="B430">
        <v>8</v>
      </c>
      <c r="C430" s="1" t="s">
        <v>26</v>
      </c>
      <c r="D430" s="1" t="s">
        <v>19</v>
      </c>
      <c r="E430" s="1" t="s">
        <v>12</v>
      </c>
      <c r="F430" s="1">
        <v>0.93340000000000001</v>
      </c>
      <c r="G430" s="1">
        <v>200.05150499999999</v>
      </c>
      <c r="H430" s="1">
        <v>0.34539999999999998</v>
      </c>
      <c r="I430">
        <v>0</v>
      </c>
    </row>
    <row r="431" spans="1:9" x14ac:dyDescent="0.3">
      <c r="A431">
        <v>2022</v>
      </c>
      <c r="B431">
        <v>8</v>
      </c>
      <c r="C431" s="1" t="s">
        <v>26</v>
      </c>
      <c r="D431" s="1" t="s">
        <v>56</v>
      </c>
      <c r="E431" s="1" t="s">
        <v>12</v>
      </c>
      <c r="F431" s="1">
        <v>1.9097999999999999</v>
      </c>
      <c r="G431" s="1">
        <v>164.086365</v>
      </c>
      <c r="H431" s="1">
        <v>0.66839999999999999</v>
      </c>
      <c r="I431">
        <v>856</v>
      </c>
    </row>
    <row r="432" spans="1:9" x14ac:dyDescent="0.3">
      <c r="A432">
        <v>2022</v>
      </c>
      <c r="B432">
        <v>8</v>
      </c>
      <c r="C432" s="1" t="s">
        <v>26</v>
      </c>
      <c r="D432" s="1" t="s">
        <v>21</v>
      </c>
      <c r="E432" s="1" t="s">
        <v>22</v>
      </c>
      <c r="F432" s="1">
        <v>4.1999999999999997E-3</v>
      </c>
      <c r="G432" s="1">
        <v>1.3345419999999999</v>
      </c>
      <c r="H432" s="1">
        <v>1.1999999999999999E-3</v>
      </c>
      <c r="I432">
        <v>3</v>
      </c>
    </row>
    <row r="433" spans="1:9" x14ac:dyDescent="0.3">
      <c r="A433">
        <v>2022</v>
      </c>
      <c r="B433">
        <v>8</v>
      </c>
      <c r="C433" s="1" t="s">
        <v>26</v>
      </c>
      <c r="D433" s="1" t="s">
        <v>21</v>
      </c>
      <c r="E433" s="1" t="s">
        <v>27</v>
      </c>
      <c r="F433" s="1">
        <v>2.3999999999999998E-3</v>
      </c>
      <c r="G433" s="1">
        <v>0.80237000000000003</v>
      </c>
      <c r="H433" s="1">
        <v>6.9999999999999999E-4</v>
      </c>
      <c r="I433">
        <v>6</v>
      </c>
    </row>
    <row r="434" spans="1:9" x14ac:dyDescent="0.3">
      <c r="A434">
        <v>2022</v>
      </c>
      <c r="B434">
        <v>8</v>
      </c>
      <c r="C434" s="1" t="s">
        <v>26</v>
      </c>
      <c r="D434" s="1" t="s">
        <v>21</v>
      </c>
      <c r="E434" s="1" t="s">
        <v>13</v>
      </c>
      <c r="F434" s="1">
        <v>0.68210000000000004</v>
      </c>
      <c r="G434" s="1">
        <v>114.57960300000001</v>
      </c>
      <c r="H434" s="1">
        <v>0.27279999999999999</v>
      </c>
      <c r="I434">
        <v>254</v>
      </c>
    </row>
    <row r="435" spans="1:9" x14ac:dyDescent="0.3">
      <c r="A435">
        <v>2022</v>
      </c>
      <c r="B435">
        <v>8</v>
      </c>
      <c r="C435" s="1" t="s">
        <v>26</v>
      </c>
      <c r="D435" s="1" t="s">
        <v>51</v>
      </c>
      <c r="E435" s="1" t="s">
        <v>12</v>
      </c>
      <c r="F435" s="1">
        <v>1.1354</v>
      </c>
      <c r="G435" s="1">
        <v>81.085424000000003</v>
      </c>
      <c r="H435" s="1">
        <v>0.43709999999999999</v>
      </c>
      <c r="I435">
        <v>676</v>
      </c>
    </row>
    <row r="436" spans="1:9" x14ac:dyDescent="0.3">
      <c r="A436">
        <v>2022</v>
      </c>
      <c r="B436">
        <v>8</v>
      </c>
      <c r="C436" s="1" t="s">
        <v>26</v>
      </c>
      <c r="D436" s="1" t="s">
        <v>51</v>
      </c>
      <c r="E436" s="1" t="s">
        <v>13</v>
      </c>
      <c r="F436" s="1">
        <v>0.14849999999999999</v>
      </c>
      <c r="G436" s="1">
        <v>13.757581</v>
      </c>
      <c r="H436" s="1">
        <v>7.2700000000000001E-2</v>
      </c>
      <c r="I436">
        <v>101</v>
      </c>
    </row>
    <row r="437" spans="1:9" x14ac:dyDescent="0.3">
      <c r="A437">
        <v>2022</v>
      </c>
      <c r="B437">
        <v>8</v>
      </c>
      <c r="C437" s="1" t="s">
        <v>26</v>
      </c>
      <c r="D437" s="1" t="s">
        <v>52</v>
      </c>
      <c r="E437" s="1" t="s">
        <v>13</v>
      </c>
      <c r="F437" s="1">
        <v>0.48020000000000002</v>
      </c>
      <c r="G437" s="1">
        <v>56.659264</v>
      </c>
      <c r="H437" s="1">
        <v>0.19209999999999999</v>
      </c>
      <c r="I437">
        <v>0</v>
      </c>
    </row>
    <row r="438" spans="1:9" x14ac:dyDescent="0.3">
      <c r="A438">
        <v>2022</v>
      </c>
      <c r="B438">
        <v>8</v>
      </c>
      <c r="C438" s="1" t="s">
        <v>26</v>
      </c>
      <c r="D438" s="1" t="s">
        <v>50</v>
      </c>
      <c r="E438" s="1" t="s">
        <v>27</v>
      </c>
      <c r="F438" s="1">
        <v>0.51549999999999996</v>
      </c>
      <c r="G438" s="1">
        <v>52.392999000000003</v>
      </c>
      <c r="H438" s="1">
        <v>0.16500000000000001</v>
      </c>
      <c r="I438">
        <v>424</v>
      </c>
    </row>
    <row r="439" spans="1:9" x14ac:dyDescent="0.3">
      <c r="A439">
        <v>2022</v>
      </c>
      <c r="B439">
        <v>8</v>
      </c>
      <c r="C439" s="1" t="s">
        <v>32</v>
      </c>
      <c r="D439" s="1" t="s">
        <v>10</v>
      </c>
      <c r="E439" s="1" t="s">
        <v>11</v>
      </c>
      <c r="F439" s="1">
        <v>43.929200000000002</v>
      </c>
      <c r="G439" s="1">
        <v>3039.610091</v>
      </c>
      <c r="H439" s="1">
        <v>9.2250999999999994</v>
      </c>
      <c r="I439">
        <v>7021</v>
      </c>
    </row>
    <row r="440" spans="1:9" x14ac:dyDescent="0.3">
      <c r="A440">
        <v>2022</v>
      </c>
      <c r="B440">
        <v>8</v>
      </c>
      <c r="C440" s="1" t="s">
        <v>32</v>
      </c>
      <c r="D440" s="1" t="s">
        <v>10</v>
      </c>
      <c r="E440" s="1" t="s">
        <v>27</v>
      </c>
      <c r="F440" s="1">
        <v>6.9999999999999999E-4</v>
      </c>
      <c r="G440" s="1">
        <v>4.6413999999999997E-2</v>
      </c>
      <c r="H440" s="1">
        <v>2.0000000000000001E-4</v>
      </c>
      <c r="I440">
        <v>1</v>
      </c>
    </row>
    <row r="441" spans="1:9" x14ac:dyDescent="0.3">
      <c r="A441">
        <v>2022</v>
      </c>
      <c r="B441">
        <v>8</v>
      </c>
      <c r="C441" s="1" t="s">
        <v>32</v>
      </c>
      <c r="D441" s="1" t="s">
        <v>10</v>
      </c>
      <c r="E441" s="1" t="s">
        <v>12</v>
      </c>
      <c r="F441" s="1">
        <v>136.4948</v>
      </c>
      <c r="G441" s="1">
        <v>13934.444727</v>
      </c>
      <c r="H441" s="1">
        <v>47.773200000000003</v>
      </c>
      <c r="I441">
        <v>19290</v>
      </c>
    </row>
    <row r="442" spans="1:9" x14ac:dyDescent="0.3">
      <c r="A442">
        <v>2022</v>
      </c>
      <c r="B442">
        <v>8</v>
      </c>
      <c r="C442" s="1" t="s">
        <v>32</v>
      </c>
      <c r="D442" s="1" t="s">
        <v>10</v>
      </c>
      <c r="E442" s="1" t="s">
        <v>13</v>
      </c>
      <c r="F442" s="1">
        <v>8.7719000000000005</v>
      </c>
      <c r="G442" s="1">
        <v>1290.3116910000001</v>
      </c>
      <c r="H442" s="1">
        <v>4.3630000000000004</v>
      </c>
      <c r="I442">
        <v>2403</v>
      </c>
    </row>
    <row r="443" spans="1:9" x14ac:dyDescent="0.3">
      <c r="A443">
        <v>2022</v>
      </c>
      <c r="B443">
        <v>8</v>
      </c>
      <c r="C443" s="1" t="s">
        <v>32</v>
      </c>
      <c r="D443" s="1" t="s">
        <v>10</v>
      </c>
      <c r="E443" s="1" t="s">
        <v>14</v>
      </c>
      <c r="F443" s="1">
        <v>1.7299999999999999E-2</v>
      </c>
      <c r="G443" s="1">
        <v>3.582185</v>
      </c>
      <c r="H443" s="1">
        <v>1.2999999999999999E-2</v>
      </c>
      <c r="I443">
        <v>5</v>
      </c>
    </row>
    <row r="444" spans="1:9" x14ac:dyDescent="0.3">
      <c r="A444">
        <v>2022</v>
      </c>
      <c r="B444">
        <v>8</v>
      </c>
      <c r="C444" s="1" t="s">
        <v>32</v>
      </c>
      <c r="D444" s="1" t="s">
        <v>15</v>
      </c>
      <c r="E444" s="1" t="s">
        <v>11</v>
      </c>
      <c r="F444" s="1">
        <v>1.6218999999999999</v>
      </c>
      <c r="G444" s="1">
        <v>225.96517600000001</v>
      </c>
      <c r="H444" s="1">
        <v>0.32440000000000002</v>
      </c>
      <c r="I444">
        <v>262</v>
      </c>
    </row>
    <row r="445" spans="1:9" x14ac:dyDescent="0.3">
      <c r="A445">
        <v>2022</v>
      </c>
      <c r="B445">
        <v>8</v>
      </c>
      <c r="C445" s="1" t="s">
        <v>32</v>
      </c>
      <c r="D445" s="1" t="s">
        <v>15</v>
      </c>
      <c r="E445" s="1" t="s">
        <v>13</v>
      </c>
      <c r="F445" s="1">
        <v>35.424799999999998</v>
      </c>
      <c r="G445" s="1">
        <v>7079.5944049999998</v>
      </c>
      <c r="H445" s="1">
        <v>14.1701</v>
      </c>
      <c r="I445">
        <v>3846</v>
      </c>
    </row>
    <row r="446" spans="1:9" x14ac:dyDescent="0.3">
      <c r="A446">
        <v>2022</v>
      </c>
      <c r="B446">
        <v>8</v>
      </c>
      <c r="C446" s="1" t="s">
        <v>32</v>
      </c>
      <c r="D446" s="1" t="s">
        <v>20</v>
      </c>
      <c r="E446" s="1" t="s">
        <v>22</v>
      </c>
      <c r="F446" s="1">
        <v>2.8089</v>
      </c>
      <c r="G446" s="1">
        <v>160.881395</v>
      </c>
      <c r="H446" s="1">
        <v>0.73029999999999995</v>
      </c>
      <c r="I446">
        <v>350</v>
      </c>
    </row>
    <row r="447" spans="1:9" x14ac:dyDescent="0.3">
      <c r="A447">
        <v>2022</v>
      </c>
      <c r="B447">
        <v>8</v>
      </c>
      <c r="C447" s="1" t="s">
        <v>32</v>
      </c>
      <c r="D447" s="1" t="s">
        <v>20</v>
      </c>
      <c r="E447" s="1" t="s">
        <v>12</v>
      </c>
      <c r="F447" s="1">
        <v>13.5756</v>
      </c>
      <c r="G447" s="1">
        <v>1101.436074</v>
      </c>
      <c r="H447" s="1">
        <v>4.8872</v>
      </c>
      <c r="I447">
        <v>1795</v>
      </c>
    </row>
    <row r="448" spans="1:9" x14ac:dyDescent="0.3">
      <c r="A448">
        <v>2022</v>
      </c>
      <c r="B448">
        <v>8</v>
      </c>
      <c r="C448" s="1" t="s">
        <v>32</v>
      </c>
      <c r="D448" s="1" t="s">
        <v>56</v>
      </c>
      <c r="E448" s="1" t="s">
        <v>12</v>
      </c>
      <c r="F448" s="1">
        <v>12.331200000000001</v>
      </c>
      <c r="G448" s="1">
        <v>1072.2411139999999</v>
      </c>
      <c r="H448" s="1">
        <v>4.3159000000000001</v>
      </c>
      <c r="I448">
        <v>3741</v>
      </c>
    </row>
    <row r="449" spans="1:9" x14ac:dyDescent="0.3">
      <c r="A449">
        <v>2022</v>
      </c>
      <c r="B449">
        <v>8</v>
      </c>
      <c r="C449" s="1" t="s">
        <v>32</v>
      </c>
      <c r="D449" s="1" t="s">
        <v>21</v>
      </c>
      <c r="E449" s="1" t="s">
        <v>22</v>
      </c>
      <c r="F449" s="1">
        <v>3.8999999999999998E-3</v>
      </c>
      <c r="G449" s="1">
        <v>1.7209080000000001</v>
      </c>
      <c r="H449" s="1">
        <v>1.1000000000000001E-3</v>
      </c>
      <c r="I449">
        <v>5</v>
      </c>
    </row>
    <row r="450" spans="1:9" x14ac:dyDescent="0.3">
      <c r="A450">
        <v>2022</v>
      </c>
      <c r="B450">
        <v>8</v>
      </c>
      <c r="C450" s="1" t="s">
        <v>32</v>
      </c>
      <c r="D450" s="1" t="s">
        <v>21</v>
      </c>
      <c r="E450" s="1" t="s">
        <v>27</v>
      </c>
      <c r="F450" s="1">
        <v>2.29E-2</v>
      </c>
      <c r="G450" s="1">
        <v>7.5275290000000004</v>
      </c>
      <c r="H450" s="1">
        <v>6.8999999999999999E-3</v>
      </c>
      <c r="I450">
        <v>20</v>
      </c>
    </row>
    <row r="451" spans="1:9" x14ac:dyDescent="0.3">
      <c r="A451">
        <v>2022</v>
      </c>
      <c r="B451">
        <v>8</v>
      </c>
      <c r="C451" s="1" t="s">
        <v>32</v>
      </c>
      <c r="D451" s="1" t="s">
        <v>21</v>
      </c>
      <c r="E451" s="1" t="s">
        <v>13</v>
      </c>
      <c r="F451" s="1">
        <v>1.9689000000000001</v>
      </c>
      <c r="G451" s="1">
        <v>514.08347100000003</v>
      </c>
      <c r="H451" s="1">
        <v>0.78759999999999997</v>
      </c>
      <c r="I451">
        <v>413</v>
      </c>
    </row>
    <row r="452" spans="1:9" x14ac:dyDescent="0.3">
      <c r="A452">
        <v>2022</v>
      </c>
      <c r="B452">
        <v>8</v>
      </c>
      <c r="C452" s="1" t="s">
        <v>32</v>
      </c>
      <c r="D452" s="1" t="s">
        <v>17</v>
      </c>
      <c r="E452" s="1" t="s">
        <v>18</v>
      </c>
      <c r="F452" s="1">
        <v>5.577</v>
      </c>
      <c r="G452" s="1">
        <v>506.79238900000001</v>
      </c>
      <c r="H452" s="1">
        <v>1.0039</v>
      </c>
      <c r="I452">
        <v>2265</v>
      </c>
    </row>
    <row r="453" spans="1:9" x14ac:dyDescent="0.3">
      <c r="A453">
        <v>2022</v>
      </c>
      <c r="B453">
        <v>8</v>
      </c>
      <c r="C453" s="1" t="s">
        <v>32</v>
      </c>
      <c r="D453" s="1" t="s">
        <v>33</v>
      </c>
      <c r="E453" s="1" t="s">
        <v>18</v>
      </c>
      <c r="F453" s="1">
        <v>1.0411999999999999</v>
      </c>
      <c r="G453" s="1">
        <v>345.81836499999997</v>
      </c>
      <c r="H453" s="1">
        <v>0.1978</v>
      </c>
      <c r="I453">
        <v>106</v>
      </c>
    </row>
    <row r="454" spans="1:9" x14ac:dyDescent="0.3">
      <c r="A454">
        <v>2022</v>
      </c>
      <c r="B454">
        <v>8</v>
      </c>
      <c r="C454" s="1" t="s">
        <v>32</v>
      </c>
      <c r="D454" s="1" t="s">
        <v>33</v>
      </c>
      <c r="E454" s="1" t="s">
        <v>12</v>
      </c>
      <c r="F454" s="1">
        <v>2.0199999999999999E-2</v>
      </c>
      <c r="G454" s="1">
        <v>9.1996350000000007</v>
      </c>
      <c r="H454" s="1">
        <v>7.1999999999999998E-3</v>
      </c>
      <c r="I454">
        <v>7</v>
      </c>
    </row>
    <row r="455" spans="1:9" x14ac:dyDescent="0.3">
      <c r="A455">
        <v>2022</v>
      </c>
      <c r="B455">
        <v>8</v>
      </c>
      <c r="C455" s="1" t="s">
        <v>32</v>
      </c>
      <c r="D455" s="1" t="s">
        <v>33</v>
      </c>
      <c r="E455" s="1" t="s">
        <v>13</v>
      </c>
      <c r="F455" s="1">
        <v>3.7499999999999999E-2</v>
      </c>
      <c r="G455" s="1">
        <v>20.010375</v>
      </c>
      <c r="H455" s="1">
        <v>1.8800000000000001E-2</v>
      </c>
      <c r="I455">
        <v>35</v>
      </c>
    </row>
    <row r="456" spans="1:9" x14ac:dyDescent="0.3">
      <c r="A456">
        <v>2022</v>
      </c>
      <c r="B456">
        <v>8</v>
      </c>
      <c r="C456" s="1" t="s">
        <v>32</v>
      </c>
      <c r="D456" s="1" t="s">
        <v>58</v>
      </c>
      <c r="E456" s="1" t="s">
        <v>12</v>
      </c>
      <c r="F456" s="1">
        <v>5.6062000000000003</v>
      </c>
      <c r="G456" s="1">
        <v>313.649181</v>
      </c>
      <c r="H456" s="1">
        <v>1.9621999999999999</v>
      </c>
      <c r="I456">
        <v>131</v>
      </c>
    </row>
    <row r="457" spans="1:9" x14ac:dyDescent="0.3">
      <c r="A457">
        <v>2022</v>
      </c>
      <c r="B457">
        <v>8</v>
      </c>
      <c r="C457" s="1" t="s">
        <v>32</v>
      </c>
      <c r="D457" s="1" t="s">
        <v>51</v>
      </c>
      <c r="E457" s="1" t="s">
        <v>12</v>
      </c>
      <c r="F457" s="1">
        <v>3.0958999999999999</v>
      </c>
      <c r="G457" s="1">
        <v>202.80738400000001</v>
      </c>
      <c r="H457" s="1">
        <v>1.1919</v>
      </c>
      <c r="I457">
        <v>1758</v>
      </c>
    </row>
    <row r="458" spans="1:9" x14ac:dyDescent="0.3">
      <c r="A458">
        <v>2022</v>
      </c>
      <c r="B458">
        <v>8</v>
      </c>
      <c r="C458" s="1" t="s">
        <v>32</v>
      </c>
      <c r="D458" s="1" t="s">
        <v>51</v>
      </c>
      <c r="E458" s="1" t="s">
        <v>13</v>
      </c>
      <c r="F458" s="1">
        <v>0.36830000000000002</v>
      </c>
      <c r="G458" s="1">
        <v>33.449024000000001</v>
      </c>
      <c r="H458" s="1">
        <v>0.1804</v>
      </c>
      <c r="I458">
        <v>120</v>
      </c>
    </row>
    <row r="459" spans="1:9" x14ac:dyDescent="0.3">
      <c r="A459">
        <v>2022</v>
      </c>
      <c r="B459">
        <v>8</v>
      </c>
      <c r="C459" s="1" t="s">
        <v>32</v>
      </c>
      <c r="D459" s="1" t="s">
        <v>35</v>
      </c>
      <c r="E459" s="1" t="s">
        <v>18</v>
      </c>
      <c r="F459" s="1">
        <v>0.32879999999999998</v>
      </c>
      <c r="G459" s="1">
        <v>83.087602000000004</v>
      </c>
      <c r="H459" s="1">
        <v>5.9200000000000003E-2</v>
      </c>
      <c r="I459">
        <v>0</v>
      </c>
    </row>
    <row r="460" spans="1:9" x14ac:dyDescent="0.3">
      <c r="A460">
        <v>2022</v>
      </c>
      <c r="B460">
        <v>8</v>
      </c>
      <c r="C460" s="1" t="s">
        <v>32</v>
      </c>
      <c r="D460" s="1" t="s">
        <v>35</v>
      </c>
      <c r="E460" s="1" t="s">
        <v>12</v>
      </c>
      <c r="F460" s="1">
        <v>0.3392</v>
      </c>
      <c r="G460" s="1">
        <v>98.935481999999993</v>
      </c>
      <c r="H460" s="1">
        <v>0.1187</v>
      </c>
      <c r="I460">
        <v>0</v>
      </c>
    </row>
    <row r="461" spans="1:9" x14ac:dyDescent="0.3">
      <c r="A461">
        <v>2022</v>
      </c>
      <c r="B461">
        <v>8</v>
      </c>
      <c r="C461" s="1" t="s">
        <v>9</v>
      </c>
      <c r="D461" s="1" t="s">
        <v>10</v>
      </c>
      <c r="E461" s="1" t="s">
        <v>46</v>
      </c>
      <c r="F461" s="1">
        <v>4.9946999999999999</v>
      </c>
      <c r="G461" s="1">
        <v>350.64789999999999</v>
      </c>
      <c r="H461" s="1">
        <v>0.99890000000000001</v>
      </c>
      <c r="I461">
        <v>295</v>
      </c>
    </row>
    <row r="462" spans="1:9" x14ac:dyDescent="0.3">
      <c r="A462">
        <v>2022</v>
      </c>
      <c r="B462">
        <v>8</v>
      </c>
      <c r="C462" s="1" t="s">
        <v>26</v>
      </c>
      <c r="D462" s="1" t="s">
        <v>10</v>
      </c>
      <c r="E462" s="1" t="s">
        <v>46</v>
      </c>
      <c r="F462" s="1">
        <v>3.7602000000000002</v>
      </c>
      <c r="G462" s="1">
        <v>312.31299999999999</v>
      </c>
      <c r="H462" s="1">
        <v>0.75190000000000001</v>
      </c>
      <c r="I462">
        <v>813</v>
      </c>
    </row>
    <row r="463" spans="1:9" x14ac:dyDescent="0.3">
      <c r="A463">
        <v>2022</v>
      </c>
      <c r="B463">
        <v>8</v>
      </c>
      <c r="C463" s="1" t="s">
        <v>32</v>
      </c>
      <c r="D463" s="1" t="s">
        <v>10</v>
      </c>
      <c r="E463" s="1" t="s">
        <v>46</v>
      </c>
      <c r="F463" s="1">
        <v>9.8409999999999993</v>
      </c>
      <c r="G463" s="1">
        <v>794.33199999999999</v>
      </c>
      <c r="H463" s="1">
        <v>1.9681999999999999</v>
      </c>
      <c r="I463">
        <v>1201</v>
      </c>
    </row>
    <row r="464" spans="1:9" x14ac:dyDescent="0.3">
      <c r="A464">
        <v>2022</v>
      </c>
      <c r="B464">
        <v>9</v>
      </c>
      <c r="C464" s="1" t="s">
        <v>9</v>
      </c>
      <c r="D464" s="1" t="s">
        <v>15</v>
      </c>
      <c r="E464" s="1" t="s">
        <v>11</v>
      </c>
      <c r="F464" s="1">
        <v>0.2591</v>
      </c>
      <c r="G464" s="1">
        <v>21.931858999999999</v>
      </c>
      <c r="H464" s="1">
        <v>5.1799999999999999E-2</v>
      </c>
      <c r="I464">
        <v>32</v>
      </c>
    </row>
    <row r="465" spans="1:9" x14ac:dyDescent="0.3">
      <c r="A465">
        <v>2022</v>
      </c>
      <c r="B465">
        <v>9</v>
      </c>
      <c r="C465" s="1" t="s">
        <v>9</v>
      </c>
      <c r="D465" s="1" t="s">
        <v>15</v>
      </c>
      <c r="E465" s="1" t="s">
        <v>13</v>
      </c>
      <c r="F465" s="1">
        <v>38.967300000000002</v>
      </c>
      <c r="G465" s="1">
        <v>7477.9733239999996</v>
      </c>
      <c r="H465" s="1">
        <v>15.587</v>
      </c>
      <c r="I465">
        <v>622</v>
      </c>
    </row>
    <row r="466" spans="1:9" x14ac:dyDescent="0.3">
      <c r="A466">
        <v>2022</v>
      </c>
      <c r="B466">
        <v>9</v>
      </c>
      <c r="C466" s="1" t="s">
        <v>9</v>
      </c>
      <c r="D466" s="1" t="s">
        <v>10</v>
      </c>
      <c r="E466" s="1" t="s">
        <v>11</v>
      </c>
      <c r="F466" s="1">
        <v>4.4724000000000004</v>
      </c>
      <c r="G466" s="1">
        <v>372.44873799999999</v>
      </c>
      <c r="H466" s="1">
        <v>0.93920000000000003</v>
      </c>
      <c r="I466">
        <v>337</v>
      </c>
    </row>
    <row r="467" spans="1:9" x14ac:dyDescent="0.3">
      <c r="A467">
        <v>2022</v>
      </c>
      <c r="B467">
        <v>9</v>
      </c>
      <c r="C467" s="1" t="s">
        <v>9</v>
      </c>
      <c r="D467" s="1" t="s">
        <v>10</v>
      </c>
      <c r="E467" s="1" t="s">
        <v>12</v>
      </c>
      <c r="F467" s="1">
        <v>36.849400000000003</v>
      </c>
      <c r="G467" s="1">
        <v>3683.3465890000002</v>
      </c>
      <c r="H467" s="1">
        <v>12.8973</v>
      </c>
      <c r="I467">
        <v>561</v>
      </c>
    </row>
    <row r="468" spans="1:9" x14ac:dyDescent="0.3">
      <c r="A468">
        <v>2022</v>
      </c>
      <c r="B468">
        <v>9</v>
      </c>
      <c r="C468" s="1" t="s">
        <v>9</v>
      </c>
      <c r="D468" s="1" t="s">
        <v>10</v>
      </c>
      <c r="E468" s="1" t="s">
        <v>13</v>
      </c>
      <c r="F468" s="1">
        <v>20.111599999999999</v>
      </c>
      <c r="G468" s="1">
        <v>2658.1624259999999</v>
      </c>
      <c r="H468" s="1">
        <v>10.045500000000001</v>
      </c>
      <c r="I468">
        <v>459</v>
      </c>
    </row>
    <row r="469" spans="1:9" x14ac:dyDescent="0.3">
      <c r="A469">
        <v>2022</v>
      </c>
      <c r="B469">
        <v>9</v>
      </c>
      <c r="C469" s="1" t="s">
        <v>9</v>
      </c>
      <c r="D469" s="1" t="s">
        <v>21</v>
      </c>
      <c r="E469" s="1" t="s">
        <v>22</v>
      </c>
      <c r="F469" s="1">
        <v>5.4999999999999997E-3</v>
      </c>
      <c r="G469" s="1">
        <v>1.1916530000000001</v>
      </c>
      <c r="H469" s="1">
        <v>1.5E-3</v>
      </c>
      <c r="I469">
        <v>2</v>
      </c>
    </row>
    <row r="470" spans="1:9" x14ac:dyDescent="0.3">
      <c r="A470">
        <v>2022</v>
      </c>
      <c r="B470">
        <v>9</v>
      </c>
      <c r="C470" s="1" t="s">
        <v>9</v>
      </c>
      <c r="D470" s="1" t="s">
        <v>21</v>
      </c>
      <c r="E470" s="1" t="s">
        <v>13</v>
      </c>
      <c r="F470" s="1">
        <v>3.7585999999999999</v>
      </c>
      <c r="G470" s="1">
        <v>578.31913099999997</v>
      </c>
      <c r="H470" s="1">
        <v>1.5034000000000001</v>
      </c>
      <c r="I470">
        <v>164</v>
      </c>
    </row>
    <row r="471" spans="1:9" x14ac:dyDescent="0.3">
      <c r="A471">
        <v>2022</v>
      </c>
      <c r="B471">
        <v>9</v>
      </c>
      <c r="C471" s="1" t="s">
        <v>9</v>
      </c>
      <c r="D471" s="1" t="s">
        <v>17</v>
      </c>
      <c r="E471" s="1" t="s">
        <v>18</v>
      </c>
      <c r="F471" s="1">
        <v>2.8967999999999998</v>
      </c>
      <c r="G471" s="1">
        <v>309.26137699999998</v>
      </c>
      <c r="H471" s="1">
        <v>0.52139999999999997</v>
      </c>
      <c r="I471">
        <v>156</v>
      </c>
    </row>
    <row r="472" spans="1:9" x14ac:dyDescent="0.3">
      <c r="A472">
        <v>2022</v>
      </c>
      <c r="B472">
        <v>9</v>
      </c>
      <c r="C472" s="1" t="s">
        <v>9</v>
      </c>
      <c r="D472" s="1" t="s">
        <v>20</v>
      </c>
      <c r="E472" s="1" t="s">
        <v>22</v>
      </c>
      <c r="F472" s="1">
        <v>5.3800000000000001E-2</v>
      </c>
      <c r="G472" s="1">
        <v>3.2104729999999999</v>
      </c>
      <c r="H472" s="1">
        <v>1.4E-2</v>
      </c>
      <c r="I472">
        <v>4</v>
      </c>
    </row>
    <row r="473" spans="1:9" x14ac:dyDescent="0.3">
      <c r="A473">
        <v>2022</v>
      </c>
      <c r="B473">
        <v>9</v>
      </c>
      <c r="C473" s="1" t="s">
        <v>9</v>
      </c>
      <c r="D473" s="1" t="s">
        <v>20</v>
      </c>
      <c r="E473" s="1" t="s">
        <v>12</v>
      </c>
      <c r="F473" s="1">
        <v>2.4312999999999998</v>
      </c>
      <c r="G473" s="1">
        <v>168.27213399999999</v>
      </c>
      <c r="H473" s="1">
        <v>0.87529999999999997</v>
      </c>
      <c r="I473">
        <v>159</v>
      </c>
    </row>
    <row r="474" spans="1:9" x14ac:dyDescent="0.3">
      <c r="A474">
        <v>2022</v>
      </c>
      <c r="B474">
        <v>9</v>
      </c>
      <c r="C474" s="1" t="s">
        <v>9</v>
      </c>
      <c r="D474" s="1" t="s">
        <v>57</v>
      </c>
      <c r="E474" s="1" t="s">
        <v>12</v>
      </c>
      <c r="F474" s="1">
        <v>0.97430000000000005</v>
      </c>
      <c r="G474" s="1">
        <v>88.223206000000005</v>
      </c>
      <c r="H474" s="1">
        <v>0.34100000000000003</v>
      </c>
      <c r="I474">
        <v>81</v>
      </c>
    </row>
    <row r="475" spans="1:9" x14ac:dyDescent="0.3">
      <c r="A475">
        <v>2022</v>
      </c>
      <c r="B475">
        <v>9</v>
      </c>
      <c r="C475" s="1" t="s">
        <v>9</v>
      </c>
      <c r="D475" s="1" t="s">
        <v>56</v>
      </c>
      <c r="E475" s="1" t="s">
        <v>12</v>
      </c>
      <c r="F475" s="1">
        <v>0.84909999999999997</v>
      </c>
      <c r="G475" s="1">
        <v>78.136527999999998</v>
      </c>
      <c r="H475" s="1">
        <v>0.29720000000000002</v>
      </c>
      <c r="I475">
        <v>114</v>
      </c>
    </row>
    <row r="476" spans="1:9" x14ac:dyDescent="0.3">
      <c r="A476">
        <v>2022</v>
      </c>
      <c r="B476">
        <v>9</v>
      </c>
      <c r="C476" s="1" t="s">
        <v>9</v>
      </c>
      <c r="D476" s="1" t="s">
        <v>60</v>
      </c>
      <c r="E476" s="1" t="s">
        <v>22</v>
      </c>
      <c r="F476" s="1">
        <v>1.1431</v>
      </c>
      <c r="G476" s="1">
        <v>75.358834999999999</v>
      </c>
      <c r="H476" s="1">
        <v>0.2858</v>
      </c>
      <c r="I476">
        <v>0</v>
      </c>
    </row>
    <row r="477" spans="1:9" x14ac:dyDescent="0.3">
      <c r="A477">
        <v>2022</v>
      </c>
      <c r="B477">
        <v>9</v>
      </c>
      <c r="C477" s="1" t="s">
        <v>9</v>
      </c>
      <c r="D477" s="1" t="s">
        <v>58</v>
      </c>
      <c r="E477" s="1" t="s">
        <v>12</v>
      </c>
      <c r="F477" s="1">
        <v>1.0530999999999999</v>
      </c>
      <c r="G477" s="1">
        <v>56.502913999999997</v>
      </c>
      <c r="H477" s="1">
        <v>0.36859999999999998</v>
      </c>
      <c r="I477">
        <v>0</v>
      </c>
    </row>
    <row r="478" spans="1:9" x14ac:dyDescent="0.3">
      <c r="A478">
        <v>2022</v>
      </c>
      <c r="B478">
        <v>9</v>
      </c>
      <c r="C478" s="1" t="s">
        <v>9</v>
      </c>
      <c r="D478" s="1" t="s">
        <v>19</v>
      </c>
      <c r="E478" s="1" t="s">
        <v>12</v>
      </c>
      <c r="F478" s="1">
        <v>0.2482</v>
      </c>
      <c r="G478" s="1">
        <v>47.686528000000003</v>
      </c>
      <c r="H478" s="1">
        <v>9.1800000000000007E-2</v>
      </c>
      <c r="I478">
        <v>0</v>
      </c>
    </row>
    <row r="479" spans="1:9" x14ac:dyDescent="0.3">
      <c r="A479">
        <v>2022</v>
      </c>
      <c r="B479">
        <v>9</v>
      </c>
      <c r="C479" s="1" t="s">
        <v>26</v>
      </c>
      <c r="D479" s="1" t="s">
        <v>10</v>
      </c>
      <c r="E479" s="1" t="s">
        <v>11</v>
      </c>
      <c r="F479" s="1">
        <v>13.612</v>
      </c>
      <c r="G479" s="1">
        <v>1019.348168</v>
      </c>
      <c r="H479" s="1">
        <v>2.8586</v>
      </c>
      <c r="I479">
        <v>3207</v>
      </c>
    </row>
    <row r="480" spans="1:9" x14ac:dyDescent="0.3">
      <c r="A480">
        <v>2022</v>
      </c>
      <c r="B480">
        <v>9</v>
      </c>
      <c r="C480" s="1" t="s">
        <v>26</v>
      </c>
      <c r="D480" s="1" t="s">
        <v>10</v>
      </c>
      <c r="E480" s="1" t="s">
        <v>12</v>
      </c>
      <c r="F480" s="1">
        <v>53.9114</v>
      </c>
      <c r="G480" s="1">
        <v>5939.7496799999999</v>
      </c>
      <c r="H480" s="1">
        <v>18.869</v>
      </c>
      <c r="I480">
        <v>8071</v>
      </c>
    </row>
    <row r="481" spans="1:9" x14ac:dyDescent="0.3">
      <c r="A481">
        <v>2022</v>
      </c>
      <c r="B481">
        <v>9</v>
      </c>
      <c r="C481" s="1" t="s">
        <v>26</v>
      </c>
      <c r="D481" s="1" t="s">
        <v>10</v>
      </c>
      <c r="E481" s="1" t="s">
        <v>13</v>
      </c>
      <c r="F481" s="1">
        <v>6.1974999999999998</v>
      </c>
      <c r="G481" s="1">
        <v>813.65182900000002</v>
      </c>
      <c r="H481" s="1">
        <v>3.0510999999999999</v>
      </c>
      <c r="I481">
        <v>1798</v>
      </c>
    </row>
    <row r="482" spans="1:9" x14ac:dyDescent="0.3">
      <c r="A482">
        <v>2022</v>
      </c>
      <c r="B482">
        <v>9</v>
      </c>
      <c r="C482" s="1" t="s">
        <v>26</v>
      </c>
      <c r="D482" s="1" t="s">
        <v>10</v>
      </c>
      <c r="E482" s="1" t="s">
        <v>14</v>
      </c>
      <c r="F482" s="1">
        <v>0.2838</v>
      </c>
      <c r="G482" s="1">
        <v>45.835925000000003</v>
      </c>
      <c r="H482" s="1">
        <v>0.21279999999999999</v>
      </c>
      <c r="I482">
        <v>168</v>
      </c>
    </row>
    <row r="483" spans="1:9" x14ac:dyDescent="0.3">
      <c r="A483">
        <v>2022</v>
      </c>
      <c r="B483">
        <v>9</v>
      </c>
      <c r="C483" s="1" t="s">
        <v>26</v>
      </c>
      <c r="D483" s="1" t="s">
        <v>15</v>
      </c>
      <c r="E483" s="1" t="s">
        <v>11</v>
      </c>
      <c r="F483" s="1">
        <v>0.70309999999999995</v>
      </c>
      <c r="G483" s="1">
        <v>83.168761000000003</v>
      </c>
      <c r="H483" s="1">
        <v>0.1406</v>
      </c>
      <c r="I483">
        <v>202</v>
      </c>
    </row>
    <row r="484" spans="1:9" x14ac:dyDescent="0.3">
      <c r="A484">
        <v>2022</v>
      </c>
      <c r="B484">
        <v>9</v>
      </c>
      <c r="C484" s="1" t="s">
        <v>26</v>
      </c>
      <c r="D484" s="1" t="s">
        <v>15</v>
      </c>
      <c r="E484" s="1" t="s">
        <v>13</v>
      </c>
      <c r="F484" s="1">
        <v>11.0032</v>
      </c>
      <c r="G484" s="1">
        <v>2009.1188569999999</v>
      </c>
      <c r="H484" s="1">
        <v>4.4013</v>
      </c>
      <c r="I484">
        <v>1621</v>
      </c>
    </row>
    <row r="485" spans="1:9" x14ac:dyDescent="0.3">
      <c r="A485">
        <v>2022</v>
      </c>
      <c r="B485">
        <v>9</v>
      </c>
      <c r="C485" s="1" t="s">
        <v>26</v>
      </c>
      <c r="D485" s="1" t="s">
        <v>20</v>
      </c>
      <c r="E485" s="1" t="s">
        <v>22</v>
      </c>
      <c r="F485" s="1">
        <v>0.78269999999999995</v>
      </c>
      <c r="G485" s="1">
        <v>48.973263000000003</v>
      </c>
      <c r="H485" s="1">
        <v>0.20349999999999999</v>
      </c>
      <c r="I485">
        <v>191</v>
      </c>
    </row>
    <row r="486" spans="1:9" x14ac:dyDescent="0.3">
      <c r="A486">
        <v>2022</v>
      </c>
      <c r="B486">
        <v>9</v>
      </c>
      <c r="C486" s="1" t="s">
        <v>26</v>
      </c>
      <c r="D486" s="1" t="s">
        <v>20</v>
      </c>
      <c r="E486" s="1" t="s">
        <v>12</v>
      </c>
      <c r="F486" s="1">
        <v>14.0677</v>
      </c>
      <c r="G486" s="1">
        <v>770.71858399999996</v>
      </c>
      <c r="H486" s="1">
        <v>5.0643000000000002</v>
      </c>
      <c r="I486">
        <v>1386</v>
      </c>
    </row>
    <row r="487" spans="1:9" x14ac:dyDescent="0.3">
      <c r="A487">
        <v>2022</v>
      </c>
      <c r="B487">
        <v>9</v>
      </c>
      <c r="C487" s="1" t="s">
        <v>26</v>
      </c>
      <c r="D487" s="1" t="s">
        <v>17</v>
      </c>
      <c r="E487" s="1" t="s">
        <v>18</v>
      </c>
      <c r="F487" s="1">
        <v>3.8073999999999999</v>
      </c>
      <c r="G487" s="1">
        <v>297.966205</v>
      </c>
      <c r="H487" s="1">
        <v>0.68530000000000002</v>
      </c>
      <c r="I487">
        <v>1396</v>
      </c>
    </row>
    <row r="488" spans="1:9" x14ac:dyDescent="0.3">
      <c r="A488">
        <v>2022</v>
      </c>
      <c r="B488">
        <v>9</v>
      </c>
      <c r="C488" s="1" t="s">
        <v>26</v>
      </c>
      <c r="D488" s="1" t="s">
        <v>56</v>
      </c>
      <c r="E488" s="1" t="s">
        <v>12</v>
      </c>
      <c r="F488" s="1">
        <v>1.9004000000000001</v>
      </c>
      <c r="G488" s="1">
        <v>167.379323</v>
      </c>
      <c r="H488" s="1">
        <v>0.66510000000000002</v>
      </c>
      <c r="I488">
        <v>984</v>
      </c>
    </row>
    <row r="489" spans="1:9" x14ac:dyDescent="0.3">
      <c r="A489">
        <v>2022</v>
      </c>
      <c r="B489">
        <v>9</v>
      </c>
      <c r="C489" s="1" t="s">
        <v>26</v>
      </c>
      <c r="D489" s="1" t="s">
        <v>60</v>
      </c>
      <c r="E489" s="1" t="s">
        <v>22</v>
      </c>
      <c r="F489" s="1">
        <v>1.3413999999999999</v>
      </c>
      <c r="G489" s="1">
        <v>127.422027</v>
      </c>
      <c r="H489" s="1">
        <v>0.33539999999999998</v>
      </c>
      <c r="I489">
        <v>825</v>
      </c>
    </row>
    <row r="490" spans="1:9" x14ac:dyDescent="0.3">
      <c r="A490">
        <v>2022</v>
      </c>
      <c r="B490">
        <v>9</v>
      </c>
      <c r="C490" s="1" t="s">
        <v>26</v>
      </c>
      <c r="D490" s="1" t="s">
        <v>21</v>
      </c>
      <c r="E490" s="1" t="s">
        <v>22</v>
      </c>
      <c r="F490" s="1">
        <v>4.4000000000000003E-3</v>
      </c>
      <c r="G490" s="1">
        <v>1.132441</v>
      </c>
      <c r="H490" s="1">
        <v>1.1999999999999999E-3</v>
      </c>
      <c r="I490">
        <v>1</v>
      </c>
    </row>
    <row r="491" spans="1:9" x14ac:dyDescent="0.3">
      <c r="A491">
        <v>2022</v>
      </c>
      <c r="B491">
        <v>9</v>
      </c>
      <c r="C491" s="1" t="s">
        <v>26</v>
      </c>
      <c r="D491" s="1" t="s">
        <v>21</v>
      </c>
      <c r="E491" s="1" t="s">
        <v>27</v>
      </c>
      <c r="F491" s="1">
        <v>2E-3</v>
      </c>
      <c r="G491" s="1">
        <v>0.67433299999999996</v>
      </c>
      <c r="H491" s="1">
        <v>5.9999999999999995E-4</v>
      </c>
      <c r="I491">
        <v>3</v>
      </c>
    </row>
    <row r="492" spans="1:9" x14ac:dyDescent="0.3">
      <c r="A492">
        <v>2022</v>
      </c>
      <c r="B492">
        <v>9</v>
      </c>
      <c r="C492" s="1" t="s">
        <v>26</v>
      </c>
      <c r="D492" s="1" t="s">
        <v>21</v>
      </c>
      <c r="E492" s="1" t="s">
        <v>13</v>
      </c>
      <c r="F492" s="1">
        <v>0.62770000000000004</v>
      </c>
      <c r="G492" s="1">
        <v>100.602947</v>
      </c>
      <c r="H492" s="1">
        <v>0.25109999999999999</v>
      </c>
      <c r="I492">
        <v>322</v>
      </c>
    </row>
    <row r="493" spans="1:9" x14ac:dyDescent="0.3">
      <c r="A493">
        <v>2022</v>
      </c>
      <c r="B493">
        <v>9</v>
      </c>
      <c r="C493" s="1" t="s">
        <v>26</v>
      </c>
      <c r="D493" s="1" t="s">
        <v>19</v>
      </c>
      <c r="E493" s="1" t="s">
        <v>12</v>
      </c>
      <c r="F493" s="1">
        <v>0.40610000000000002</v>
      </c>
      <c r="G493" s="1">
        <v>90.136533999999997</v>
      </c>
      <c r="H493" s="1">
        <v>0.1502</v>
      </c>
      <c r="I493">
        <v>0</v>
      </c>
    </row>
    <row r="494" spans="1:9" x14ac:dyDescent="0.3">
      <c r="A494">
        <v>2022</v>
      </c>
      <c r="B494">
        <v>9</v>
      </c>
      <c r="C494" s="1" t="s">
        <v>26</v>
      </c>
      <c r="D494" s="1" t="s">
        <v>51</v>
      </c>
      <c r="E494" s="1" t="s">
        <v>12</v>
      </c>
      <c r="F494" s="1">
        <v>1.1156999999999999</v>
      </c>
      <c r="G494" s="1">
        <v>72.697706999999994</v>
      </c>
      <c r="H494" s="1">
        <v>0.42949999999999999</v>
      </c>
      <c r="I494">
        <v>487</v>
      </c>
    </row>
    <row r="495" spans="1:9" x14ac:dyDescent="0.3">
      <c r="A495">
        <v>2022</v>
      </c>
      <c r="B495">
        <v>9</v>
      </c>
      <c r="C495" s="1" t="s">
        <v>26</v>
      </c>
      <c r="D495" s="1" t="s">
        <v>51</v>
      </c>
      <c r="E495" s="1" t="s">
        <v>13</v>
      </c>
      <c r="F495" s="1">
        <v>0.15820000000000001</v>
      </c>
      <c r="G495" s="1">
        <v>14.157007999999999</v>
      </c>
      <c r="H495" s="1">
        <v>7.7499999999999999E-2</v>
      </c>
      <c r="I495">
        <v>110</v>
      </c>
    </row>
    <row r="496" spans="1:9" x14ac:dyDescent="0.3">
      <c r="A496">
        <v>2022</v>
      </c>
      <c r="B496">
        <v>9</v>
      </c>
      <c r="C496" s="1" t="s">
        <v>26</v>
      </c>
      <c r="D496" s="1" t="s">
        <v>50</v>
      </c>
      <c r="E496" s="1" t="s">
        <v>27</v>
      </c>
      <c r="F496" s="1">
        <v>0.60770000000000002</v>
      </c>
      <c r="G496" s="1">
        <v>63.000511000000003</v>
      </c>
      <c r="H496" s="1">
        <v>0.19450000000000001</v>
      </c>
      <c r="I496">
        <v>426</v>
      </c>
    </row>
    <row r="497" spans="1:9" x14ac:dyDescent="0.3">
      <c r="A497">
        <v>2022</v>
      </c>
      <c r="B497">
        <v>9</v>
      </c>
      <c r="C497" s="1" t="s">
        <v>32</v>
      </c>
      <c r="D497" s="1" t="s">
        <v>10</v>
      </c>
      <c r="E497" s="1" t="s">
        <v>11</v>
      </c>
      <c r="F497" s="1">
        <v>33.580800000000004</v>
      </c>
      <c r="G497" s="1">
        <v>2550.8101190000002</v>
      </c>
      <c r="H497" s="1">
        <v>7.0519999999999996</v>
      </c>
      <c r="I497">
        <v>5417</v>
      </c>
    </row>
    <row r="498" spans="1:9" x14ac:dyDescent="0.3">
      <c r="A498">
        <v>2022</v>
      </c>
      <c r="B498">
        <v>9</v>
      </c>
      <c r="C498" s="1" t="s">
        <v>32</v>
      </c>
      <c r="D498" s="1" t="s">
        <v>10</v>
      </c>
      <c r="E498" s="1" t="s">
        <v>12</v>
      </c>
      <c r="F498" s="1">
        <v>101.4127</v>
      </c>
      <c r="G498" s="1">
        <v>12097.787420000001</v>
      </c>
      <c r="H498" s="1">
        <v>35.494399999999999</v>
      </c>
      <c r="I498">
        <v>16888</v>
      </c>
    </row>
    <row r="499" spans="1:9" x14ac:dyDescent="0.3">
      <c r="A499">
        <v>2022</v>
      </c>
      <c r="B499">
        <v>9</v>
      </c>
      <c r="C499" s="1" t="s">
        <v>32</v>
      </c>
      <c r="D499" s="1" t="s">
        <v>10</v>
      </c>
      <c r="E499" s="1" t="s">
        <v>13</v>
      </c>
      <c r="F499" s="1">
        <v>20.623999999999999</v>
      </c>
      <c r="G499" s="1">
        <v>2737.0403230000002</v>
      </c>
      <c r="H499" s="1">
        <v>10.1936</v>
      </c>
      <c r="I499">
        <v>4012</v>
      </c>
    </row>
    <row r="500" spans="1:9" x14ac:dyDescent="0.3">
      <c r="A500">
        <v>2022</v>
      </c>
      <c r="B500">
        <v>9</v>
      </c>
      <c r="C500" s="1" t="s">
        <v>32</v>
      </c>
      <c r="D500" s="1" t="s">
        <v>10</v>
      </c>
      <c r="E500" s="1" t="s">
        <v>14</v>
      </c>
      <c r="F500" s="1">
        <v>1.6799999999999999E-2</v>
      </c>
      <c r="G500" s="1">
        <v>3.4666800000000002</v>
      </c>
      <c r="H500" s="1">
        <v>1.26E-2</v>
      </c>
      <c r="I500">
        <v>5</v>
      </c>
    </row>
    <row r="501" spans="1:9" x14ac:dyDescent="0.3">
      <c r="A501">
        <v>2022</v>
      </c>
      <c r="B501">
        <v>9</v>
      </c>
      <c r="C501" s="1" t="s">
        <v>32</v>
      </c>
      <c r="D501" s="1" t="s">
        <v>15</v>
      </c>
      <c r="E501" s="1" t="s">
        <v>11</v>
      </c>
      <c r="F501" s="1">
        <v>1.0855999999999999</v>
      </c>
      <c r="G501" s="1">
        <v>141.04062999999999</v>
      </c>
      <c r="H501" s="1">
        <v>0.21709999999999999</v>
      </c>
      <c r="I501">
        <v>251</v>
      </c>
    </row>
    <row r="502" spans="1:9" x14ac:dyDescent="0.3">
      <c r="A502">
        <v>2022</v>
      </c>
      <c r="B502">
        <v>9</v>
      </c>
      <c r="C502" s="1" t="s">
        <v>32</v>
      </c>
      <c r="D502" s="1" t="s">
        <v>15</v>
      </c>
      <c r="E502" s="1" t="s">
        <v>13</v>
      </c>
      <c r="F502" s="1">
        <v>31.026700000000002</v>
      </c>
      <c r="G502" s="1">
        <v>6399.1824299999998</v>
      </c>
      <c r="H502" s="1">
        <v>12.410600000000001</v>
      </c>
      <c r="I502">
        <v>3549</v>
      </c>
    </row>
    <row r="503" spans="1:9" x14ac:dyDescent="0.3">
      <c r="A503">
        <v>2022</v>
      </c>
      <c r="B503">
        <v>9</v>
      </c>
      <c r="C503" s="1" t="s">
        <v>32</v>
      </c>
      <c r="D503" s="1" t="s">
        <v>20</v>
      </c>
      <c r="E503" s="1" t="s">
        <v>22</v>
      </c>
      <c r="F503" s="1">
        <v>2.4691999999999998</v>
      </c>
      <c r="G503" s="1">
        <v>153.16091499999999</v>
      </c>
      <c r="H503" s="1">
        <v>0.64200000000000002</v>
      </c>
      <c r="I503">
        <v>338</v>
      </c>
    </row>
    <row r="504" spans="1:9" x14ac:dyDescent="0.3">
      <c r="A504">
        <v>2022</v>
      </c>
      <c r="B504">
        <v>9</v>
      </c>
      <c r="C504" s="1" t="s">
        <v>32</v>
      </c>
      <c r="D504" s="1" t="s">
        <v>20</v>
      </c>
      <c r="E504" s="1" t="s">
        <v>12</v>
      </c>
      <c r="F504" s="1">
        <v>26.1782</v>
      </c>
      <c r="G504" s="1">
        <v>1815.597704</v>
      </c>
      <c r="H504" s="1">
        <v>9.4240999999999993</v>
      </c>
      <c r="I504">
        <v>1827</v>
      </c>
    </row>
    <row r="505" spans="1:9" x14ac:dyDescent="0.3">
      <c r="A505">
        <v>2022</v>
      </c>
      <c r="B505">
        <v>9</v>
      </c>
      <c r="C505" s="1" t="s">
        <v>32</v>
      </c>
      <c r="D505" s="1" t="s">
        <v>56</v>
      </c>
      <c r="E505" s="1" t="s">
        <v>12</v>
      </c>
      <c r="F505" s="1">
        <v>11.807499999999999</v>
      </c>
      <c r="G505" s="1">
        <v>1071.843543</v>
      </c>
      <c r="H505" s="1">
        <v>4.1326000000000001</v>
      </c>
      <c r="I505">
        <v>3759</v>
      </c>
    </row>
    <row r="506" spans="1:9" x14ac:dyDescent="0.3">
      <c r="A506">
        <v>2022</v>
      </c>
      <c r="B506">
        <v>9</v>
      </c>
      <c r="C506" s="1" t="s">
        <v>32</v>
      </c>
      <c r="D506" s="1" t="s">
        <v>17</v>
      </c>
      <c r="E506" s="1" t="s">
        <v>18</v>
      </c>
      <c r="F506" s="1">
        <v>6.7737999999999996</v>
      </c>
      <c r="G506" s="1">
        <v>517.05504299999996</v>
      </c>
      <c r="H506" s="1">
        <v>1.2192000000000001</v>
      </c>
      <c r="I506">
        <v>2145</v>
      </c>
    </row>
    <row r="507" spans="1:9" x14ac:dyDescent="0.3">
      <c r="A507">
        <v>2022</v>
      </c>
      <c r="B507">
        <v>9</v>
      </c>
      <c r="C507" s="1" t="s">
        <v>32</v>
      </c>
      <c r="D507" s="1" t="s">
        <v>21</v>
      </c>
      <c r="E507" s="1" t="s">
        <v>22</v>
      </c>
      <c r="F507" s="1">
        <v>1.2999999999999999E-3</v>
      </c>
      <c r="G507" s="1">
        <v>0.68620099999999995</v>
      </c>
      <c r="H507" s="1">
        <v>4.0000000000000002E-4</v>
      </c>
      <c r="I507">
        <v>2</v>
      </c>
    </row>
    <row r="508" spans="1:9" x14ac:dyDescent="0.3">
      <c r="A508">
        <v>2022</v>
      </c>
      <c r="B508">
        <v>9</v>
      </c>
      <c r="C508" s="1" t="s">
        <v>32</v>
      </c>
      <c r="D508" s="1" t="s">
        <v>21</v>
      </c>
      <c r="E508" s="1" t="s">
        <v>27</v>
      </c>
      <c r="F508" s="1">
        <v>1.03E-2</v>
      </c>
      <c r="G508" s="1">
        <v>3.4660829999999998</v>
      </c>
      <c r="H508" s="1">
        <v>3.0999999999999999E-3</v>
      </c>
      <c r="I508">
        <v>12</v>
      </c>
    </row>
    <row r="509" spans="1:9" x14ac:dyDescent="0.3">
      <c r="A509">
        <v>2022</v>
      </c>
      <c r="B509">
        <v>9</v>
      </c>
      <c r="C509" s="1" t="s">
        <v>32</v>
      </c>
      <c r="D509" s="1" t="s">
        <v>21</v>
      </c>
      <c r="E509" s="1" t="s">
        <v>13</v>
      </c>
      <c r="F509" s="1">
        <v>1.7531000000000001</v>
      </c>
      <c r="G509" s="1">
        <v>477.69954100000001</v>
      </c>
      <c r="H509" s="1">
        <v>0.70130000000000003</v>
      </c>
      <c r="I509">
        <v>375</v>
      </c>
    </row>
    <row r="510" spans="1:9" x14ac:dyDescent="0.3">
      <c r="A510">
        <v>2022</v>
      </c>
      <c r="B510">
        <v>9</v>
      </c>
      <c r="C510" s="1" t="s">
        <v>32</v>
      </c>
      <c r="D510" s="1" t="s">
        <v>33</v>
      </c>
      <c r="E510" s="1" t="s">
        <v>18</v>
      </c>
      <c r="F510" s="1">
        <v>1.1708000000000001</v>
      </c>
      <c r="G510" s="1">
        <v>382.11987599999998</v>
      </c>
      <c r="H510" s="1">
        <v>0.2225</v>
      </c>
      <c r="I510">
        <v>101</v>
      </c>
    </row>
    <row r="511" spans="1:9" x14ac:dyDescent="0.3">
      <c r="A511">
        <v>2022</v>
      </c>
      <c r="B511">
        <v>9</v>
      </c>
      <c r="C511" s="1" t="s">
        <v>32</v>
      </c>
      <c r="D511" s="1" t="s">
        <v>33</v>
      </c>
      <c r="E511" s="1" t="s">
        <v>12</v>
      </c>
      <c r="F511" s="1">
        <v>1.41E-2</v>
      </c>
      <c r="G511" s="1">
        <v>6.9241440000000001</v>
      </c>
      <c r="H511" s="1">
        <v>5.0000000000000001E-3</v>
      </c>
      <c r="I511">
        <v>6</v>
      </c>
    </row>
    <row r="512" spans="1:9" x14ac:dyDescent="0.3">
      <c r="A512">
        <v>2022</v>
      </c>
      <c r="B512">
        <v>9</v>
      </c>
      <c r="C512" s="1" t="s">
        <v>32</v>
      </c>
      <c r="D512" s="1" t="s">
        <v>33</v>
      </c>
      <c r="E512" s="1" t="s">
        <v>13</v>
      </c>
      <c r="F512" s="1">
        <v>3.8100000000000002E-2</v>
      </c>
      <c r="G512" s="1">
        <v>20.303315999999999</v>
      </c>
      <c r="H512" s="1">
        <v>1.9E-2</v>
      </c>
      <c r="I512">
        <v>28</v>
      </c>
    </row>
    <row r="513" spans="1:9" x14ac:dyDescent="0.3">
      <c r="A513">
        <v>2022</v>
      </c>
      <c r="B513">
        <v>9</v>
      </c>
      <c r="C513" s="1" t="s">
        <v>32</v>
      </c>
      <c r="D513" s="1" t="s">
        <v>51</v>
      </c>
      <c r="E513" s="1" t="s">
        <v>12</v>
      </c>
      <c r="F513" s="1">
        <v>6.0589000000000004</v>
      </c>
      <c r="G513" s="1">
        <v>357.79105299999998</v>
      </c>
      <c r="H513" s="1">
        <v>2.3325999999999998</v>
      </c>
      <c r="I513">
        <v>1472</v>
      </c>
    </row>
    <row r="514" spans="1:9" x14ac:dyDescent="0.3">
      <c r="A514">
        <v>2022</v>
      </c>
      <c r="B514">
        <v>9</v>
      </c>
      <c r="C514" s="1" t="s">
        <v>32</v>
      </c>
      <c r="D514" s="1" t="s">
        <v>51</v>
      </c>
      <c r="E514" s="1" t="s">
        <v>13</v>
      </c>
      <c r="F514" s="1">
        <v>0.16789999999999999</v>
      </c>
      <c r="G514" s="1">
        <v>19.158144</v>
      </c>
      <c r="H514" s="1">
        <v>8.2299999999999998E-2</v>
      </c>
      <c r="I514">
        <v>78</v>
      </c>
    </row>
    <row r="515" spans="1:9" x14ac:dyDescent="0.3">
      <c r="A515">
        <v>2022</v>
      </c>
      <c r="B515">
        <v>9</v>
      </c>
      <c r="C515" s="1" t="s">
        <v>32</v>
      </c>
      <c r="D515" s="1" t="s">
        <v>19</v>
      </c>
      <c r="E515" s="1" t="s">
        <v>12</v>
      </c>
      <c r="F515" s="1">
        <v>1.0606</v>
      </c>
      <c r="G515" s="1">
        <v>220.256091</v>
      </c>
      <c r="H515" s="1">
        <v>0.39240000000000003</v>
      </c>
      <c r="I515">
        <v>0</v>
      </c>
    </row>
    <row r="516" spans="1:9" x14ac:dyDescent="0.3">
      <c r="A516">
        <v>2022</v>
      </c>
      <c r="B516">
        <v>9</v>
      </c>
      <c r="C516" s="1" t="s">
        <v>32</v>
      </c>
      <c r="D516" s="1" t="s">
        <v>35</v>
      </c>
      <c r="E516" s="1" t="s">
        <v>18</v>
      </c>
      <c r="F516" s="1">
        <v>0.2399</v>
      </c>
      <c r="G516" s="1">
        <v>62.670107999999999</v>
      </c>
      <c r="H516" s="1">
        <v>4.3200000000000002E-2</v>
      </c>
      <c r="I516">
        <v>0</v>
      </c>
    </row>
    <row r="517" spans="1:9" x14ac:dyDescent="0.3">
      <c r="A517">
        <v>2022</v>
      </c>
      <c r="B517">
        <v>9</v>
      </c>
      <c r="C517" s="1" t="s">
        <v>32</v>
      </c>
      <c r="D517" s="1" t="s">
        <v>35</v>
      </c>
      <c r="E517" s="1" t="s">
        <v>12</v>
      </c>
      <c r="F517" s="1">
        <v>0.44269999999999998</v>
      </c>
      <c r="G517" s="1">
        <v>128.904763</v>
      </c>
      <c r="H517" s="1">
        <v>0.155</v>
      </c>
      <c r="I517">
        <v>0</v>
      </c>
    </row>
    <row r="518" spans="1:9" x14ac:dyDescent="0.3">
      <c r="A518">
        <v>2022</v>
      </c>
      <c r="B518">
        <v>9</v>
      </c>
      <c r="C518" s="1" t="s">
        <v>9</v>
      </c>
      <c r="D518" s="1" t="s">
        <v>10</v>
      </c>
      <c r="E518" s="1" t="s">
        <v>46</v>
      </c>
      <c r="F518" s="1">
        <v>2.8003999999999998</v>
      </c>
      <c r="G518" s="1">
        <v>175.3501</v>
      </c>
      <c r="H518" s="1">
        <v>0.56010000000000004</v>
      </c>
      <c r="I518">
        <v>154</v>
      </c>
    </row>
    <row r="519" spans="1:9" x14ac:dyDescent="0.3">
      <c r="A519">
        <v>2022</v>
      </c>
      <c r="B519">
        <v>9</v>
      </c>
      <c r="C519" s="1" t="s">
        <v>26</v>
      </c>
      <c r="D519" s="1" t="s">
        <v>10</v>
      </c>
      <c r="E519" s="1" t="s">
        <v>46</v>
      </c>
      <c r="F519" s="1">
        <v>1.9584999999999999</v>
      </c>
      <c r="G519" s="1">
        <v>150.93379999999999</v>
      </c>
      <c r="H519" s="1">
        <v>0.39169999999999999</v>
      </c>
      <c r="I519">
        <v>311</v>
      </c>
    </row>
    <row r="520" spans="1:9" x14ac:dyDescent="0.3">
      <c r="A520">
        <v>2022</v>
      </c>
      <c r="B520">
        <v>9</v>
      </c>
      <c r="C520" s="1" t="s">
        <v>32</v>
      </c>
      <c r="D520" s="1" t="s">
        <v>10</v>
      </c>
      <c r="E520" s="1" t="s">
        <v>46</v>
      </c>
      <c r="F520" s="1">
        <v>7.5782999999999996</v>
      </c>
      <c r="G520" s="1">
        <v>633.95069999999998</v>
      </c>
      <c r="H520" s="1">
        <v>1.5157</v>
      </c>
      <c r="I520">
        <v>1050</v>
      </c>
    </row>
    <row r="521" spans="1:9" x14ac:dyDescent="0.3">
      <c r="A521">
        <v>2022</v>
      </c>
      <c r="B521">
        <v>10</v>
      </c>
      <c r="C521" s="1" t="s">
        <v>9</v>
      </c>
      <c r="D521" s="1" t="s">
        <v>10</v>
      </c>
      <c r="E521" s="1" t="s">
        <v>11</v>
      </c>
      <c r="F521" s="1">
        <v>8.1066000000000003</v>
      </c>
      <c r="G521" s="1">
        <v>618.48177699999997</v>
      </c>
      <c r="H521" s="1">
        <v>1.7023999999999999</v>
      </c>
      <c r="I521">
        <v>392</v>
      </c>
    </row>
    <row r="522" spans="1:9" x14ac:dyDescent="0.3">
      <c r="A522">
        <v>2022</v>
      </c>
      <c r="B522">
        <v>10</v>
      </c>
      <c r="C522" s="1" t="s">
        <v>9</v>
      </c>
      <c r="D522" s="1" t="s">
        <v>10</v>
      </c>
      <c r="E522" s="1" t="s">
        <v>12</v>
      </c>
      <c r="F522" s="1">
        <v>65.06</v>
      </c>
      <c r="G522" s="1">
        <v>5995.7105419999998</v>
      </c>
      <c r="H522" s="1">
        <v>22.771000000000001</v>
      </c>
      <c r="I522">
        <v>624</v>
      </c>
    </row>
    <row r="523" spans="1:9" x14ac:dyDescent="0.3">
      <c r="A523">
        <v>2022</v>
      </c>
      <c r="B523">
        <v>10</v>
      </c>
      <c r="C523" s="1" t="s">
        <v>9</v>
      </c>
      <c r="D523" s="1" t="s">
        <v>10</v>
      </c>
      <c r="E523" s="1" t="s">
        <v>13</v>
      </c>
      <c r="F523" s="1">
        <v>34.969799999999999</v>
      </c>
      <c r="G523" s="1">
        <v>4346.8723309999996</v>
      </c>
      <c r="H523" s="1">
        <v>17.473700000000001</v>
      </c>
      <c r="I523">
        <v>522</v>
      </c>
    </row>
    <row r="524" spans="1:9" x14ac:dyDescent="0.3">
      <c r="A524">
        <v>2022</v>
      </c>
      <c r="B524">
        <v>10</v>
      </c>
      <c r="C524" s="1" t="s">
        <v>9</v>
      </c>
      <c r="D524" s="1" t="s">
        <v>15</v>
      </c>
      <c r="E524" s="1" t="s">
        <v>11</v>
      </c>
      <c r="F524" s="1">
        <v>0.1794</v>
      </c>
      <c r="G524" s="1">
        <v>17.551945</v>
      </c>
      <c r="H524" s="1">
        <v>3.5900000000000001E-2</v>
      </c>
      <c r="I524">
        <v>20</v>
      </c>
    </row>
    <row r="525" spans="1:9" x14ac:dyDescent="0.3">
      <c r="A525">
        <v>2022</v>
      </c>
      <c r="B525">
        <v>10</v>
      </c>
      <c r="C525" s="1" t="s">
        <v>9</v>
      </c>
      <c r="D525" s="1" t="s">
        <v>15</v>
      </c>
      <c r="E525" s="1" t="s">
        <v>13</v>
      </c>
      <c r="F525" s="1">
        <v>33.0304</v>
      </c>
      <c r="G525" s="1">
        <v>6797.6770530000003</v>
      </c>
      <c r="H525" s="1">
        <v>13.212199999999999</v>
      </c>
      <c r="I525">
        <v>629</v>
      </c>
    </row>
    <row r="526" spans="1:9" x14ac:dyDescent="0.3">
      <c r="A526">
        <v>2022</v>
      </c>
      <c r="B526">
        <v>10</v>
      </c>
      <c r="C526" s="1" t="s">
        <v>9</v>
      </c>
      <c r="D526" s="1" t="s">
        <v>21</v>
      </c>
      <c r="E526" s="1" t="s">
        <v>22</v>
      </c>
      <c r="F526" s="1">
        <v>2E-3</v>
      </c>
      <c r="G526" s="1">
        <v>0.47594500000000001</v>
      </c>
      <c r="H526" s="1">
        <v>5.0000000000000001E-4</v>
      </c>
      <c r="I526">
        <v>1</v>
      </c>
    </row>
    <row r="527" spans="1:9" x14ac:dyDescent="0.3">
      <c r="A527">
        <v>2022</v>
      </c>
      <c r="B527">
        <v>10</v>
      </c>
      <c r="C527" s="1" t="s">
        <v>9</v>
      </c>
      <c r="D527" s="1" t="s">
        <v>21</v>
      </c>
      <c r="E527" s="1" t="s">
        <v>13</v>
      </c>
      <c r="F527" s="1">
        <v>2.8843999999999999</v>
      </c>
      <c r="G527" s="1">
        <v>443.89737100000002</v>
      </c>
      <c r="H527" s="1">
        <v>1.1536999999999999</v>
      </c>
      <c r="I527">
        <v>162</v>
      </c>
    </row>
    <row r="528" spans="1:9" x14ac:dyDescent="0.3">
      <c r="A528">
        <v>2022</v>
      </c>
      <c r="B528">
        <v>10</v>
      </c>
      <c r="C528" s="1" t="s">
        <v>9</v>
      </c>
      <c r="D528" s="1" t="s">
        <v>17</v>
      </c>
      <c r="E528" s="1" t="s">
        <v>18</v>
      </c>
      <c r="F528" s="1">
        <v>2.3938000000000001</v>
      </c>
      <c r="G528" s="1">
        <v>280.43919</v>
      </c>
      <c r="H528" s="1">
        <v>0.43090000000000001</v>
      </c>
      <c r="I528">
        <v>135</v>
      </c>
    </row>
    <row r="529" spans="1:9" x14ac:dyDescent="0.3">
      <c r="A529">
        <v>2022</v>
      </c>
      <c r="B529">
        <v>10</v>
      </c>
      <c r="C529" s="1" t="s">
        <v>9</v>
      </c>
      <c r="D529" s="1" t="s">
        <v>20</v>
      </c>
      <c r="E529" s="1" t="s">
        <v>22</v>
      </c>
      <c r="F529" s="1">
        <v>3.9300000000000002E-2</v>
      </c>
      <c r="G529" s="1">
        <v>2.3331119999999999</v>
      </c>
      <c r="H529" s="1">
        <v>1.0200000000000001E-2</v>
      </c>
      <c r="I529">
        <v>4</v>
      </c>
    </row>
    <row r="530" spans="1:9" x14ac:dyDescent="0.3">
      <c r="A530">
        <v>2022</v>
      </c>
      <c r="B530">
        <v>10</v>
      </c>
      <c r="C530" s="1" t="s">
        <v>9</v>
      </c>
      <c r="D530" s="1" t="s">
        <v>20</v>
      </c>
      <c r="E530" s="1" t="s">
        <v>12</v>
      </c>
      <c r="F530" s="1">
        <v>2.3325</v>
      </c>
      <c r="G530" s="1">
        <v>168.95727500000001</v>
      </c>
      <c r="H530" s="1">
        <v>0.8397</v>
      </c>
      <c r="I530">
        <v>157</v>
      </c>
    </row>
    <row r="531" spans="1:9" x14ac:dyDescent="0.3">
      <c r="A531">
        <v>2022</v>
      </c>
      <c r="B531">
        <v>10</v>
      </c>
      <c r="C531" s="1" t="s">
        <v>9</v>
      </c>
      <c r="D531" s="1" t="s">
        <v>56</v>
      </c>
      <c r="E531" s="1" t="s">
        <v>12</v>
      </c>
      <c r="F531" s="1">
        <v>1.0964</v>
      </c>
      <c r="G531" s="1">
        <v>99.100650000000002</v>
      </c>
      <c r="H531" s="1">
        <v>0.38379999999999997</v>
      </c>
      <c r="I531">
        <v>113</v>
      </c>
    </row>
    <row r="532" spans="1:9" x14ac:dyDescent="0.3">
      <c r="A532">
        <v>2022</v>
      </c>
      <c r="B532">
        <v>10</v>
      </c>
      <c r="C532" s="1" t="s">
        <v>9</v>
      </c>
      <c r="D532" s="1" t="s">
        <v>57</v>
      </c>
      <c r="E532" s="1" t="s">
        <v>12</v>
      </c>
      <c r="F532" s="1">
        <v>0.75260000000000005</v>
      </c>
      <c r="G532" s="1">
        <v>68.122720999999999</v>
      </c>
      <c r="H532" s="1">
        <v>0.26340000000000002</v>
      </c>
      <c r="I532">
        <v>80</v>
      </c>
    </row>
    <row r="533" spans="1:9" x14ac:dyDescent="0.3">
      <c r="A533">
        <v>2022</v>
      </c>
      <c r="B533">
        <v>10</v>
      </c>
      <c r="C533" s="1" t="s">
        <v>9</v>
      </c>
      <c r="D533" s="1" t="s">
        <v>60</v>
      </c>
      <c r="E533" s="1" t="s">
        <v>22</v>
      </c>
      <c r="F533" s="1">
        <v>1.3633</v>
      </c>
      <c r="G533" s="1">
        <v>66.180682000000004</v>
      </c>
      <c r="H533" s="1">
        <v>0.34079999999999999</v>
      </c>
      <c r="I533">
        <v>67</v>
      </c>
    </row>
    <row r="534" spans="1:9" x14ac:dyDescent="0.3">
      <c r="A534">
        <v>2022</v>
      </c>
      <c r="B534">
        <v>10</v>
      </c>
      <c r="C534" s="1" t="s">
        <v>9</v>
      </c>
      <c r="D534" s="1" t="s">
        <v>19</v>
      </c>
      <c r="E534" s="1" t="s">
        <v>12</v>
      </c>
      <c r="F534" s="1">
        <v>0.28249999999999997</v>
      </c>
      <c r="G534" s="1">
        <v>51.100825999999998</v>
      </c>
      <c r="H534" s="1">
        <v>0.1046</v>
      </c>
      <c r="I534">
        <v>0</v>
      </c>
    </row>
    <row r="535" spans="1:9" x14ac:dyDescent="0.3">
      <c r="A535">
        <v>2022</v>
      </c>
      <c r="B535">
        <v>10</v>
      </c>
      <c r="C535" s="1" t="s">
        <v>9</v>
      </c>
      <c r="D535" s="1" t="s">
        <v>51</v>
      </c>
      <c r="E535" s="1" t="s">
        <v>12</v>
      </c>
      <c r="F535" s="1">
        <v>0.49120000000000003</v>
      </c>
      <c r="G535" s="1">
        <v>47.016438999999998</v>
      </c>
      <c r="H535" s="1">
        <v>0.18909999999999999</v>
      </c>
      <c r="I535">
        <v>137</v>
      </c>
    </row>
    <row r="536" spans="1:9" x14ac:dyDescent="0.3">
      <c r="A536">
        <v>2022</v>
      </c>
      <c r="B536">
        <v>10</v>
      </c>
      <c r="C536" s="1" t="s">
        <v>26</v>
      </c>
      <c r="D536" s="1" t="s">
        <v>10</v>
      </c>
      <c r="E536" s="1" t="s">
        <v>11</v>
      </c>
      <c r="F536" s="1">
        <v>14.072900000000001</v>
      </c>
      <c r="G536" s="1">
        <v>1104.7091399999999</v>
      </c>
      <c r="H536" s="1">
        <v>2.9552999999999998</v>
      </c>
      <c r="I536">
        <v>2918</v>
      </c>
    </row>
    <row r="537" spans="1:9" x14ac:dyDescent="0.3">
      <c r="A537">
        <v>2022</v>
      </c>
      <c r="B537">
        <v>10</v>
      </c>
      <c r="C537" s="1" t="s">
        <v>26</v>
      </c>
      <c r="D537" s="1" t="s">
        <v>10</v>
      </c>
      <c r="E537" s="1" t="s">
        <v>12</v>
      </c>
      <c r="F537" s="1">
        <v>53.130099999999999</v>
      </c>
      <c r="G537" s="1">
        <v>5945.9333839999999</v>
      </c>
      <c r="H537" s="1">
        <v>18.595500000000001</v>
      </c>
      <c r="I537">
        <v>8665</v>
      </c>
    </row>
    <row r="538" spans="1:9" x14ac:dyDescent="0.3">
      <c r="A538">
        <v>2022</v>
      </c>
      <c r="B538">
        <v>10</v>
      </c>
      <c r="C538" s="1" t="s">
        <v>26</v>
      </c>
      <c r="D538" s="1" t="s">
        <v>10</v>
      </c>
      <c r="E538" s="1" t="s">
        <v>13</v>
      </c>
      <c r="F538" s="1">
        <v>8.8827999999999996</v>
      </c>
      <c r="G538" s="1">
        <v>1161.74794</v>
      </c>
      <c r="H538" s="1">
        <v>4.3691000000000004</v>
      </c>
      <c r="I538">
        <v>2423</v>
      </c>
    </row>
    <row r="539" spans="1:9" x14ac:dyDescent="0.3">
      <c r="A539">
        <v>2022</v>
      </c>
      <c r="B539">
        <v>10</v>
      </c>
      <c r="C539" s="1" t="s">
        <v>26</v>
      </c>
      <c r="D539" s="1" t="s">
        <v>10</v>
      </c>
      <c r="E539" s="1" t="s">
        <v>14</v>
      </c>
      <c r="F539" s="1">
        <v>0.29680000000000001</v>
      </c>
      <c r="G539" s="1">
        <v>47.929870999999999</v>
      </c>
      <c r="H539" s="1">
        <v>0.22259999999999999</v>
      </c>
      <c r="I539">
        <v>170</v>
      </c>
    </row>
    <row r="540" spans="1:9" x14ac:dyDescent="0.3">
      <c r="A540">
        <v>2022</v>
      </c>
      <c r="B540">
        <v>10</v>
      </c>
      <c r="C540" s="1" t="s">
        <v>26</v>
      </c>
      <c r="D540" s="1" t="s">
        <v>15</v>
      </c>
      <c r="E540" s="1" t="s">
        <v>11</v>
      </c>
      <c r="F540" s="1">
        <v>0.67889999999999995</v>
      </c>
      <c r="G540" s="1">
        <v>87.049256999999997</v>
      </c>
      <c r="H540" s="1">
        <v>0.1358</v>
      </c>
      <c r="I540">
        <v>209</v>
      </c>
    </row>
    <row r="541" spans="1:9" x14ac:dyDescent="0.3">
      <c r="A541">
        <v>2022</v>
      </c>
      <c r="B541">
        <v>10</v>
      </c>
      <c r="C541" s="1" t="s">
        <v>26</v>
      </c>
      <c r="D541" s="1" t="s">
        <v>15</v>
      </c>
      <c r="E541" s="1" t="s">
        <v>13</v>
      </c>
      <c r="F541" s="1">
        <v>12.4224</v>
      </c>
      <c r="G541" s="1">
        <v>2134.3948879999998</v>
      </c>
      <c r="H541" s="1">
        <v>4.9690000000000003</v>
      </c>
      <c r="I541">
        <v>1809</v>
      </c>
    </row>
    <row r="542" spans="1:9" x14ac:dyDescent="0.3">
      <c r="A542">
        <v>2022</v>
      </c>
      <c r="B542">
        <v>10</v>
      </c>
      <c r="C542" s="1" t="s">
        <v>26</v>
      </c>
      <c r="D542" s="1" t="s">
        <v>20</v>
      </c>
      <c r="E542" s="1" t="s">
        <v>22</v>
      </c>
      <c r="F542" s="1">
        <v>0.84799999999999998</v>
      </c>
      <c r="G542" s="1">
        <v>53.446204000000002</v>
      </c>
      <c r="H542" s="1">
        <v>0.2205</v>
      </c>
      <c r="I542">
        <v>193</v>
      </c>
    </row>
    <row r="543" spans="1:9" x14ac:dyDescent="0.3">
      <c r="A543">
        <v>2022</v>
      </c>
      <c r="B543">
        <v>10</v>
      </c>
      <c r="C543" s="1" t="s">
        <v>26</v>
      </c>
      <c r="D543" s="1" t="s">
        <v>20</v>
      </c>
      <c r="E543" s="1" t="s">
        <v>12</v>
      </c>
      <c r="F543" s="1">
        <v>10.3903</v>
      </c>
      <c r="G543" s="1">
        <v>648.87627899999995</v>
      </c>
      <c r="H543" s="1">
        <v>3.7404999999999999</v>
      </c>
      <c r="I543">
        <v>1361</v>
      </c>
    </row>
    <row r="544" spans="1:9" x14ac:dyDescent="0.3">
      <c r="A544">
        <v>2022</v>
      </c>
      <c r="B544">
        <v>10</v>
      </c>
      <c r="C544" s="1" t="s">
        <v>26</v>
      </c>
      <c r="D544" s="1" t="s">
        <v>17</v>
      </c>
      <c r="E544" s="1" t="s">
        <v>18</v>
      </c>
      <c r="F544" s="1">
        <v>3.58</v>
      </c>
      <c r="G544" s="1">
        <v>285.06291099999999</v>
      </c>
      <c r="H544" s="1">
        <v>0.64439999999999997</v>
      </c>
      <c r="I544">
        <v>1455</v>
      </c>
    </row>
    <row r="545" spans="1:9" x14ac:dyDescent="0.3">
      <c r="A545">
        <v>2022</v>
      </c>
      <c r="B545">
        <v>10</v>
      </c>
      <c r="C545" s="1" t="s">
        <v>26</v>
      </c>
      <c r="D545" s="1" t="s">
        <v>56</v>
      </c>
      <c r="E545" s="1" t="s">
        <v>12</v>
      </c>
      <c r="F545" s="1">
        <v>2.4011</v>
      </c>
      <c r="G545" s="1">
        <v>208.76339300000001</v>
      </c>
      <c r="H545" s="1">
        <v>0.84040000000000004</v>
      </c>
      <c r="I545">
        <v>1064</v>
      </c>
    </row>
    <row r="546" spans="1:9" x14ac:dyDescent="0.3">
      <c r="A546">
        <v>2022</v>
      </c>
      <c r="B546">
        <v>10</v>
      </c>
      <c r="C546" s="1" t="s">
        <v>26</v>
      </c>
      <c r="D546" s="1" t="s">
        <v>19</v>
      </c>
      <c r="E546" s="1" t="s">
        <v>12</v>
      </c>
      <c r="F546" s="1">
        <v>0.81759999999999999</v>
      </c>
      <c r="G546" s="1">
        <v>160.901353</v>
      </c>
      <c r="H546" s="1">
        <v>0.30259999999999998</v>
      </c>
      <c r="I546">
        <v>0</v>
      </c>
    </row>
    <row r="547" spans="1:9" x14ac:dyDescent="0.3">
      <c r="A547">
        <v>2022</v>
      </c>
      <c r="B547">
        <v>10</v>
      </c>
      <c r="C547" s="1" t="s">
        <v>26</v>
      </c>
      <c r="D547" s="1" t="s">
        <v>21</v>
      </c>
      <c r="E547" s="1" t="s">
        <v>22</v>
      </c>
      <c r="F547" s="1">
        <v>8.0000000000000002E-3</v>
      </c>
      <c r="G547" s="1">
        <v>2.6375890000000002</v>
      </c>
      <c r="H547" s="1">
        <v>2.3E-3</v>
      </c>
      <c r="I547">
        <v>2</v>
      </c>
    </row>
    <row r="548" spans="1:9" x14ac:dyDescent="0.3">
      <c r="A548">
        <v>2022</v>
      </c>
      <c r="B548">
        <v>10</v>
      </c>
      <c r="C548" s="1" t="s">
        <v>26</v>
      </c>
      <c r="D548" s="1" t="s">
        <v>21</v>
      </c>
      <c r="E548" s="1" t="s">
        <v>27</v>
      </c>
      <c r="F548" s="1">
        <v>2E-3</v>
      </c>
      <c r="G548" s="1">
        <v>0.673736</v>
      </c>
      <c r="H548" s="1">
        <v>5.9999999999999995E-4</v>
      </c>
      <c r="I548">
        <v>3</v>
      </c>
    </row>
    <row r="549" spans="1:9" x14ac:dyDescent="0.3">
      <c r="A549">
        <v>2022</v>
      </c>
      <c r="B549">
        <v>10</v>
      </c>
      <c r="C549" s="1" t="s">
        <v>26</v>
      </c>
      <c r="D549" s="1" t="s">
        <v>21</v>
      </c>
      <c r="E549" s="1" t="s">
        <v>13</v>
      </c>
      <c r="F549" s="1">
        <v>0.83360000000000001</v>
      </c>
      <c r="G549" s="1">
        <v>142.36648600000001</v>
      </c>
      <c r="H549" s="1">
        <v>0.33350000000000002</v>
      </c>
      <c r="I549">
        <v>312</v>
      </c>
    </row>
    <row r="550" spans="1:9" x14ac:dyDescent="0.3">
      <c r="A550">
        <v>2022</v>
      </c>
      <c r="B550">
        <v>10</v>
      </c>
      <c r="C550" s="1" t="s">
        <v>26</v>
      </c>
      <c r="D550" s="1" t="s">
        <v>61</v>
      </c>
      <c r="E550" s="1" t="s">
        <v>12</v>
      </c>
      <c r="F550" s="1">
        <v>0.98880000000000001</v>
      </c>
      <c r="G550" s="1">
        <v>68.042955000000006</v>
      </c>
      <c r="H550" s="1">
        <v>0.35599999999999998</v>
      </c>
      <c r="I550">
        <v>341</v>
      </c>
    </row>
    <row r="551" spans="1:9" x14ac:dyDescent="0.3">
      <c r="A551">
        <v>2022</v>
      </c>
      <c r="B551">
        <v>10</v>
      </c>
      <c r="C551" s="1" t="s">
        <v>26</v>
      </c>
      <c r="D551" s="1" t="s">
        <v>55</v>
      </c>
      <c r="E551" s="1" t="s">
        <v>12</v>
      </c>
      <c r="F551" s="1">
        <v>1.3273999999999999</v>
      </c>
      <c r="G551" s="1">
        <v>51.798101000000003</v>
      </c>
      <c r="H551" s="1">
        <v>0.46460000000000001</v>
      </c>
      <c r="I551">
        <v>435</v>
      </c>
    </row>
    <row r="552" spans="1:9" x14ac:dyDescent="0.3">
      <c r="A552">
        <v>2022</v>
      </c>
      <c r="B552">
        <v>10</v>
      </c>
      <c r="C552" s="1" t="s">
        <v>26</v>
      </c>
      <c r="D552" s="1" t="s">
        <v>51</v>
      </c>
      <c r="E552" s="1" t="s">
        <v>12</v>
      </c>
      <c r="F552" s="1">
        <v>0.5887</v>
      </c>
      <c r="G552" s="1">
        <v>38.340356</v>
      </c>
      <c r="H552" s="1">
        <v>0.2266</v>
      </c>
      <c r="I552">
        <v>441</v>
      </c>
    </row>
    <row r="553" spans="1:9" x14ac:dyDescent="0.3">
      <c r="A553">
        <v>2022</v>
      </c>
      <c r="B553">
        <v>10</v>
      </c>
      <c r="C553" s="1" t="s">
        <v>26</v>
      </c>
      <c r="D553" s="1" t="s">
        <v>51</v>
      </c>
      <c r="E553" s="1" t="s">
        <v>13</v>
      </c>
      <c r="F553" s="1">
        <v>0.1517</v>
      </c>
      <c r="G553" s="1">
        <v>13.152670000000001</v>
      </c>
      <c r="H553" s="1">
        <v>7.4300000000000005E-2</v>
      </c>
      <c r="I553">
        <v>103</v>
      </c>
    </row>
    <row r="554" spans="1:9" x14ac:dyDescent="0.3">
      <c r="A554">
        <v>2022</v>
      </c>
      <c r="B554">
        <v>10</v>
      </c>
      <c r="C554" s="1" t="s">
        <v>32</v>
      </c>
      <c r="D554" s="1" t="s">
        <v>10</v>
      </c>
      <c r="E554" s="1" t="s">
        <v>11</v>
      </c>
      <c r="F554" s="1">
        <v>41.805799999999998</v>
      </c>
      <c r="G554" s="1">
        <v>2955.4400420000002</v>
      </c>
      <c r="H554" s="1">
        <v>8.7791999999999994</v>
      </c>
      <c r="I554">
        <v>4562</v>
      </c>
    </row>
    <row r="555" spans="1:9" x14ac:dyDescent="0.3">
      <c r="A555">
        <v>2022</v>
      </c>
      <c r="B555">
        <v>10</v>
      </c>
      <c r="C555" s="1" t="s">
        <v>32</v>
      </c>
      <c r="D555" s="1" t="s">
        <v>10</v>
      </c>
      <c r="E555" s="1" t="s">
        <v>12</v>
      </c>
      <c r="F555" s="1">
        <v>195.5282</v>
      </c>
      <c r="G555" s="1">
        <v>18673.789433000002</v>
      </c>
      <c r="H555" s="1">
        <v>68.435000000000002</v>
      </c>
      <c r="I555">
        <v>18126</v>
      </c>
    </row>
    <row r="556" spans="1:9" x14ac:dyDescent="0.3">
      <c r="A556">
        <v>2022</v>
      </c>
      <c r="B556">
        <v>10</v>
      </c>
      <c r="C556" s="1" t="s">
        <v>32</v>
      </c>
      <c r="D556" s="1" t="s">
        <v>10</v>
      </c>
      <c r="E556" s="1" t="s">
        <v>13</v>
      </c>
      <c r="F556" s="1">
        <v>23.982099999999999</v>
      </c>
      <c r="G556" s="1">
        <v>3245.0298010000001</v>
      </c>
      <c r="H556" s="1">
        <v>11.837400000000001</v>
      </c>
      <c r="I556">
        <v>4735</v>
      </c>
    </row>
    <row r="557" spans="1:9" x14ac:dyDescent="0.3">
      <c r="A557">
        <v>2022</v>
      </c>
      <c r="B557">
        <v>10</v>
      </c>
      <c r="C557" s="1" t="s">
        <v>32</v>
      </c>
      <c r="D557" s="1" t="s">
        <v>10</v>
      </c>
      <c r="E557" s="1" t="s">
        <v>14</v>
      </c>
      <c r="F557" s="1">
        <v>2.4899999999999999E-2</v>
      </c>
      <c r="G557" s="1">
        <v>5.1493950000000002</v>
      </c>
      <c r="H557" s="1">
        <v>1.8700000000000001E-2</v>
      </c>
      <c r="I557">
        <v>6</v>
      </c>
    </row>
    <row r="558" spans="1:9" x14ac:dyDescent="0.3">
      <c r="A558">
        <v>2022</v>
      </c>
      <c r="B558">
        <v>10</v>
      </c>
      <c r="C558" s="1" t="s">
        <v>32</v>
      </c>
      <c r="D558" s="1" t="s">
        <v>15</v>
      </c>
      <c r="E558" s="1" t="s">
        <v>11</v>
      </c>
      <c r="F558" s="1">
        <v>1.2179</v>
      </c>
      <c r="G558" s="1">
        <v>171.42359500000001</v>
      </c>
      <c r="H558" s="1">
        <v>0.24360000000000001</v>
      </c>
      <c r="I558">
        <v>317</v>
      </c>
    </row>
    <row r="559" spans="1:9" x14ac:dyDescent="0.3">
      <c r="A559">
        <v>2022</v>
      </c>
      <c r="B559">
        <v>10</v>
      </c>
      <c r="C559" s="1" t="s">
        <v>32</v>
      </c>
      <c r="D559" s="1" t="s">
        <v>15</v>
      </c>
      <c r="E559" s="1" t="s">
        <v>13</v>
      </c>
      <c r="F559" s="1">
        <v>51.350499999999997</v>
      </c>
      <c r="G559" s="1">
        <v>9478.1592290000008</v>
      </c>
      <c r="H559" s="1">
        <v>20.540199999999999</v>
      </c>
      <c r="I559">
        <v>3575</v>
      </c>
    </row>
    <row r="560" spans="1:9" x14ac:dyDescent="0.3">
      <c r="A560">
        <v>2022</v>
      </c>
      <c r="B560">
        <v>10</v>
      </c>
      <c r="C560" s="1" t="s">
        <v>32</v>
      </c>
      <c r="D560" s="1" t="s">
        <v>20</v>
      </c>
      <c r="E560" s="1" t="s">
        <v>22</v>
      </c>
      <c r="F560" s="1">
        <v>2.7494999999999998</v>
      </c>
      <c r="G560" s="1">
        <v>170.62845300000001</v>
      </c>
      <c r="H560" s="1">
        <v>0.71489999999999998</v>
      </c>
      <c r="I560">
        <v>340</v>
      </c>
    </row>
    <row r="561" spans="1:9" x14ac:dyDescent="0.3">
      <c r="A561">
        <v>2022</v>
      </c>
      <c r="B561">
        <v>10</v>
      </c>
      <c r="C561" s="1" t="s">
        <v>32</v>
      </c>
      <c r="D561" s="1" t="s">
        <v>20</v>
      </c>
      <c r="E561" s="1" t="s">
        <v>12</v>
      </c>
      <c r="F561" s="1">
        <v>16.1191</v>
      </c>
      <c r="G561" s="1">
        <v>1233.1125629999999</v>
      </c>
      <c r="H561" s="1">
        <v>5.8029000000000002</v>
      </c>
      <c r="I561">
        <v>1747</v>
      </c>
    </row>
    <row r="562" spans="1:9" x14ac:dyDescent="0.3">
      <c r="A562">
        <v>2022</v>
      </c>
      <c r="B562">
        <v>10</v>
      </c>
      <c r="C562" s="1" t="s">
        <v>32</v>
      </c>
      <c r="D562" s="1" t="s">
        <v>56</v>
      </c>
      <c r="E562" s="1" t="s">
        <v>12</v>
      </c>
      <c r="F562" s="1">
        <v>14.578099999999999</v>
      </c>
      <c r="G562" s="1">
        <v>1298.6762679999999</v>
      </c>
      <c r="H562" s="1">
        <v>5.1024000000000003</v>
      </c>
      <c r="I562">
        <v>3925</v>
      </c>
    </row>
    <row r="563" spans="1:9" x14ac:dyDescent="0.3">
      <c r="A563">
        <v>2022</v>
      </c>
      <c r="B563">
        <v>10</v>
      </c>
      <c r="C563" s="1" t="s">
        <v>32</v>
      </c>
      <c r="D563" s="1" t="s">
        <v>21</v>
      </c>
      <c r="E563" s="1" t="s">
        <v>22</v>
      </c>
      <c r="F563" s="1">
        <v>1.9800000000000002E-2</v>
      </c>
      <c r="G563" s="1">
        <v>3.0197769999999999</v>
      </c>
      <c r="H563" s="1">
        <v>5.5999999999999999E-3</v>
      </c>
      <c r="I563">
        <v>2</v>
      </c>
    </row>
    <row r="564" spans="1:9" x14ac:dyDescent="0.3">
      <c r="A564">
        <v>2022</v>
      </c>
      <c r="B564">
        <v>10</v>
      </c>
      <c r="C564" s="1" t="s">
        <v>32</v>
      </c>
      <c r="D564" s="1" t="s">
        <v>21</v>
      </c>
      <c r="E564" s="1" t="s">
        <v>27</v>
      </c>
      <c r="F564" s="1">
        <v>1.7000000000000001E-2</v>
      </c>
      <c r="G564" s="1">
        <v>5.180294</v>
      </c>
      <c r="H564" s="1">
        <v>5.1000000000000004E-3</v>
      </c>
      <c r="I564">
        <v>13</v>
      </c>
    </row>
    <row r="565" spans="1:9" x14ac:dyDescent="0.3">
      <c r="A565">
        <v>2022</v>
      </c>
      <c r="B565">
        <v>10</v>
      </c>
      <c r="C565" s="1" t="s">
        <v>32</v>
      </c>
      <c r="D565" s="1" t="s">
        <v>21</v>
      </c>
      <c r="E565" s="1" t="s">
        <v>13</v>
      </c>
      <c r="F565" s="1">
        <v>2.9449000000000001</v>
      </c>
      <c r="G565" s="1">
        <v>724.66623500000003</v>
      </c>
      <c r="H565" s="1">
        <v>1.1778999999999999</v>
      </c>
      <c r="I565">
        <v>459</v>
      </c>
    </row>
    <row r="566" spans="1:9" x14ac:dyDescent="0.3">
      <c r="A566">
        <v>2022</v>
      </c>
      <c r="B566">
        <v>10</v>
      </c>
      <c r="C566" s="1" t="s">
        <v>32</v>
      </c>
      <c r="D566" s="1" t="s">
        <v>17</v>
      </c>
      <c r="E566" s="1" t="s">
        <v>18</v>
      </c>
      <c r="F566" s="1">
        <v>5.8049999999999997</v>
      </c>
      <c r="G566" s="1">
        <v>475.92512499999998</v>
      </c>
      <c r="H566" s="1">
        <v>1.0448999999999999</v>
      </c>
      <c r="I566">
        <v>1957</v>
      </c>
    </row>
    <row r="567" spans="1:9" x14ac:dyDescent="0.3">
      <c r="A567">
        <v>2022</v>
      </c>
      <c r="B567">
        <v>10</v>
      </c>
      <c r="C567" s="1" t="s">
        <v>32</v>
      </c>
      <c r="D567" s="1" t="s">
        <v>33</v>
      </c>
      <c r="E567" s="1" t="s">
        <v>18</v>
      </c>
      <c r="F567" s="1">
        <v>1.0773999999999999</v>
      </c>
      <c r="G567" s="1">
        <v>357.692522</v>
      </c>
      <c r="H567" s="1">
        <v>0.2046</v>
      </c>
      <c r="I567">
        <v>103</v>
      </c>
    </row>
    <row r="568" spans="1:9" x14ac:dyDescent="0.3">
      <c r="A568">
        <v>2022</v>
      </c>
      <c r="B568">
        <v>10</v>
      </c>
      <c r="C568" s="1" t="s">
        <v>32</v>
      </c>
      <c r="D568" s="1" t="s">
        <v>33</v>
      </c>
      <c r="E568" s="1" t="s">
        <v>12</v>
      </c>
      <c r="F568" s="1">
        <v>1.4500000000000001E-2</v>
      </c>
      <c r="G568" s="1">
        <v>6.7097100000000003</v>
      </c>
      <c r="H568" s="1">
        <v>5.1999999999999998E-3</v>
      </c>
      <c r="I568">
        <v>5</v>
      </c>
    </row>
    <row r="569" spans="1:9" x14ac:dyDescent="0.3">
      <c r="A569">
        <v>2022</v>
      </c>
      <c r="B569">
        <v>10</v>
      </c>
      <c r="C569" s="1" t="s">
        <v>32</v>
      </c>
      <c r="D569" s="1" t="s">
        <v>33</v>
      </c>
      <c r="E569" s="1" t="s">
        <v>13</v>
      </c>
      <c r="F569" s="1">
        <v>5.2200000000000003E-2</v>
      </c>
      <c r="G569" s="1">
        <v>27.388981000000001</v>
      </c>
      <c r="H569" s="1">
        <v>2.6100000000000002E-2</v>
      </c>
      <c r="I569">
        <v>39</v>
      </c>
    </row>
    <row r="570" spans="1:9" x14ac:dyDescent="0.3">
      <c r="A570">
        <v>2022</v>
      </c>
      <c r="B570">
        <v>10</v>
      </c>
      <c r="C570" s="1" t="s">
        <v>32</v>
      </c>
      <c r="D570" s="1" t="s">
        <v>51</v>
      </c>
      <c r="E570" s="1" t="s">
        <v>12</v>
      </c>
      <c r="F570" s="1">
        <v>4.2663000000000002</v>
      </c>
      <c r="G570" s="1">
        <v>271.08267499999999</v>
      </c>
      <c r="H570" s="1">
        <v>1.6425000000000001</v>
      </c>
      <c r="I570">
        <v>1321</v>
      </c>
    </row>
    <row r="571" spans="1:9" x14ac:dyDescent="0.3">
      <c r="A571">
        <v>2022</v>
      </c>
      <c r="B571">
        <v>10</v>
      </c>
      <c r="C571" s="1" t="s">
        <v>32</v>
      </c>
      <c r="D571" s="1" t="s">
        <v>51</v>
      </c>
      <c r="E571" s="1" t="s">
        <v>13</v>
      </c>
      <c r="F571" s="1">
        <v>0.1046</v>
      </c>
      <c r="G571" s="1">
        <v>13.200875</v>
      </c>
      <c r="H571" s="1">
        <v>5.1299999999999998E-2</v>
      </c>
      <c r="I571">
        <v>69</v>
      </c>
    </row>
    <row r="572" spans="1:9" x14ac:dyDescent="0.3">
      <c r="A572">
        <v>2022</v>
      </c>
      <c r="B572">
        <v>10</v>
      </c>
      <c r="C572" s="1" t="s">
        <v>32</v>
      </c>
      <c r="D572" s="1" t="s">
        <v>19</v>
      </c>
      <c r="E572" s="1" t="s">
        <v>12</v>
      </c>
      <c r="F572" s="1">
        <v>1.2193000000000001</v>
      </c>
      <c r="G572" s="1">
        <v>243.123197</v>
      </c>
      <c r="H572" s="1">
        <v>0.4511</v>
      </c>
      <c r="I572">
        <v>0</v>
      </c>
    </row>
    <row r="573" spans="1:9" x14ac:dyDescent="0.3">
      <c r="A573">
        <v>2022</v>
      </c>
      <c r="B573">
        <v>10</v>
      </c>
      <c r="C573" s="1" t="s">
        <v>32</v>
      </c>
      <c r="D573" s="1" t="s">
        <v>35</v>
      </c>
      <c r="E573" s="1" t="s">
        <v>18</v>
      </c>
      <c r="F573" s="1">
        <v>0.21579999999999999</v>
      </c>
      <c r="G573" s="1">
        <v>60.715271999999999</v>
      </c>
      <c r="H573" s="1">
        <v>3.8899999999999997E-2</v>
      </c>
      <c r="I573">
        <v>0</v>
      </c>
    </row>
    <row r="574" spans="1:9" x14ac:dyDescent="0.3">
      <c r="A574">
        <v>2022</v>
      </c>
      <c r="B574">
        <v>10</v>
      </c>
      <c r="C574" s="1" t="s">
        <v>32</v>
      </c>
      <c r="D574" s="1" t="s">
        <v>35</v>
      </c>
      <c r="E574" s="1" t="s">
        <v>12</v>
      </c>
      <c r="F574" s="1">
        <v>0.49220000000000003</v>
      </c>
      <c r="G574" s="1">
        <v>143.892056</v>
      </c>
      <c r="H574" s="1">
        <v>0.17219999999999999</v>
      </c>
      <c r="I574">
        <v>0</v>
      </c>
    </row>
    <row r="575" spans="1:9" x14ac:dyDescent="0.3">
      <c r="A575">
        <v>2022</v>
      </c>
      <c r="B575">
        <v>10</v>
      </c>
      <c r="C575" s="1" t="s">
        <v>9</v>
      </c>
      <c r="D575" s="1" t="s">
        <v>10</v>
      </c>
      <c r="E575" s="1" t="s">
        <v>46</v>
      </c>
      <c r="F575" s="1">
        <v>0.5806</v>
      </c>
      <c r="G575" s="1">
        <v>42.938899999999997</v>
      </c>
      <c r="H575" s="1">
        <v>0.11609999999999999</v>
      </c>
      <c r="I575">
        <v>46</v>
      </c>
    </row>
    <row r="576" spans="1:9" x14ac:dyDescent="0.3">
      <c r="A576">
        <v>2022</v>
      </c>
      <c r="B576">
        <v>10</v>
      </c>
      <c r="C576" s="1" t="s">
        <v>26</v>
      </c>
      <c r="D576" s="1" t="s">
        <v>10</v>
      </c>
      <c r="E576" s="1" t="s">
        <v>46</v>
      </c>
      <c r="F576" s="1">
        <v>1.4260999999999999</v>
      </c>
      <c r="G576" s="1">
        <v>96.634600000000006</v>
      </c>
      <c r="H576" s="1">
        <v>0.28520000000000001</v>
      </c>
      <c r="I576">
        <v>404</v>
      </c>
    </row>
    <row r="577" spans="1:9" x14ac:dyDescent="0.3">
      <c r="A577">
        <v>2022</v>
      </c>
      <c r="B577">
        <v>10</v>
      </c>
      <c r="C577" s="1" t="s">
        <v>32</v>
      </c>
      <c r="D577" s="1" t="s">
        <v>10</v>
      </c>
      <c r="E577" s="1" t="s">
        <v>46</v>
      </c>
      <c r="F577" s="1">
        <v>5.1253000000000002</v>
      </c>
      <c r="G577" s="1">
        <v>461.78949999999998</v>
      </c>
      <c r="H577" s="1">
        <v>1.0251999999999999</v>
      </c>
      <c r="I577">
        <v>858</v>
      </c>
    </row>
    <row r="578" spans="1:9" x14ac:dyDescent="0.3">
      <c r="A578">
        <v>2022</v>
      </c>
      <c r="B578">
        <v>11</v>
      </c>
      <c r="C578" s="1" t="s">
        <v>9</v>
      </c>
      <c r="D578" s="1" t="s">
        <v>15</v>
      </c>
      <c r="E578" s="1" t="s">
        <v>11</v>
      </c>
      <c r="F578" s="1">
        <v>0.16009999999999999</v>
      </c>
      <c r="G578" s="1">
        <v>16.871047999999998</v>
      </c>
      <c r="H578" s="1">
        <v>3.2000000000000001E-2</v>
      </c>
      <c r="I578">
        <v>15</v>
      </c>
    </row>
    <row r="579" spans="1:9" x14ac:dyDescent="0.3">
      <c r="A579">
        <v>2022</v>
      </c>
      <c r="B579">
        <v>11</v>
      </c>
      <c r="C579" s="1" t="s">
        <v>9</v>
      </c>
      <c r="D579" s="1" t="s">
        <v>15</v>
      </c>
      <c r="E579" s="1" t="s">
        <v>13</v>
      </c>
      <c r="F579" s="1">
        <v>52.838799999999999</v>
      </c>
      <c r="G579" s="1">
        <v>9408.4418470000001</v>
      </c>
      <c r="H579" s="1">
        <v>21.1356</v>
      </c>
      <c r="I579">
        <v>641</v>
      </c>
    </row>
    <row r="580" spans="1:9" x14ac:dyDescent="0.3">
      <c r="A580">
        <v>2022</v>
      </c>
      <c r="B580">
        <v>11</v>
      </c>
      <c r="C580" s="1" t="s">
        <v>9</v>
      </c>
      <c r="D580" s="1" t="s">
        <v>10</v>
      </c>
      <c r="E580" s="1" t="s">
        <v>11</v>
      </c>
      <c r="F580" s="1">
        <v>6.0646000000000004</v>
      </c>
      <c r="G580" s="1">
        <v>496.74595900000003</v>
      </c>
      <c r="H580" s="1">
        <v>1.2735000000000001</v>
      </c>
      <c r="I580">
        <v>408</v>
      </c>
    </row>
    <row r="581" spans="1:9" x14ac:dyDescent="0.3">
      <c r="A581">
        <v>2022</v>
      </c>
      <c r="B581">
        <v>11</v>
      </c>
      <c r="C581" s="1" t="s">
        <v>9</v>
      </c>
      <c r="D581" s="1" t="s">
        <v>10</v>
      </c>
      <c r="E581" s="1" t="s">
        <v>12</v>
      </c>
      <c r="F581" s="1">
        <v>49.632199999999997</v>
      </c>
      <c r="G581" s="1">
        <v>4540.5662780000002</v>
      </c>
      <c r="H581" s="1">
        <v>17.371300000000002</v>
      </c>
      <c r="I581">
        <v>623</v>
      </c>
    </row>
    <row r="582" spans="1:9" x14ac:dyDescent="0.3">
      <c r="A582">
        <v>2022</v>
      </c>
      <c r="B582">
        <v>11</v>
      </c>
      <c r="C582" s="1" t="s">
        <v>9</v>
      </c>
      <c r="D582" s="1" t="s">
        <v>10</v>
      </c>
      <c r="E582" s="1" t="s">
        <v>13</v>
      </c>
      <c r="F582" s="1">
        <v>27.436599999999999</v>
      </c>
      <c r="G582" s="1">
        <v>3393.6358869999999</v>
      </c>
      <c r="H582" s="1">
        <v>13.708600000000001</v>
      </c>
      <c r="I582">
        <v>530</v>
      </c>
    </row>
    <row r="583" spans="1:9" x14ac:dyDescent="0.3">
      <c r="A583">
        <v>2022</v>
      </c>
      <c r="B583">
        <v>11</v>
      </c>
      <c r="C583" s="1" t="s">
        <v>9</v>
      </c>
      <c r="D583" s="1" t="s">
        <v>21</v>
      </c>
      <c r="E583" s="1" t="s">
        <v>22</v>
      </c>
      <c r="F583" s="1">
        <v>2.7000000000000001E-3</v>
      </c>
      <c r="G583" s="1">
        <v>0.74899300000000002</v>
      </c>
      <c r="H583" s="1">
        <v>6.9999999999999999E-4</v>
      </c>
      <c r="I583">
        <v>3</v>
      </c>
    </row>
    <row r="584" spans="1:9" x14ac:dyDescent="0.3">
      <c r="A584">
        <v>2022</v>
      </c>
      <c r="B584">
        <v>11</v>
      </c>
      <c r="C584" s="1" t="s">
        <v>9</v>
      </c>
      <c r="D584" s="1" t="s">
        <v>21</v>
      </c>
      <c r="E584" s="1" t="s">
        <v>13</v>
      </c>
      <c r="F584" s="1">
        <v>1.9312</v>
      </c>
      <c r="G584" s="1">
        <v>324.04318699999999</v>
      </c>
      <c r="H584" s="1">
        <v>0.77249999999999996</v>
      </c>
      <c r="I584">
        <v>163</v>
      </c>
    </row>
    <row r="585" spans="1:9" x14ac:dyDescent="0.3">
      <c r="A585">
        <v>2022</v>
      </c>
      <c r="B585">
        <v>11</v>
      </c>
      <c r="C585" s="1" t="s">
        <v>9</v>
      </c>
      <c r="D585" s="1" t="s">
        <v>17</v>
      </c>
      <c r="E585" s="1" t="s">
        <v>18</v>
      </c>
      <c r="F585" s="1">
        <v>2.2650999999999999</v>
      </c>
      <c r="G585" s="1">
        <v>272.690067</v>
      </c>
      <c r="H585" s="1">
        <v>0.40770000000000001</v>
      </c>
      <c r="I585">
        <v>134</v>
      </c>
    </row>
    <row r="586" spans="1:9" x14ac:dyDescent="0.3">
      <c r="A586">
        <v>2022</v>
      </c>
      <c r="B586">
        <v>11</v>
      </c>
      <c r="C586" s="1" t="s">
        <v>9</v>
      </c>
      <c r="D586" s="1" t="s">
        <v>20</v>
      </c>
      <c r="E586" s="1" t="s">
        <v>22</v>
      </c>
      <c r="F586" s="1">
        <v>3.4700000000000002E-2</v>
      </c>
      <c r="G586" s="1">
        <v>2.1055489999999999</v>
      </c>
      <c r="H586" s="1">
        <v>8.9999999999999993E-3</v>
      </c>
      <c r="I586">
        <v>5</v>
      </c>
    </row>
    <row r="587" spans="1:9" x14ac:dyDescent="0.3">
      <c r="A587">
        <v>2022</v>
      </c>
      <c r="B587">
        <v>11</v>
      </c>
      <c r="C587" s="1" t="s">
        <v>9</v>
      </c>
      <c r="D587" s="1" t="s">
        <v>20</v>
      </c>
      <c r="E587" s="1" t="s">
        <v>12</v>
      </c>
      <c r="F587" s="1">
        <v>1.9805999999999999</v>
      </c>
      <c r="G587" s="1">
        <v>150.15154799999999</v>
      </c>
      <c r="H587" s="1">
        <v>0.71299999999999997</v>
      </c>
      <c r="I587">
        <v>158</v>
      </c>
    </row>
    <row r="588" spans="1:9" x14ac:dyDescent="0.3">
      <c r="A588">
        <v>2022</v>
      </c>
      <c r="B588">
        <v>11</v>
      </c>
      <c r="C588" s="1" t="s">
        <v>9</v>
      </c>
      <c r="D588" s="1" t="s">
        <v>56</v>
      </c>
      <c r="E588" s="1" t="s">
        <v>12</v>
      </c>
      <c r="F588" s="1">
        <v>1.1889000000000001</v>
      </c>
      <c r="G588" s="1">
        <v>106.11928</v>
      </c>
      <c r="H588" s="1">
        <v>0.41610000000000003</v>
      </c>
      <c r="I588">
        <v>114</v>
      </c>
    </row>
    <row r="589" spans="1:9" x14ac:dyDescent="0.3">
      <c r="A589">
        <v>2022</v>
      </c>
      <c r="B589">
        <v>11</v>
      </c>
      <c r="C589" s="1" t="s">
        <v>9</v>
      </c>
      <c r="D589" s="1" t="s">
        <v>57</v>
      </c>
      <c r="E589" s="1" t="s">
        <v>12</v>
      </c>
      <c r="F589" s="1">
        <v>1.0639000000000001</v>
      </c>
      <c r="G589" s="1">
        <v>88.332611</v>
      </c>
      <c r="H589" s="1">
        <v>0.37240000000000001</v>
      </c>
      <c r="I589">
        <v>76</v>
      </c>
    </row>
    <row r="590" spans="1:9" x14ac:dyDescent="0.3">
      <c r="A590">
        <v>2022</v>
      </c>
      <c r="B590">
        <v>11</v>
      </c>
      <c r="C590" s="1" t="s">
        <v>9</v>
      </c>
      <c r="D590" s="1" t="s">
        <v>19</v>
      </c>
      <c r="E590" s="1" t="s">
        <v>12</v>
      </c>
      <c r="F590" s="1">
        <v>0.38969999999999999</v>
      </c>
      <c r="G590" s="1">
        <v>64.835729999999998</v>
      </c>
      <c r="H590" s="1">
        <v>0.14419999999999999</v>
      </c>
      <c r="I590">
        <v>22</v>
      </c>
    </row>
    <row r="591" spans="1:9" x14ac:dyDescent="0.3">
      <c r="A591">
        <v>2022</v>
      </c>
      <c r="B591">
        <v>11</v>
      </c>
      <c r="C591" s="1" t="s">
        <v>9</v>
      </c>
      <c r="D591" s="1" t="s">
        <v>51</v>
      </c>
      <c r="E591" s="1" t="s">
        <v>12</v>
      </c>
      <c r="F591" s="1">
        <v>0.53910000000000002</v>
      </c>
      <c r="G591" s="1">
        <v>49.349483999999997</v>
      </c>
      <c r="H591" s="1">
        <v>0.20749999999999999</v>
      </c>
      <c r="I591">
        <v>139</v>
      </c>
    </row>
    <row r="592" spans="1:9" x14ac:dyDescent="0.3">
      <c r="A592">
        <v>2022</v>
      </c>
      <c r="B592">
        <v>11</v>
      </c>
      <c r="C592" s="1" t="s">
        <v>9</v>
      </c>
      <c r="D592" s="1" t="s">
        <v>60</v>
      </c>
      <c r="E592" s="1" t="s">
        <v>22</v>
      </c>
      <c r="F592" s="1">
        <v>1.3554999999999999</v>
      </c>
      <c r="G592" s="1">
        <v>43.217829999999999</v>
      </c>
      <c r="H592" s="1">
        <v>0.33889999999999998</v>
      </c>
      <c r="I592">
        <v>0</v>
      </c>
    </row>
    <row r="593" spans="1:9" x14ac:dyDescent="0.3">
      <c r="A593">
        <v>2022</v>
      </c>
      <c r="B593">
        <v>11</v>
      </c>
      <c r="C593" s="1" t="s">
        <v>26</v>
      </c>
      <c r="D593" s="1" t="s">
        <v>10</v>
      </c>
      <c r="E593" s="1" t="s">
        <v>11</v>
      </c>
      <c r="F593" s="1">
        <v>15.3058</v>
      </c>
      <c r="G593" s="1">
        <v>1228.08464</v>
      </c>
      <c r="H593" s="1">
        <v>3.2141999999999999</v>
      </c>
      <c r="I593">
        <v>2865</v>
      </c>
    </row>
    <row r="594" spans="1:9" x14ac:dyDescent="0.3">
      <c r="A594">
        <v>2022</v>
      </c>
      <c r="B594">
        <v>11</v>
      </c>
      <c r="C594" s="1" t="s">
        <v>26</v>
      </c>
      <c r="D594" s="1" t="s">
        <v>10</v>
      </c>
      <c r="E594" s="1" t="s">
        <v>12</v>
      </c>
      <c r="F594" s="1">
        <v>33.4998</v>
      </c>
      <c r="G594" s="1">
        <v>4286.6524319999999</v>
      </c>
      <c r="H594" s="1">
        <v>11.7249</v>
      </c>
      <c r="I594">
        <v>8472</v>
      </c>
    </row>
    <row r="595" spans="1:9" x14ac:dyDescent="0.3">
      <c r="A595">
        <v>2022</v>
      </c>
      <c r="B595">
        <v>11</v>
      </c>
      <c r="C595" s="1" t="s">
        <v>26</v>
      </c>
      <c r="D595" s="1" t="s">
        <v>10</v>
      </c>
      <c r="E595" s="1" t="s">
        <v>13</v>
      </c>
      <c r="F595" s="1" t="s">
        <v>62</v>
      </c>
      <c r="G595" s="1">
        <v>1120.3620129999999</v>
      </c>
      <c r="H595" s="1">
        <v>3.94</v>
      </c>
      <c r="I595">
        <v>3215</v>
      </c>
    </row>
    <row r="596" spans="1:9" x14ac:dyDescent="0.3">
      <c r="A596">
        <v>2022</v>
      </c>
      <c r="B596">
        <v>11</v>
      </c>
      <c r="C596" s="1" t="s">
        <v>26</v>
      </c>
      <c r="D596" s="1" t="s">
        <v>15</v>
      </c>
      <c r="E596" s="1" t="s">
        <v>11</v>
      </c>
      <c r="F596" s="1">
        <v>0.72570000000000001</v>
      </c>
      <c r="G596" s="1">
        <v>88.458725000000001</v>
      </c>
      <c r="H596" s="1">
        <v>0.14510000000000001</v>
      </c>
      <c r="I596">
        <v>211</v>
      </c>
    </row>
    <row r="597" spans="1:9" x14ac:dyDescent="0.3">
      <c r="A597">
        <v>2022</v>
      </c>
      <c r="B597">
        <v>11</v>
      </c>
      <c r="C597" s="1" t="s">
        <v>26</v>
      </c>
      <c r="D597" s="1" t="s">
        <v>15</v>
      </c>
      <c r="E597" s="1" t="s">
        <v>13</v>
      </c>
      <c r="F597" s="1">
        <v>16.7315</v>
      </c>
      <c r="G597" s="1">
        <v>2785.7551250000001</v>
      </c>
      <c r="H597" s="1">
        <v>6.6925999999999997</v>
      </c>
      <c r="I597">
        <v>2672</v>
      </c>
    </row>
    <row r="598" spans="1:9" x14ac:dyDescent="0.3">
      <c r="A598">
        <v>2022</v>
      </c>
      <c r="B598">
        <v>11</v>
      </c>
      <c r="C598" s="1" t="s">
        <v>26</v>
      </c>
      <c r="D598" s="1" t="s">
        <v>20</v>
      </c>
      <c r="E598" s="1" t="s">
        <v>22</v>
      </c>
      <c r="F598" s="1">
        <v>0.94530000000000003</v>
      </c>
      <c r="G598" s="1">
        <v>61.275691000000002</v>
      </c>
      <c r="H598" s="1">
        <v>0.2457</v>
      </c>
      <c r="I598">
        <v>143</v>
      </c>
    </row>
    <row r="599" spans="1:9" x14ac:dyDescent="0.3">
      <c r="A599">
        <v>2022</v>
      </c>
      <c r="B599">
        <v>11</v>
      </c>
      <c r="C599" s="1" t="s">
        <v>26</v>
      </c>
      <c r="D599" s="1" t="s">
        <v>20</v>
      </c>
      <c r="E599" s="1" t="s">
        <v>12</v>
      </c>
      <c r="F599" s="1">
        <v>10.4442</v>
      </c>
      <c r="G599" s="1">
        <v>688.06409299999996</v>
      </c>
      <c r="H599" s="1">
        <v>3.76</v>
      </c>
      <c r="I599">
        <v>1374</v>
      </c>
    </row>
    <row r="600" spans="1:9" x14ac:dyDescent="0.3">
      <c r="A600">
        <v>2022</v>
      </c>
      <c r="B600">
        <v>11</v>
      </c>
      <c r="C600" s="1" t="s">
        <v>26</v>
      </c>
      <c r="D600" s="1" t="s">
        <v>56</v>
      </c>
      <c r="E600" s="1" t="s">
        <v>12</v>
      </c>
      <c r="F600" s="1">
        <v>2.7107000000000001</v>
      </c>
      <c r="G600" s="1">
        <v>224.93849299999999</v>
      </c>
      <c r="H600" s="1">
        <v>0.94879999999999998</v>
      </c>
      <c r="I600">
        <v>820</v>
      </c>
    </row>
    <row r="601" spans="1:9" x14ac:dyDescent="0.3">
      <c r="A601">
        <v>2022</v>
      </c>
      <c r="B601">
        <v>11</v>
      </c>
      <c r="C601" s="1" t="s">
        <v>26</v>
      </c>
      <c r="D601" s="1" t="s">
        <v>17</v>
      </c>
      <c r="E601" s="1" t="s">
        <v>18</v>
      </c>
      <c r="F601" s="1">
        <v>2.4805999999999999</v>
      </c>
      <c r="G601" s="1">
        <v>168.139456</v>
      </c>
      <c r="H601" s="1">
        <v>0.44650000000000001</v>
      </c>
      <c r="I601">
        <v>1008</v>
      </c>
    </row>
    <row r="602" spans="1:9" x14ac:dyDescent="0.3">
      <c r="A602">
        <v>2022</v>
      </c>
      <c r="B602">
        <v>11</v>
      </c>
      <c r="C602" s="1" t="s">
        <v>26</v>
      </c>
      <c r="D602" s="1" t="s">
        <v>19</v>
      </c>
      <c r="E602" s="1" t="s">
        <v>12</v>
      </c>
      <c r="F602" s="1">
        <v>0.65780000000000005</v>
      </c>
      <c r="G602" s="1">
        <v>138.358881</v>
      </c>
      <c r="H602" s="1">
        <v>0.24329999999999999</v>
      </c>
      <c r="I602">
        <v>0</v>
      </c>
    </row>
    <row r="603" spans="1:9" x14ac:dyDescent="0.3">
      <c r="A603">
        <v>2022</v>
      </c>
      <c r="B603">
        <v>11</v>
      </c>
      <c r="C603" s="1" t="s">
        <v>26</v>
      </c>
      <c r="D603" s="1" t="s">
        <v>21</v>
      </c>
      <c r="E603" s="1" t="s">
        <v>22</v>
      </c>
      <c r="F603" s="1">
        <v>1.4E-3</v>
      </c>
      <c r="G603" s="1">
        <v>0.84991099999999997</v>
      </c>
      <c r="H603" s="1">
        <v>4.0000000000000002E-4</v>
      </c>
      <c r="I603">
        <v>2</v>
      </c>
    </row>
    <row r="604" spans="1:9" x14ac:dyDescent="0.3">
      <c r="A604">
        <v>2022</v>
      </c>
      <c r="B604">
        <v>11</v>
      </c>
      <c r="C604" s="1" t="s">
        <v>26</v>
      </c>
      <c r="D604" s="1" t="s">
        <v>21</v>
      </c>
      <c r="E604" s="1" t="s">
        <v>27</v>
      </c>
      <c r="F604" s="1">
        <v>6.9999999999999999E-4</v>
      </c>
      <c r="G604" s="1">
        <v>0.22941900000000001</v>
      </c>
      <c r="H604" s="1">
        <v>2.0000000000000001E-4</v>
      </c>
      <c r="I604">
        <v>1</v>
      </c>
    </row>
    <row r="605" spans="1:9" x14ac:dyDescent="0.3">
      <c r="A605">
        <v>2022</v>
      </c>
      <c r="B605">
        <v>11</v>
      </c>
      <c r="C605" s="1" t="s">
        <v>26</v>
      </c>
      <c r="D605" s="1" t="s">
        <v>21</v>
      </c>
      <c r="E605" s="1" t="s">
        <v>13</v>
      </c>
      <c r="F605" s="1">
        <v>0.434</v>
      </c>
      <c r="G605" s="1">
        <v>106.645087</v>
      </c>
      <c r="H605" s="1">
        <v>0.1736</v>
      </c>
      <c r="I605">
        <v>174</v>
      </c>
    </row>
    <row r="606" spans="1:9" x14ac:dyDescent="0.3">
      <c r="A606">
        <v>2022</v>
      </c>
      <c r="B606">
        <v>11</v>
      </c>
      <c r="C606" s="1" t="s">
        <v>26</v>
      </c>
      <c r="D606" s="1" t="s">
        <v>61</v>
      </c>
      <c r="E606" s="1" t="s">
        <v>12</v>
      </c>
      <c r="F606" s="1">
        <v>1.3532</v>
      </c>
      <c r="G606" s="1">
        <v>95.727793000000005</v>
      </c>
      <c r="H606" s="1">
        <v>0.48720000000000002</v>
      </c>
      <c r="I606">
        <v>382</v>
      </c>
    </row>
    <row r="607" spans="1:9" x14ac:dyDescent="0.3">
      <c r="A607">
        <v>2022</v>
      </c>
      <c r="B607">
        <v>11</v>
      </c>
      <c r="C607" s="1" t="s">
        <v>26</v>
      </c>
      <c r="D607" s="1" t="s">
        <v>60</v>
      </c>
      <c r="E607" s="1" t="s">
        <v>22</v>
      </c>
      <c r="F607" s="1">
        <v>1.0662</v>
      </c>
      <c r="G607" s="1">
        <v>94.908581999999996</v>
      </c>
      <c r="H607" s="1">
        <v>0.2666</v>
      </c>
      <c r="I607">
        <v>624</v>
      </c>
    </row>
    <row r="608" spans="1:9" x14ac:dyDescent="0.3">
      <c r="A608">
        <v>2022</v>
      </c>
      <c r="B608">
        <v>11</v>
      </c>
      <c r="C608" s="1" t="s">
        <v>26</v>
      </c>
      <c r="D608" s="1" t="s">
        <v>55</v>
      </c>
      <c r="E608" s="1" t="s">
        <v>12</v>
      </c>
      <c r="F608" s="1">
        <v>1.5963000000000001</v>
      </c>
      <c r="G608" s="1">
        <v>91.942843999999994</v>
      </c>
      <c r="H608" s="1">
        <v>0.55869999999999997</v>
      </c>
      <c r="I608">
        <v>782</v>
      </c>
    </row>
    <row r="609" spans="1:9" x14ac:dyDescent="0.3">
      <c r="A609">
        <v>2022</v>
      </c>
      <c r="B609">
        <v>11</v>
      </c>
      <c r="C609" s="1" t="s">
        <v>32</v>
      </c>
      <c r="D609" s="1" t="s">
        <v>10</v>
      </c>
      <c r="E609" s="1" t="s">
        <v>11</v>
      </c>
      <c r="F609" s="1">
        <v>32.9255</v>
      </c>
      <c r="G609" s="1">
        <v>2573.4751900000001</v>
      </c>
      <c r="H609" s="1">
        <v>6.9143999999999997</v>
      </c>
      <c r="I609">
        <v>4883</v>
      </c>
    </row>
    <row r="610" spans="1:9" x14ac:dyDescent="0.3">
      <c r="A610">
        <v>2022</v>
      </c>
      <c r="B610">
        <v>11</v>
      </c>
      <c r="C610" s="1" t="s">
        <v>32</v>
      </c>
      <c r="D610" s="1" t="s">
        <v>10</v>
      </c>
      <c r="E610" s="1" t="s">
        <v>12</v>
      </c>
      <c r="F610" s="1">
        <v>109.5556</v>
      </c>
      <c r="G610" s="1">
        <v>12847.27447</v>
      </c>
      <c r="H610" s="1">
        <v>38.344499999999996</v>
      </c>
      <c r="I610">
        <v>17478</v>
      </c>
    </row>
    <row r="611" spans="1:9" x14ac:dyDescent="0.3">
      <c r="A611">
        <v>2022</v>
      </c>
      <c r="B611">
        <v>11</v>
      </c>
      <c r="C611" s="1" t="s">
        <v>32</v>
      </c>
      <c r="D611" s="1" t="s">
        <v>10</v>
      </c>
      <c r="E611" s="1" t="s">
        <v>13</v>
      </c>
      <c r="F611" s="1">
        <v>25.076799999999999</v>
      </c>
      <c r="G611" s="1">
        <v>3373.0182810000001</v>
      </c>
      <c r="H611" s="1">
        <v>12.3856</v>
      </c>
      <c r="I611">
        <v>5795</v>
      </c>
    </row>
    <row r="612" spans="1:9" x14ac:dyDescent="0.3">
      <c r="A612">
        <v>2022</v>
      </c>
      <c r="B612">
        <v>11</v>
      </c>
      <c r="C612" s="1" t="s">
        <v>32</v>
      </c>
      <c r="D612" s="1" t="s">
        <v>10</v>
      </c>
      <c r="E612" s="1" t="s">
        <v>14</v>
      </c>
      <c r="F612" s="1">
        <v>2.41E-2</v>
      </c>
      <c r="G612" s="1">
        <v>4.9832989999999997</v>
      </c>
      <c r="H612" s="1">
        <v>1.7999999999999999E-2</v>
      </c>
      <c r="I612">
        <v>6</v>
      </c>
    </row>
    <row r="613" spans="1:9" x14ac:dyDescent="0.3">
      <c r="A613">
        <v>2022</v>
      </c>
      <c r="B613">
        <v>11</v>
      </c>
      <c r="C613" s="1" t="s">
        <v>32</v>
      </c>
      <c r="D613" s="1" t="s">
        <v>15</v>
      </c>
      <c r="E613" s="1" t="s">
        <v>11</v>
      </c>
      <c r="F613" s="1">
        <v>1.3379000000000001</v>
      </c>
      <c r="G613" s="1">
        <v>183.44634400000001</v>
      </c>
      <c r="H613" s="1">
        <v>0.26750000000000002</v>
      </c>
      <c r="I613">
        <v>343</v>
      </c>
    </row>
    <row r="614" spans="1:9" x14ac:dyDescent="0.3">
      <c r="A614">
        <v>2022</v>
      </c>
      <c r="B614">
        <v>11</v>
      </c>
      <c r="C614" s="1" t="s">
        <v>32</v>
      </c>
      <c r="D614" s="1" t="s">
        <v>15</v>
      </c>
      <c r="E614" s="1" t="s">
        <v>13</v>
      </c>
      <c r="F614" s="1">
        <v>66.876199999999997</v>
      </c>
      <c r="G614" s="1">
        <v>11510.502179999999</v>
      </c>
      <c r="H614" s="1">
        <v>26.750499999999999</v>
      </c>
      <c r="I614">
        <v>8509</v>
      </c>
    </row>
    <row r="615" spans="1:9" x14ac:dyDescent="0.3">
      <c r="A615">
        <v>2022</v>
      </c>
      <c r="B615">
        <v>11</v>
      </c>
      <c r="C615" s="1" t="s">
        <v>32</v>
      </c>
      <c r="D615" s="1" t="s">
        <v>20</v>
      </c>
      <c r="E615" s="1" t="s">
        <v>22</v>
      </c>
      <c r="F615" s="1">
        <v>2.8355000000000001</v>
      </c>
      <c r="G615" s="1">
        <v>186.03771800000001</v>
      </c>
      <c r="H615" s="1">
        <v>0.73729999999999996</v>
      </c>
      <c r="I615">
        <v>357</v>
      </c>
    </row>
    <row r="616" spans="1:9" x14ac:dyDescent="0.3">
      <c r="A616">
        <v>2022</v>
      </c>
      <c r="B616">
        <v>11</v>
      </c>
      <c r="C616" s="1" t="s">
        <v>32</v>
      </c>
      <c r="D616" s="1" t="s">
        <v>20</v>
      </c>
      <c r="E616" s="1" t="s">
        <v>12</v>
      </c>
      <c r="F616" s="1">
        <v>21.208300000000001</v>
      </c>
      <c r="G616" s="1">
        <v>1613.6895629999999</v>
      </c>
      <c r="H616" s="1">
        <v>7.6349</v>
      </c>
      <c r="I616">
        <v>1850</v>
      </c>
    </row>
    <row r="617" spans="1:9" x14ac:dyDescent="0.3">
      <c r="A617">
        <v>2022</v>
      </c>
      <c r="B617">
        <v>11</v>
      </c>
      <c r="C617" s="1" t="s">
        <v>32</v>
      </c>
      <c r="D617" s="1" t="s">
        <v>56</v>
      </c>
      <c r="E617" s="1" t="s">
        <v>12</v>
      </c>
      <c r="F617" s="1">
        <v>16.013500000000001</v>
      </c>
      <c r="G617" s="1">
        <v>1377.6806099999999</v>
      </c>
      <c r="H617" s="1">
        <v>5.6047000000000002</v>
      </c>
      <c r="I617">
        <v>4305</v>
      </c>
    </row>
    <row r="618" spans="1:9" x14ac:dyDescent="0.3">
      <c r="A618">
        <v>2022</v>
      </c>
      <c r="B618">
        <v>11</v>
      </c>
      <c r="C618" s="1" t="s">
        <v>32</v>
      </c>
      <c r="D618" s="1" t="s">
        <v>21</v>
      </c>
      <c r="E618" s="1" t="s">
        <v>22</v>
      </c>
      <c r="F618" s="1">
        <v>6.0000000000000001E-3</v>
      </c>
      <c r="G618" s="1">
        <v>1.1382099999999999</v>
      </c>
      <c r="H618" s="1">
        <v>1.6999999999999999E-3</v>
      </c>
      <c r="I618">
        <v>2</v>
      </c>
    </row>
    <row r="619" spans="1:9" x14ac:dyDescent="0.3">
      <c r="A619">
        <v>2022</v>
      </c>
      <c r="B619">
        <v>11</v>
      </c>
      <c r="C619" s="1" t="s">
        <v>32</v>
      </c>
      <c r="D619" s="1" t="s">
        <v>21</v>
      </c>
      <c r="E619" s="1" t="s">
        <v>27</v>
      </c>
      <c r="F619" s="1">
        <v>1.3299999999999999E-2</v>
      </c>
      <c r="G619" s="1">
        <v>3.815782</v>
      </c>
      <c r="H619" s="1">
        <v>4.0000000000000001E-3</v>
      </c>
      <c r="I619">
        <v>18</v>
      </c>
    </row>
    <row r="620" spans="1:9" x14ac:dyDescent="0.3">
      <c r="A620">
        <v>2022</v>
      </c>
      <c r="B620">
        <v>11</v>
      </c>
      <c r="C620" s="1" t="s">
        <v>32</v>
      </c>
      <c r="D620" s="1" t="s">
        <v>21</v>
      </c>
      <c r="E620" s="1" t="s">
        <v>13</v>
      </c>
      <c r="F620" s="1">
        <v>2.6168</v>
      </c>
      <c r="G620" s="1">
        <v>672.52049199999999</v>
      </c>
      <c r="H620" s="1">
        <v>1.0467</v>
      </c>
      <c r="I620">
        <v>564</v>
      </c>
    </row>
    <row r="621" spans="1:9" x14ac:dyDescent="0.3">
      <c r="A621">
        <v>2022</v>
      </c>
      <c r="B621">
        <v>11</v>
      </c>
      <c r="C621" s="1" t="s">
        <v>32</v>
      </c>
      <c r="D621" s="1" t="s">
        <v>33</v>
      </c>
      <c r="E621" s="1" t="s">
        <v>18</v>
      </c>
      <c r="F621" s="1">
        <v>1.2791999999999999</v>
      </c>
      <c r="G621" s="1">
        <v>430.25821300000001</v>
      </c>
      <c r="H621" s="1">
        <v>0.24310000000000001</v>
      </c>
      <c r="I621">
        <v>102</v>
      </c>
    </row>
    <row r="622" spans="1:9" x14ac:dyDescent="0.3">
      <c r="A622">
        <v>2022</v>
      </c>
      <c r="B622">
        <v>11</v>
      </c>
      <c r="C622" s="1" t="s">
        <v>32</v>
      </c>
      <c r="D622" s="1" t="s">
        <v>33</v>
      </c>
      <c r="E622" s="1" t="s">
        <v>12</v>
      </c>
      <c r="F622" s="1">
        <v>1.66E-2</v>
      </c>
      <c r="G622" s="1">
        <v>7.83141</v>
      </c>
      <c r="H622" s="1">
        <v>5.7999999999999996E-3</v>
      </c>
      <c r="I622">
        <v>6</v>
      </c>
    </row>
    <row r="623" spans="1:9" x14ac:dyDescent="0.3">
      <c r="A623">
        <v>2022</v>
      </c>
      <c r="B623">
        <v>11</v>
      </c>
      <c r="C623" s="1" t="s">
        <v>32</v>
      </c>
      <c r="D623" s="1" t="s">
        <v>33</v>
      </c>
      <c r="E623" s="1" t="s">
        <v>13</v>
      </c>
      <c r="F623" s="1">
        <v>5.4600000000000003E-2</v>
      </c>
      <c r="G623" s="1">
        <v>29.143439000000001</v>
      </c>
      <c r="H623" s="1">
        <v>2.7300000000000001E-2</v>
      </c>
      <c r="I623">
        <v>42</v>
      </c>
    </row>
    <row r="624" spans="1:9" x14ac:dyDescent="0.3">
      <c r="A624">
        <v>2022</v>
      </c>
      <c r="B624">
        <v>11</v>
      </c>
      <c r="C624" s="1" t="s">
        <v>32</v>
      </c>
      <c r="D624" s="1" t="s">
        <v>17</v>
      </c>
      <c r="E624" s="1" t="s">
        <v>18</v>
      </c>
      <c r="F624" s="1">
        <v>6.0726000000000004</v>
      </c>
      <c r="G624" s="1">
        <v>460.24659100000002</v>
      </c>
      <c r="H624" s="1">
        <v>1.0931</v>
      </c>
      <c r="I624">
        <v>2059</v>
      </c>
    </row>
    <row r="625" spans="1:9" x14ac:dyDescent="0.3">
      <c r="A625">
        <v>2022</v>
      </c>
      <c r="B625">
        <v>11</v>
      </c>
      <c r="C625" s="1" t="s">
        <v>32</v>
      </c>
      <c r="D625" s="1" t="s">
        <v>35</v>
      </c>
      <c r="E625" s="1" t="s">
        <v>18</v>
      </c>
      <c r="F625" s="1">
        <v>0.2316</v>
      </c>
      <c r="G625" s="1">
        <v>68.187832999999998</v>
      </c>
      <c r="H625" s="1">
        <v>4.1599999999999998E-2</v>
      </c>
      <c r="I625">
        <v>0</v>
      </c>
    </row>
    <row r="626" spans="1:9" x14ac:dyDescent="0.3">
      <c r="A626">
        <v>2022</v>
      </c>
      <c r="B626">
        <v>11</v>
      </c>
      <c r="C626" s="1" t="s">
        <v>32</v>
      </c>
      <c r="D626" s="1" t="s">
        <v>35</v>
      </c>
      <c r="E626" s="1" t="s">
        <v>12</v>
      </c>
      <c r="F626" s="1">
        <v>0.49890000000000001</v>
      </c>
      <c r="G626" s="1">
        <v>148.325346</v>
      </c>
      <c r="H626" s="1">
        <v>0.17460000000000001</v>
      </c>
      <c r="I626">
        <v>0</v>
      </c>
    </row>
    <row r="627" spans="1:9" x14ac:dyDescent="0.3">
      <c r="A627">
        <v>2022</v>
      </c>
      <c r="B627">
        <v>11</v>
      </c>
      <c r="C627" s="1" t="s">
        <v>32</v>
      </c>
      <c r="D627" s="1" t="s">
        <v>19</v>
      </c>
      <c r="E627" s="1" t="s">
        <v>12</v>
      </c>
      <c r="F627" s="1">
        <v>0.98860000000000003</v>
      </c>
      <c r="G627" s="1">
        <v>209.659188</v>
      </c>
      <c r="H627" s="1">
        <v>0.36580000000000001</v>
      </c>
      <c r="I627">
        <v>0</v>
      </c>
    </row>
    <row r="628" spans="1:9" x14ac:dyDescent="0.3">
      <c r="A628">
        <v>2022</v>
      </c>
      <c r="B628">
        <v>11</v>
      </c>
      <c r="C628" s="1" t="s">
        <v>32</v>
      </c>
      <c r="D628" s="1" t="s">
        <v>51</v>
      </c>
      <c r="E628" s="1" t="s">
        <v>12</v>
      </c>
      <c r="F628" s="1">
        <v>2.2503000000000002</v>
      </c>
      <c r="G628" s="1">
        <v>177.459237</v>
      </c>
      <c r="H628" s="1">
        <v>0.86639999999999995</v>
      </c>
      <c r="I628">
        <v>1080</v>
      </c>
    </row>
    <row r="629" spans="1:9" x14ac:dyDescent="0.3">
      <c r="A629">
        <v>2022</v>
      </c>
      <c r="B629">
        <v>11</v>
      </c>
      <c r="C629" s="1" t="s">
        <v>32</v>
      </c>
      <c r="D629" s="1" t="s">
        <v>51</v>
      </c>
      <c r="E629" s="1" t="s">
        <v>13</v>
      </c>
      <c r="F629" s="1">
        <v>0.1152</v>
      </c>
      <c r="G629" s="1">
        <v>16.475532999999999</v>
      </c>
      <c r="H629" s="1">
        <v>5.6399999999999999E-2</v>
      </c>
      <c r="I629">
        <v>74</v>
      </c>
    </row>
    <row r="630" spans="1:9" x14ac:dyDescent="0.3">
      <c r="A630">
        <v>2022</v>
      </c>
      <c r="B630">
        <v>11</v>
      </c>
      <c r="C630" s="1" t="s">
        <v>9</v>
      </c>
      <c r="D630" s="1" t="s">
        <v>10</v>
      </c>
      <c r="E630" s="1" t="s">
        <v>46</v>
      </c>
      <c r="F630" s="1">
        <v>0.52729999999999999</v>
      </c>
      <c r="G630" s="1">
        <v>37.752800000000001</v>
      </c>
      <c r="H630" s="1">
        <v>0.10539999999999999</v>
      </c>
      <c r="I630">
        <v>36</v>
      </c>
    </row>
    <row r="631" spans="1:9" x14ac:dyDescent="0.3">
      <c r="A631">
        <v>2022</v>
      </c>
      <c r="B631">
        <v>11</v>
      </c>
      <c r="C631" s="1" t="s">
        <v>26</v>
      </c>
      <c r="D631" s="1" t="s">
        <v>10</v>
      </c>
      <c r="E631" s="1" t="s">
        <v>46</v>
      </c>
      <c r="F631" s="1">
        <v>1.1739999999999999</v>
      </c>
      <c r="G631" s="1">
        <v>97.2256</v>
      </c>
      <c r="H631" s="1">
        <v>0.23480000000000001</v>
      </c>
      <c r="I631">
        <v>187</v>
      </c>
    </row>
    <row r="632" spans="1:9" x14ac:dyDescent="0.3">
      <c r="A632">
        <v>2022</v>
      </c>
      <c r="B632">
        <v>11</v>
      </c>
      <c r="C632" s="1" t="s">
        <v>32</v>
      </c>
      <c r="D632" s="1" t="s">
        <v>10</v>
      </c>
      <c r="E632" s="1" t="s">
        <v>46</v>
      </c>
      <c r="F632" s="1">
        <v>4.2365000000000004</v>
      </c>
      <c r="G632" s="1">
        <v>353.291</v>
      </c>
      <c r="H632" s="1">
        <v>0.84730000000000005</v>
      </c>
      <c r="I632">
        <v>778</v>
      </c>
    </row>
    <row r="633" spans="1:9" x14ac:dyDescent="0.3">
      <c r="A633">
        <v>2022</v>
      </c>
      <c r="B633">
        <v>12</v>
      </c>
      <c r="C633" s="1" t="s">
        <v>9</v>
      </c>
      <c r="D633" s="1" t="s">
        <v>15</v>
      </c>
      <c r="E633" s="1" t="s">
        <v>11</v>
      </c>
      <c r="F633" s="1">
        <v>9.7199999999999995E-2</v>
      </c>
      <c r="G633" s="1">
        <v>12.649938000000001</v>
      </c>
      <c r="H633" s="1">
        <v>1.9400000000000001E-2</v>
      </c>
      <c r="I633">
        <v>14</v>
      </c>
    </row>
    <row r="634" spans="1:9" x14ac:dyDescent="0.3">
      <c r="A634">
        <v>2022</v>
      </c>
      <c r="B634">
        <v>12</v>
      </c>
      <c r="C634" s="1" t="s">
        <v>9</v>
      </c>
      <c r="D634" s="1" t="s">
        <v>15</v>
      </c>
      <c r="E634" s="1" t="s">
        <v>13</v>
      </c>
      <c r="F634" s="1">
        <v>41.707599999999999</v>
      </c>
      <c r="G634" s="1">
        <v>7988.0453440000001</v>
      </c>
      <c r="H634" s="1">
        <v>16.6831</v>
      </c>
      <c r="I634">
        <v>615</v>
      </c>
    </row>
    <row r="635" spans="1:9" x14ac:dyDescent="0.3">
      <c r="A635">
        <v>2022</v>
      </c>
      <c r="B635">
        <v>12</v>
      </c>
      <c r="C635" s="1" t="s">
        <v>9</v>
      </c>
      <c r="D635" s="1" t="s">
        <v>10</v>
      </c>
      <c r="E635" s="1" t="s">
        <v>11</v>
      </c>
      <c r="F635" s="1">
        <v>5.7782999999999998</v>
      </c>
      <c r="G635" s="1">
        <v>479.59158500000001</v>
      </c>
      <c r="H635" s="1">
        <v>1.2135</v>
      </c>
      <c r="I635">
        <v>389</v>
      </c>
    </row>
    <row r="636" spans="1:9" x14ac:dyDescent="0.3">
      <c r="A636">
        <v>2022</v>
      </c>
      <c r="B636">
        <v>12</v>
      </c>
      <c r="C636" s="1" t="s">
        <v>9</v>
      </c>
      <c r="D636" s="1" t="s">
        <v>10</v>
      </c>
      <c r="E636" s="1" t="s">
        <v>12</v>
      </c>
      <c r="F636" s="1">
        <v>26.398</v>
      </c>
      <c r="G636" s="1">
        <v>3098.2747159999999</v>
      </c>
      <c r="H636" s="1">
        <v>9.2393000000000001</v>
      </c>
      <c r="I636">
        <v>596</v>
      </c>
    </row>
    <row r="637" spans="1:9" x14ac:dyDescent="0.3">
      <c r="A637">
        <v>2022</v>
      </c>
      <c r="B637">
        <v>12</v>
      </c>
      <c r="C637" s="1" t="s">
        <v>9</v>
      </c>
      <c r="D637" s="1" t="s">
        <v>10</v>
      </c>
      <c r="E637" s="1" t="s">
        <v>13</v>
      </c>
      <c r="F637" s="1">
        <v>30.0701</v>
      </c>
      <c r="G637" s="1">
        <v>3720.114364</v>
      </c>
      <c r="H637" s="1">
        <v>15.0265</v>
      </c>
      <c r="I637">
        <v>501</v>
      </c>
    </row>
    <row r="638" spans="1:9" x14ac:dyDescent="0.3">
      <c r="A638">
        <v>2022</v>
      </c>
      <c r="B638">
        <v>12</v>
      </c>
      <c r="C638" s="1" t="s">
        <v>9</v>
      </c>
      <c r="D638" s="1" t="s">
        <v>17</v>
      </c>
      <c r="E638" s="1" t="s">
        <v>18</v>
      </c>
      <c r="F638" s="1">
        <v>2.4055</v>
      </c>
      <c r="G638" s="1">
        <v>288.65046699999999</v>
      </c>
      <c r="H638" s="1">
        <v>0.433</v>
      </c>
      <c r="I638">
        <v>119</v>
      </c>
    </row>
    <row r="639" spans="1:9" x14ac:dyDescent="0.3">
      <c r="A639">
        <v>2022</v>
      </c>
      <c r="B639">
        <v>12</v>
      </c>
      <c r="C639" s="1" t="s">
        <v>9</v>
      </c>
      <c r="D639" s="1" t="s">
        <v>21</v>
      </c>
      <c r="E639" s="1" t="s">
        <v>13</v>
      </c>
      <c r="F639" s="1">
        <v>1.4713000000000001</v>
      </c>
      <c r="G639" s="1">
        <v>268.38488000000001</v>
      </c>
      <c r="H639" s="1">
        <v>0.58850000000000002</v>
      </c>
      <c r="I639">
        <v>113</v>
      </c>
    </row>
    <row r="640" spans="1:9" x14ac:dyDescent="0.3">
      <c r="A640">
        <v>2022</v>
      </c>
      <c r="B640">
        <v>12</v>
      </c>
      <c r="C640" s="1" t="s">
        <v>9</v>
      </c>
      <c r="D640" s="1" t="s">
        <v>20</v>
      </c>
      <c r="E640" s="1" t="s">
        <v>22</v>
      </c>
      <c r="F640" s="1">
        <v>3.5499999999999997E-2</v>
      </c>
      <c r="G640" s="1">
        <v>2.0761090000000002</v>
      </c>
      <c r="H640" s="1">
        <v>9.1999999999999998E-3</v>
      </c>
      <c r="I640">
        <v>5</v>
      </c>
    </row>
    <row r="641" spans="1:9" x14ac:dyDescent="0.3">
      <c r="A641">
        <v>2022</v>
      </c>
      <c r="B641">
        <v>12</v>
      </c>
      <c r="C641" s="1" t="s">
        <v>9</v>
      </c>
      <c r="D641" s="1" t="s">
        <v>20</v>
      </c>
      <c r="E641" s="1" t="s">
        <v>12</v>
      </c>
      <c r="F641" s="1">
        <v>2.4146999999999998</v>
      </c>
      <c r="G641" s="1">
        <v>179.24161100000001</v>
      </c>
      <c r="H641" s="1">
        <v>0.86929999999999996</v>
      </c>
      <c r="I641">
        <v>151</v>
      </c>
    </row>
    <row r="642" spans="1:9" x14ac:dyDescent="0.3">
      <c r="A642">
        <v>2022</v>
      </c>
      <c r="B642">
        <v>12</v>
      </c>
      <c r="C642" s="1" t="s">
        <v>9</v>
      </c>
      <c r="D642" s="1" t="s">
        <v>56</v>
      </c>
      <c r="E642" s="1" t="s">
        <v>12</v>
      </c>
      <c r="F642" s="1">
        <v>1.1106</v>
      </c>
      <c r="G642" s="1">
        <v>98.254187000000002</v>
      </c>
      <c r="H642" s="1">
        <v>0.3886</v>
      </c>
      <c r="I642">
        <v>109</v>
      </c>
    </row>
    <row r="643" spans="1:9" x14ac:dyDescent="0.3">
      <c r="A643">
        <v>2022</v>
      </c>
      <c r="B643">
        <v>12</v>
      </c>
      <c r="C643" s="1" t="s">
        <v>9</v>
      </c>
      <c r="D643" s="1" t="s">
        <v>57</v>
      </c>
      <c r="E643" s="1" t="s">
        <v>12</v>
      </c>
      <c r="F643" s="1">
        <v>0.9899</v>
      </c>
      <c r="G643" s="1">
        <v>81.820758999999995</v>
      </c>
      <c r="H643" s="1">
        <v>0.34639999999999999</v>
      </c>
      <c r="I643">
        <v>69</v>
      </c>
    </row>
    <row r="644" spans="1:9" x14ac:dyDescent="0.3">
      <c r="A644">
        <v>2022</v>
      </c>
      <c r="B644">
        <v>12</v>
      </c>
      <c r="C644" s="1" t="s">
        <v>9</v>
      </c>
      <c r="D644" s="1" t="s">
        <v>19</v>
      </c>
      <c r="E644" s="1" t="s">
        <v>12</v>
      </c>
      <c r="F644" s="1">
        <v>0.31440000000000001</v>
      </c>
      <c r="G644" s="1">
        <v>53.442689999999999</v>
      </c>
      <c r="H644" s="1">
        <v>0.1163</v>
      </c>
      <c r="I644">
        <v>0</v>
      </c>
    </row>
    <row r="645" spans="1:9" x14ac:dyDescent="0.3">
      <c r="A645">
        <v>2022</v>
      </c>
      <c r="B645">
        <v>12</v>
      </c>
      <c r="C645" s="1" t="s">
        <v>9</v>
      </c>
      <c r="D645" s="1" t="s">
        <v>51</v>
      </c>
      <c r="E645" s="1" t="s">
        <v>12</v>
      </c>
      <c r="F645" s="1">
        <v>0.40260000000000001</v>
      </c>
      <c r="G645" s="1">
        <v>44.385877999999998</v>
      </c>
      <c r="H645" s="1">
        <v>0.155</v>
      </c>
      <c r="I645">
        <v>131</v>
      </c>
    </row>
    <row r="646" spans="1:9" x14ac:dyDescent="0.3">
      <c r="A646">
        <v>2022</v>
      </c>
      <c r="B646">
        <v>12</v>
      </c>
      <c r="C646" s="1" t="s">
        <v>9</v>
      </c>
      <c r="D646" s="1" t="s">
        <v>63</v>
      </c>
      <c r="E646" s="1" t="s">
        <v>18</v>
      </c>
      <c r="F646" s="1">
        <v>0.58179999999999998</v>
      </c>
      <c r="G646" s="1">
        <v>34.264124000000002</v>
      </c>
      <c r="H646" s="1">
        <v>6.9800000000000001E-2</v>
      </c>
      <c r="I646">
        <v>75</v>
      </c>
    </row>
    <row r="647" spans="1:9" x14ac:dyDescent="0.3">
      <c r="A647">
        <v>2022</v>
      </c>
      <c r="B647">
        <v>12</v>
      </c>
      <c r="C647" s="1" t="s">
        <v>26</v>
      </c>
      <c r="D647" s="1" t="s">
        <v>10</v>
      </c>
      <c r="E647" s="1" t="s">
        <v>11</v>
      </c>
      <c r="F647" s="1">
        <v>14.025399999999999</v>
      </c>
      <c r="G647" s="1">
        <v>1104.6946849999999</v>
      </c>
      <c r="H647" s="1">
        <v>2.9453</v>
      </c>
      <c r="I647">
        <v>2688</v>
      </c>
    </row>
    <row r="648" spans="1:9" x14ac:dyDescent="0.3">
      <c r="A648">
        <v>2022</v>
      </c>
      <c r="B648">
        <v>12</v>
      </c>
      <c r="C648" s="1" t="s">
        <v>26</v>
      </c>
      <c r="D648" s="1" t="s">
        <v>10</v>
      </c>
      <c r="E648" s="1" t="s">
        <v>12</v>
      </c>
      <c r="F648" s="1">
        <v>41.937199999999997</v>
      </c>
      <c r="G648" s="1">
        <v>5315.2365040000004</v>
      </c>
      <c r="H648" s="1">
        <v>14.678000000000001</v>
      </c>
      <c r="I648">
        <v>7912</v>
      </c>
    </row>
    <row r="649" spans="1:9" x14ac:dyDescent="0.3">
      <c r="A649">
        <v>2022</v>
      </c>
      <c r="B649">
        <v>12</v>
      </c>
      <c r="C649" s="1" t="s">
        <v>26</v>
      </c>
      <c r="D649" s="1" t="s">
        <v>10</v>
      </c>
      <c r="E649" s="1" t="s">
        <v>13</v>
      </c>
      <c r="F649" s="1">
        <v>8.8173999999999992</v>
      </c>
      <c r="G649" s="1">
        <v>1180.5506829999999</v>
      </c>
      <c r="H649" s="1">
        <v>4.3360000000000003</v>
      </c>
      <c r="I649">
        <v>3076</v>
      </c>
    </row>
    <row r="650" spans="1:9" x14ac:dyDescent="0.3">
      <c r="A650">
        <v>2022</v>
      </c>
      <c r="B650">
        <v>12</v>
      </c>
      <c r="C650" s="1" t="s">
        <v>26</v>
      </c>
      <c r="D650" s="1" t="s">
        <v>15</v>
      </c>
      <c r="E650" s="1" t="s">
        <v>11</v>
      </c>
      <c r="F650" s="1">
        <v>0.55920000000000003</v>
      </c>
      <c r="G650" s="1">
        <v>70.359689000000003</v>
      </c>
      <c r="H650" s="1">
        <v>0.1119</v>
      </c>
      <c r="I650">
        <v>229</v>
      </c>
    </row>
    <row r="651" spans="1:9" x14ac:dyDescent="0.3">
      <c r="A651">
        <v>2022</v>
      </c>
      <c r="B651">
        <v>12</v>
      </c>
      <c r="C651" s="1" t="s">
        <v>26</v>
      </c>
      <c r="D651" s="1" t="s">
        <v>15</v>
      </c>
      <c r="E651" s="1" t="s">
        <v>13</v>
      </c>
      <c r="F651" s="1">
        <v>13.1007</v>
      </c>
      <c r="G651" s="1">
        <v>2332.3043750000002</v>
      </c>
      <c r="H651" s="1">
        <v>5.2404000000000002</v>
      </c>
      <c r="I651">
        <v>2389</v>
      </c>
    </row>
    <row r="652" spans="1:9" x14ac:dyDescent="0.3">
      <c r="A652">
        <v>2022</v>
      </c>
      <c r="B652">
        <v>12</v>
      </c>
      <c r="C652" s="1" t="s">
        <v>26</v>
      </c>
      <c r="D652" s="1" t="s">
        <v>20</v>
      </c>
      <c r="E652" s="1" t="s">
        <v>22</v>
      </c>
      <c r="F652" s="1">
        <v>1.1649</v>
      </c>
      <c r="G652" s="1">
        <v>74.095637999999994</v>
      </c>
      <c r="H652" s="1">
        <v>0.3029</v>
      </c>
      <c r="I652">
        <v>120</v>
      </c>
    </row>
    <row r="653" spans="1:9" x14ac:dyDescent="0.3">
      <c r="A653">
        <v>2022</v>
      </c>
      <c r="B653">
        <v>12</v>
      </c>
      <c r="C653" s="1" t="s">
        <v>26</v>
      </c>
      <c r="D653" s="1" t="s">
        <v>20</v>
      </c>
      <c r="E653" s="1" t="s">
        <v>12</v>
      </c>
      <c r="F653" s="1">
        <v>9.7878000000000007</v>
      </c>
      <c r="G653" s="1">
        <v>674.81985399999996</v>
      </c>
      <c r="H653" s="1">
        <v>3.5236000000000001</v>
      </c>
      <c r="I653">
        <v>1357</v>
      </c>
    </row>
    <row r="654" spans="1:9" x14ac:dyDescent="0.3">
      <c r="A654">
        <v>2022</v>
      </c>
      <c r="B654">
        <v>12</v>
      </c>
      <c r="C654" s="1" t="s">
        <v>26</v>
      </c>
      <c r="D654" s="1" t="s">
        <v>55</v>
      </c>
      <c r="E654" s="1" t="s">
        <v>12</v>
      </c>
      <c r="F654" s="1">
        <v>4.9301000000000004</v>
      </c>
      <c r="G654" s="1">
        <v>253.99308199999999</v>
      </c>
      <c r="H654" s="1">
        <v>1.7255</v>
      </c>
      <c r="I654">
        <v>686</v>
      </c>
    </row>
    <row r="655" spans="1:9" x14ac:dyDescent="0.3">
      <c r="A655">
        <v>2022</v>
      </c>
      <c r="B655">
        <v>12</v>
      </c>
      <c r="C655" s="1" t="s">
        <v>26</v>
      </c>
      <c r="D655" s="1" t="s">
        <v>56</v>
      </c>
      <c r="E655" s="1" t="s">
        <v>12</v>
      </c>
      <c r="F655" s="1">
        <v>2.3782999999999999</v>
      </c>
      <c r="G655" s="1">
        <v>211.17560700000001</v>
      </c>
      <c r="H655" s="1">
        <v>0.83240000000000003</v>
      </c>
      <c r="I655">
        <v>1073</v>
      </c>
    </row>
    <row r="656" spans="1:9" x14ac:dyDescent="0.3">
      <c r="A656">
        <v>2022</v>
      </c>
      <c r="B656">
        <v>12</v>
      </c>
      <c r="C656" s="1" t="s">
        <v>26</v>
      </c>
      <c r="D656" s="1" t="s">
        <v>19</v>
      </c>
      <c r="E656" s="1" t="s">
        <v>12</v>
      </c>
      <c r="F656" s="1">
        <v>0.63490000000000002</v>
      </c>
      <c r="G656" s="1">
        <v>140.682445</v>
      </c>
      <c r="H656" s="1">
        <v>0.2349</v>
      </c>
      <c r="I656">
        <v>0</v>
      </c>
    </row>
    <row r="657" spans="1:9" x14ac:dyDescent="0.3">
      <c r="A657">
        <v>2022</v>
      </c>
      <c r="B657">
        <v>12</v>
      </c>
      <c r="C657" s="1" t="s">
        <v>26</v>
      </c>
      <c r="D657" s="1" t="s">
        <v>17</v>
      </c>
      <c r="E657" s="1" t="s">
        <v>18</v>
      </c>
      <c r="F657" s="1">
        <v>1.9166000000000001</v>
      </c>
      <c r="G657" s="1">
        <v>127.604833</v>
      </c>
      <c r="H657" s="1">
        <v>0.34489999999999998</v>
      </c>
      <c r="I657">
        <v>946</v>
      </c>
    </row>
    <row r="658" spans="1:9" x14ac:dyDescent="0.3">
      <c r="A658">
        <v>2022</v>
      </c>
      <c r="B658">
        <v>12</v>
      </c>
      <c r="C658" s="1" t="s">
        <v>26</v>
      </c>
      <c r="D658" s="1" t="s">
        <v>21</v>
      </c>
      <c r="E658" s="1" t="s">
        <v>13</v>
      </c>
      <c r="F658" s="1">
        <v>0.45610000000000001</v>
      </c>
      <c r="G658" s="1">
        <v>100.668722</v>
      </c>
      <c r="H658" s="1">
        <v>0.18240000000000001</v>
      </c>
      <c r="I658">
        <v>244</v>
      </c>
    </row>
    <row r="659" spans="1:9" x14ac:dyDescent="0.3">
      <c r="A659">
        <v>2022</v>
      </c>
      <c r="B659">
        <v>12</v>
      </c>
      <c r="C659" s="1" t="s">
        <v>26</v>
      </c>
      <c r="D659" s="1" t="s">
        <v>60</v>
      </c>
      <c r="E659" s="1" t="s">
        <v>22</v>
      </c>
      <c r="F659" s="1">
        <v>0.98160000000000003</v>
      </c>
      <c r="G659" s="1">
        <v>92.915289000000001</v>
      </c>
      <c r="H659" s="1">
        <v>0.24540000000000001</v>
      </c>
      <c r="I659">
        <v>547</v>
      </c>
    </row>
    <row r="660" spans="1:9" x14ac:dyDescent="0.3">
      <c r="A660">
        <v>2022</v>
      </c>
      <c r="B660">
        <v>12</v>
      </c>
      <c r="C660" s="1" t="s">
        <v>26</v>
      </c>
      <c r="D660" s="1" t="s">
        <v>59</v>
      </c>
      <c r="E660" s="1" t="s">
        <v>13</v>
      </c>
      <c r="F660" s="1">
        <v>0.19450000000000001</v>
      </c>
      <c r="G660" s="1">
        <v>41.641204999999999</v>
      </c>
      <c r="H660" s="1">
        <v>7.7799999999999994E-2</v>
      </c>
      <c r="I660">
        <v>0</v>
      </c>
    </row>
    <row r="661" spans="1:9" x14ac:dyDescent="0.3">
      <c r="A661">
        <v>2022</v>
      </c>
      <c r="B661">
        <v>12</v>
      </c>
      <c r="C661" s="1" t="s">
        <v>32</v>
      </c>
      <c r="D661" s="1" t="s">
        <v>10</v>
      </c>
      <c r="E661" s="1" t="s">
        <v>11</v>
      </c>
      <c r="F661" s="1">
        <v>27.536799999999999</v>
      </c>
      <c r="G661" s="1">
        <v>2257.7323289999999</v>
      </c>
      <c r="H661" s="1">
        <v>5.7827999999999999</v>
      </c>
      <c r="I661">
        <v>4364</v>
      </c>
    </row>
    <row r="662" spans="1:9" x14ac:dyDescent="0.3">
      <c r="A662">
        <v>2022</v>
      </c>
      <c r="B662">
        <v>12</v>
      </c>
      <c r="C662" s="1" t="s">
        <v>32</v>
      </c>
      <c r="D662" s="1" t="s">
        <v>10</v>
      </c>
      <c r="E662" s="1" t="s">
        <v>12</v>
      </c>
      <c r="F662" s="1">
        <v>124.5474</v>
      </c>
      <c r="G662" s="1">
        <v>14747.014971000001</v>
      </c>
      <c r="H662" s="1">
        <v>43.5916</v>
      </c>
      <c r="I662">
        <v>16029</v>
      </c>
    </row>
    <row r="663" spans="1:9" x14ac:dyDescent="0.3">
      <c r="A663">
        <v>2022</v>
      </c>
      <c r="B663">
        <v>12</v>
      </c>
      <c r="C663" s="1" t="s">
        <v>32</v>
      </c>
      <c r="D663" s="1" t="s">
        <v>10</v>
      </c>
      <c r="E663" s="1" t="s">
        <v>13</v>
      </c>
      <c r="F663" s="1">
        <v>22.1265</v>
      </c>
      <c r="G663" s="1">
        <v>2942.5828320000001</v>
      </c>
      <c r="H663" s="1">
        <v>10.9131</v>
      </c>
      <c r="I663">
        <v>6072</v>
      </c>
    </row>
    <row r="664" spans="1:9" x14ac:dyDescent="0.3">
      <c r="A664">
        <v>2022</v>
      </c>
      <c r="B664">
        <v>12</v>
      </c>
      <c r="C664" s="1" t="s">
        <v>32</v>
      </c>
      <c r="D664" s="1" t="s">
        <v>10</v>
      </c>
      <c r="E664" s="1" t="s">
        <v>14</v>
      </c>
      <c r="F664" s="1">
        <v>2.4899999999999999E-2</v>
      </c>
      <c r="G664" s="1">
        <v>5.1493950000000002</v>
      </c>
      <c r="H664" s="1">
        <v>1.8700000000000001E-2</v>
      </c>
      <c r="I664">
        <v>6</v>
      </c>
    </row>
    <row r="665" spans="1:9" x14ac:dyDescent="0.3">
      <c r="A665">
        <v>2022</v>
      </c>
      <c r="B665">
        <v>12</v>
      </c>
      <c r="C665" s="1" t="s">
        <v>32</v>
      </c>
      <c r="D665" s="1" t="s">
        <v>15</v>
      </c>
      <c r="E665" s="1" t="s">
        <v>11</v>
      </c>
      <c r="F665" s="1">
        <v>1.3947000000000001</v>
      </c>
      <c r="G665" s="1">
        <v>182.29401100000001</v>
      </c>
      <c r="H665" s="1">
        <v>0.27889999999999998</v>
      </c>
      <c r="I665">
        <v>295</v>
      </c>
    </row>
    <row r="666" spans="1:9" x14ac:dyDescent="0.3">
      <c r="A666">
        <v>2022</v>
      </c>
      <c r="B666">
        <v>12</v>
      </c>
      <c r="C666" s="1" t="s">
        <v>32</v>
      </c>
      <c r="D666" s="1" t="s">
        <v>15</v>
      </c>
      <c r="E666" s="1" t="s">
        <v>13</v>
      </c>
      <c r="F666" s="1">
        <v>50.753999999999998</v>
      </c>
      <c r="G666" s="1">
        <v>9074.1547040000005</v>
      </c>
      <c r="H666" s="1">
        <v>20.301600000000001</v>
      </c>
      <c r="I666">
        <v>8459</v>
      </c>
    </row>
    <row r="667" spans="1:9" x14ac:dyDescent="0.3">
      <c r="A667">
        <v>2022</v>
      </c>
      <c r="B667">
        <v>12</v>
      </c>
      <c r="C667" s="1" t="s">
        <v>32</v>
      </c>
      <c r="D667" s="1" t="s">
        <v>20</v>
      </c>
      <c r="E667" s="1" t="s">
        <v>22</v>
      </c>
      <c r="F667" s="1">
        <v>3.4786999999999999</v>
      </c>
      <c r="G667" s="1">
        <v>220.70644100000001</v>
      </c>
      <c r="H667" s="1">
        <v>0.90449999999999997</v>
      </c>
      <c r="I667">
        <v>354</v>
      </c>
    </row>
    <row r="668" spans="1:9" x14ac:dyDescent="0.3">
      <c r="A668">
        <v>2022</v>
      </c>
      <c r="B668">
        <v>12</v>
      </c>
      <c r="C668" s="1" t="s">
        <v>32</v>
      </c>
      <c r="D668" s="1" t="s">
        <v>20</v>
      </c>
      <c r="E668" s="1" t="s">
        <v>12</v>
      </c>
      <c r="F668" s="1">
        <v>24.732500000000002</v>
      </c>
      <c r="G668" s="1">
        <v>1815.368418</v>
      </c>
      <c r="H668" s="1">
        <v>8.9037000000000006</v>
      </c>
      <c r="I668">
        <v>1841</v>
      </c>
    </row>
    <row r="669" spans="1:9" x14ac:dyDescent="0.3">
      <c r="A669">
        <v>2022</v>
      </c>
      <c r="B669">
        <v>12</v>
      </c>
      <c r="C669" s="1" t="s">
        <v>32</v>
      </c>
      <c r="D669" s="1" t="s">
        <v>56</v>
      </c>
      <c r="E669" s="1" t="s">
        <v>12</v>
      </c>
      <c r="F669" s="1">
        <v>13.8492</v>
      </c>
      <c r="G669" s="1">
        <v>1260.041579</v>
      </c>
      <c r="H669" s="1">
        <v>4.8472</v>
      </c>
      <c r="I669">
        <v>3776</v>
      </c>
    </row>
    <row r="670" spans="1:9" x14ac:dyDescent="0.3">
      <c r="A670">
        <v>2022</v>
      </c>
      <c r="B670">
        <v>12</v>
      </c>
      <c r="C670" s="1" t="s">
        <v>32</v>
      </c>
      <c r="D670" s="1" t="s">
        <v>21</v>
      </c>
      <c r="E670" s="1" t="s">
        <v>27</v>
      </c>
      <c r="F670" s="1">
        <v>1.55E-2</v>
      </c>
      <c r="G670" s="1">
        <v>4.6194110000000004</v>
      </c>
      <c r="H670" s="1">
        <v>4.5999999999999999E-3</v>
      </c>
      <c r="I670">
        <v>14</v>
      </c>
    </row>
    <row r="671" spans="1:9" x14ac:dyDescent="0.3">
      <c r="A671">
        <v>2022</v>
      </c>
      <c r="B671">
        <v>12</v>
      </c>
      <c r="C671" s="1" t="s">
        <v>32</v>
      </c>
      <c r="D671" s="1" t="s">
        <v>21</v>
      </c>
      <c r="E671" s="1" t="s">
        <v>13</v>
      </c>
      <c r="F671" s="1">
        <v>3.6888000000000001</v>
      </c>
      <c r="G671" s="1">
        <v>790.26899400000002</v>
      </c>
      <c r="H671" s="1">
        <v>1.4754</v>
      </c>
      <c r="I671">
        <v>1083</v>
      </c>
    </row>
    <row r="672" spans="1:9" x14ac:dyDescent="0.3">
      <c r="A672">
        <v>2022</v>
      </c>
      <c r="B672">
        <v>12</v>
      </c>
      <c r="C672" s="1" t="s">
        <v>32</v>
      </c>
      <c r="D672" s="1" t="s">
        <v>33</v>
      </c>
      <c r="E672" s="1" t="s">
        <v>18</v>
      </c>
      <c r="F672" s="1">
        <v>1.3492</v>
      </c>
      <c r="G672" s="1">
        <v>434.61664400000001</v>
      </c>
      <c r="H672" s="1">
        <v>0.25629999999999997</v>
      </c>
      <c r="I672">
        <v>108</v>
      </c>
    </row>
    <row r="673" spans="1:9" x14ac:dyDescent="0.3">
      <c r="A673">
        <v>2022</v>
      </c>
      <c r="B673">
        <v>12</v>
      </c>
      <c r="C673" s="1" t="s">
        <v>32</v>
      </c>
      <c r="D673" s="1" t="s">
        <v>33</v>
      </c>
      <c r="E673" s="1" t="s">
        <v>12</v>
      </c>
      <c r="F673" s="1">
        <v>1.2999999999999999E-2</v>
      </c>
      <c r="G673" s="1">
        <v>6.659516</v>
      </c>
      <c r="H673" s="1">
        <v>4.4999999999999997E-3</v>
      </c>
      <c r="I673">
        <v>4</v>
      </c>
    </row>
    <row r="674" spans="1:9" x14ac:dyDescent="0.3">
      <c r="A674">
        <v>2022</v>
      </c>
      <c r="B674">
        <v>12</v>
      </c>
      <c r="C674" s="1" t="s">
        <v>32</v>
      </c>
      <c r="D674" s="1" t="s">
        <v>33</v>
      </c>
      <c r="E674" s="1" t="s">
        <v>13</v>
      </c>
      <c r="F674" s="1">
        <v>5.74E-2</v>
      </c>
      <c r="G674" s="1">
        <v>30.069205</v>
      </c>
      <c r="H674" s="1">
        <v>2.87E-2</v>
      </c>
      <c r="I674">
        <v>43</v>
      </c>
    </row>
    <row r="675" spans="1:9" x14ac:dyDescent="0.3">
      <c r="A675">
        <v>2022</v>
      </c>
      <c r="B675">
        <v>12</v>
      </c>
      <c r="C675" s="1" t="s">
        <v>32</v>
      </c>
      <c r="D675" s="1" t="s">
        <v>17</v>
      </c>
      <c r="E675" s="1" t="s">
        <v>18</v>
      </c>
      <c r="F675" s="1">
        <v>5.3833000000000002</v>
      </c>
      <c r="G675" s="1">
        <v>408.10701399999999</v>
      </c>
      <c r="H675" s="1">
        <v>0.96899999999999997</v>
      </c>
      <c r="I675">
        <v>1679</v>
      </c>
    </row>
    <row r="676" spans="1:9" x14ac:dyDescent="0.3">
      <c r="A676">
        <v>2022</v>
      </c>
      <c r="B676">
        <v>12</v>
      </c>
      <c r="C676" s="1" t="s">
        <v>32</v>
      </c>
      <c r="D676" s="1" t="s">
        <v>55</v>
      </c>
      <c r="E676" s="1" t="s">
        <v>12</v>
      </c>
      <c r="F676" s="1">
        <v>7.3404999999999996</v>
      </c>
      <c r="G676" s="1">
        <v>308.90372200000002</v>
      </c>
      <c r="H676" s="1">
        <v>2.5691999999999999</v>
      </c>
      <c r="I676">
        <v>840</v>
      </c>
    </row>
    <row r="677" spans="1:9" x14ac:dyDescent="0.3">
      <c r="A677">
        <v>2022</v>
      </c>
      <c r="B677">
        <v>12</v>
      </c>
      <c r="C677" s="1" t="s">
        <v>32</v>
      </c>
      <c r="D677" s="1" t="s">
        <v>19</v>
      </c>
      <c r="E677" s="1" t="s">
        <v>12</v>
      </c>
      <c r="F677" s="1">
        <v>1.2131000000000001</v>
      </c>
      <c r="G677" s="1">
        <v>257.23418900000001</v>
      </c>
      <c r="H677" s="1">
        <v>0.44879999999999998</v>
      </c>
      <c r="I677">
        <v>0</v>
      </c>
    </row>
    <row r="678" spans="1:9" x14ac:dyDescent="0.3">
      <c r="A678">
        <v>2022</v>
      </c>
      <c r="B678">
        <v>12</v>
      </c>
      <c r="C678" s="1" t="s">
        <v>32</v>
      </c>
      <c r="D678" s="1" t="s">
        <v>35</v>
      </c>
      <c r="E678" s="1" t="s">
        <v>18</v>
      </c>
      <c r="F678" s="1">
        <v>0.2321</v>
      </c>
      <c r="G678" s="1">
        <v>71.738721999999996</v>
      </c>
      <c r="H678" s="1">
        <v>4.1799999999999997E-2</v>
      </c>
      <c r="I678">
        <v>0</v>
      </c>
    </row>
    <row r="679" spans="1:9" x14ac:dyDescent="0.3">
      <c r="A679">
        <v>2022</v>
      </c>
      <c r="B679">
        <v>12</v>
      </c>
      <c r="C679" s="1" t="s">
        <v>32</v>
      </c>
      <c r="D679" s="1" t="s">
        <v>35</v>
      </c>
      <c r="E679" s="1" t="s">
        <v>12</v>
      </c>
      <c r="F679" s="1">
        <v>0.41549999999999998</v>
      </c>
      <c r="G679" s="1">
        <v>138.91658200000001</v>
      </c>
      <c r="H679" s="1">
        <v>0.1454</v>
      </c>
      <c r="I679">
        <v>0</v>
      </c>
    </row>
    <row r="680" spans="1:9" x14ac:dyDescent="0.3">
      <c r="A680">
        <v>2022</v>
      </c>
      <c r="B680">
        <v>12</v>
      </c>
      <c r="C680" s="1" t="s">
        <v>9</v>
      </c>
      <c r="D680" s="1" t="s">
        <v>10</v>
      </c>
      <c r="E680" s="1" t="s">
        <v>46</v>
      </c>
      <c r="F680" s="1">
        <v>0.1749</v>
      </c>
      <c r="G680" s="1">
        <v>14.3406</v>
      </c>
      <c r="H680" s="1">
        <v>3.5000000000000003E-2</v>
      </c>
      <c r="I680">
        <v>22</v>
      </c>
    </row>
    <row r="681" spans="1:9" x14ac:dyDescent="0.3">
      <c r="A681">
        <v>2022</v>
      </c>
      <c r="B681">
        <v>12</v>
      </c>
      <c r="C681" s="1" t="s">
        <v>26</v>
      </c>
      <c r="D681" s="1" t="s">
        <v>10</v>
      </c>
      <c r="E681" s="1" t="s">
        <v>46</v>
      </c>
      <c r="F681" s="1">
        <v>2.0994999999999999</v>
      </c>
      <c r="G681" s="1">
        <v>123.60080000000001</v>
      </c>
      <c r="H681" s="1">
        <v>0.42</v>
      </c>
      <c r="I681">
        <v>200</v>
      </c>
    </row>
    <row r="682" spans="1:9" x14ac:dyDescent="0.3">
      <c r="A682">
        <v>2022</v>
      </c>
      <c r="B682">
        <v>12</v>
      </c>
      <c r="C682" s="1" t="s">
        <v>32</v>
      </c>
      <c r="D682" s="1" t="s">
        <v>10</v>
      </c>
      <c r="E682" s="1" t="s">
        <v>46</v>
      </c>
      <c r="F682" s="1">
        <v>2.5091999999999999</v>
      </c>
      <c r="G682" s="1">
        <v>223.1901</v>
      </c>
      <c r="H682" s="1">
        <v>0.50180000000000002</v>
      </c>
      <c r="I682">
        <v>514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F A A B Q S w M E F A A C A A g A I 6 B J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I 6 B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g S V i f 8 x L Y Q w I A A H s K A A A T A B w A R m 9 y b X V s Y X M v U 2 V j d G l v b j E u b S C i G A A o o B Q A A A A A A A A A A A A A A A A A A A A A A A A A A A D t l k F r E 0 E U x + + B f I d h v W x g C d l F P C g 5 1 F S x i C I k t U g 2 y C R 5 T Z b M z p S Z C a S E g K 0 H h R 6 8 l o L 4 F Y J S j N G 2 X 2 H 2 G / l 2 Y + y m a 5 s c r B T p w r L w 3 t v 3 / v + Z / b G j o K U D w U l 1 9 n Q f 5 H P 5 n O p S C W 1 y x z J H 5 t S c m U n 0 g X g l r 2 S R M m G g 8 z m C l z m M 9 q J 9 c x q 9 M y d m Y q a Y e z R o A S t u C d l r C t G z H w c M i h X B N X C t b K t y 3 9 9 U I J U v e o p y f x 1 U T 4 s d f 5 1 q S q q t A H g L f H M U v Y 3 e R H s k i a 5 x y n a V 9 j 3 f f E Q h n 8 0 Y h a C e M d 5 T M y a 2 V / B j X c U B U w O r 4 B D e Z 8 w h W v a h 4 M x U Z j y 8 r n Y B d O z k o o F h f U N D W M 6 Y d p 4 G v F 2 2 Z u 8 1 R v V Y W u O 8 / a d Y W X Q Q v T f H 2 O c k O j D H x H x F j V 8 w 8 T 2 R P T W T e G C N N n F B X k g R C g 1 P g L Z x M e z L B D q k / q t y j b F q i z I q V T l 2 1 k h Z O 8 R B P 5 K 5 8 9 n f C F q a m L P z e T V J u d o W M q w I 1 g 9 5 b X c H k q k r 6 n a G Q + s V U I m C N r i + d 7 c Y N x g 5 Z G g 9 w 5 3 t Z s O V L u U c G C Y 0 h o i G g U 7 i D 1 F H O x P d g q D T 1 Q R z H c g k N 3 m g F b E D T t x S q V T I 5 F 9 S 1 o f f e S L 7 z T / U x K 5 T R b 1 O t u Z 5 P 2 y C J G K b K C 0 k q E V T o 0 I + F / B V 1 n w R H t x M 7 4 Y S 4 1 1 J T F y w H J P E 3 n W z k Z J y C 8 R / A I R 7 Q 4 F w l w H h r g S E + y + A c G + B W A Y E T 7 7 f Z U i k q y 6 H I l V 1 H V i g A z x + X Q 3 F b J s q I m w G H O x h 9 l z m z O l y 5 v + d t J i L H R e p n A l A D p a h + b d V / A R Q S w E C L Q A U A A I A C A A j o E l Y y z L E l 6 Q A A A D 1 A A A A E g A A A A A A A A A A A A A A A A A A A A A A Q 2 9 u Z m l n L 1 B h Y 2 t h Z 2 U u e G 1 s U E s B A i 0 A F A A C A A g A I 6 B J W A / K 6 a u k A A A A 6 Q A A A B M A A A A A A A A A A A A A A A A A 8 A A A A F t D b 2 5 0 Z W 5 0 X 1 R 5 c G V z X S 5 4 b W x Q S w E C L Q A U A A I A C A A j o E l Y n / M S 2 E M C A A B 7 C g A A E w A A A A A A A A A A A A A A A A D h A Q A A R m 9 y b X V s Y X M v U 2 V j d G l v b j E u b V B L B Q Y A A A A A A w A D A M I A A A B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R A A A A A A A A E Z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V G F y Z 2 V 0 I i B W Y W x 1 Z T 0 i c 9 C a 0 L 7 Q v 9 C 4 0 Y 9 f M j A y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l l Y X I m c X V v d D s s J n F 1 b 3 Q 7 T W 9 u d G g m c X V v d D s s J n F 1 b 3 Q 7 Q 2 h h b m 5 l b C Z x d W 9 0 O y w m c X V v d D t C c m F u Z C Z x d W 9 0 O y w m c X V v d D t X Z W l n a H Q g c m F u Z 2 U m c X V v d D s s J n F 1 b 3 Q 7 V W 5 p d H M g K G l u I D E w M D A p J n F 1 b 3 Q 7 L C Z x d W 9 0 O 1 Z h b H V l I C h p b i A x M D A w I H J 1 Y i k m c X V v d D s s J n F 1 b 3 Q 7 V m 9 s d W 1 l I C h p b i A x M D A w I G t n K S Z x d W 9 0 O y w m c X V v d D t O d W 1 i Z X I g b 2 Y g c 3 R v c m V z J n F 1 b 3 Q 7 X S I g L z 4 8 R W 5 0 c n k g V H l w Z T 0 i R m l s b E N v b H V t b l R 5 c G V z I i B W Y W x 1 Z T 0 i c 0 F 3 T U d C Z 1 l H Q m d Z R C I g L z 4 8 R W 5 0 c n k g V H l w Z T 0 i R m l s b E x h c 3 R V c G R h d G V k I i B W Y W x 1 Z T 0 i Z D I w M j Q t M D I t M D l U M T c 6 M D E 6 M D E u M T U 4 N j U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Q v t C / 0 L j R j y A y M D I w L 9 C Y 0 L f Q v N C 1 0 L 3 Q t d C 9 0 L 3 R i 9 C 5 I N G C 0 L j Q v y 5 7 W W V h c i w w f S Z x d W 9 0 O y w m c X V v d D t T Z W N 0 a W 9 u M S / Q m t C + 0 L / Q u N G P I D I w M j A v 0 J j Q t 9 C 8 0 L X Q v d C 1 0 L 3 Q v d G L 0 L k g 0 Y L Q u N C / L n t N b 2 5 0 a C w x f S Z x d W 9 0 O y w m c X V v d D t T Z W N 0 a W 9 u M S / Q m t C + 0 L / Q u N G P I D I w M j A v 0 J j Q t 9 C 8 0 L X Q v d C 1 0 L 3 Q v d G L 0 L k g 0 Y L Q u N C / L n t D a G F u b m V s L D J 9 J n F 1 b 3 Q 7 L C Z x d W 9 0 O 1 N l Y 3 R p b 2 4 x L 9 C a 0 L 7 Q v 9 C 4 0 Y 8 g M j A y M C / Q m N C 3 0 L z Q t d C 9 0 L X Q v d C 9 0 Y v Q u S D R g t C 4 0 L 8 u e 0 J y Y W 5 k L D N 9 J n F 1 b 3 Q 7 L C Z x d W 9 0 O 1 N l Y 3 R p b 2 4 x L 9 C a 0 L 7 Q v 9 C 4 0 Y 8 g M j A y M C / Q m N C 3 0 L z Q t d C 9 0 L X Q v d C 9 0 Y v Q u S D R g t C 4 0 L 8 u e 1 d l a W d o d C B y Y W 5 n Z S w 0 f S Z x d W 9 0 O y w m c X V v d D t T Z W N 0 a W 9 u M S / Q m t C + 0 L / Q u N G P I D I w M j A v 0 J j Q t 9 C 8 0 L X Q v d C 1 0 L 3 Q v d G L 0 L k g 0 Y L Q u N C / L n t V b m l 0 c y A o a W 4 g M T A w M C k s N X 0 m c X V v d D s s J n F 1 b 3 Q 7 U 2 V j d G l v b j E v 0 J r Q v t C / 0 L j R j y A y M D I w L 9 C Y 0 L f Q v N C 1 0 L 3 Q t d C 9 0 L 3 R i 9 C 5 I N G C 0 L j Q v y 5 7 V m F s d W U g K G l u I D E w M D A g c n V i K S w 2 f S Z x d W 9 0 O y w m c X V v d D t T Z W N 0 a W 9 u M S / Q m t C + 0 L / Q u N G P I D I w M j A v 0 J j Q t 9 C 8 0 L X Q v d C 1 0 L 3 Q v d G L 0 L k g 0 Y L Q u N C / L n t W b 2 x 1 b W U g K G l u I D E w M D A g a 2 c p L D d 9 J n F 1 b 3 Q 7 L C Z x d W 9 0 O 1 N l Y 3 R p b 2 4 x L 9 C a 0 L 7 Q v 9 C 4 0 Y 8 g M j A y M C / Q m N C 3 0 L z Q t d C 9 0 L X Q v d C 9 0 Y v Q u S D R g t C 4 0 L 8 u e 0 5 1 b W J l c i B v Z i B z d G 9 y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0 J r Q v t C / 0 L j R j y A y M D I w L 9 C Y 0 L f Q v N C 1 0 L 3 Q t d C 9 0 L 3 R i 9 C 5 I N G C 0 L j Q v y 5 7 W W V h c i w w f S Z x d W 9 0 O y w m c X V v d D t T Z W N 0 a W 9 u M S / Q m t C + 0 L / Q u N G P I D I w M j A v 0 J j Q t 9 C 8 0 L X Q v d C 1 0 L 3 Q v d G L 0 L k g 0 Y L Q u N C / L n t N b 2 5 0 a C w x f S Z x d W 9 0 O y w m c X V v d D t T Z W N 0 a W 9 u M S / Q m t C + 0 L / Q u N G P I D I w M j A v 0 J j Q t 9 C 8 0 L X Q v d C 1 0 L 3 Q v d G L 0 L k g 0 Y L Q u N C / L n t D a G F u b m V s L D J 9 J n F 1 b 3 Q 7 L C Z x d W 9 0 O 1 N l Y 3 R p b 2 4 x L 9 C a 0 L 7 Q v 9 C 4 0 Y 8 g M j A y M C / Q m N C 3 0 L z Q t d C 9 0 L X Q v d C 9 0 Y v Q u S D R g t C 4 0 L 8 u e 0 J y Y W 5 k L D N 9 J n F 1 b 3 Q 7 L C Z x d W 9 0 O 1 N l Y 3 R p b 2 4 x L 9 C a 0 L 7 Q v 9 C 4 0 Y 8 g M j A y M C / Q m N C 3 0 L z Q t d C 9 0 L X Q v d C 9 0 Y v Q u S D R g t C 4 0 L 8 u e 1 d l a W d o d C B y Y W 5 n Z S w 0 f S Z x d W 9 0 O y w m c X V v d D t T Z W N 0 a W 9 u M S / Q m t C + 0 L / Q u N G P I D I w M j A v 0 J j Q t 9 C 8 0 L X Q v d C 1 0 L 3 Q v d G L 0 L k g 0 Y L Q u N C / L n t V b m l 0 c y A o a W 4 g M T A w M C k s N X 0 m c X V v d D s s J n F 1 b 3 Q 7 U 2 V j d G l v b j E v 0 J r Q v t C / 0 L j R j y A y M D I w L 9 C Y 0 L f Q v N C 1 0 L 3 Q t d C 9 0 L 3 R i 9 C 5 I N G C 0 L j Q v y 5 7 V m F s d W U g K G l u I D E w M D A g c n V i K S w 2 f S Z x d W 9 0 O y w m c X V v d D t T Z W N 0 a W 9 u M S / Q m t C + 0 L / Q u N G P I D I w M j A v 0 J j Q t 9 C 8 0 L X Q v d C 1 0 L 3 Q v d G L 0 L k g 0 Y L Q u N C / L n t W b 2 x 1 b W U g K G l u I D E w M D A g a 2 c p L D d 9 J n F 1 b 3 Q 7 L C Z x d W 9 0 O 1 N l Y 3 R p b 2 4 x L 9 C a 0 L 7 Q v 9 C 4 0 Y 8 g M j A y M C / Q m N C 3 0 L z Q t d C 9 0 L X Q v d C 9 0 Y v Q u S D R g t C 4 0 L 8 u e 0 5 1 b W J l c i B v Z i B z d G 9 y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C 8 l R D A l O U E l R D A l Q k U l R D A l Q k Y l R D A l Q j g l R D E l O E Y l M j A y M D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U Y X J n Z X Q i I F Z h b H V l P S J z X z I w M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Z Z W F y J n F 1 b 3 Q 7 L C Z x d W 9 0 O 0 1 v b n R o J n F 1 b 3 Q 7 L C Z x d W 9 0 O 0 N o Y W 5 u Z W w m c X V v d D s s J n F 1 b 3 Q 7 Q n J h b m Q m c X V v d D s s J n F 1 b 3 Q 7 V 2 V p Z 2 h 0 I H J h b m d l J n F 1 b 3 Q 7 L C Z x d W 9 0 O 1 V u a X R z I C h p b i A x M D A w K S Z x d W 9 0 O y w m c X V v d D t W Y W x 1 Z S A o a W 4 g M T A w M C B y d W I p J n F 1 b 3 Q 7 L C Z x d W 9 0 O 1 Z v b H V t Z S A o a W 4 g M T A w M C B r Z y k m c X V v d D s s J n F 1 b 3 Q 7 T n V t Y m V y I G 9 m I H N 0 b 3 J l c y Z x d W 9 0 O 1 0 i I C 8 + P E V u d H J 5 I F R 5 c G U 9 I k Z p b G x D b 2 x 1 b W 5 U e X B l c y I g V m F s d W U 9 I n N B d 0 1 H Q m d Z R 0 J n W U Q i I C 8 + P E V u d H J 5 I F R 5 c G U 9 I k Z p b G x M Y X N 0 V X B k Y X R l Z C I g V m F s d W U 9 I m Q y M D I 0 L T A y L T A 5 V D E 3 O j A x O j A x L j E 2 N z I 4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v 0 J j Q t 9 C 8 0 L X Q v d C 1 0 L 3 Q v d G L 0 L k g 0 Y L Q u N C / L n t Z Z W F y L D B 9 J n F 1 b 3 Q 7 L C Z x d W 9 0 O 1 N l Y 3 R p b 2 4 x L z I w M j I v 0 J j Q t 9 C 8 0 L X Q v d C 1 0 L 3 Q v d G L 0 L k g 0 Y L Q u N C / L n t N b 2 5 0 a C w x f S Z x d W 9 0 O y w m c X V v d D t T Z W N 0 a W 9 u M S 8 y M D I y L 9 C Y 0 L f Q v N C 1 0 L 3 Q t d C 9 0 L 3 R i 9 C 5 I N G C 0 L j Q v y 5 7 Q 2 h h b m 5 l b C w y f S Z x d W 9 0 O y w m c X V v d D t T Z W N 0 a W 9 u M S 8 y M D I y L 9 C Y 0 L f Q v N C 1 0 L 3 Q t d C 9 0 L 3 R i 9 C 5 I N G C 0 L j Q v y 5 7 Q n J h b m Q s M 3 0 m c X V v d D s s J n F 1 b 3 Q 7 U 2 V j d G l v b j E v M j A y M i / Q m N C 3 0 L z Q t d C 9 0 L X Q v d C 9 0 Y v Q u S D R g t C 4 0 L 8 u e 1 d l a W d o d C B y Y W 5 n Z S w 0 f S Z x d W 9 0 O y w m c X V v d D t T Z W N 0 a W 9 u M S 8 y M D I y L 9 C Y 0 L f Q v N C 1 0 L 3 Q t d C 9 0 L 3 R i 9 C 5 I N G C 0 L j Q v y 5 7 V W 5 p d H M g K G l u I D E w M D A p L D V 9 J n F 1 b 3 Q 7 L C Z x d W 9 0 O 1 N l Y 3 R p b 2 4 x L z I w M j I v 0 J j Q t 9 C 8 0 L X Q v d C 1 0 L 3 Q v d G L 0 L k g 0 Y L Q u N C / L n t W Y W x 1 Z S A o a W 4 g M T A w M C B y d W I p L D Z 9 J n F 1 b 3 Q 7 L C Z x d W 9 0 O 1 N l Y 3 R p b 2 4 x L z I w M j I v 0 J j Q t 9 C 8 0 L X Q v d C 1 0 L 3 Q v d G L 0 L k g 0 Y L Q u N C / L n t W b 2 x 1 b W U g K G l u I D E w M D A g a 2 c p L D d 9 J n F 1 b 3 Q 7 L C Z x d W 9 0 O 1 N l Y 3 R p b 2 4 x L z I w M j I v 0 J j Q t 9 C 8 0 L X Q v d C 1 0 L 3 Q v d G L 0 L k g 0 Y L Q u N C / L n t O d W 1 i Z X I g b 2 Y g c 3 R v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I v 0 J j Q t 9 C 8 0 L X Q v d C 1 0 L 3 Q v d G L 0 L k g 0 Y L Q u N C / L n t Z Z W F y L D B 9 J n F 1 b 3 Q 7 L C Z x d W 9 0 O 1 N l Y 3 R p b 2 4 x L z I w M j I v 0 J j Q t 9 C 8 0 L X Q v d C 1 0 L 3 Q v d G L 0 L k g 0 Y L Q u N C / L n t N b 2 5 0 a C w x f S Z x d W 9 0 O y w m c X V v d D t T Z W N 0 a W 9 u M S 8 y M D I y L 9 C Y 0 L f Q v N C 1 0 L 3 Q t d C 9 0 L 3 R i 9 C 5 I N G C 0 L j Q v y 5 7 Q 2 h h b m 5 l b C w y f S Z x d W 9 0 O y w m c X V v d D t T Z W N 0 a W 9 u M S 8 y M D I y L 9 C Y 0 L f Q v N C 1 0 L 3 Q t d C 9 0 L 3 R i 9 C 5 I N G C 0 L j Q v y 5 7 Q n J h b m Q s M 3 0 m c X V v d D s s J n F 1 b 3 Q 7 U 2 V j d G l v b j E v M j A y M i / Q m N C 3 0 L z Q t d C 9 0 L X Q v d C 9 0 Y v Q u S D R g t C 4 0 L 8 u e 1 d l a W d o d C B y Y W 5 n Z S w 0 f S Z x d W 9 0 O y w m c X V v d D t T Z W N 0 a W 9 u M S 8 y M D I y L 9 C Y 0 L f Q v N C 1 0 L 3 Q t d C 9 0 L 3 R i 9 C 5 I N G C 0 L j Q v y 5 7 V W 5 p d H M g K G l u I D E w M D A p L D V 9 J n F 1 b 3 Q 7 L C Z x d W 9 0 O 1 N l Y 3 R p b 2 4 x L z I w M j I v 0 J j Q t 9 C 8 0 L X Q v d C 1 0 L 3 Q v d G L 0 L k g 0 Y L Q u N C / L n t W Y W x 1 Z S A o a W 4 g M T A w M C B y d W I p L D Z 9 J n F 1 b 3 Q 7 L C Z x d W 9 0 O 1 N l Y 3 R p b 2 4 x L z I w M j I v 0 J j Q t 9 C 8 0 L X Q v d C 1 0 L 3 Q v d G L 0 L k g 0 Y L Q u N C / L n t W b 2 x 1 b W U g K G l u I D E w M D A g a 2 c p L D d 9 J n F 1 b 3 Q 7 L C Z x d W 9 0 O 1 N l Y 3 R p b 2 4 x L z I w M j I v 0 J j Q t 9 C 8 0 L X Q v d C 1 0 L 3 Q v d G L 0 L k g 0 Y L Q u N C / L n t O d W 1 i Z X I g b 2 Y g c 3 R v c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M j A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V G F y Z 2 V 0 I i B W Y W x 1 Z T 0 i c 1 8 y M D I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W W V h c i Z x d W 9 0 O y w m c X V v d D t N b 2 5 0 a C Z x d W 9 0 O y w m c X V v d D t D a G F u b m V s J n F 1 b 3 Q 7 L C Z x d W 9 0 O 0 J y Y W 5 k J n F 1 b 3 Q 7 L C Z x d W 9 0 O 1 d l a W d o d C B y Y W 5 n Z S Z x d W 9 0 O y w m c X V v d D t V b m l 0 c y A o a W 4 g M T A w M C k m c X V v d D s s J n F 1 b 3 Q 7 V m F s d W U g K G l u I D E w M D A g c n V i K S Z x d W 9 0 O y w m c X V v d D t W b 2 x 1 b W U g K G l u I D E w M D A g a 2 c p J n F 1 b 3 Q 7 L C Z x d W 9 0 O 0 5 1 b W J l c i B v Z i B z d G 9 y Z X M m c X V v d D t d I i A v P j x F b n R y e S B U e X B l P S J G a W x s Q 2 9 s d W 1 u V H l w Z X M i I F Z h b H V l P S J z Q X d N R 0 J n W U Z C U V V E I i A v P j x F b n R y e S B U e X B l P S J G a W x s T G F z d F V w Z G F 0 Z W Q i I F Z h b H V l P S J k M j A y N C 0 w M i 0 w O V Q x N z o w M T o w M S 4 x N j c y O D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L 9 C Y 0 L f Q v N C 1 0 L 3 Q t d C 9 0 L 3 R i 9 C 5 I N G C 0 L j Q v y 5 7 W W V h c i w w f S Z x d W 9 0 O y w m c X V v d D t T Z W N 0 a W 9 u M S 8 y M D I x L 9 C Y 0 L f Q v N C 1 0 L 3 Q t d C 9 0 L 3 R i 9 C 5 I N G C 0 L j Q v y 5 7 T W 9 u d G g s M X 0 m c X V v d D s s J n F 1 b 3 Q 7 U 2 V j d G l v b j E v M j A y M S / Q m N C 3 0 L z Q t d C 9 0 L X Q v d C 9 0 Y v Q u S D R g t C 4 0 L 8 u e 0 N o Y W 5 u Z W w s M n 0 m c X V v d D s s J n F 1 b 3 Q 7 U 2 V j d G l v b j E v M j A y M S / Q m N C 3 0 L z Q t d C 9 0 L X Q v d C 9 0 Y v Q u S D R g t C 4 0 L 8 u e 0 J y Y W 5 k L D N 9 J n F 1 b 3 Q 7 L C Z x d W 9 0 O 1 N l Y 3 R p b 2 4 x L z I w M j E v 0 J j Q t 9 C 8 0 L X Q v d C 1 0 L 3 Q v d G L 0 L k g 0 Y L Q u N C / L n t X Z W l n a H Q g c m F u Z 2 U s N H 0 m c X V v d D s s J n F 1 b 3 Q 7 U 2 V j d G l v b j E v M j A y M S / Q m N C 3 0 L z Q t d C 9 0 L X Q v d C 9 0 Y v Q u S D R g t C 4 0 L 8 u e 1 V u a X R z I C h p b i A x M D A w K S w 1 f S Z x d W 9 0 O y w m c X V v d D t T Z W N 0 a W 9 u M S 8 y M D I x L 9 C Y 0 L f Q v N C 1 0 L 3 Q t d C 9 0 L 3 R i 9 C 5 I N G C 0 L j Q v y 5 7 V m F s d W U g K G l u I D E w M D A g c n V i K S w 2 f S Z x d W 9 0 O y w m c X V v d D t T Z W N 0 a W 9 u M S 8 y M D I x L 9 C Y 0 L f Q v N C 1 0 L 3 Q t d C 9 0 L 3 R i 9 C 5 I N G C 0 L j Q v y 5 7 V m 9 s d W 1 l I C h p b i A x M D A w I G t n K S w 3 f S Z x d W 9 0 O y w m c X V v d D t T Z W N 0 a W 9 u M S 8 y M D I x L 9 C Y 0 L f Q v N C 1 0 L 3 Q t d C 9 0 L 3 R i 9 C 5 I N G C 0 L j Q v y 5 7 T n V t Y m V y I G 9 m I H N 0 b 3 J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x L 9 C Y 0 L f Q v N C 1 0 L 3 Q t d C 9 0 L 3 R i 9 C 5 I N G C 0 L j Q v y 5 7 W W V h c i w w f S Z x d W 9 0 O y w m c X V v d D t T Z W N 0 a W 9 u M S 8 y M D I x L 9 C Y 0 L f Q v N C 1 0 L 3 Q t d C 9 0 L 3 R i 9 C 5 I N G C 0 L j Q v y 5 7 T W 9 u d G g s M X 0 m c X V v d D s s J n F 1 b 3 Q 7 U 2 V j d G l v b j E v M j A y M S / Q m N C 3 0 L z Q t d C 9 0 L X Q v d C 9 0 Y v Q u S D R g t C 4 0 L 8 u e 0 N o Y W 5 u Z W w s M n 0 m c X V v d D s s J n F 1 b 3 Q 7 U 2 V j d G l v b j E v M j A y M S / Q m N C 3 0 L z Q t d C 9 0 L X Q v d C 9 0 Y v Q u S D R g t C 4 0 L 8 u e 0 J y Y W 5 k L D N 9 J n F 1 b 3 Q 7 L C Z x d W 9 0 O 1 N l Y 3 R p b 2 4 x L z I w M j E v 0 J j Q t 9 C 8 0 L X Q v d C 1 0 L 3 Q v d G L 0 L k g 0 Y L Q u N C / L n t X Z W l n a H Q g c m F u Z 2 U s N H 0 m c X V v d D s s J n F 1 b 3 Q 7 U 2 V j d G l v b j E v M j A y M S / Q m N C 3 0 L z Q t d C 9 0 L X Q v d C 9 0 Y v Q u S D R g t C 4 0 L 8 u e 1 V u a X R z I C h p b i A x M D A w K S w 1 f S Z x d W 9 0 O y w m c X V v d D t T Z W N 0 a W 9 u M S 8 y M D I x L 9 C Y 0 L f Q v N C 1 0 L 3 Q t d C 9 0 L 3 R i 9 C 5 I N G C 0 L j Q v y 5 7 V m F s d W U g K G l u I D E w M D A g c n V i K S w 2 f S Z x d W 9 0 O y w m c X V v d D t T Z W N 0 a W 9 u M S 8 y M D I x L 9 C Y 0 L f Q v N C 1 0 L 3 Q t d C 9 0 L 3 R i 9 C 5 I N G C 0 L j Q v y 5 7 V m 9 s d W 1 l I C h p b i A x M D A w I G t n K S w 3 f S Z x d W 9 0 O y w m c X V v d D t T Z W N 0 a W 9 u M S 8 y M D I x L 9 C Y 0 L f Q v N C 1 0 L 3 Q t d C 9 0 L 3 R i 9 C 5 I N G C 0 L j Q v y 5 7 T n V t Y m V y I G 9 m I H N 0 b 3 J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z I w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b 2 4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W 5 p b 2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Z Z W F y J n F 1 b 3 Q 7 L C Z x d W 9 0 O 0 1 v b n R o J n F 1 b 3 Q 7 L C Z x d W 9 0 O 0 N o Y W 5 u Z W w m c X V v d D s s J n F 1 b 3 Q 7 Q n J h b m Q m c X V v d D s s J n F 1 b 3 Q 7 V 2 V p Z 2 h 0 I H J h b m d l J n F 1 b 3 Q 7 L C Z x d W 9 0 O 1 V u a X R z I C h p b i A x M D A w K S Z x d W 9 0 O y w m c X V v d D t W Y W x 1 Z S A o a W 4 g M T A w M C B y d W I p J n F 1 b 3 Q 7 L C Z x d W 9 0 O 1 Z v b H V t Z S A o a W 4 g M T A w M C B r Z y k m c X V v d D s s J n F 1 b 3 Q 7 T n V t Y m V y I G 9 m I H N 0 b 3 J l c y Z x d W 9 0 O 1 0 i I C 8 + P E V u d H J 5 I F R 5 c G U 9 I k Z p b G x D b 2 x 1 b W 5 U e X B l c y I g V m F s d W U 9 I n N B d 0 1 H Q m d Z Q U F B Q U Q i I C 8 + P E V u d H J 5 I F R 5 c G U 9 I k Z p b G x M Y X N 0 V X B k Y X R l Z C I g V m F s d W U 9 I m Q y M D I 0 L T A y L T A 5 V D E 3 O j A x O j A x L j E 1 O D Y 1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a W 9 u L 9 C Y 0 Y H R g t C + 0 Y f Q v d C 4 0 L o u e 1 l l Y X I s M H 0 m c X V v d D s s J n F 1 b 3 Q 7 U 2 V j d G l v b j E v V W 5 p b 2 4 v 0 J j R g d G C 0 L 7 R h 9 C 9 0 L j Q u i 5 7 T W 9 u d G g s M X 0 m c X V v d D s s J n F 1 b 3 Q 7 U 2 V j d G l v b j E v V W 5 p b 2 4 v 0 J j R g d G C 0 L 7 R h 9 C 9 0 L j Q u i 5 7 Q 2 h h b m 5 l b C w y f S Z x d W 9 0 O y w m c X V v d D t T Z W N 0 a W 9 u M S 9 V b m l v b i / Q m N G B 0 Y L Q v t G H 0 L 3 Q u N C 6 L n t C c m F u Z C w z f S Z x d W 9 0 O y w m c X V v d D t T Z W N 0 a W 9 u M S 9 V b m l v b i / Q m N G B 0 Y L Q v t G H 0 L 3 Q u N C 6 L n t X Z W l n a H Q g c m F u Z 2 U s N H 0 m c X V v d D s s J n F 1 b 3 Q 7 U 2 V j d G l v b j E v V W 5 p b 2 4 v 0 J j R g d G C 0 L 7 R h 9 C 9 0 L j Q u i 5 7 V W 5 p d H M g K G l u I D E w M D A p L D V 9 J n F 1 b 3 Q 7 L C Z x d W 9 0 O 1 N l Y 3 R p b 2 4 x L 1 V u a W 9 u L 9 C Y 0 Y H R g t C + 0 Y f Q v d C 4 0 L o u e 1 Z h b H V l I C h p b i A x M D A w I H J 1 Y i k s N n 0 m c X V v d D s s J n F 1 b 3 Q 7 U 2 V j d G l v b j E v V W 5 p b 2 4 v 0 J j R g d G C 0 L 7 R h 9 C 9 0 L j Q u i 5 7 V m 9 s d W 1 l I C h p b i A x M D A w I G t n K S w 3 f S Z x d W 9 0 O y w m c X V v d D t T Z W N 0 a W 9 u M S 9 V b m l v b i / Q m N G B 0 Y L Q v t G H 0 L 3 Q u N C 6 L n t O d W 1 i Z X I g b 2 Y g c 3 R v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V u a W 9 u L 9 C Y 0 Y H R g t C + 0 Y f Q v d C 4 0 L o u e 1 l l Y X I s M H 0 m c X V v d D s s J n F 1 b 3 Q 7 U 2 V j d G l v b j E v V W 5 p b 2 4 v 0 J j R g d G C 0 L 7 R h 9 C 9 0 L j Q u i 5 7 T W 9 u d G g s M X 0 m c X V v d D s s J n F 1 b 3 Q 7 U 2 V j d G l v b j E v V W 5 p b 2 4 v 0 J j R g d G C 0 L 7 R h 9 C 9 0 L j Q u i 5 7 Q 2 h h b m 5 l b C w y f S Z x d W 9 0 O y w m c X V v d D t T Z W N 0 a W 9 u M S 9 V b m l v b i / Q m N G B 0 Y L Q v t G H 0 L 3 Q u N C 6 L n t C c m F u Z C w z f S Z x d W 9 0 O y w m c X V v d D t T Z W N 0 a W 9 u M S 9 V b m l v b i / Q m N G B 0 Y L Q v t G H 0 L 3 Q u N C 6 L n t X Z W l n a H Q g c m F u Z 2 U s N H 0 m c X V v d D s s J n F 1 b 3 Q 7 U 2 V j d G l v b j E v V W 5 p b 2 4 v 0 J j R g d G C 0 L 7 R h 9 C 9 0 L j Q u i 5 7 V W 5 p d H M g K G l u I D E w M D A p L D V 9 J n F 1 b 3 Q 7 L C Z x d W 9 0 O 1 N l Y 3 R p b 2 4 x L 1 V u a W 9 u L 9 C Y 0 Y H R g t C + 0 Y f Q v d C 4 0 L o u e 1 Z h b H V l I C h p b i A x M D A w I H J 1 Y i k s N n 0 m c X V v d D s s J n F 1 b 3 Q 7 U 2 V j d G l v b j E v V W 5 p b 2 4 v 0 J j R g d G C 0 L 7 R h 9 C 9 0 L j Q u i 5 7 V m 9 s d W 1 l I C h p b i A x M D A w I G t n K S w 3 f S Z x d W 9 0 O y w m c X V v d D t T Z W N 0 a W 9 u M S 9 V b m l v b i / Q m N G B 0 Y L Q v t G H 0 L 3 Q u N C 6 L n t O d W 1 i Z X I g b 2 Y g c 3 R v c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l v b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v b i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V b m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l l Y X I m c X V v d D s s J n F 1 b 3 Q 7 T W 9 u d G g m c X V v d D s s J n F 1 b 3 Q 7 Q 2 h h b m 5 l b C Z x d W 9 0 O y w m c X V v d D t C c m F u Z C Z x d W 9 0 O y w m c X V v d D t X Z W l n a H Q g c m F u Z 2 U m c X V v d D s s J n F 1 b 3 Q 7 V W 5 p d H M g K G l u I D E w M D A p J n F 1 b 3 Q 7 L C Z x d W 9 0 O 1 Z h b H V l I C h p b i A x M D A w I H J 1 Y i k m c X V v d D s s J n F 1 b 3 Q 7 V m 9 s d W 1 l I C h p b i A x M D A w I G t n K S Z x d W 9 0 O y w m c X V v d D t O d W 1 i Z X I g b 2 Y g c 3 R v c m V z J n F 1 b 3 Q 7 X S I g L z 4 8 R W 5 0 c n k g V H l w Z T 0 i R m l s b E N v b H V t b l R 5 c G V z I i B W Y W x 1 Z T 0 i c 0 F 3 T U d C Z 1 l B Q U F B R C I g L z 4 8 R W 5 0 c n k g V H l w Z T 0 i R m l s b E x h c 3 R V c G R h d G V k I i B W Y W x 1 Z T 0 i Z D I w M j Q t M D I t M D l U M T c 6 M D E 6 M D E u M T U 2 N j Q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p b 2 4 v 0 J j R g d G C 0 L 7 R h 9 C 9 0 L j Q u i 5 7 W W V h c i w w f S Z x d W 9 0 O y w m c X V v d D t T Z W N 0 a W 9 u M S 9 V b m l v b i / Q m N G B 0 Y L Q v t G H 0 L 3 Q u N C 6 L n t N b 2 5 0 a C w x f S Z x d W 9 0 O y w m c X V v d D t T Z W N 0 a W 9 u M S 9 V b m l v b i / Q m N G B 0 Y L Q v t G H 0 L 3 Q u N C 6 L n t D a G F u b m V s L D J 9 J n F 1 b 3 Q 7 L C Z x d W 9 0 O 1 N l Y 3 R p b 2 4 x L 1 V u a W 9 u L 9 C Y 0 Y H R g t C + 0 Y f Q v d C 4 0 L o u e 0 J y Y W 5 k L D N 9 J n F 1 b 3 Q 7 L C Z x d W 9 0 O 1 N l Y 3 R p b 2 4 x L 1 V u a W 9 u L 9 C Y 0 Y H R g t C + 0 Y f Q v d C 4 0 L o u e 1 d l a W d o d C B y Y W 5 n Z S w 0 f S Z x d W 9 0 O y w m c X V v d D t T Z W N 0 a W 9 u M S 9 V b m l v b i / Q m N G B 0 Y L Q v t G H 0 L 3 Q u N C 6 L n t V b m l 0 c y A o a W 4 g M T A w M C k s N X 0 m c X V v d D s s J n F 1 b 3 Q 7 U 2 V j d G l v b j E v V W 5 p b 2 4 v 0 J j R g d G C 0 L 7 R h 9 C 9 0 L j Q u i 5 7 V m F s d W U g K G l u I D E w M D A g c n V i K S w 2 f S Z x d W 9 0 O y w m c X V v d D t T Z W N 0 a W 9 u M S 9 V b m l v b i / Q m N G B 0 Y L Q v t G H 0 L 3 Q u N C 6 L n t W b 2 x 1 b W U g K G l u I D E w M D A g a 2 c p L D d 9 J n F 1 b 3 Q 7 L C Z x d W 9 0 O 1 N l Y 3 R p b 2 4 x L 1 V u a W 9 u L 9 C Y 0 Y H R g t C + 0 Y f Q v d C 4 0 L o u e 0 5 1 b W J l c i B v Z i B z d G 9 y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W 5 p b 2 4 v 0 J j R g d G C 0 L 7 R h 9 C 9 0 L j Q u i 5 7 W W V h c i w w f S Z x d W 9 0 O y w m c X V v d D t T Z W N 0 a W 9 u M S 9 V b m l v b i / Q m N G B 0 Y L Q v t G H 0 L 3 Q u N C 6 L n t N b 2 5 0 a C w x f S Z x d W 9 0 O y w m c X V v d D t T Z W N 0 a W 9 u M S 9 V b m l v b i / Q m N G B 0 Y L Q v t G H 0 L 3 Q u N C 6 L n t D a G F u b m V s L D J 9 J n F 1 b 3 Q 7 L C Z x d W 9 0 O 1 N l Y 3 R p b 2 4 x L 1 V u a W 9 u L 9 C Y 0 Y H R g t C + 0 Y f Q v d C 4 0 L o u e 0 J y Y W 5 k L D N 9 J n F 1 b 3 Q 7 L C Z x d W 9 0 O 1 N l Y 3 R p b 2 4 x L 1 V u a W 9 u L 9 C Y 0 Y H R g t C + 0 Y f Q v d C 4 0 L o u e 1 d l a W d o d C B y Y W 5 n Z S w 0 f S Z x d W 9 0 O y w m c X V v d D t T Z W N 0 a W 9 u M S 9 V b m l v b i / Q m N G B 0 Y L Q v t G H 0 L 3 Q u N C 6 L n t V b m l 0 c y A o a W 4 g M T A w M C k s N X 0 m c X V v d D s s J n F 1 b 3 Q 7 U 2 V j d G l v b j E v V W 5 p b 2 4 v 0 J j R g d G C 0 L 7 R h 9 C 9 0 L j Q u i 5 7 V m F s d W U g K G l u I D E w M D A g c n V i K S w 2 f S Z x d W 9 0 O y w m c X V v d D t T Z W N 0 a W 9 u M S 9 V b m l v b i / Q m N G B 0 Y L Q v t G H 0 L 3 Q u N C 6 L n t W b 2 x 1 b W U g K G l u I D E w M D A g a 2 c p L D d 9 J n F 1 b 3 Q 7 L C Z x d W 9 0 O 1 N l Y 3 R p b 2 4 x L 1 V u a W 9 u L 9 C Y 0 Y H R g t C + 0 Y f Q v d C 4 0 L o u e 0 5 1 b W J l c i B v Z i B z d G 9 y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a W 9 u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Z O q 8 M I p G R 4 7 9 S M 1 e K T t L A A A A A A I A A A A A A B B m A A A A A Q A A I A A A A P / 6 m X D h l j L A m e 9 s f I v d h x U / n k K d Q I 8 v n E Z Q x Q + i J z u R A A A A A A 6 A A A A A A g A A I A A A A I T 8 Z l y W 3 j d j S A 9 i q u i s 0 B v k c d b u 2 m 6 W s a r M 0 o A l L P j S U A A A A N 7 d 9 o 5 Y X Q 7 u d v 9 y s 1 h U s D p l x 0 U x N x F + W i N d G J R 4 r l o w M I o v + H n z s + P N V K z z 4 6 n 3 u p o l 3 U B + s 0 m V O g P W I 1 T 3 P J w U z D a B e L B L 5 S C G Q 9 U E 3 S m 6 Q A A A A K k p r E H m s u 1 + 7 I K J L v D B C F f f 6 X b E R 6 H m f O D S / g 7 k J h 3 w a I 4 0 F U m R F I c B f Z q i r q 6 9 I f X E n w B + m F 4 Z r h T d + Q o z X A 8 = < / D a t a M a s h u p > 
</file>

<file path=customXml/itemProps1.xml><?xml version="1.0" encoding="utf-8"?>
<ds:datastoreItem xmlns:ds="http://schemas.openxmlformats.org/officeDocument/2006/customXml" ds:itemID="{F9A1FFCB-BEA8-4DDD-A849-97706C8F85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6 Диаграммы итог</vt:lpstr>
      <vt:lpstr>5 Диаграммы</vt:lpstr>
      <vt:lpstr>4 Гипотезы - проверка</vt:lpstr>
      <vt:lpstr>3 Анализ - сводные таблицы</vt:lpstr>
      <vt:lpstr>2 Оценка качества данных</vt:lpstr>
      <vt:lpstr>1 Объединение данных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Mishukova</dc:creator>
  <cp:lastModifiedBy>Oksana Mishukova</cp:lastModifiedBy>
  <dcterms:created xsi:type="dcterms:W3CDTF">2015-06-05T18:19:34Z</dcterms:created>
  <dcterms:modified xsi:type="dcterms:W3CDTF">2024-03-04T17:39:45Z</dcterms:modified>
</cp:coreProperties>
</file>