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!Kovalyuk500\!!KHУ Шевченка\!COURSES=DISCIPLINES\functional Programming\2021-2022\raiting\"/>
    </mc:Choice>
  </mc:AlternateContent>
  <bookViews>
    <workbookView xWindow="0" yWindow="0" windowWidth="13755" windowHeight="5310" tabRatio="480"/>
  </bookViews>
  <sheets>
    <sheet name="ІПЗ-41" sheetId="8" r:id="rId1"/>
    <sheet name="ІПЗ-42" sheetId="12" r:id="rId2"/>
    <sheet name="ІПЗ-43мс" sheetId="11" r:id="rId3"/>
    <sheet name="ІПЗ-44мс" sheetId="10" r:id="rId4"/>
    <sheet name="contacts" sheetId="13" r:id="rId5"/>
    <sheet name="Задачі МКР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1" l="1"/>
  <c r="G22" i="12" l="1"/>
  <c r="AR22" i="12" s="1"/>
  <c r="G23" i="12"/>
  <c r="AR7" i="8"/>
  <c r="AR35" i="8"/>
  <c r="G35" i="8"/>
  <c r="BB24" i="12"/>
  <c r="BC24" i="12" s="1"/>
  <c r="G24" i="12"/>
  <c r="AR24" i="12" s="1"/>
  <c r="BB23" i="12"/>
  <c r="BC23" i="12" s="1"/>
  <c r="AR23" i="12"/>
  <c r="BB22" i="12"/>
  <c r="BC22" i="12" s="1"/>
  <c r="BB21" i="12"/>
  <c r="BC21" i="12" s="1"/>
  <c r="G21" i="12"/>
  <c r="AR21" i="12" s="1"/>
  <c r="BB20" i="12"/>
  <c r="BC20" i="12" s="1"/>
  <c r="G20" i="12"/>
  <c r="AR20" i="12" s="1"/>
  <c r="BB19" i="12"/>
  <c r="BC19" i="12" s="1"/>
  <c r="G19" i="12"/>
  <c r="AR19" i="12" s="1"/>
  <c r="BB18" i="12"/>
  <c r="BC18" i="12" s="1"/>
  <c r="G18" i="12"/>
  <c r="AR18" i="12" s="1"/>
  <c r="BK17" i="12"/>
  <c r="BB17" i="12"/>
  <c r="BC17" i="12" s="1"/>
  <c r="G17" i="12"/>
  <c r="AR17" i="12" s="1"/>
  <c r="BB16" i="12"/>
  <c r="BC16" i="12" s="1"/>
  <c r="G16" i="12"/>
  <c r="AR16" i="12" s="1"/>
  <c r="BB15" i="12"/>
  <c r="BC15" i="12" s="1"/>
  <c r="G15" i="12"/>
  <c r="AR15" i="12" s="1"/>
  <c r="BB14" i="12"/>
  <c r="BC14" i="12" s="1"/>
  <c r="G14" i="12"/>
  <c r="AR14" i="12" s="1"/>
  <c r="BB13" i="12"/>
  <c r="BC13" i="12" s="1"/>
  <c r="G13" i="12"/>
  <c r="AR13" i="12" s="1"/>
  <c r="BB12" i="12"/>
  <c r="BC12" i="12" s="1"/>
  <c r="G12" i="12"/>
  <c r="AR12" i="12" s="1"/>
  <c r="BB11" i="12"/>
  <c r="BC11" i="12" s="1"/>
  <c r="G11" i="12"/>
  <c r="AR11" i="12" s="1"/>
  <c r="BL10" i="12"/>
  <c r="BB10" i="12"/>
  <c r="BC10" i="12" s="1"/>
  <c r="AR10" i="12"/>
  <c r="G10" i="12"/>
  <c r="BL9" i="12"/>
  <c r="BB9" i="12"/>
  <c r="BC9" i="12" s="1"/>
  <c r="G9" i="12"/>
  <c r="AR9" i="12" s="1"/>
  <c r="BL8" i="12"/>
  <c r="BC8" i="12"/>
  <c r="BB8" i="12"/>
  <c r="G8" i="12"/>
  <c r="AR8" i="12" s="1"/>
  <c r="BL7" i="12"/>
  <c r="BB7" i="12"/>
  <c r="BC7" i="12" s="1"/>
  <c r="G7" i="12"/>
  <c r="AR7" i="12" s="1"/>
  <c r="BL6" i="12"/>
  <c r="BB6" i="12"/>
  <c r="BC6" i="12" s="1"/>
  <c r="G6" i="12"/>
  <c r="AR6" i="12" s="1"/>
  <c r="BL5" i="12"/>
  <c r="BB5" i="12"/>
  <c r="BC5" i="12" s="1"/>
  <c r="G5" i="12"/>
  <c r="AR5" i="12" s="1"/>
  <c r="BL4" i="12"/>
  <c r="BB4" i="12"/>
  <c r="BC4" i="12" s="1"/>
  <c r="G4" i="12"/>
  <c r="AR4" i="12" s="1"/>
  <c r="BL3" i="12"/>
  <c r="BB3" i="12"/>
  <c r="BC3" i="12" s="1"/>
  <c r="G3" i="12"/>
  <c r="AR3" i="12" s="1"/>
  <c r="BB13" i="11"/>
  <c r="BC13" i="11" s="1"/>
  <c r="G13" i="11"/>
  <c r="AR13" i="11" s="1"/>
  <c r="BC12" i="11"/>
  <c r="BB12" i="11"/>
  <c r="AR12" i="11"/>
  <c r="G12" i="11"/>
  <c r="BB11" i="11"/>
  <c r="BC11" i="11" s="1"/>
  <c r="G11" i="11"/>
  <c r="AR11" i="11" s="1"/>
  <c r="BL10" i="11"/>
  <c r="BB10" i="11"/>
  <c r="BC10" i="11" s="1"/>
  <c r="G10" i="11"/>
  <c r="AR10" i="11" s="1"/>
  <c r="BL9" i="11"/>
  <c r="BB9" i="11"/>
  <c r="BC9" i="11" s="1"/>
  <c r="G9" i="11"/>
  <c r="AR9" i="11" s="1"/>
  <c r="BL8" i="11"/>
  <c r="BB8" i="11"/>
  <c r="BC8" i="11" s="1"/>
  <c r="G8" i="11"/>
  <c r="AR8" i="11" s="1"/>
  <c r="BL7" i="11"/>
  <c r="BC7" i="11"/>
  <c r="BB7" i="11"/>
  <c r="G7" i="11"/>
  <c r="AR7" i="11" s="1"/>
  <c r="BL6" i="11"/>
  <c r="BB6" i="11"/>
  <c r="BC6" i="11" s="1"/>
  <c r="G6" i="11"/>
  <c r="AR6" i="11" s="1"/>
  <c r="BL5" i="11"/>
  <c r="BC5" i="11"/>
  <c r="BB5" i="11"/>
  <c r="G5" i="11"/>
  <c r="AR5" i="11" s="1"/>
  <c r="BL4" i="11"/>
  <c r="BB4" i="11"/>
  <c r="BC4" i="11" s="1"/>
  <c r="G4" i="11"/>
  <c r="AR4" i="11" s="1"/>
  <c r="BL3" i="11"/>
  <c r="BC3" i="11"/>
  <c r="BB3" i="11"/>
  <c r="G3" i="11"/>
  <c r="AR3" i="11" s="1"/>
  <c r="BB13" i="10"/>
  <c r="BC13" i="10" s="1"/>
  <c r="G13" i="10"/>
  <c r="AR13" i="10" s="1"/>
  <c r="BB12" i="10"/>
  <c r="BC12" i="10" s="1"/>
  <c r="G12" i="10"/>
  <c r="AR12" i="10" s="1"/>
  <c r="BB11" i="10"/>
  <c r="BC11" i="10" s="1"/>
  <c r="G11" i="10"/>
  <c r="AR11" i="10" s="1"/>
  <c r="BL10" i="10"/>
  <c r="BB10" i="10"/>
  <c r="BC10" i="10" s="1"/>
  <c r="AR10" i="10"/>
  <c r="G10" i="10"/>
  <c r="BL9" i="10"/>
  <c r="BB9" i="10"/>
  <c r="BC9" i="10" s="1"/>
  <c r="AR9" i="10"/>
  <c r="G9" i="10"/>
  <c r="BL8" i="10"/>
  <c r="BC8" i="10"/>
  <c r="BB8" i="10"/>
  <c r="G8" i="10"/>
  <c r="AR8" i="10" s="1"/>
  <c r="BL7" i="10"/>
  <c r="BB7" i="10"/>
  <c r="BC7" i="10" s="1"/>
  <c r="G7" i="10"/>
  <c r="AR7" i="10" s="1"/>
  <c r="BL6" i="10"/>
  <c r="BB6" i="10"/>
  <c r="BC6" i="10" s="1"/>
  <c r="G6" i="10"/>
  <c r="AR6" i="10" s="1"/>
  <c r="BL5" i="10"/>
  <c r="BB5" i="10"/>
  <c r="BC5" i="10" s="1"/>
  <c r="G5" i="10"/>
  <c r="AR5" i="10" s="1"/>
  <c r="BL4" i="10"/>
  <c r="BB4" i="10"/>
  <c r="BC4" i="10" s="1"/>
  <c r="G4" i="10"/>
  <c r="AR4" i="10" s="1"/>
  <c r="BL3" i="10"/>
  <c r="BL13" i="10" s="1"/>
  <c r="BB3" i="10"/>
  <c r="BC3" i="10" s="1"/>
  <c r="G3" i="10"/>
  <c r="AR3" i="10" s="1"/>
  <c r="BB3" i="8"/>
  <c r="G33" i="8"/>
  <c r="AR33" i="8" s="1"/>
  <c r="BB33" i="8"/>
  <c r="BC33" i="8" s="1"/>
  <c r="G34" i="8"/>
  <c r="AR34" i="8" s="1"/>
  <c r="BB34" i="8"/>
  <c r="BC34" i="8" s="1"/>
  <c r="G24" i="8"/>
  <c r="AR24" i="8" s="1"/>
  <c r="BB24" i="8"/>
  <c r="BC24" i="8"/>
  <c r="G25" i="8"/>
  <c r="AR25" i="8" s="1"/>
  <c r="BB25" i="8"/>
  <c r="BC25" i="8" s="1"/>
  <c r="G26" i="8"/>
  <c r="AR26" i="8" s="1"/>
  <c r="BB26" i="8"/>
  <c r="BC26" i="8"/>
  <c r="G27" i="8"/>
  <c r="AR27" i="8"/>
  <c r="BB27" i="8"/>
  <c r="BC27" i="8" s="1"/>
  <c r="G28" i="8"/>
  <c r="AR28" i="8" s="1"/>
  <c r="BB28" i="8"/>
  <c r="BC28" i="8" s="1"/>
  <c r="G29" i="8"/>
  <c r="AR29" i="8" s="1"/>
  <c r="BB29" i="8"/>
  <c r="BC29" i="8"/>
  <c r="G30" i="8"/>
  <c r="AR30" i="8" s="1"/>
  <c r="BB30" i="8"/>
  <c r="BC30" i="8" s="1"/>
  <c r="G31" i="8"/>
  <c r="AR31" i="8" s="1"/>
  <c r="BB31" i="8"/>
  <c r="BC31" i="8"/>
  <c r="G32" i="8"/>
  <c r="AR32" i="8" s="1"/>
  <c r="BB32" i="8"/>
  <c r="BC32" i="8" s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BB4" i="8"/>
  <c r="BB5" i="8"/>
  <c r="G3" i="8"/>
  <c r="BL3" i="8"/>
  <c r="BB14" i="8"/>
  <c r="BB15" i="8"/>
  <c r="BB16" i="8"/>
  <c r="BB17" i="8"/>
  <c r="BB21" i="8"/>
  <c r="BD22" i="11" l="1"/>
  <c r="BL13" i="11"/>
  <c r="BL13" i="12"/>
  <c r="BD33" i="12"/>
  <c r="BD32" i="12"/>
  <c r="BD31" i="12"/>
  <c r="BD30" i="12"/>
  <c r="BD21" i="11"/>
  <c r="BD19" i="11"/>
  <c r="BD20" i="11"/>
  <c r="BD22" i="10"/>
  <c r="BD21" i="10"/>
  <c r="BD20" i="10"/>
  <c r="BD19" i="10"/>
  <c r="BD24" i="10" s="1"/>
  <c r="BD35" i="12" l="1"/>
  <c r="BD24" i="11"/>
  <c r="BB22" i="8" l="1"/>
  <c r="BB11" i="8" l="1"/>
  <c r="BC11" i="8" s="1"/>
  <c r="BB12" i="8"/>
  <c r="BC12" i="8" s="1"/>
  <c r="BK17" i="8"/>
  <c r="BL10" i="8"/>
  <c r="BL9" i="8"/>
  <c r="BL8" i="8"/>
  <c r="BL7" i="8"/>
  <c r="BL6" i="8"/>
  <c r="BL5" i="8"/>
  <c r="BL4" i="8"/>
  <c r="BB23" i="8"/>
  <c r="BC23" i="8" s="1"/>
  <c r="AR23" i="8"/>
  <c r="BC22" i="8"/>
  <c r="BB20" i="8"/>
  <c r="BC20" i="8" s="1"/>
  <c r="BB19" i="8"/>
  <c r="BC19" i="8" s="1"/>
  <c r="AR19" i="8"/>
  <c r="BB18" i="8"/>
  <c r="BC18" i="8" s="1"/>
  <c r="BC17" i="8"/>
  <c r="BC16" i="8"/>
  <c r="AR16" i="8"/>
  <c r="BC15" i="8"/>
  <c r="AR15" i="8"/>
  <c r="BC14" i="8"/>
  <c r="AR14" i="8"/>
  <c r="BB13" i="8"/>
  <c r="BC13" i="8" s="1"/>
  <c r="AR13" i="8"/>
  <c r="AR12" i="8"/>
  <c r="AR11" i="8"/>
  <c r="BB10" i="8"/>
  <c r="BC10" i="8" s="1"/>
  <c r="AR9" i="8"/>
  <c r="BB8" i="8"/>
  <c r="BC8" i="8" s="1"/>
  <c r="AR8" i="8"/>
  <c r="BB7" i="8"/>
  <c r="BC7" i="8" s="1"/>
  <c r="BB6" i="8"/>
  <c r="BC6" i="8" s="1"/>
  <c r="G6" i="8"/>
  <c r="AR6" i="8" s="1"/>
  <c r="BC5" i="8"/>
  <c r="BC4" i="8"/>
  <c r="G4" i="8"/>
  <c r="AR4" i="8" s="1"/>
  <c r="BC3" i="8"/>
  <c r="AR3" i="8"/>
  <c r="BL13" i="8" l="1"/>
  <c r="BB9" i="8"/>
  <c r="BC9" i="8" s="1"/>
  <c r="AR17" i="8"/>
  <c r="AR21" i="8"/>
  <c r="G5" i="8"/>
  <c r="AR5" i="8" s="1"/>
  <c r="AR18" i="8"/>
  <c r="AR22" i="8"/>
  <c r="AR20" i="8"/>
  <c r="AR10" i="8"/>
  <c r="BC21" i="8" l="1"/>
  <c r="BD40" i="8" s="1"/>
  <c r="BD41" i="8" l="1"/>
  <c r="BD42" i="8"/>
  <c r="BD43" i="8"/>
  <c r="BD45" i="8" l="1"/>
</calcChain>
</file>

<file path=xl/comments1.xml><?xml version="1.0" encoding="utf-8"?>
<comments xmlns="http://schemas.openxmlformats.org/spreadsheetml/2006/main">
  <authors>
    <author>tetyana</author>
  </authors>
  <commentList>
    <comment ref="B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вар 5 !!!</t>
        </r>
      </text>
    </comment>
    <comment ref="T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випереджання строків+правильна реалізація</t>
        </r>
      </text>
    </comment>
    <comment ref="X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випереджання строків+правильна реалізація</t>
        </r>
      </text>
    </comment>
    <comment ref="AB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гарний вивід з демонстрацією алгоритму задачі</t>
        </r>
      </text>
    </comment>
    <comment ref="AP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допомога Белоусовій на занятті</t>
        </r>
      </text>
    </comment>
    <comment ref="B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вар 7 !!!</t>
        </r>
      </text>
    </comment>
    <comment ref="X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цікава реалізація другої задачі моделювання -балансування навантаження операторів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T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гарний код та звіт</t>
        </r>
      </text>
    </comment>
    <comment ref="X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гарний код та звіт</t>
        </r>
      </text>
    </comment>
    <comment ref="B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вар 6</t>
        </r>
      </text>
    </comment>
    <comment ref="T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за оцінку достовірності</t>
        </r>
      </text>
    </comment>
    <comment ref="M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неінформативне виведення -0 відсутні аргуенти іункцій, значення якої виводиться</t>
        </r>
      </text>
    </comment>
  </commentList>
</comments>
</file>

<file path=xl/comments3.xml><?xml version="1.0" encoding="utf-8"?>
<comments xmlns="http://schemas.openxmlformats.org/spreadsheetml/2006/main">
  <authors>
    <author>tetyana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вар 6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доповідь, оцінка достовірності у графічному вигляді</t>
        </r>
      </text>
    </comment>
    <comment ref="T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гарна доповідь та оцінка дотовірності</t>
        </r>
      </text>
    </comment>
    <comment ref="X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гарна ідея та реалізація другої задачі моделювання</t>
        </r>
      </text>
    </comment>
  </commentList>
</comments>
</file>

<file path=xl/sharedStrings.xml><?xml version="1.0" encoding="utf-8"?>
<sst xmlns="http://schemas.openxmlformats.org/spreadsheetml/2006/main" count="572" uniqueCount="255">
  <si>
    <t>МКР2 Функціональне програмування. Вправи</t>
  </si>
  <si>
    <r>
      <t>1.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Написати програму, яка приймає три аргументи: функцію (процедуру), яка сама приймає два аргументи, та два списки. Програма повинна повернути список, який складається з наданої функції(процедури), застосованої до відповідних елементів двох списків.</t>
    </r>
  </si>
  <si>
    <r>
      <t>2.</t>
    </r>
    <r>
      <rPr>
        <sz val="7"/>
        <color rgb="FF0000CC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Задати вхідну структуру список, що містить цілі числа. Написати функцію (процедуру), яка визначає суму кубів всіх чисел.</t>
    </r>
  </si>
  <si>
    <r>
      <t>3.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Написати функцію (процедуру), яка підраховує кількість повторень елементів у списку lst у структурі типу дерева. Елементи у списку 1st будуть простими елементами, такими як символи, цифри або логічні значення.</t>
    </r>
  </si>
  <si>
    <r>
      <t>4.</t>
    </r>
    <r>
      <rPr>
        <sz val="7"/>
        <color rgb="FF0000CC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Написати функцію (процедуру), яка повертає суму парних чисел у структурі списку чи дерева, який  може містити дані, які не є числами.</t>
    </r>
  </si>
  <si>
    <r>
      <t>5.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Задати список, елементами якого є ціни на товари. Написати функцію (процедуру), яка обчислює загальну вартість списку товарів</t>
    </r>
  </si>
  <si>
    <r>
      <t>6.</t>
    </r>
    <r>
      <rPr>
        <sz val="7"/>
        <color rgb="FF0000CC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Задати список, елементами якого є ціни на товари. Написати функцію (процедуру), яка обчислює максимальну вартість товару у списку.</t>
    </r>
  </si>
  <si>
    <r>
      <t>7.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Написати функцію (процедуру) для обчислення середньозваженої оцінки спортсмена. Список має підсписки з двох елементів: перший - це назва етапу змагань (фінал, півфінал тощо), другий елемент підсписку – оцінка за етап. Для кожного елемента списку знайдіть відповідну вагу для цього елемента, помножте на нього оцінку та додайте до загальної суми.</t>
    </r>
  </si>
  <si>
    <r>
      <t>8.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Написати функцію (процедуру), яка знаходить найбільше число в дереві. Дерево містить принаймні одне число.</t>
    </r>
    <r>
      <rPr>
        <sz val="12"/>
        <color theme="1"/>
        <rFont val="Times New Roman"/>
        <family val="1"/>
        <charset val="204"/>
      </rPr>
      <t xml:space="preserve"> </t>
    </r>
  </si>
  <si>
    <r>
      <t>9.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Заданий список чисел. Написати функцію (процедуру), яка видаляє з нього другий від початку та третій з кінця елементи. Якщо заданий список пустий або містить менше двох елементів, функція повертає порожній список ().</t>
    </r>
  </si>
  <si>
    <r>
      <t>10.</t>
    </r>
    <r>
      <rPr>
        <sz val="7"/>
        <color rgb="FF0000CC"/>
        <rFont val="Times New Roman"/>
        <family val="1"/>
        <charset val="204"/>
      </rPr>
      <t xml:space="preserve">  </t>
    </r>
    <r>
      <rPr>
        <sz val="12"/>
        <color rgb="FF0000CC"/>
        <rFont val="Times New Roman"/>
        <family val="1"/>
        <charset val="204"/>
      </rPr>
      <t>Задати числовий список. Побудувати новий список, значення елементів якого є квадрати чисел вхідного списку, якщо перший і останній елементи вхідного списку є парними числами.</t>
    </r>
  </si>
  <si>
    <r>
      <t>11.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Задані натуральні числа m, n та деякий список. Видалити з списку елементи з номерами з m -го по n-й.</t>
    </r>
  </si>
  <si>
    <r>
      <t>12.</t>
    </r>
    <r>
      <rPr>
        <sz val="7"/>
        <color rgb="FF0000CC"/>
        <rFont val="Times New Roman"/>
        <family val="1"/>
        <charset val="204"/>
      </rPr>
      <t xml:space="preserve">  </t>
    </r>
    <r>
      <rPr>
        <sz val="12"/>
        <color rgb="FF0000CC"/>
        <rFont val="Times New Roman"/>
        <family val="1"/>
        <charset val="204"/>
      </rPr>
      <t>Написати функцію-предикат, яка перевіряє, чи входить заданий елемент  до списку. Якщо елемент входить до списку, то замінити його на квадрат числа.</t>
    </r>
  </si>
  <si>
    <r>
      <t>13.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Задані два списки чисел. З елементів двох списків утворити новий список, в якому елементи, взяті із вхідних списків , чергуються.</t>
    </r>
  </si>
  <si>
    <r>
      <t>14.</t>
    </r>
    <r>
      <rPr>
        <sz val="7"/>
        <color rgb="FF0000CC"/>
        <rFont val="Times New Roman"/>
        <family val="1"/>
        <charset val="204"/>
      </rPr>
      <t xml:space="preserve">  </t>
    </r>
    <r>
      <rPr>
        <sz val="12"/>
        <color rgb="FF0000CC"/>
        <rFont val="Times New Roman"/>
        <family val="1"/>
        <charset val="204"/>
      </rPr>
      <t xml:space="preserve">Написати функцію, аргументи якої два списки, а результати список, що містить елементи першого списку, які відсутні у другому списку. </t>
    </r>
  </si>
  <si>
    <t>звіт</t>
  </si>
  <si>
    <t>МКР2 
задача 5 бал</t>
  </si>
  <si>
    <t>Разом бали за МКР</t>
  </si>
  <si>
    <t>разом</t>
  </si>
  <si>
    <t>лаб роб</t>
  </si>
  <si>
    <t>завд1</t>
  </si>
  <si>
    <t>завд2</t>
  </si>
  <si>
    <t>разом 
за лаб роб</t>
  </si>
  <si>
    <t>Бали за лабораторні роботи та МКР</t>
  </si>
  <si>
    <t>код1
2 бали</t>
  </si>
  <si>
    <t>код2
2 бали</t>
  </si>
  <si>
    <t>звіт
1 бал</t>
  </si>
  <si>
    <t>код1
3 бали</t>
  </si>
  <si>
    <t>код2
3 бали</t>
  </si>
  <si>
    <t>код1
4 бали</t>
  </si>
  <si>
    <t>код1
5 балів</t>
  </si>
  <si>
    <t>якість</t>
  </si>
  <si>
    <t>Разом за семестр</t>
  </si>
  <si>
    <t>сертифікакт Сoursera</t>
  </si>
  <si>
    <t>індивід робота</t>
  </si>
  <si>
    <t>Бали за екзамен</t>
  </si>
  <si>
    <t>тест</t>
  </si>
  <si>
    <t>задача</t>
  </si>
  <si>
    <t>вправа</t>
  </si>
  <si>
    <t>іспит</t>
  </si>
  <si>
    <t>№білета</t>
  </si>
  <si>
    <t>Разом 
за іспит</t>
  </si>
  <si>
    <t>Ведомость за семестр</t>
  </si>
  <si>
    <t>Підсумкова у
відомість</t>
  </si>
  <si>
    <t>іспит
відомість</t>
  </si>
  <si>
    <t>бонус</t>
  </si>
  <si>
    <t>тест 15</t>
  </si>
  <si>
    <t>задача 20</t>
  </si>
  <si>
    <t>запитання 5</t>
  </si>
  <si>
    <t>відмінно</t>
  </si>
  <si>
    <t>добре</t>
  </si>
  <si>
    <t>задовільно</t>
  </si>
  <si>
    <t>незадовільно</t>
  </si>
  <si>
    <t>Національна
 оцінка</t>
  </si>
  <si>
    <t>н/я</t>
  </si>
  <si>
    <t>оцінка
асистента</t>
  </si>
  <si>
    <t>30 запитань</t>
  </si>
  <si>
    <t>МКР1 
тест 3 бал</t>
  </si>
  <si>
    <t>МКР1 
задача 4 бал</t>
  </si>
  <si>
    <t>МКР2 
тест 3 бал</t>
  </si>
  <si>
    <r>
      <t xml:space="preserve">МКР </t>
    </r>
    <r>
      <rPr>
        <sz val="11"/>
        <color rgb="FFFF0000"/>
        <rFont val="Calibri"/>
        <family val="2"/>
        <charset val="204"/>
        <scheme val="minor"/>
      </rPr>
      <t>(3+4+3+5=15) бал</t>
    </r>
  </si>
  <si>
    <t xml:space="preserve">сертифікат
</t>
  </si>
  <si>
    <t>відомість</t>
  </si>
  <si>
    <t>Таюрський  І.</t>
  </si>
  <si>
    <t>Андріюк Роман Валерійович</t>
  </si>
  <si>
    <t>Білодід Максим Михайлович</t>
  </si>
  <si>
    <t>Білоусова Наталія Олексіївна</t>
  </si>
  <si>
    <t>Бурлуцька Юлія Миколаївна</t>
  </si>
  <si>
    <t>Вакулко Ярослав Ігорович</t>
  </si>
  <si>
    <t>Волошин Віталій Анатолійович</t>
  </si>
  <si>
    <t>Євдокімов Михайло Олегович</t>
  </si>
  <si>
    <t>Іваненко Іван Володимирович</t>
  </si>
  <si>
    <t>Іванчук Вікторія Сергіївна</t>
  </si>
  <si>
    <t>Келлер Єгор Кирилович</t>
  </si>
  <si>
    <t>Керім Алізаде Вагіф огли</t>
  </si>
  <si>
    <t>Кирилко Богдан Вадимович</t>
  </si>
  <si>
    <t>Ковтуненко Денис Олександрович</t>
  </si>
  <si>
    <t>Козубенко Сергій Сергійович</t>
  </si>
  <si>
    <t>Корень Денис Ігорович</t>
  </si>
  <si>
    <t>Косован Іван Ігорович</t>
  </si>
  <si>
    <t>Мартин Анастасія Вікторівна</t>
  </si>
  <si>
    <t>Онуфрійчук Ангеліна Вадимівна</t>
  </si>
  <si>
    <t>Пантьо Іванка Іванівна</t>
  </si>
  <si>
    <t>Петренко Іван Владиславович</t>
  </si>
  <si>
    <t>Прищепа Владислав Володимирович</t>
  </si>
  <si>
    <t>Радченко Денис Сергійович</t>
  </si>
  <si>
    <t>Риваденко Олександр Вадимович</t>
  </si>
  <si>
    <t>Семенко Марія Олександрівна</t>
  </si>
  <si>
    <t>Сергійчук Антон Вікторович</t>
  </si>
  <si>
    <t>Сирота Тамара Миколаївна</t>
  </si>
  <si>
    <t>Стельмах Олег Юрійович</t>
  </si>
  <si>
    <t>Танасійчук Денис Олександрович</t>
  </si>
  <si>
    <t>Хлопенко Олександр Олександрович</t>
  </si>
  <si>
    <t>Штацький Микита Анатолійович</t>
  </si>
  <si>
    <t>Якімечко Артем Анатолійович</t>
  </si>
  <si>
    <t>Яресько Владислав Петрович</t>
  </si>
  <si>
    <t>andriyuk2013@knu.com</t>
  </si>
  <si>
    <t>bade12345612@gmail.com</t>
  </si>
  <si>
    <t>natashabelousova555@gmail.com</t>
  </si>
  <si>
    <t>yulia.burlutskaya18@gmail.com</t>
  </si>
  <si>
    <t>yarik_2001_@knu.ua</t>
  </si>
  <si>
    <t>vitaliy.voloshin.a@gmail.com</t>
  </si>
  <si>
    <t>yevdokimovscorpion@ukr.net</t>
  </si>
  <si>
    <t>super-ivan-ivanenko@knu.ua</t>
  </si>
  <si>
    <t>vika.ivanchuk2001@gmail.com</t>
  </si>
  <si>
    <t>grogegini@gmail.com</t>
  </si>
  <si>
    <t>23102014ak@gmail.com</t>
  </si>
  <si>
    <t>in2thefiree@gmail.com</t>
  </si>
  <si>
    <t>kovtunenko@knu.ua</t>
  </si>
  <si>
    <t>talesman13371@gmail.com</t>
  </si>
  <si>
    <t>denyskoren88@gmail.com</t>
  </si>
  <si>
    <t>koskosovan.ivan@gmail.com</t>
  </si>
  <si>
    <t>pieceofcake.okay@gmail.com</t>
  </si>
  <si>
    <t>linakotova846@gmail.com</t>
  </si>
  <si>
    <t>ivankapantyo016@gmail.com</t>
  </si>
  <si>
    <t>ivanpetrenko@knu.ua</t>
  </si>
  <si>
    <t>vladariumfor@gmail.com</t>
  </si>
  <si>
    <t>radchenko@knu.ua</t>
  </si>
  <si>
    <t>Alexander.ryvadenko@gmail.com</t>
  </si>
  <si>
    <t>maria.semenko8@gmail.com</t>
  </si>
  <si>
    <t>1serantony@gmail.com</t>
  </si>
  <si>
    <t>topilita88@gmail.com</t>
  </si>
  <si>
    <t>olehstelmakh@gmail.com</t>
  </si>
  <si>
    <t>den.tanasiichuk@knu.ua</t>
  </si>
  <si>
    <t>konkoskodor@gmail.com</t>
  </si>
  <si>
    <t>alex.hlopenko2001@gmail.com</t>
  </si>
  <si>
    <t>nikita.shtat@knu.ua</t>
  </si>
  <si>
    <t>yakimechko.a@gmail.com</t>
  </si>
  <si>
    <t>vladyaresko01@gmail.com</t>
  </si>
  <si>
    <t>ІПЗ-41</t>
  </si>
  <si>
    <t>Берездецький  В.Ю.</t>
  </si>
  <si>
    <t>Бровенко В. В.</t>
  </si>
  <si>
    <t>Бурлай  Д.І.</t>
  </si>
  <si>
    <t>Візнюк  А.В.</t>
  </si>
  <si>
    <t>Гаврилюк  В.І.</t>
  </si>
  <si>
    <t>Герасимчик  Д.В.</t>
  </si>
  <si>
    <t>Журко  О.О.</t>
  </si>
  <si>
    <t>Іваненко  А.Ю.</t>
  </si>
  <si>
    <t>Ковтун  М.М.</t>
  </si>
  <si>
    <t>Ковяров-Кузьменко  А.Ю.</t>
  </si>
  <si>
    <t>Коржова  Є.В.</t>
  </si>
  <si>
    <t>Кузьменко  О.О.</t>
  </si>
  <si>
    <t>Куценко М.О.</t>
  </si>
  <si>
    <t>Лавріненко  В.В.</t>
  </si>
  <si>
    <t>Мухатасов Б.Є.</t>
  </si>
  <si>
    <t>Обертан  Д.В.</t>
  </si>
  <si>
    <t>Пеганов  В.І.</t>
  </si>
  <si>
    <t>Петраківський  Д.О.</t>
  </si>
  <si>
    <t>Плачков  М.І</t>
  </si>
  <si>
    <t>Семенченко  Т.О.</t>
  </si>
  <si>
    <t>Тимохін  Ю.А.</t>
  </si>
  <si>
    <t>Школьний  М.Ю.</t>
  </si>
  <si>
    <t>wadym.0b@gmail.com</t>
  </si>
  <si>
    <t>vadik23091998@gmail.com</t>
  </si>
  <si>
    <t>dima.burlai70@gmail.com</t>
  </si>
  <si>
    <t>artem.viznuk@gmail.com</t>
  </si>
  <si>
    <t xml:space="preserve">vehpbr0673379013@gmail.com </t>
  </si>
  <si>
    <t>treedimober@gmail.com</t>
  </si>
  <si>
    <t>alexey.zhurko0@gmail.com</t>
  </si>
  <si>
    <t>ivanenko0276@gmail.com</t>
  </si>
  <si>
    <t>lordavalur@gmail.com</t>
  </si>
  <si>
    <t>andrey.kovyarov@gmail.com</t>
  </si>
  <si>
    <t>elizabeth.korzhova@gmail.com</t>
  </si>
  <si>
    <t>kuzmenko1704@gmail.com</t>
  </si>
  <si>
    <t>nikita.kutsenko2@gmail.com</t>
  </si>
  <si>
    <t>vadim807789@gmail.com</t>
  </si>
  <si>
    <t>muhatasov22@ukr.net</t>
  </si>
  <si>
    <t>obertandanylo1@gmail.com</t>
  </si>
  <si>
    <t>peganovvova@gmail.com</t>
  </si>
  <si>
    <t xml:space="preserve">danylopetrik@gmail.com </t>
  </si>
  <si>
    <t>mihailplackov@gmail.com</t>
  </si>
  <si>
    <t>semtaras20@gmail.com</t>
  </si>
  <si>
    <t>youri.timokhin@gmail.com</t>
  </si>
  <si>
    <t>makc3369@gmail.com</t>
  </si>
  <si>
    <t>ІПЗ-42</t>
  </si>
  <si>
    <t>Берездецький  Вадим Ю.</t>
  </si>
  <si>
    <t>Бровенко Вадим В.</t>
  </si>
  <si>
    <t>Бурлай  Дмитро І.</t>
  </si>
  <si>
    <t>Візнюк  Артем В.</t>
  </si>
  <si>
    <t>Журко  Олексій О.</t>
  </si>
  <si>
    <t>Коржова  Єлізавєта В.</t>
  </si>
  <si>
    <t>Ковяров-Кузьменко  Андрей Ю.</t>
  </si>
  <si>
    <t>Куценко Микита О.</t>
  </si>
  <si>
    <t>Лавріненко  Вадим В.</t>
  </si>
  <si>
    <t>Обертан  Данило В.</t>
  </si>
  <si>
    <t>Пеганов  Володимир І.</t>
  </si>
  <si>
    <t>Петраківський  Данило О.</t>
  </si>
  <si>
    <t>Плачков  Михайло І</t>
  </si>
  <si>
    <t>Семенченко  Тарас О.</t>
  </si>
  <si>
    <t>Тимохін  Юрій А.</t>
  </si>
  <si>
    <t>Школьний  Максим Ю.</t>
  </si>
  <si>
    <t>vanya.gladchenko@gmail.com</t>
  </si>
  <si>
    <t>vlad_dior@yahoo.com</t>
  </si>
  <si>
    <t>paul.zibarov@gmail.com</t>
  </si>
  <si>
    <t>natzasha2015@gmail.com</t>
  </si>
  <si>
    <t>Клименко  Є.Л.</t>
  </si>
  <si>
    <t>7k6p1wr@gmail.com</t>
  </si>
  <si>
    <t>romankasp1x@ya.ru</t>
  </si>
  <si>
    <t>oleksandr.kosenko.mail@gmail.com</t>
  </si>
  <si>
    <t>omelchenkohlib@gmail.com</t>
  </si>
  <si>
    <t>danie2747@gmail.com</t>
  </si>
  <si>
    <t>pluzhnyk.artem@gmail.com</t>
  </si>
  <si>
    <t>Римчук  В.В.</t>
  </si>
  <si>
    <t>v8rimchuk@gmail.com</t>
  </si>
  <si>
    <t>ІПЗ-43мс</t>
  </si>
  <si>
    <t>Гладченко  Іван Д.</t>
  </si>
  <si>
    <t>Діордійчук  Владислав Л.</t>
  </si>
  <si>
    <t>Коляденко  Роман В.</t>
  </si>
  <si>
    <t>Зібаров  Павло С.</t>
  </si>
  <si>
    <t>Кирилова  Наталія І.</t>
  </si>
  <si>
    <t>Косенко  Олександр О.</t>
  </si>
  <si>
    <t>Омельченко  Гліб Д.</t>
  </si>
  <si>
    <t>Плаксій Данило.В.</t>
  </si>
  <si>
    <t>Плужник  Артем Л.</t>
  </si>
  <si>
    <t>ІПЗ-44мс</t>
  </si>
  <si>
    <t>holik55.dimad@gmail.com</t>
  </si>
  <si>
    <t>Кіфоренко  В.Е.</t>
  </si>
  <si>
    <t>kiforenko2000@gmail.com</t>
  </si>
  <si>
    <t>romakrasiy@gmail.com</t>
  </si>
  <si>
    <t>mesura_sergey@meta.ua</t>
  </si>
  <si>
    <t>anna.nezlina@gmail.com</t>
  </si>
  <si>
    <t>nesterenkodima34@gmail.com</t>
  </si>
  <si>
    <t>Савенко  С.С.</t>
  </si>
  <si>
    <t>ss.savenko@gmail.com</t>
  </si>
  <si>
    <t>dimonstriy1999@gmail.com</t>
  </si>
  <si>
    <t>Хахлюк  Ю.В.</t>
  </si>
  <si>
    <t>maminakyrtka322@gmail.com</t>
  </si>
  <si>
    <t>Шатківський  Д.О.</t>
  </si>
  <si>
    <t>shatik20188@gmail.com</t>
  </si>
  <si>
    <t>maksim30049@gmail.com</t>
  </si>
  <si>
    <t>Данилов  Дмитро О.</t>
  </si>
  <si>
    <t>Красій  Роман М.</t>
  </si>
  <si>
    <t>Місюра  Сергій В.</t>
  </si>
  <si>
    <t>Незліна  Анна А.</t>
  </si>
  <si>
    <t>Нестеренко  Дмитро В.</t>
  </si>
  <si>
    <t>Стрій  ДмитроС.</t>
  </si>
  <si>
    <t>Щур  Максим В.</t>
  </si>
  <si>
    <t>№.п.п</t>
  </si>
  <si>
    <t>Клименко  Євгеній.Л.</t>
  </si>
  <si>
    <t>Плаксій Данило В.</t>
  </si>
  <si>
    <t>МКР1 26.20.2021</t>
  </si>
  <si>
    <t>МКР2  30.11.2021</t>
  </si>
  <si>
    <t>якість (не більше 1 балу)</t>
  </si>
  <si>
    <t>МКР1 26.10.2021</t>
  </si>
  <si>
    <t>МКР2 
тест 
3 бал</t>
  </si>
  <si>
    <r>
      <rPr>
        <b/>
        <sz val="11"/>
        <color rgb="FFC00000"/>
        <rFont val="Times New Roman"/>
        <family val="1"/>
        <charset val="204"/>
      </rPr>
      <t>Керім</t>
    </r>
    <r>
      <rPr>
        <sz val="11"/>
        <color rgb="FFC00000"/>
        <rFont val="Times New Roman"/>
        <family val="1"/>
        <charset val="204"/>
      </rPr>
      <t xml:space="preserve"> Алізаде Вагіф огли</t>
    </r>
  </si>
  <si>
    <t>Кіфоренко  Віталй Едуардович</t>
  </si>
  <si>
    <t>лаб 1  ( 5 балів) 5.10.21</t>
  </si>
  <si>
    <t>лаб 2 ( 5 балів) 15.10.21</t>
  </si>
  <si>
    <t>лаб 3 ( 5 балів) 25.10.21</t>
  </si>
  <si>
    <t>лаб 4 (5 балів) 5.11.21</t>
  </si>
  <si>
    <t>лаб 5 (7 балів) 10.11.21</t>
  </si>
  <si>
    <t>лаб 6 (7 бали) 20.11.21</t>
  </si>
  <si>
    <t>лаб 7 (5 балів) 30.11.21</t>
  </si>
  <si>
    <t>лаб 8 (6 балів) 8.12.21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</si>
</sst>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/ 100&quot;"/>
  </numFmts>
  <fonts count="3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2"/>
      <color rgb="FF0000CC"/>
      <name val="Times New Roman"/>
      <family val="1"/>
      <charset val="204"/>
    </font>
    <font>
      <sz val="7"/>
      <color rgb="FF0000CC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b/>
      <sz val="12"/>
      <color rgb="FF0000CC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333333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color rgb="FF0000CC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sz val="11"/>
      <color theme="0" tint="-0.499984740745262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9FFB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4" fillId="0" borderId="0"/>
    <xf numFmtId="0" fontId="17" fillId="0" borderId="0"/>
    <xf numFmtId="0" fontId="25" fillId="0" borderId="0"/>
  </cellStyleXfs>
  <cellXfs count="221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2" fontId="0" fillId="0" borderId="1" xfId="0" applyNumberFormat="1" applyBorder="1"/>
    <xf numFmtId="164" fontId="8" fillId="0" borderId="1" xfId="0" applyNumberFormat="1" applyFont="1" applyBorder="1" applyAlignment="1"/>
    <xf numFmtId="0" fontId="2" fillId="0" borderId="1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0" fillId="0" borderId="3" xfId="0" applyBorder="1"/>
    <xf numFmtId="0" fontId="2" fillId="0" borderId="7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2" fillId="0" borderId="13" xfId="0" applyFont="1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2" borderId="1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" xfId="0" applyFont="1" applyFill="1" applyBorder="1" applyAlignment="1">
      <alignment wrapText="1"/>
    </xf>
    <xf numFmtId="0" fontId="0" fillId="0" borderId="25" xfId="0" applyBorder="1"/>
    <xf numFmtId="0" fontId="0" fillId="0" borderId="0" xfId="0" applyBorder="1"/>
    <xf numFmtId="2" fontId="0" fillId="0" borderId="0" xfId="0" applyNumberFormat="1"/>
    <xf numFmtId="0" fontId="2" fillId="3" borderId="1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0" fillId="3" borderId="1" xfId="0" applyFill="1" applyBorder="1"/>
    <xf numFmtId="0" fontId="0" fillId="3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7" xfId="0" applyFont="1" applyFill="1" applyBorder="1"/>
    <xf numFmtId="2" fontId="0" fillId="0" borderId="1" xfId="0" applyNumberFormat="1" applyFill="1" applyBorder="1"/>
    <xf numFmtId="0" fontId="0" fillId="0" borderId="9" xfId="0" applyFill="1" applyBorder="1"/>
    <xf numFmtId="0" fontId="0" fillId="0" borderId="3" xfId="0" applyFill="1" applyBorder="1"/>
    <xf numFmtId="0" fontId="0" fillId="0" borderId="0" xfId="0" applyFill="1"/>
    <xf numFmtId="0" fontId="0" fillId="4" borderId="1" xfId="0" applyFill="1" applyBorder="1"/>
    <xf numFmtId="2" fontId="0" fillId="0" borderId="3" xfId="0" applyNumberFormat="1" applyBorder="1"/>
    <xf numFmtId="2" fontId="0" fillId="0" borderId="7" xfId="0" applyNumberFormat="1" applyBorder="1"/>
    <xf numFmtId="2" fontId="0" fillId="0" borderId="7" xfId="0" applyNumberFormat="1" applyFill="1" applyBorder="1"/>
    <xf numFmtId="2" fontId="0" fillId="0" borderId="3" xfId="0" applyNumberFormat="1" applyFill="1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0" fillId="0" borderId="29" xfId="0" applyFill="1" applyBorder="1"/>
    <xf numFmtId="0" fontId="0" fillId="0" borderId="7" xfId="0" applyFill="1" applyBorder="1"/>
    <xf numFmtId="0" fontId="0" fillId="0" borderId="2" xfId="0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2" xfId="0" applyFill="1" applyBorder="1"/>
    <xf numFmtId="0" fontId="0" fillId="6" borderId="0" xfId="0" applyFill="1"/>
    <xf numFmtId="0" fontId="0" fillId="6" borderId="3" xfId="0" applyFill="1" applyBorder="1"/>
    <xf numFmtId="0" fontId="0" fillId="3" borderId="7" xfId="0" applyFill="1" applyBorder="1"/>
    <xf numFmtId="0" fontId="0" fillId="0" borderId="4" xfId="0" applyBorder="1"/>
    <xf numFmtId="0" fontId="0" fillId="0" borderId="6" xfId="0" applyBorder="1"/>
    <xf numFmtId="0" fontId="0" fillId="6" borderId="19" xfId="0" applyFill="1" applyBorder="1"/>
    <xf numFmtId="0" fontId="0" fillId="6" borderId="25" xfId="0" applyFill="1" applyBorder="1"/>
    <xf numFmtId="0" fontId="2" fillId="3" borderId="7" xfId="0" applyFont="1" applyFill="1" applyBorder="1" applyAlignment="1">
      <alignment wrapText="1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2" fontId="0" fillId="4" borderId="16" xfId="0" applyNumberFormat="1" applyFill="1" applyBorder="1" applyAlignment="1">
      <alignment wrapText="1"/>
    </xf>
    <xf numFmtId="2" fontId="0" fillId="4" borderId="30" xfId="0" applyNumberFormat="1" applyFill="1" applyBorder="1" applyAlignment="1">
      <alignment wrapText="1"/>
    </xf>
    <xf numFmtId="2" fontId="0" fillId="4" borderId="2" xfId="0" applyNumberFormat="1" applyFill="1" applyBorder="1" applyAlignment="1">
      <alignment wrapText="1"/>
    </xf>
    <xf numFmtId="2" fontId="0" fillId="0" borderId="26" xfId="0" applyNumberFormat="1" applyBorder="1"/>
    <xf numFmtId="0" fontId="0" fillId="0" borderId="7" xfId="0" applyBorder="1" applyAlignment="1">
      <alignment wrapText="1"/>
    </xf>
    <xf numFmtId="0" fontId="2" fillId="2" borderId="9" xfId="0" applyFont="1" applyFill="1" applyBorder="1" applyAlignment="1">
      <alignment wrapText="1"/>
    </xf>
    <xf numFmtId="2" fontId="0" fillId="2" borderId="9" xfId="0" applyNumberFormat="1" applyFill="1" applyBorder="1" applyAlignment="1">
      <alignment wrapText="1"/>
    </xf>
    <xf numFmtId="2" fontId="0" fillId="6" borderId="7" xfId="0" applyNumberFormat="1" applyFill="1" applyBorder="1"/>
    <xf numFmtId="2" fontId="11" fillId="2" borderId="1" xfId="0" applyNumberFormat="1" applyFont="1" applyFill="1" applyBorder="1"/>
    <xf numFmtId="0" fontId="0" fillId="4" borderId="5" xfId="0" applyFill="1" applyBorder="1"/>
    <xf numFmtId="0" fontId="2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2" fillId="6" borderId="0" xfId="0" applyFont="1" applyFill="1"/>
    <xf numFmtId="0" fontId="12" fillId="0" borderId="28" xfId="0" applyNumberFormat="1" applyFont="1" applyBorder="1" applyAlignment="1">
      <alignment horizontal="center" vertical="center" wrapText="1"/>
    </xf>
    <xf numFmtId="0" fontId="0" fillId="0" borderId="29" xfId="0" applyBorder="1"/>
    <xf numFmtId="0" fontId="12" fillId="0" borderId="29" xfId="0" applyFont="1" applyBorder="1"/>
    <xf numFmtId="0" fontId="0" fillId="0" borderId="32" xfId="0" applyBorder="1"/>
    <xf numFmtId="0" fontId="14" fillId="5" borderId="1" xfId="0" applyFont="1" applyFill="1" applyBorder="1" applyAlignment="1">
      <alignment horizontal="center"/>
    </xf>
    <xf numFmtId="0" fontId="13" fillId="4" borderId="6" xfId="0" applyFont="1" applyFill="1" applyBorder="1"/>
    <xf numFmtId="0" fontId="9" fillId="2" borderId="11" xfId="0" applyFont="1" applyFill="1" applyBorder="1" applyAlignment="1">
      <alignment horizontal="center" vertical="center" wrapText="1"/>
    </xf>
    <xf numFmtId="2" fontId="0" fillId="0" borderId="16" xfId="0" applyNumberFormat="1" applyFill="1" applyBorder="1" applyAlignment="1">
      <alignment wrapText="1"/>
    </xf>
    <xf numFmtId="0" fontId="0" fillId="0" borderId="19" xfId="0" applyFill="1" applyBorder="1"/>
    <xf numFmtId="0" fontId="0" fillId="0" borderId="25" xfId="0" applyFill="1" applyBorder="1"/>
    <xf numFmtId="0" fontId="13" fillId="0" borderId="6" xfId="0" applyFont="1" applyFill="1" applyBorder="1"/>
    <xf numFmtId="1" fontId="2" fillId="5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0" fontId="0" fillId="0" borderId="21" xfId="0" applyFill="1" applyBorder="1"/>
    <xf numFmtId="0" fontId="2" fillId="0" borderId="7" xfId="0" applyFont="1" applyFill="1" applyBorder="1"/>
    <xf numFmtId="0" fontId="2" fillId="0" borderId="1" xfId="0" applyFont="1" applyFill="1" applyBorder="1"/>
    <xf numFmtId="1" fontId="0" fillId="4" borderId="5" xfId="0" applyNumberFormat="1" applyFill="1" applyBorder="1"/>
    <xf numFmtId="1" fontId="0" fillId="4" borderId="1" xfId="0" applyNumberFormat="1" applyFill="1" applyBorder="1"/>
    <xf numFmtId="1" fontId="0" fillId="0" borderId="1" xfId="0" applyNumberFormat="1" applyFill="1" applyBorder="1"/>
    <xf numFmtId="0" fontId="0" fillId="0" borderId="22" xfId="0" applyFill="1" applyBorder="1"/>
    <xf numFmtId="0" fontId="0" fillId="0" borderId="20" xfId="0" applyFill="1" applyBorder="1"/>
    <xf numFmtId="0" fontId="0" fillId="0" borderId="24" xfId="0" applyFill="1" applyBorder="1"/>
    <xf numFmtId="2" fontId="13" fillId="4" borderId="6" xfId="0" applyNumberFormat="1" applyFont="1" applyFill="1" applyBorder="1"/>
    <xf numFmtId="1" fontId="13" fillId="5" borderId="2" xfId="0" applyNumberFormat="1" applyFont="1" applyFill="1" applyBorder="1" applyAlignment="1">
      <alignment horizontal="center"/>
    </xf>
    <xf numFmtId="0" fontId="0" fillId="0" borderId="0" xfId="0" applyFill="1" applyBorder="1"/>
    <xf numFmtId="0" fontId="15" fillId="0" borderId="7" xfId="0" applyFont="1" applyFill="1" applyBorder="1"/>
    <xf numFmtId="0" fontId="15" fillId="0" borderId="10" xfId="0" applyFont="1" applyFill="1" applyBorder="1"/>
    <xf numFmtId="0" fontId="15" fillId="0" borderId="4" xfId="0" applyFont="1" applyFill="1" applyBorder="1"/>
    <xf numFmtId="2" fontId="13" fillId="0" borderId="6" xfId="0" applyNumberFormat="1" applyFont="1" applyFill="1" applyBorder="1"/>
    <xf numFmtId="0" fontId="0" fillId="0" borderId="11" xfId="0" applyFill="1" applyBorder="1"/>
    <xf numFmtId="0" fontId="15" fillId="2" borderId="7" xfId="0" applyFont="1" applyFill="1" applyBorder="1"/>
    <xf numFmtId="0" fontId="13" fillId="2" borderId="6" xfId="0" applyFont="1" applyFill="1" applyBorder="1"/>
    <xf numFmtId="0" fontId="0" fillId="2" borderId="3" xfId="0" applyFill="1" applyBorder="1"/>
    <xf numFmtId="1" fontId="2" fillId="2" borderId="1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 applyAlignment="1">
      <alignment wrapText="1"/>
    </xf>
    <xf numFmtId="0" fontId="2" fillId="2" borderId="10" xfId="0" applyFont="1" applyFill="1" applyBorder="1"/>
    <xf numFmtId="0" fontId="13" fillId="0" borderId="9" xfId="0" applyFont="1" applyBorder="1"/>
    <xf numFmtId="0" fontId="13" fillId="0" borderId="9" xfId="0" applyFont="1" applyFill="1" applyBorder="1"/>
    <xf numFmtId="0" fontId="13" fillId="0" borderId="12" xfId="0" applyFont="1" applyBorder="1"/>
    <xf numFmtId="2" fontId="0" fillId="6" borderId="3" xfId="0" applyNumberFormat="1" applyFill="1" applyBorder="1"/>
    <xf numFmtId="0" fontId="27" fillId="0" borderId="0" xfId="0" applyFont="1" applyAlignment="1">
      <alignment vertical="center" wrapText="1"/>
    </xf>
    <xf numFmtId="0" fontId="12" fillId="0" borderId="1" xfId="0" applyFont="1" applyBorder="1"/>
    <xf numFmtId="0" fontId="27" fillId="0" borderId="7" xfId="0" applyFont="1" applyBorder="1" applyAlignment="1">
      <alignment vertical="center" wrapText="1"/>
    </xf>
    <xf numFmtId="0" fontId="0" fillId="0" borderId="23" xfId="0" applyFill="1" applyBorder="1"/>
    <xf numFmtId="0" fontId="0" fillId="0" borderId="33" xfId="0" applyBorder="1"/>
    <xf numFmtId="0" fontId="0" fillId="0" borderId="26" xfId="0" applyBorder="1"/>
    <xf numFmtId="0" fontId="0" fillId="0" borderId="31" xfId="0" applyBorder="1"/>
    <xf numFmtId="0" fontId="0" fillId="0" borderId="0" xfId="0"/>
    <xf numFmtId="0" fontId="19" fillId="7" borderId="1" xfId="0" applyFont="1" applyFill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7" borderId="1" xfId="0" applyFont="1" applyFill="1" applyBorder="1" applyAlignment="1">
      <alignment wrapText="1"/>
    </xf>
    <xf numFmtId="0" fontId="28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0" fontId="0" fillId="0" borderId="0" xfId="0"/>
    <xf numFmtId="0" fontId="22" fillId="0" borderId="1" xfId="0" applyNumberFormat="1" applyFont="1" applyFill="1" applyBorder="1" applyAlignment="1" applyProtection="1"/>
    <xf numFmtId="0" fontId="22" fillId="0" borderId="26" xfId="0" applyNumberFormat="1" applyFont="1" applyFill="1" applyBorder="1" applyAlignment="1" applyProtection="1"/>
    <xf numFmtId="0" fontId="22" fillId="0" borderId="2" xfId="0" applyNumberFormat="1" applyFont="1" applyFill="1" applyBorder="1" applyAlignment="1" applyProtection="1"/>
    <xf numFmtId="0" fontId="22" fillId="0" borderId="33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3" xfId="0" applyNumberFormat="1" applyFont="1" applyFill="1" applyBorder="1" applyAlignment="1" applyProtection="1"/>
    <xf numFmtId="0" fontId="22" fillId="0" borderId="35" xfId="0" applyNumberFormat="1" applyFont="1" applyFill="1" applyBorder="1" applyAlignment="1" applyProtection="1"/>
    <xf numFmtId="0" fontId="22" fillId="0" borderId="34" xfId="0" applyNumberFormat="1" applyFont="1" applyFill="1" applyBorder="1" applyAlignment="1" applyProtection="1"/>
    <xf numFmtId="0" fontId="23" fillId="0" borderId="34" xfId="0" applyNumberFormat="1" applyFont="1" applyFill="1" applyBorder="1" applyAlignment="1" applyProtection="1"/>
    <xf numFmtId="0" fontId="22" fillId="0" borderId="36" xfId="0" applyNumberFormat="1" applyFont="1" applyFill="1" applyBorder="1" applyAlignment="1" applyProtection="1"/>
    <xf numFmtId="0" fontId="19" fillId="0" borderId="33" xfId="1" applyFont="1" applyBorder="1" applyAlignment="1">
      <alignment horizontal="left" vertical="center" wrapText="1"/>
    </xf>
    <xf numFmtId="0" fontId="19" fillId="0" borderId="3" xfId="1" applyFont="1" applyBorder="1" applyAlignment="1">
      <alignment horizontal="left" vertical="center" wrapText="1"/>
    </xf>
    <xf numFmtId="0" fontId="19" fillId="0" borderId="3" xfId="1" applyFont="1" applyFill="1" applyBorder="1" applyAlignment="1">
      <alignment horizontal="left" vertical="center" wrapText="1"/>
    </xf>
    <xf numFmtId="0" fontId="19" fillId="0" borderId="35" xfId="1" applyFont="1" applyBorder="1" applyAlignment="1">
      <alignment horizontal="left" vertical="center" wrapText="1"/>
    </xf>
    <xf numFmtId="0" fontId="19" fillId="0" borderId="33" xfId="0" applyFont="1" applyBorder="1"/>
    <xf numFmtId="0" fontId="19" fillId="0" borderId="3" xfId="0" applyFont="1" applyBorder="1"/>
    <xf numFmtId="0" fontId="19" fillId="0" borderId="3" xfId="1" applyFont="1" applyBorder="1"/>
    <xf numFmtId="0" fontId="19" fillId="0" borderId="26" xfId="0" applyFont="1" applyBorder="1"/>
    <xf numFmtId="0" fontId="19" fillId="0" borderId="1" xfId="0" applyFont="1" applyBorder="1"/>
    <xf numFmtId="0" fontId="19" fillId="0" borderId="1" xfId="1" applyFont="1" applyBorder="1"/>
    <xf numFmtId="0" fontId="19" fillId="0" borderId="1" xfId="1" applyFont="1" applyBorder="1" applyAlignment="1">
      <alignment vertical="center"/>
    </xf>
    <xf numFmtId="0" fontId="26" fillId="0" borderId="0" xfId="0" applyFont="1" applyFill="1" applyAlignment="1">
      <alignment vertical="center"/>
    </xf>
    <xf numFmtId="0" fontId="32" fillId="0" borderId="2" xfId="0" applyFont="1" applyBorder="1" applyAlignment="1">
      <alignment vertical="center" wrapText="1"/>
    </xf>
    <xf numFmtId="0" fontId="33" fillId="0" borderId="2" xfId="0" applyFont="1" applyBorder="1" applyAlignment="1">
      <alignment vertical="center" wrapText="1"/>
    </xf>
    <xf numFmtId="0" fontId="34" fillId="0" borderId="2" xfId="0" applyFont="1" applyBorder="1" applyAlignment="1">
      <alignment vertical="center" wrapText="1"/>
    </xf>
    <xf numFmtId="0" fontId="21" fillId="0" borderId="2" xfId="0" applyNumberFormat="1" applyFont="1" applyFill="1" applyBorder="1" applyAlignment="1" applyProtection="1"/>
    <xf numFmtId="0" fontId="2" fillId="2" borderId="7" xfId="0" applyFont="1" applyFill="1" applyBorder="1" applyAlignment="1">
      <alignment horizontal="center"/>
    </xf>
    <xf numFmtId="0" fontId="30" fillId="0" borderId="34" xfId="0" applyNumberFormat="1" applyFont="1" applyFill="1" applyBorder="1" applyAlignment="1" applyProtection="1"/>
    <xf numFmtId="0" fontId="29" fillId="0" borderId="2" xfId="0" applyFont="1" applyBorder="1" applyAlignment="1">
      <alignment vertical="center" wrapText="1"/>
    </xf>
    <xf numFmtId="0" fontId="16" fillId="0" borderId="1" xfId="1" applyBorder="1" applyAlignment="1">
      <alignment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4" fillId="5" borderId="0" xfId="0" applyNumberFormat="1" applyFont="1" applyFill="1" applyBorder="1" applyAlignment="1">
      <alignment horizontal="center" vertical="center" wrapText="1"/>
    </xf>
    <xf numFmtId="0" fontId="14" fillId="5" borderId="2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4" borderId="30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2" fillId="4" borderId="21" xfId="0" applyFont="1" applyFill="1" applyBorder="1" applyAlignment="1">
      <alignment horizontal="center" wrapText="1"/>
    </xf>
    <xf numFmtId="0" fontId="2" fillId="4" borderId="26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0" fillId="0" borderId="1" xfId="0" applyNumberFormat="1" applyFont="1" applyFill="1" applyBorder="1" applyAlignment="1" applyProtection="1"/>
    <xf numFmtId="0" fontId="9" fillId="0" borderId="1" xfId="0" applyFont="1" applyFill="1" applyBorder="1"/>
    <xf numFmtId="0" fontId="1" fillId="2" borderId="11" xfId="0" applyFont="1" applyFill="1" applyBorder="1"/>
    <xf numFmtId="0" fontId="9" fillId="2" borderId="10" xfId="0" applyFont="1" applyFill="1" applyBorder="1"/>
    <xf numFmtId="0" fontId="1" fillId="0" borderId="11" xfId="0" applyFont="1" applyBorder="1"/>
    <xf numFmtId="0" fontId="9" fillId="0" borderId="12" xfId="0" applyFont="1" applyBorder="1"/>
  </cellXfs>
  <cellStyles count="8">
    <cellStyle name="Гиперссылка" xfId="1" builtinId="8"/>
    <cellStyle name="Гиперссылка 2" xfId="3"/>
    <cellStyle name="Обычный" xfId="0" builtinId="0"/>
    <cellStyle name="Обычный 2" xfId="4"/>
    <cellStyle name="Обычный 2 2" xfId="6"/>
    <cellStyle name="Обычный 2 3" xfId="7"/>
    <cellStyle name="Обычный 3" xfId="2"/>
    <cellStyle name="Обычный 4" xfId="5"/>
  </cellStyles>
  <dxfs count="0"/>
  <tableStyles count="0" defaultTableStyle="TableStyleMedium2" defaultPivotStyle="PivotStyleLight16"/>
  <colors>
    <mruColors>
      <color rgb="FF0000CC"/>
      <color rgb="FFB9FFB9"/>
      <color rgb="FF33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eganovvova@gmail.com" TargetMode="External"/><Relationship Id="rId13" Type="http://schemas.openxmlformats.org/officeDocument/2006/relationships/hyperlink" Target="mailto:elizabeth.korzhova@gmail.com" TargetMode="External"/><Relationship Id="rId18" Type="http://schemas.openxmlformats.org/officeDocument/2006/relationships/hyperlink" Target="mailto:wadym.0b@gmail.com" TargetMode="External"/><Relationship Id="rId26" Type="http://schemas.openxmlformats.org/officeDocument/2006/relationships/hyperlink" Target="mailto:kiforenko2000@gmail.com" TargetMode="External"/><Relationship Id="rId3" Type="http://schemas.openxmlformats.org/officeDocument/2006/relationships/hyperlink" Target="mailto:vehpbr0673379013@gmail.com" TargetMode="External"/><Relationship Id="rId21" Type="http://schemas.openxmlformats.org/officeDocument/2006/relationships/hyperlink" Target="mailto:ivanenko0276@gmail.com" TargetMode="External"/><Relationship Id="rId7" Type="http://schemas.openxmlformats.org/officeDocument/2006/relationships/hyperlink" Target="mailto:danylopetrik@gmail.com" TargetMode="External"/><Relationship Id="rId12" Type="http://schemas.openxmlformats.org/officeDocument/2006/relationships/hyperlink" Target="mailto:kuzmenko1704@gmail.com" TargetMode="External"/><Relationship Id="rId17" Type="http://schemas.openxmlformats.org/officeDocument/2006/relationships/hyperlink" Target="mailto:treedimober@gmail.com" TargetMode="External"/><Relationship Id="rId25" Type="http://schemas.openxmlformats.org/officeDocument/2006/relationships/hyperlink" Target="mailto:maksim30049@gmail.com" TargetMode="External"/><Relationship Id="rId2" Type="http://schemas.openxmlformats.org/officeDocument/2006/relationships/hyperlink" Target="mailto:mihailplackov@gmail.com" TargetMode="External"/><Relationship Id="rId16" Type="http://schemas.openxmlformats.org/officeDocument/2006/relationships/hyperlink" Target="mailto:alexey.zhurko0@gmail.com" TargetMode="External"/><Relationship Id="rId20" Type="http://schemas.openxmlformats.org/officeDocument/2006/relationships/hyperlink" Target="mailto:artem.viznuk@gmail.com" TargetMode="External"/><Relationship Id="rId1" Type="http://schemas.openxmlformats.org/officeDocument/2006/relationships/hyperlink" Target="mailto:muhatasov22@ukr.net" TargetMode="External"/><Relationship Id="rId6" Type="http://schemas.openxmlformats.org/officeDocument/2006/relationships/hyperlink" Target="mailto:semtaras20@gmail.com" TargetMode="External"/><Relationship Id="rId11" Type="http://schemas.openxmlformats.org/officeDocument/2006/relationships/hyperlink" Target="mailto:nikita.kutsenko2@gmail.com" TargetMode="External"/><Relationship Id="rId24" Type="http://schemas.openxmlformats.org/officeDocument/2006/relationships/hyperlink" Target="mailto:vlad_dior@yahoo.com" TargetMode="External"/><Relationship Id="rId5" Type="http://schemas.openxmlformats.org/officeDocument/2006/relationships/hyperlink" Target="mailto:youri.timokhin@gmail.com" TargetMode="External"/><Relationship Id="rId15" Type="http://schemas.openxmlformats.org/officeDocument/2006/relationships/hyperlink" Target="mailto:lordavalur@gmail.com" TargetMode="External"/><Relationship Id="rId23" Type="http://schemas.openxmlformats.org/officeDocument/2006/relationships/hyperlink" Target="mailto:pluzhnyk.artem@gmail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mailto:vadim807789@gmail.com" TargetMode="External"/><Relationship Id="rId19" Type="http://schemas.openxmlformats.org/officeDocument/2006/relationships/hyperlink" Target="mailto:dima.burlai70@gmail.com" TargetMode="External"/><Relationship Id="rId4" Type="http://schemas.openxmlformats.org/officeDocument/2006/relationships/hyperlink" Target="mailto:makc3369@gmail.com" TargetMode="External"/><Relationship Id="rId9" Type="http://schemas.openxmlformats.org/officeDocument/2006/relationships/hyperlink" Target="mailto:obertandanylo1@gmail.com" TargetMode="External"/><Relationship Id="rId14" Type="http://schemas.openxmlformats.org/officeDocument/2006/relationships/hyperlink" Target="mailto:andrey.kovyarov@gmail.com" TargetMode="External"/><Relationship Id="rId22" Type="http://schemas.openxmlformats.org/officeDocument/2006/relationships/hyperlink" Target="mailto:vadik23091998@gmail.com" TargetMode="External"/><Relationship Id="rId27" Type="http://schemas.openxmlformats.org/officeDocument/2006/relationships/hyperlink" Target="mailto:vika.ivanchuk20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46"/>
  <sheetViews>
    <sheetView tabSelected="1" zoomScaleNormal="100" workbookViewId="0">
      <pane xSplit="2" ySplit="1" topLeftCell="AQ2" activePane="bottomRight" state="frozen"/>
      <selection pane="topRight" activeCell="C1" sqref="C1"/>
      <selection pane="bottomLeft" activeCell="A2" sqref="A2"/>
      <selection pane="bottomRight" activeCell="BH13" sqref="BH13:BL13"/>
    </sheetView>
  </sheetViews>
  <sheetFormatPr defaultRowHeight="15" outlineLevelRow="1" outlineLevelCol="1" x14ac:dyDescent="0.25"/>
  <cols>
    <col min="2" max="2" width="40" customWidth="1"/>
    <col min="3" max="3" width="10.140625" hidden="1" customWidth="1" outlineLevel="1"/>
    <col min="4" max="4" width="9.140625" style="1" hidden="1" customWidth="1" outlineLevel="1"/>
    <col min="5" max="6" width="9.140625" hidden="1" customWidth="1" outlineLevel="1"/>
    <col min="7" max="7" width="9.140625" collapsed="1"/>
    <col min="9" max="43" width="9.140625" customWidth="1" outlineLevel="1"/>
    <col min="46" max="46" width="9.28515625" customWidth="1"/>
    <col min="47" max="47" width="8" hidden="1" customWidth="1" outlineLevel="1"/>
    <col min="48" max="52" width="9.140625" hidden="1" customWidth="1" outlineLevel="1"/>
    <col min="53" max="53" width="10.7109375" hidden="1" customWidth="1" outlineLevel="1"/>
    <col min="54" max="54" width="9.140625" hidden="1" customWidth="1" outlineLevel="1"/>
    <col min="55" max="55" width="18.28515625" hidden="1" customWidth="1" outlineLevel="1"/>
    <col min="56" max="56" width="9.140625" collapsed="1"/>
    <col min="60" max="60" width="16.140625" customWidth="1"/>
  </cols>
  <sheetData>
    <row r="1" spans="1:64" ht="15.75" thickBot="1" x14ac:dyDescent="0.3">
      <c r="B1" s="1"/>
      <c r="C1" s="197" t="s">
        <v>60</v>
      </c>
      <c r="D1" s="198"/>
      <c r="E1" s="198"/>
      <c r="F1" s="198"/>
      <c r="G1" s="199"/>
      <c r="H1" s="200" t="s">
        <v>55</v>
      </c>
      <c r="I1" s="202" t="s">
        <v>247</v>
      </c>
      <c r="J1" s="203"/>
      <c r="K1" s="203"/>
      <c r="L1" s="204"/>
      <c r="M1" s="202" t="s">
        <v>248</v>
      </c>
      <c r="N1" s="203"/>
      <c r="O1" s="203"/>
      <c r="P1" s="204"/>
      <c r="Q1" s="212" t="s">
        <v>249</v>
      </c>
      <c r="R1" s="213"/>
      <c r="S1" s="213"/>
      <c r="T1" s="214"/>
      <c r="U1" s="202" t="s">
        <v>250</v>
      </c>
      <c r="V1" s="203"/>
      <c r="W1" s="203"/>
      <c r="X1" s="204"/>
      <c r="Y1" s="202" t="s">
        <v>251</v>
      </c>
      <c r="Z1" s="203"/>
      <c r="AA1" s="203"/>
      <c r="AB1" s="204"/>
      <c r="AC1" s="202" t="s">
        <v>252</v>
      </c>
      <c r="AD1" s="203"/>
      <c r="AE1" s="203"/>
      <c r="AF1" s="204"/>
      <c r="AG1" s="202" t="s">
        <v>253</v>
      </c>
      <c r="AH1" s="203"/>
      <c r="AI1" s="204"/>
      <c r="AJ1" s="202" t="s">
        <v>254</v>
      </c>
      <c r="AK1" s="203"/>
      <c r="AL1" s="205"/>
      <c r="AM1" s="206" t="s">
        <v>33</v>
      </c>
      <c r="AN1" s="207"/>
      <c r="AO1" s="208"/>
      <c r="AP1" s="195" t="s">
        <v>34</v>
      </c>
      <c r="AQ1" s="196"/>
      <c r="AR1" s="186" t="s">
        <v>32</v>
      </c>
      <c r="AS1" s="188" t="s">
        <v>42</v>
      </c>
      <c r="AT1" s="52"/>
      <c r="AU1" s="189" t="s">
        <v>39</v>
      </c>
      <c r="AV1" s="190"/>
      <c r="AW1" s="190"/>
      <c r="AX1" s="190"/>
      <c r="AY1" s="191"/>
      <c r="AZ1" s="53"/>
      <c r="BA1" s="192" t="s">
        <v>44</v>
      </c>
      <c r="BB1" s="192" t="s">
        <v>43</v>
      </c>
      <c r="BC1" s="1"/>
      <c r="BD1" s="1" t="s">
        <v>62</v>
      </c>
      <c r="BE1" s="1"/>
      <c r="BH1" s="194" t="s">
        <v>23</v>
      </c>
      <c r="BI1" s="194"/>
      <c r="BJ1" s="194"/>
      <c r="BK1" s="194"/>
      <c r="BL1" s="194"/>
    </row>
    <row r="2" spans="1:64" ht="69.75" customHeight="1" thickBot="1" x14ac:dyDescent="0.3">
      <c r="A2" s="148" t="s">
        <v>237</v>
      </c>
      <c r="B2" s="146" t="s">
        <v>129</v>
      </c>
      <c r="C2" s="80" t="s">
        <v>57</v>
      </c>
      <c r="D2" s="3" t="s">
        <v>58</v>
      </c>
      <c r="E2" s="3" t="s">
        <v>244</v>
      </c>
      <c r="F2" s="3" t="s">
        <v>16</v>
      </c>
      <c r="G2" s="81" t="s">
        <v>17</v>
      </c>
      <c r="H2" s="201"/>
      <c r="I2" s="12" t="s">
        <v>24</v>
      </c>
      <c r="J2" s="9" t="s">
        <v>25</v>
      </c>
      <c r="K2" s="9" t="s">
        <v>26</v>
      </c>
      <c r="L2" s="13" t="s">
        <v>242</v>
      </c>
      <c r="M2" s="12" t="s">
        <v>24</v>
      </c>
      <c r="N2" s="9" t="s">
        <v>25</v>
      </c>
      <c r="O2" s="9" t="s">
        <v>26</v>
      </c>
      <c r="P2" s="13" t="s">
        <v>242</v>
      </c>
      <c r="Q2" s="12" t="s">
        <v>24</v>
      </c>
      <c r="R2" s="9" t="s">
        <v>25</v>
      </c>
      <c r="S2" s="9" t="s">
        <v>26</v>
      </c>
      <c r="T2" s="13" t="s">
        <v>242</v>
      </c>
      <c r="U2" s="12" t="s">
        <v>24</v>
      </c>
      <c r="V2" s="9" t="s">
        <v>25</v>
      </c>
      <c r="W2" s="9" t="s">
        <v>26</v>
      </c>
      <c r="X2" s="13" t="s">
        <v>242</v>
      </c>
      <c r="Y2" s="12" t="s">
        <v>27</v>
      </c>
      <c r="Z2" s="9" t="s">
        <v>28</v>
      </c>
      <c r="AA2" s="9" t="s">
        <v>26</v>
      </c>
      <c r="AB2" s="13" t="s">
        <v>242</v>
      </c>
      <c r="AC2" s="10" t="s">
        <v>27</v>
      </c>
      <c r="AD2" s="9" t="s">
        <v>28</v>
      </c>
      <c r="AE2" s="9" t="s">
        <v>26</v>
      </c>
      <c r="AF2" s="13" t="s">
        <v>242</v>
      </c>
      <c r="AG2" s="12" t="s">
        <v>29</v>
      </c>
      <c r="AH2" s="9" t="s">
        <v>26</v>
      </c>
      <c r="AI2" s="13" t="s">
        <v>242</v>
      </c>
      <c r="AJ2" s="12" t="s">
        <v>30</v>
      </c>
      <c r="AK2" s="9" t="s">
        <v>26</v>
      </c>
      <c r="AL2" s="13" t="s">
        <v>242</v>
      </c>
      <c r="AM2" s="72" t="s">
        <v>61</v>
      </c>
      <c r="AN2" s="35"/>
      <c r="AO2" s="36"/>
      <c r="AP2" s="10"/>
      <c r="AQ2" s="31"/>
      <c r="AR2" s="187"/>
      <c r="AS2" s="188"/>
      <c r="AT2" s="54"/>
      <c r="AU2" s="86" t="s">
        <v>40</v>
      </c>
      <c r="AV2" s="87" t="s">
        <v>46</v>
      </c>
      <c r="AW2" s="87" t="s">
        <v>47</v>
      </c>
      <c r="AX2" s="96" t="s">
        <v>48</v>
      </c>
      <c r="AY2" s="88" t="s">
        <v>41</v>
      </c>
      <c r="AZ2" s="55" t="s">
        <v>45</v>
      </c>
      <c r="BA2" s="193"/>
      <c r="BB2" s="193"/>
      <c r="BC2" s="90" t="s">
        <v>53</v>
      </c>
      <c r="BD2" s="1"/>
      <c r="BE2" s="1"/>
      <c r="BH2" s="126" t="s">
        <v>19</v>
      </c>
      <c r="BI2" s="127" t="s">
        <v>20</v>
      </c>
      <c r="BJ2" s="127" t="s">
        <v>21</v>
      </c>
      <c r="BK2" s="127" t="s">
        <v>15</v>
      </c>
      <c r="BL2" s="128" t="s">
        <v>22</v>
      </c>
    </row>
    <row r="3" spans="1:64" ht="16.5" outlineLevel="1" thickBot="1" x14ac:dyDescent="0.3">
      <c r="A3" s="2">
        <v>1</v>
      </c>
      <c r="B3" s="172" t="s">
        <v>64</v>
      </c>
      <c r="C3" s="136"/>
      <c r="D3" s="7"/>
      <c r="E3" s="7"/>
      <c r="F3" s="7"/>
      <c r="G3" s="82">
        <f>SUM(C3:F3)</f>
        <v>0</v>
      </c>
      <c r="H3" s="76"/>
      <c r="I3" s="14"/>
      <c r="J3" s="2"/>
      <c r="K3" s="2"/>
      <c r="L3" s="15"/>
      <c r="M3" s="14"/>
      <c r="N3" s="2"/>
      <c r="O3" s="2"/>
      <c r="P3" s="19"/>
      <c r="Q3" s="14"/>
      <c r="R3" s="2"/>
      <c r="S3" s="2"/>
      <c r="T3" s="19"/>
      <c r="U3" s="14"/>
      <c r="V3" s="2"/>
      <c r="W3" s="2"/>
      <c r="X3" s="15"/>
      <c r="Y3" s="14"/>
      <c r="Z3" s="2"/>
      <c r="AA3" s="2"/>
      <c r="AB3" s="15"/>
      <c r="AC3" s="11"/>
      <c r="AD3" s="2"/>
      <c r="AE3" s="2"/>
      <c r="AF3" s="15"/>
      <c r="AG3" s="14"/>
      <c r="AH3" s="2"/>
      <c r="AI3" s="15"/>
      <c r="AJ3" s="14"/>
      <c r="AK3" s="2"/>
      <c r="AL3" s="19"/>
      <c r="AM3" s="67"/>
      <c r="AN3" s="37"/>
      <c r="AO3" s="38"/>
      <c r="AP3" s="25"/>
      <c r="AQ3" s="32"/>
      <c r="AR3" s="84">
        <f>ROUND(SUM(G3:AQ3),0)</f>
        <v>0</v>
      </c>
      <c r="AS3" s="94"/>
      <c r="AT3" s="1"/>
      <c r="AU3" s="118"/>
      <c r="AV3" s="47"/>
      <c r="AW3" s="107"/>
      <c r="AX3" s="85"/>
      <c r="AY3" s="95"/>
      <c r="AZ3" s="11"/>
      <c r="BA3" s="101"/>
      <c r="BB3" s="114">
        <f t="shared" ref="BB3:BB23" si="0">SUM(AS3,BA3)</f>
        <v>0</v>
      </c>
      <c r="BC3" s="91" t="str">
        <f>IF(BB3&gt;=90,"відмінно",IF(AND(BB3&gt;=75,BB3&lt;90),"добре",IF(AND(BB3&gt;=60,BB3&lt;75),"задовільно","незадовільно")))</f>
        <v>незадовільно</v>
      </c>
      <c r="BD3" s="1"/>
      <c r="BE3" s="1"/>
      <c r="BH3" s="176">
        <v>1</v>
      </c>
      <c r="BI3" s="2">
        <v>2</v>
      </c>
      <c r="BJ3" s="2">
        <v>2</v>
      </c>
      <c r="BK3" s="2">
        <v>1</v>
      </c>
      <c r="BL3" s="130">
        <f>SUM(BI3:BK3)</f>
        <v>5</v>
      </c>
    </row>
    <row r="4" spans="1:64" ht="16.5" outlineLevel="1" thickBot="1" x14ac:dyDescent="0.3">
      <c r="A4" s="2">
        <v>2</v>
      </c>
      <c r="B4" s="173" t="s">
        <v>65</v>
      </c>
      <c r="C4" s="136"/>
      <c r="D4" s="7"/>
      <c r="E4" s="7"/>
      <c r="F4" s="7"/>
      <c r="G4" s="82">
        <f t="shared" ref="G4:G23" si="1">SUM(C4:F4)</f>
        <v>0</v>
      </c>
      <c r="H4" s="76"/>
      <c r="I4" s="14"/>
      <c r="J4" s="2"/>
      <c r="K4" s="2"/>
      <c r="L4" s="15"/>
      <c r="M4" s="14"/>
      <c r="N4" s="2"/>
      <c r="O4" s="2"/>
      <c r="P4" s="19"/>
      <c r="Q4" s="14"/>
      <c r="R4" s="2"/>
      <c r="S4" s="2"/>
      <c r="T4" s="19"/>
      <c r="U4" s="14"/>
      <c r="V4" s="2"/>
      <c r="W4" s="2"/>
      <c r="X4" s="15"/>
      <c r="Y4" s="14"/>
      <c r="Z4" s="2"/>
      <c r="AA4" s="2"/>
      <c r="AB4" s="15"/>
      <c r="AC4" s="11"/>
      <c r="AD4" s="2"/>
      <c r="AE4" s="2"/>
      <c r="AF4" s="15"/>
      <c r="AG4" s="14"/>
      <c r="AH4" s="2"/>
      <c r="AI4" s="15"/>
      <c r="AJ4" s="14"/>
      <c r="AK4" s="2"/>
      <c r="AL4" s="19"/>
      <c r="AM4" s="67"/>
      <c r="AN4" s="37"/>
      <c r="AO4" s="38"/>
      <c r="AP4" s="25"/>
      <c r="AQ4" s="32"/>
      <c r="AR4" s="84">
        <f t="shared" ref="AR4:AR23" si="2">ROUND(SUM(G4:AQ4),0)</f>
        <v>0</v>
      </c>
      <c r="AS4" s="94"/>
      <c r="AT4" s="1"/>
      <c r="AU4" s="116"/>
      <c r="AV4" s="47"/>
      <c r="AW4" s="108"/>
      <c r="AX4" s="47"/>
      <c r="AY4" s="95"/>
      <c r="AZ4" s="11"/>
      <c r="BA4" s="101"/>
      <c r="BB4" s="114">
        <f t="shared" si="0"/>
        <v>0</v>
      </c>
      <c r="BC4" s="91" t="str">
        <f t="shared" ref="BC4:BC23" si="3">IF(BB4&gt;=90,"відмінно",IF(AND(BB4&gt;=75,BB4&lt;90),"добре",IF(AND(BB4&gt;=60,BB4&lt;75),"задовільно","незадовільно")))</f>
        <v>незадовільно</v>
      </c>
      <c r="BD4" s="1"/>
      <c r="BE4" s="1"/>
      <c r="BH4" s="176">
        <v>2</v>
      </c>
      <c r="BI4" s="2">
        <v>2</v>
      </c>
      <c r="BJ4" s="2">
        <v>2</v>
      </c>
      <c r="BK4" s="2">
        <v>1</v>
      </c>
      <c r="BL4" s="130">
        <f t="shared" ref="BL4:BL10" si="4">SUM(BI4:BK4)</f>
        <v>5</v>
      </c>
    </row>
    <row r="5" spans="1:64" ht="16.5" outlineLevel="1" thickBot="1" x14ac:dyDescent="0.3">
      <c r="A5" s="2">
        <v>3</v>
      </c>
      <c r="B5" s="172" t="s">
        <v>66</v>
      </c>
      <c r="C5" s="136"/>
      <c r="D5" s="7"/>
      <c r="E5" s="7"/>
      <c r="F5" s="7"/>
      <c r="G5" s="82">
        <f t="shared" si="1"/>
        <v>0</v>
      </c>
      <c r="H5" s="76"/>
      <c r="I5" s="14">
        <v>2</v>
      </c>
      <c r="J5" s="2">
        <v>2</v>
      </c>
      <c r="K5" s="2">
        <v>1</v>
      </c>
      <c r="L5" s="15"/>
      <c r="M5" s="14">
        <v>2</v>
      </c>
      <c r="N5" s="2"/>
      <c r="O5" s="2">
        <v>1</v>
      </c>
      <c r="P5" s="19"/>
      <c r="Q5" s="14"/>
      <c r="R5" s="2"/>
      <c r="S5" s="2"/>
      <c r="T5" s="19"/>
      <c r="U5" s="14"/>
      <c r="V5" s="2"/>
      <c r="W5" s="2"/>
      <c r="X5" s="15"/>
      <c r="Y5" s="14"/>
      <c r="Z5" s="2"/>
      <c r="AA5" s="2"/>
      <c r="AB5" s="15"/>
      <c r="AC5" s="11"/>
      <c r="AD5" s="2"/>
      <c r="AE5" s="2"/>
      <c r="AF5" s="15"/>
      <c r="AG5" s="14"/>
      <c r="AH5" s="2"/>
      <c r="AI5" s="15"/>
      <c r="AJ5" s="14"/>
      <c r="AK5" s="2"/>
      <c r="AL5" s="19"/>
      <c r="AM5" s="67"/>
      <c r="AN5" s="37"/>
      <c r="AO5" s="38"/>
      <c r="AP5" s="25"/>
      <c r="AQ5" s="32"/>
      <c r="AR5" s="84">
        <f t="shared" si="2"/>
        <v>8</v>
      </c>
      <c r="AS5" s="94"/>
      <c r="AT5" s="1"/>
      <c r="AU5" s="116"/>
      <c r="AV5" s="47"/>
      <c r="AW5" s="108"/>
      <c r="AX5" s="47"/>
      <c r="AY5" s="95"/>
      <c r="AZ5" s="11"/>
      <c r="BA5" s="101"/>
      <c r="BB5" s="114">
        <f t="shared" si="0"/>
        <v>0</v>
      </c>
      <c r="BC5" s="91" t="str">
        <f t="shared" si="3"/>
        <v>незадовільно</v>
      </c>
      <c r="BD5" s="1"/>
      <c r="BE5" s="1"/>
      <c r="BH5" s="176">
        <v>3</v>
      </c>
      <c r="BI5" s="2">
        <v>2</v>
      </c>
      <c r="BJ5" s="2">
        <v>2</v>
      </c>
      <c r="BK5" s="2">
        <v>1</v>
      </c>
      <c r="BL5" s="130">
        <f t="shared" si="4"/>
        <v>5</v>
      </c>
    </row>
    <row r="6" spans="1:64" ht="16.5" outlineLevel="1" thickBot="1" x14ac:dyDescent="0.3">
      <c r="A6" s="2">
        <v>4</v>
      </c>
      <c r="B6" s="174" t="s">
        <v>67</v>
      </c>
      <c r="C6" s="136"/>
      <c r="D6" s="7"/>
      <c r="E6" s="7"/>
      <c r="F6" s="7"/>
      <c r="G6" s="82">
        <f t="shared" si="1"/>
        <v>0</v>
      </c>
      <c r="H6" s="76"/>
      <c r="I6" s="14"/>
      <c r="J6" s="2"/>
      <c r="K6" s="2"/>
      <c r="L6" s="15"/>
      <c r="M6" s="14"/>
      <c r="N6" s="2"/>
      <c r="O6" s="2"/>
      <c r="P6" s="19"/>
      <c r="Q6" s="14"/>
      <c r="R6" s="2"/>
      <c r="S6" s="2"/>
      <c r="T6" s="19"/>
      <c r="U6" s="14"/>
      <c r="V6" s="23"/>
      <c r="W6" s="2"/>
      <c r="X6" s="15"/>
      <c r="Y6" s="14"/>
      <c r="Z6" s="2"/>
      <c r="AA6" s="2"/>
      <c r="AB6" s="15"/>
      <c r="AC6" s="11"/>
      <c r="AD6" s="2"/>
      <c r="AE6" s="2"/>
      <c r="AF6" s="15"/>
      <c r="AG6" s="14"/>
      <c r="AH6" s="2"/>
      <c r="AI6" s="15"/>
      <c r="AJ6" s="14"/>
      <c r="AK6" s="2"/>
      <c r="AL6" s="19"/>
      <c r="AM6" s="67"/>
      <c r="AN6" s="37"/>
      <c r="AO6" s="38"/>
      <c r="AP6" s="25"/>
      <c r="AQ6" s="32"/>
      <c r="AR6" s="84">
        <f t="shared" si="2"/>
        <v>0</v>
      </c>
      <c r="AS6" s="94"/>
      <c r="AT6" s="1"/>
      <c r="AU6" s="116"/>
      <c r="AV6" s="47"/>
      <c r="AW6" s="108"/>
      <c r="AX6" s="47"/>
      <c r="AY6" s="95"/>
      <c r="AZ6" s="11"/>
      <c r="BA6" s="102"/>
      <c r="BB6" s="114">
        <f t="shared" si="0"/>
        <v>0</v>
      </c>
      <c r="BC6" s="92" t="str">
        <f t="shared" si="3"/>
        <v>незадовільно</v>
      </c>
      <c r="BD6" s="1"/>
      <c r="BE6" s="1"/>
      <c r="BH6" s="176">
        <v>4</v>
      </c>
      <c r="BI6" s="2">
        <v>2</v>
      </c>
      <c r="BJ6" s="2">
        <v>2</v>
      </c>
      <c r="BK6" s="2">
        <v>1</v>
      </c>
      <c r="BL6" s="130">
        <f t="shared" si="4"/>
        <v>5</v>
      </c>
    </row>
    <row r="7" spans="1:64" s="46" customFormat="1" ht="16.5" outlineLevel="1" thickBot="1" x14ac:dyDescent="0.3">
      <c r="A7" s="23">
        <v>5</v>
      </c>
      <c r="B7" s="172" t="s">
        <v>68</v>
      </c>
      <c r="C7" s="136"/>
      <c r="D7" s="43"/>
      <c r="E7" s="43"/>
      <c r="F7" s="43"/>
      <c r="G7" s="82">
        <f t="shared" si="1"/>
        <v>0</v>
      </c>
      <c r="H7" s="97"/>
      <c r="I7" s="58">
        <v>2</v>
      </c>
      <c r="J7" s="23">
        <v>2</v>
      </c>
      <c r="K7" s="23">
        <v>1</v>
      </c>
      <c r="L7" s="44"/>
      <c r="M7" s="58">
        <v>2</v>
      </c>
      <c r="N7" s="23">
        <v>2</v>
      </c>
      <c r="O7" s="23">
        <v>1</v>
      </c>
      <c r="P7" s="59"/>
      <c r="Q7" s="58">
        <v>2</v>
      </c>
      <c r="R7" s="23">
        <v>2</v>
      </c>
      <c r="S7" s="23">
        <v>1</v>
      </c>
      <c r="T7" s="44">
        <v>1</v>
      </c>
      <c r="U7" s="58">
        <v>2</v>
      </c>
      <c r="V7" s="23">
        <v>2</v>
      </c>
      <c r="W7" s="23">
        <v>1</v>
      </c>
      <c r="X7" s="44">
        <v>1</v>
      </c>
      <c r="Y7" s="58">
        <v>2</v>
      </c>
      <c r="Z7" s="23">
        <v>2</v>
      </c>
      <c r="AA7" s="23">
        <v>1</v>
      </c>
      <c r="AB7" s="44">
        <v>1</v>
      </c>
      <c r="AC7" s="45"/>
      <c r="AD7" s="23"/>
      <c r="AE7" s="23"/>
      <c r="AF7" s="44"/>
      <c r="AG7" s="58"/>
      <c r="AH7" s="23"/>
      <c r="AI7" s="44"/>
      <c r="AJ7" s="58"/>
      <c r="AK7" s="23"/>
      <c r="AL7" s="59"/>
      <c r="AM7" s="67"/>
      <c r="AN7" s="37"/>
      <c r="AO7" s="38"/>
      <c r="AP7" s="98">
        <v>1</v>
      </c>
      <c r="AQ7" s="99"/>
      <c r="AR7" s="84">
        <f t="shared" si="2"/>
        <v>29</v>
      </c>
      <c r="AS7" s="94"/>
      <c r="AU7" s="116"/>
      <c r="AV7" s="23"/>
      <c r="AW7" s="109"/>
      <c r="AX7" s="23"/>
      <c r="AY7" s="100"/>
      <c r="AZ7" s="45"/>
      <c r="BA7" s="101"/>
      <c r="BB7" s="103">
        <f t="shared" si="0"/>
        <v>0</v>
      </c>
      <c r="BC7" s="57" t="str">
        <f t="shared" si="3"/>
        <v>незадовільно</v>
      </c>
      <c r="BH7" s="176">
        <v>5</v>
      </c>
      <c r="BI7" s="23">
        <v>3</v>
      </c>
      <c r="BJ7" s="23">
        <v>3</v>
      </c>
      <c r="BK7" s="23">
        <v>1</v>
      </c>
      <c r="BL7" s="131">
        <f t="shared" si="4"/>
        <v>7</v>
      </c>
    </row>
    <row r="8" spans="1:64" ht="16.5" outlineLevel="1" thickBot="1" x14ac:dyDescent="0.3">
      <c r="A8" s="2">
        <v>6</v>
      </c>
      <c r="B8" s="174" t="s">
        <v>69</v>
      </c>
      <c r="C8" s="136"/>
      <c r="D8" s="7"/>
      <c r="E8" s="7"/>
      <c r="F8" s="7"/>
      <c r="G8" s="82">
        <f t="shared" si="1"/>
        <v>0</v>
      </c>
      <c r="H8" s="76"/>
      <c r="I8" s="14"/>
      <c r="J8" s="2"/>
      <c r="K8" s="2"/>
      <c r="L8" s="15"/>
      <c r="M8" s="14"/>
      <c r="N8" s="2"/>
      <c r="O8" s="2"/>
      <c r="P8" s="19"/>
      <c r="Q8" s="14"/>
      <c r="R8" s="2"/>
      <c r="S8" s="2"/>
      <c r="T8" s="19"/>
      <c r="U8" s="14"/>
      <c r="V8" s="23"/>
      <c r="W8" s="2"/>
      <c r="X8" s="15"/>
      <c r="Y8" s="14"/>
      <c r="Z8" s="2"/>
      <c r="AA8" s="2"/>
      <c r="AB8" s="15"/>
      <c r="AC8" s="11"/>
      <c r="AD8" s="2"/>
      <c r="AE8" s="2"/>
      <c r="AF8" s="15"/>
      <c r="AG8" s="14"/>
      <c r="AH8" s="2"/>
      <c r="AI8" s="15"/>
      <c r="AJ8" s="14"/>
      <c r="AK8" s="2"/>
      <c r="AL8" s="19"/>
      <c r="AM8" s="67"/>
      <c r="AN8" s="37"/>
      <c r="AO8" s="38"/>
      <c r="AP8" s="25"/>
      <c r="AQ8" s="32"/>
      <c r="AR8" s="84">
        <f t="shared" si="2"/>
        <v>0</v>
      </c>
      <c r="AS8" s="94"/>
      <c r="AT8" s="1"/>
      <c r="AU8" s="116"/>
      <c r="AV8" s="47"/>
      <c r="AW8" s="108"/>
      <c r="AX8" s="47"/>
      <c r="AY8" s="95"/>
      <c r="AZ8" s="11"/>
      <c r="BA8" s="101"/>
      <c r="BB8" s="103">
        <f t="shared" si="0"/>
        <v>0</v>
      </c>
      <c r="BC8" s="91" t="str">
        <f t="shared" si="3"/>
        <v>незадовільно</v>
      </c>
      <c r="BD8" s="1"/>
      <c r="BE8" s="1"/>
      <c r="BH8" s="176">
        <v>6</v>
      </c>
      <c r="BI8" s="2">
        <v>3</v>
      </c>
      <c r="BJ8" s="2">
        <v>3</v>
      </c>
      <c r="BK8" s="2">
        <v>1</v>
      </c>
      <c r="BL8" s="130">
        <f t="shared" si="4"/>
        <v>7</v>
      </c>
    </row>
    <row r="9" spans="1:64" ht="16.5" outlineLevel="1" thickBot="1" x14ac:dyDescent="0.3">
      <c r="A9" s="2">
        <v>7</v>
      </c>
      <c r="B9" s="174" t="s">
        <v>70</v>
      </c>
      <c r="C9" s="136"/>
      <c r="D9" s="7"/>
      <c r="E9" s="7"/>
      <c r="F9" s="7"/>
      <c r="G9" s="82">
        <f>SUM(D9:F9)</f>
        <v>0</v>
      </c>
      <c r="H9" s="76"/>
      <c r="I9" s="14"/>
      <c r="J9" s="2"/>
      <c r="K9" s="2"/>
      <c r="L9" s="15"/>
      <c r="M9" s="14"/>
      <c r="N9" s="2"/>
      <c r="O9" s="2"/>
      <c r="P9" s="19"/>
      <c r="Q9" s="14"/>
      <c r="R9" s="2"/>
      <c r="S9" s="2"/>
      <c r="T9" s="19"/>
      <c r="U9" s="14"/>
      <c r="V9" s="23"/>
      <c r="W9" s="2"/>
      <c r="X9" s="15"/>
      <c r="Y9" s="14"/>
      <c r="Z9" s="2"/>
      <c r="AA9" s="2"/>
      <c r="AB9" s="15"/>
      <c r="AC9" s="11"/>
      <c r="AD9" s="2"/>
      <c r="AE9" s="2"/>
      <c r="AF9" s="15"/>
      <c r="AG9" s="14"/>
      <c r="AH9" s="2"/>
      <c r="AI9" s="15"/>
      <c r="AJ9" s="14"/>
      <c r="AK9" s="2"/>
      <c r="AL9" s="19"/>
      <c r="AM9" s="67"/>
      <c r="AN9" s="37"/>
      <c r="AO9" s="38"/>
      <c r="AP9" s="25"/>
      <c r="AQ9" s="32"/>
      <c r="AR9" s="84">
        <f t="shared" si="2"/>
        <v>0</v>
      </c>
      <c r="AS9" s="94"/>
      <c r="AT9" s="34"/>
      <c r="AU9" s="116"/>
      <c r="AV9" s="47"/>
      <c r="AW9" s="108"/>
      <c r="AX9" s="47"/>
      <c r="AY9" s="113"/>
      <c r="AZ9" s="11"/>
      <c r="BA9" s="101"/>
      <c r="BB9" s="103">
        <f t="shared" si="0"/>
        <v>0</v>
      </c>
      <c r="BC9" s="91" t="str">
        <f t="shared" si="3"/>
        <v>незадовільно</v>
      </c>
      <c r="BD9" s="1"/>
      <c r="BE9" s="1"/>
      <c r="BH9" s="176">
        <v>7</v>
      </c>
      <c r="BI9" s="2">
        <v>4</v>
      </c>
      <c r="BJ9" s="2">
        <v>0</v>
      </c>
      <c r="BK9" s="2">
        <v>1</v>
      </c>
      <c r="BL9" s="130">
        <f t="shared" si="4"/>
        <v>5</v>
      </c>
    </row>
    <row r="10" spans="1:64" s="46" customFormat="1" ht="16.5" outlineLevel="1" thickBot="1" x14ac:dyDescent="0.3">
      <c r="A10" s="23">
        <v>8</v>
      </c>
      <c r="B10" s="174" t="s">
        <v>71</v>
      </c>
      <c r="C10" s="136"/>
      <c r="D10" s="43"/>
      <c r="E10" s="43"/>
      <c r="F10" s="43"/>
      <c r="G10" s="82">
        <f t="shared" si="1"/>
        <v>0</v>
      </c>
      <c r="H10" s="97"/>
      <c r="I10" s="58"/>
      <c r="J10" s="2"/>
      <c r="K10" s="23"/>
      <c r="L10" s="44"/>
      <c r="M10" s="58"/>
      <c r="N10" s="23"/>
      <c r="O10" s="23"/>
      <c r="P10" s="59"/>
      <c r="Q10" s="58"/>
      <c r="R10" s="23"/>
      <c r="S10" s="23"/>
      <c r="T10" s="59"/>
      <c r="U10" s="58"/>
      <c r="V10" s="23"/>
      <c r="W10" s="23"/>
      <c r="X10" s="44"/>
      <c r="Y10" s="58"/>
      <c r="Z10" s="23"/>
      <c r="AA10" s="23"/>
      <c r="AB10" s="44"/>
      <c r="AC10" s="45"/>
      <c r="AD10" s="23"/>
      <c r="AE10" s="23"/>
      <c r="AF10" s="44"/>
      <c r="AG10" s="58"/>
      <c r="AH10" s="23"/>
      <c r="AI10" s="44"/>
      <c r="AJ10" s="58"/>
      <c r="AK10" s="23"/>
      <c r="AL10" s="59"/>
      <c r="AM10" s="67"/>
      <c r="AN10" s="37"/>
      <c r="AO10" s="38"/>
      <c r="AP10" s="98"/>
      <c r="AQ10" s="99"/>
      <c r="AR10" s="84">
        <f t="shared" si="2"/>
        <v>0</v>
      </c>
      <c r="AS10" s="94"/>
      <c r="AU10" s="116"/>
      <c r="AV10" s="23"/>
      <c r="AW10" s="109"/>
      <c r="AX10" s="23"/>
      <c r="AY10" s="100"/>
      <c r="AZ10" s="45"/>
      <c r="BA10" s="101"/>
      <c r="BB10" s="103">
        <f t="shared" si="0"/>
        <v>0</v>
      </c>
      <c r="BC10" s="57" t="str">
        <f t="shared" si="3"/>
        <v>незадовільно</v>
      </c>
      <c r="BH10" s="176">
        <v>8</v>
      </c>
      <c r="BI10" s="23">
        <v>5</v>
      </c>
      <c r="BJ10" s="23">
        <v>0</v>
      </c>
      <c r="BK10" s="23">
        <v>1</v>
      </c>
      <c r="BL10" s="131">
        <f t="shared" si="4"/>
        <v>6</v>
      </c>
    </row>
    <row r="11" spans="1:64" s="46" customFormat="1" ht="16.5" outlineLevel="1" thickBot="1" x14ac:dyDescent="0.3">
      <c r="A11" s="23">
        <v>9</v>
      </c>
      <c r="B11" s="178" t="s">
        <v>72</v>
      </c>
      <c r="C11" s="136"/>
      <c r="D11" s="43"/>
      <c r="E11" s="43"/>
      <c r="F11" s="43"/>
      <c r="G11" s="82">
        <f t="shared" si="1"/>
        <v>0</v>
      </c>
      <c r="H11" s="97"/>
      <c r="I11" s="58"/>
      <c r="J11" s="2"/>
      <c r="K11" s="23"/>
      <c r="L11" s="44"/>
      <c r="M11" s="58"/>
      <c r="N11" s="23"/>
      <c r="O11" s="23"/>
      <c r="P11" s="59"/>
      <c r="Q11" s="58"/>
      <c r="R11" s="23"/>
      <c r="S11" s="23"/>
      <c r="T11" s="59"/>
      <c r="U11" s="58"/>
      <c r="V11" s="23"/>
      <c r="W11" s="23"/>
      <c r="X11" s="44"/>
      <c r="Y11" s="58"/>
      <c r="Z11" s="23"/>
      <c r="AA11" s="23"/>
      <c r="AB11" s="44"/>
      <c r="AC11" s="45"/>
      <c r="AD11" s="23"/>
      <c r="AE11" s="23"/>
      <c r="AF11" s="44"/>
      <c r="AG11" s="58"/>
      <c r="AH11" s="23"/>
      <c r="AI11" s="44"/>
      <c r="AJ11" s="58"/>
      <c r="AK11" s="23"/>
      <c r="AL11" s="59"/>
      <c r="AM11" s="67"/>
      <c r="AN11" s="37"/>
      <c r="AO11" s="38"/>
      <c r="AP11" s="98"/>
      <c r="AQ11" s="99"/>
      <c r="AR11" s="84">
        <f>ROUND(SUM(G11:AQ11),0)</f>
        <v>0</v>
      </c>
      <c r="AS11" s="94"/>
      <c r="AU11" s="116"/>
      <c r="AV11" s="23"/>
      <c r="AW11" s="109"/>
      <c r="AX11" s="23"/>
      <c r="AY11" s="100"/>
      <c r="AZ11" s="45"/>
      <c r="BA11" s="101"/>
      <c r="BB11" s="103">
        <f t="shared" si="0"/>
        <v>0</v>
      </c>
      <c r="BC11" s="57" t="str">
        <f t="shared" si="3"/>
        <v>незадовільно</v>
      </c>
      <c r="BH11" s="42" t="s">
        <v>243</v>
      </c>
      <c r="BI11" s="23"/>
      <c r="BJ11" s="23"/>
      <c r="BK11" s="23"/>
      <c r="BL11" s="131">
        <v>7</v>
      </c>
    </row>
    <row r="12" spans="1:64" ht="16.5" outlineLevel="1" thickBot="1" x14ac:dyDescent="0.3">
      <c r="A12" s="2">
        <v>10</v>
      </c>
      <c r="B12" s="174" t="s">
        <v>73</v>
      </c>
      <c r="C12" s="136"/>
      <c r="D12" s="7"/>
      <c r="E12" s="7"/>
      <c r="F12" s="7"/>
      <c r="G12" s="82">
        <f t="shared" si="1"/>
        <v>0</v>
      </c>
      <c r="H12" s="76"/>
      <c r="I12" s="14"/>
      <c r="J12" s="2"/>
      <c r="K12" s="2"/>
      <c r="L12" s="15"/>
      <c r="M12" s="14"/>
      <c r="N12" s="2"/>
      <c r="O12" s="2"/>
      <c r="P12" s="19"/>
      <c r="Q12" s="14"/>
      <c r="R12" s="2"/>
      <c r="S12" s="2"/>
      <c r="T12" s="19"/>
      <c r="U12" s="14"/>
      <c r="V12" s="23"/>
      <c r="W12" s="2"/>
      <c r="X12" s="15"/>
      <c r="Y12" s="14"/>
      <c r="Z12" s="23"/>
      <c r="AA12" s="2"/>
      <c r="AB12" s="15"/>
      <c r="AC12" s="11"/>
      <c r="AD12" s="23"/>
      <c r="AE12" s="2"/>
      <c r="AF12" s="15"/>
      <c r="AG12" s="14"/>
      <c r="AH12" s="2"/>
      <c r="AI12" s="15"/>
      <c r="AJ12" s="14"/>
      <c r="AK12" s="2"/>
      <c r="AL12" s="19"/>
      <c r="AM12" s="67"/>
      <c r="AN12" s="37"/>
      <c r="AO12" s="38"/>
      <c r="AP12" s="25"/>
      <c r="AQ12" s="32"/>
      <c r="AR12" s="84">
        <f t="shared" si="2"/>
        <v>0</v>
      </c>
      <c r="AS12" s="94"/>
      <c r="AT12" s="46"/>
      <c r="AU12" s="121"/>
      <c r="AV12" s="24"/>
      <c r="AW12" s="56"/>
      <c r="AX12" s="24"/>
      <c r="AY12" s="122"/>
      <c r="AZ12" s="123"/>
      <c r="BA12" s="124"/>
      <c r="BB12" s="125">
        <f t="shared" si="0"/>
        <v>0</v>
      </c>
      <c r="BC12" s="91" t="str">
        <f t="shared" si="3"/>
        <v>незадовільно</v>
      </c>
      <c r="BD12" s="1"/>
      <c r="BE12" s="1"/>
      <c r="BH12" s="42" t="s">
        <v>241</v>
      </c>
      <c r="BI12" s="2"/>
      <c r="BJ12" s="2"/>
      <c r="BK12" s="2"/>
      <c r="BL12" s="130">
        <v>8</v>
      </c>
    </row>
    <row r="13" spans="1:64" ht="16.5" outlineLevel="1" thickBot="1" x14ac:dyDescent="0.3">
      <c r="A13" s="2">
        <v>11</v>
      </c>
      <c r="B13" s="173" t="s">
        <v>245</v>
      </c>
      <c r="C13" s="136"/>
      <c r="D13" s="7"/>
      <c r="E13" s="7"/>
      <c r="F13" s="7"/>
      <c r="G13" s="82">
        <f t="shared" si="1"/>
        <v>0</v>
      </c>
      <c r="H13" s="76"/>
      <c r="I13" s="14"/>
      <c r="J13" s="2"/>
      <c r="K13" s="2"/>
      <c r="L13" s="15"/>
      <c r="M13" s="14"/>
      <c r="N13" s="2"/>
      <c r="O13" s="2"/>
      <c r="P13" s="19"/>
      <c r="Q13" s="14"/>
      <c r="R13" s="2"/>
      <c r="S13" s="2"/>
      <c r="T13" s="19"/>
      <c r="U13" s="14"/>
      <c r="V13" s="23"/>
      <c r="W13" s="2"/>
      <c r="X13" s="15"/>
      <c r="Y13" s="14"/>
      <c r="Z13" s="23"/>
      <c r="AA13" s="2"/>
      <c r="AB13" s="15"/>
      <c r="AC13" s="11"/>
      <c r="AD13" s="23"/>
      <c r="AE13" s="2"/>
      <c r="AF13" s="15"/>
      <c r="AG13" s="14"/>
      <c r="AH13" s="2"/>
      <c r="AI13" s="15"/>
      <c r="AJ13" s="14"/>
      <c r="AK13" s="2"/>
      <c r="AL13" s="19"/>
      <c r="AM13" s="67"/>
      <c r="AN13" s="37"/>
      <c r="AO13" s="38"/>
      <c r="AP13" s="25"/>
      <c r="AQ13" s="32"/>
      <c r="AR13" s="84">
        <f t="shared" si="2"/>
        <v>0</v>
      </c>
      <c r="AS13" s="94"/>
      <c r="AT13" s="1"/>
      <c r="AU13" s="116"/>
      <c r="AV13" s="47"/>
      <c r="AW13" s="108"/>
      <c r="AX13" s="47"/>
      <c r="AY13" s="95"/>
      <c r="AZ13" s="11"/>
      <c r="BA13" s="101"/>
      <c r="BB13" s="103">
        <f t="shared" si="0"/>
        <v>0</v>
      </c>
      <c r="BC13" s="91" t="str">
        <f t="shared" si="3"/>
        <v>незадовільно</v>
      </c>
      <c r="BD13" s="1"/>
      <c r="BE13" s="1"/>
      <c r="BH13" s="218" t="s">
        <v>18</v>
      </c>
      <c r="BI13" s="219"/>
      <c r="BJ13" s="219"/>
      <c r="BK13" s="219"/>
      <c r="BL13" s="220">
        <f>SUM(BL3:BL12)</f>
        <v>60</v>
      </c>
    </row>
    <row r="14" spans="1:64" ht="16.5" outlineLevel="1" thickBot="1" x14ac:dyDescent="0.3">
      <c r="A14" s="135">
        <v>12</v>
      </c>
      <c r="B14" s="173" t="s">
        <v>75</v>
      </c>
      <c r="C14" s="136"/>
      <c r="D14" s="61"/>
      <c r="E14" s="61"/>
      <c r="F14" s="61"/>
      <c r="G14" s="82">
        <f t="shared" si="1"/>
        <v>0</v>
      </c>
      <c r="H14" s="76"/>
      <c r="I14" s="62"/>
      <c r="J14" s="2"/>
      <c r="K14" s="60"/>
      <c r="L14" s="63"/>
      <c r="M14" s="62"/>
      <c r="N14" s="60"/>
      <c r="O14" s="60"/>
      <c r="P14" s="64"/>
      <c r="Q14" s="62"/>
      <c r="R14" s="60"/>
      <c r="S14" s="60"/>
      <c r="T14" s="64"/>
      <c r="U14" s="62"/>
      <c r="V14" s="23"/>
      <c r="W14" s="60"/>
      <c r="X14" s="63"/>
      <c r="Y14" s="62"/>
      <c r="Z14" s="23"/>
      <c r="AA14" s="60"/>
      <c r="AB14" s="63"/>
      <c r="AC14" s="66"/>
      <c r="AD14" s="23"/>
      <c r="AE14" s="60"/>
      <c r="AF14" s="63"/>
      <c r="AG14" s="62"/>
      <c r="AH14" s="60"/>
      <c r="AI14" s="63"/>
      <c r="AJ14" s="2"/>
      <c r="AK14" s="60"/>
      <c r="AL14" s="64"/>
      <c r="AM14" s="67"/>
      <c r="AN14" s="37"/>
      <c r="AO14" s="38"/>
      <c r="AP14" s="70"/>
      <c r="AQ14" s="71"/>
      <c r="AR14" s="84">
        <f t="shared" si="2"/>
        <v>0</v>
      </c>
      <c r="AS14" s="94"/>
      <c r="AT14" s="65"/>
      <c r="AU14" s="183"/>
      <c r="AV14" s="184"/>
      <c r="AW14" s="184"/>
      <c r="AX14" s="185"/>
      <c r="AY14" s="95"/>
      <c r="AZ14" s="11"/>
      <c r="BA14" s="101"/>
      <c r="BB14" s="103">
        <f t="shared" si="0"/>
        <v>0</v>
      </c>
      <c r="BC14" s="92" t="str">
        <f t="shared" si="3"/>
        <v>незадовільно</v>
      </c>
      <c r="BD14" s="89"/>
      <c r="BE14" s="65"/>
      <c r="BH14" s="1"/>
      <c r="BI14" s="1"/>
      <c r="BJ14" s="1"/>
      <c r="BK14" s="1"/>
      <c r="BL14" s="1"/>
    </row>
    <row r="15" spans="1:64" ht="16.5" thickBot="1" x14ac:dyDescent="0.3">
      <c r="A15" s="2">
        <v>13</v>
      </c>
      <c r="B15" s="172" t="s">
        <v>76</v>
      </c>
      <c r="C15" s="136"/>
      <c r="D15" s="7"/>
      <c r="E15" s="7"/>
      <c r="F15" s="7"/>
      <c r="G15" s="82">
        <f t="shared" si="1"/>
        <v>0</v>
      </c>
      <c r="H15" s="76"/>
      <c r="I15" s="14"/>
      <c r="J15" s="2"/>
      <c r="K15" s="2"/>
      <c r="L15" s="15"/>
      <c r="M15" s="14"/>
      <c r="N15" s="60"/>
      <c r="O15" s="2"/>
      <c r="P15" s="19"/>
      <c r="Q15" s="14"/>
      <c r="R15" s="60"/>
      <c r="S15" s="2"/>
      <c r="T15" s="19"/>
      <c r="U15" s="14"/>
      <c r="V15" s="2"/>
      <c r="W15" s="2"/>
      <c r="X15" s="15"/>
      <c r="Y15" s="14"/>
      <c r="Z15" s="23"/>
      <c r="AA15" s="2"/>
      <c r="AB15" s="15"/>
      <c r="AC15" s="11"/>
      <c r="AD15" s="23"/>
      <c r="AE15" s="2"/>
      <c r="AF15" s="15"/>
      <c r="AG15" s="14"/>
      <c r="AH15" s="2"/>
      <c r="AI15" s="15"/>
      <c r="AJ15" s="14"/>
      <c r="AK15" s="2"/>
      <c r="AL15" s="19"/>
      <c r="AM15" s="67"/>
      <c r="AN15" s="37"/>
      <c r="AO15" s="38"/>
      <c r="AP15" s="25"/>
      <c r="AQ15" s="32"/>
      <c r="AR15" s="84">
        <f t="shared" si="2"/>
        <v>0</v>
      </c>
      <c r="AS15" s="94"/>
      <c r="AT15" s="1"/>
      <c r="AU15" s="116"/>
      <c r="AV15" s="23"/>
      <c r="AW15" s="23"/>
      <c r="AX15" s="23"/>
      <c r="AY15" s="100"/>
      <c r="AZ15" s="11"/>
      <c r="BA15" s="101"/>
      <c r="BB15" s="103">
        <f t="shared" si="0"/>
        <v>0</v>
      </c>
      <c r="BC15" s="91" t="str">
        <f t="shared" si="3"/>
        <v>незадовільно</v>
      </c>
      <c r="BD15" s="1"/>
      <c r="BE15" s="1"/>
      <c r="BH15" s="180" t="s">
        <v>35</v>
      </c>
      <c r="BI15" s="181"/>
      <c r="BJ15" s="181"/>
      <c r="BK15" s="181"/>
      <c r="BL15" s="182"/>
    </row>
    <row r="16" spans="1:64" s="46" customFormat="1" ht="16.5" thickBot="1" x14ac:dyDescent="0.3">
      <c r="A16" s="23">
        <v>14</v>
      </c>
      <c r="B16" s="172" t="s">
        <v>77</v>
      </c>
      <c r="C16" s="136"/>
      <c r="D16" s="43"/>
      <c r="E16" s="43"/>
      <c r="F16" s="43"/>
      <c r="G16" s="82">
        <f t="shared" si="1"/>
        <v>0</v>
      </c>
      <c r="H16" s="97"/>
      <c r="I16" s="58"/>
      <c r="J16" s="2"/>
      <c r="K16" s="23"/>
      <c r="L16" s="44"/>
      <c r="M16" s="58"/>
      <c r="N16" s="23"/>
      <c r="O16" s="23"/>
      <c r="P16" s="59"/>
      <c r="Q16" s="58"/>
      <c r="R16" s="23"/>
      <c r="S16" s="23"/>
      <c r="T16" s="59"/>
      <c r="U16" s="58"/>
      <c r="V16" s="23"/>
      <c r="W16" s="23"/>
      <c r="X16" s="44"/>
      <c r="Y16" s="58"/>
      <c r="Z16" s="23"/>
      <c r="AA16" s="23"/>
      <c r="AB16" s="44"/>
      <c r="AC16" s="45"/>
      <c r="AD16" s="23"/>
      <c r="AE16" s="23"/>
      <c r="AF16" s="44"/>
      <c r="AG16" s="58"/>
      <c r="AH16" s="23"/>
      <c r="AI16" s="44"/>
      <c r="AJ16" s="58"/>
      <c r="AK16" s="23"/>
      <c r="AL16" s="59"/>
      <c r="AM16" s="67"/>
      <c r="AN16" s="37"/>
      <c r="AO16" s="38"/>
      <c r="AP16" s="98"/>
      <c r="AQ16" s="99"/>
      <c r="AR16" s="84">
        <f t="shared" si="2"/>
        <v>0</v>
      </c>
      <c r="AS16" s="94"/>
      <c r="AU16" s="116"/>
      <c r="AV16" s="23"/>
      <c r="AW16" s="23"/>
      <c r="AX16" s="23"/>
      <c r="AY16" s="100"/>
      <c r="AZ16" s="45"/>
      <c r="BA16" s="101"/>
      <c r="BB16" s="103">
        <f t="shared" si="0"/>
        <v>0</v>
      </c>
      <c r="BC16" s="57" t="str">
        <f t="shared" si="3"/>
        <v>незадовільно</v>
      </c>
      <c r="BH16" s="105" t="s">
        <v>36</v>
      </c>
      <c r="BI16" s="106" t="s">
        <v>37</v>
      </c>
      <c r="BJ16" s="106" t="s">
        <v>38</v>
      </c>
      <c r="BK16" s="216" t="s">
        <v>18</v>
      </c>
      <c r="BL16" s="44"/>
    </row>
    <row r="17" spans="1:64" ht="16.5" thickBot="1" x14ac:dyDescent="0.3">
      <c r="A17" s="2">
        <v>15</v>
      </c>
      <c r="B17" s="174" t="s">
        <v>78</v>
      </c>
      <c r="C17" s="136"/>
      <c r="D17" s="7"/>
      <c r="E17" s="7"/>
      <c r="F17" s="7"/>
      <c r="G17" s="82">
        <f t="shared" si="1"/>
        <v>0</v>
      </c>
      <c r="H17" s="76"/>
      <c r="I17" s="14"/>
      <c r="J17" s="2"/>
      <c r="K17" s="2"/>
      <c r="L17" s="15"/>
      <c r="M17" s="14"/>
      <c r="N17" s="2"/>
      <c r="O17" s="2"/>
      <c r="P17" s="19"/>
      <c r="Q17" s="14"/>
      <c r="R17" s="2"/>
      <c r="S17" s="2"/>
      <c r="T17" s="19"/>
      <c r="U17" s="14"/>
      <c r="V17" s="23"/>
      <c r="W17" s="2"/>
      <c r="X17" s="15"/>
      <c r="Y17" s="14"/>
      <c r="Z17" s="2"/>
      <c r="AA17" s="2"/>
      <c r="AB17" s="15"/>
      <c r="AC17" s="11"/>
      <c r="AD17" s="23"/>
      <c r="AE17" s="2"/>
      <c r="AF17" s="15"/>
      <c r="AG17" s="14"/>
      <c r="AH17" s="2"/>
      <c r="AI17" s="15"/>
      <c r="AJ17" s="14"/>
      <c r="AK17" s="2"/>
      <c r="AL17" s="19"/>
      <c r="AM17" s="67"/>
      <c r="AN17" s="37"/>
      <c r="AO17" s="38"/>
      <c r="AP17" s="25"/>
      <c r="AQ17" s="32"/>
      <c r="AR17" s="84">
        <f t="shared" si="2"/>
        <v>0</v>
      </c>
      <c r="AS17" s="94"/>
      <c r="AT17" s="1"/>
      <c r="AU17" s="116"/>
      <c r="AV17" s="23"/>
      <c r="AW17" s="23"/>
      <c r="AX17" s="23"/>
      <c r="AY17" s="100"/>
      <c r="AZ17" s="11"/>
      <c r="BA17" s="102"/>
      <c r="BB17" s="103">
        <f t="shared" si="0"/>
        <v>0</v>
      </c>
      <c r="BC17" s="92" t="str">
        <f t="shared" si="3"/>
        <v>незадовільно</v>
      </c>
      <c r="BD17" s="1"/>
      <c r="BE17" s="1"/>
      <c r="BH17" s="39">
        <v>15</v>
      </c>
      <c r="BI17" s="40">
        <v>20</v>
      </c>
      <c r="BJ17" s="40">
        <v>5</v>
      </c>
      <c r="BK17" s="217">
        <f>SUM(BH17:BJ17)</f>
        <v>40</v>
      </c>
      <c r="BL17" s="41"/>
    </row>
    <row r="18" spans="1:64" ht="16.5" thickBot="1" x14ac:dyDescent="0.3">
      <c r="A18" s="2">
        <v>16</v>
      </c>
      <c r="B18" s="173" t="s">
        <v>79</v>
      </c>
      <c r="C18" s="136"/>
      <c r="D18" s="7"/>
      <c r="E18" s="7"/>
      <c r="F18" s="7"/>
      <c r="G18" s="82">
        <f t="shared" si="1"/>
        <v>0</v>
      </c>
      <c r="H18" s="76"/>
      <c r="I18" s="14"/>
      <c r="J18" s="2"/>
      <c r="K18" s="2"/>
      <c r="L18" s="15"/>
      <c r="M18" s="14"/>
      <c r="N18" s="2"/>
      <c r="O18" s="2"/>
      <c r="P18" s="19"/>
      <c r="Q18" s="14"/>
      <c r="R18" s="2"/>
      <c r="S18" s="2"/>
      <c r="T18" s="59"/>
      <c r="U18" s="58"/>
      <c r="V18" s="23"/>
      <c r="W18" s="2"/>
      <c r="X18" s="44"/>
      <c r="Y18" s="58"/>
      <c r="Z18" s="23"/>
      <c r="AA18" s="2"/>
      <c r="AB18" s="44"/>
      <c r="AC18" s="45"/>
      <c r="AD18" s="23"/>
      <c r="AE18" s="2"/>
      <c r="AF18" s="44"/>
      <c r="AG18" s="58"/>
      <c r="AH18" s="2"/>
      <c r="AI18" s="15"/>
      <c r="AJ18" s="14"/>
      <c r="AK18" s="2"/>
      <c r="AL18" s="19"/>
      <c r="AM18" s="67"/>
      <c r="AN18" s="37"/>
      <c r="AO18" s="38"/>
      <c r="AP18" s="25"/>
      <c r="AQ18" s="32"/>
      <c r="AR18" s="84">
        <f t="shared" si="2"/>
        <v>0</v>
      </c>
      <c r="AS18" s="94"/>
      <c r="AT18" s="1"/>
      <c r="AU18" s="116"/>
      <c r="AV18" s="23"/>
      <c r="AW18" s="23"/>
      <c r="AX18" s="23"/>
      <c r="AY18" s="100"/>
      <c r="AZ18" s="11"/>
      <c r="BA18" s="101"/>
      <c r="BB18" s="103">
        <f t="shared" si="0"/>
        <v>0</v>
      </c>
      <c r="BC18" s="91" t="str">
        <f t="shared" si="3"/>
        <v>незадовільно</v>
      </c>
      <c r="BD18" s="1"/>
      <c r="BE18" s="1"/>
      <c r="BH18" s="1" t="s">
        <v>56</v>
      </c>
      <c r="BI18" s="1"/>
      <c r="BJ18" s="1"/>
      <c r="BK18" s="1"/>
      <c r="BL18" s="1"/>
    </row>
    <row r="19" spans="1:64" ht="16.5" thickBot="1" x14ac:dyDescent="0.3">
      <c r="A19" s="2">
        <v>17</v>
      </c>
      <c r="B19" s="173" t="s">
        <v>80</v>
      </c>
      <c r="C19" s="136"/>
      <c r="D19" s="7"/>
      <c r="E19" s="7"/>
      <c r="F19" s="7"/>
      <c r="G19" s="82">
        <f t="shared" si="1"/>
        <v>0</v>
      </c>
      <c r="H19" s="76"/>
      <c r="I19" s="14"/>
      <c r="J19" s="2"/>
      <c r="K19" s="2"/>
      <c r="L19" s="15"/>
      <c r="M19" s="14"/>
      <c r="N19" s="2"/>
      <c r="O19" s="2"/>
      <c r="P19" s="19"/>
      <c r="Q19" s="14"/>
      <c r="R19" s="2"/>
      <c r="S19" s="2"/>
      <c r="T19" s="19"/>
      <c r="U19" s="14"/>
      <c r="V19" s="23"/>
      <c r="W19" s="2"/>
      <c r="X19" s="15"/>
      <c r="Y19" s="14"/>
      <c r="Z19" s="2"/>
      <c r="AA19" s="2"/>
      <c r="AB19" s="15"/>
      <c r="AC19" s="11"/>
      <c r="AD19" s="23"/>
      <c r="AE19" s="2"/>
      <c r="AF19" s="15"/>
      <c r="AG19" s="14"/>
      <c r="AH19" s="2"/>
      <c r="AI19" s="15"/>
      <c r="AJ19" s="14"/>
      <c r="AK19" s="2"/>
      <c r="AL19" s="19"/>
      <c r="AM19" s="67"/>
      <c r="AN19" s="37"/>
      <c r="AO19" s="38"/>
      <c r="AP19" s="25"/>
      <c r="AQ19" s="32"/>
      <c r="AR19" s="84">
        <f t="shared" si="2"/>
        <v>0</v>
      </c>
      <c r="AS19" s="94"/>
      <c r="AT19" s="1"/>
      <c r="AU19" s="116"/>
      <c r="AV19" s="23"/>
      <c r="AW19" s="23"/>
      <c r="AX19" s="23"/>
      <c r="AY19" s="100"/>
      <c r="AZ19" s="11"/>
      <c r="BA19" s="101"/>
      <c r="BB19" s="103">
        <f t="shared" si="0"/>
        <v>0</v>
      </c>
      <c r="BC19" s="91" t="str">
        <f t="shared" si="3"/>
        <v>незадовільно</v>
      </c>
      <c r="BD19" s="1"/>
      <c r="BE19" s="1"/>
    </row>
    <row r="20" spans="1:64" ht="16.5" thickBot="1" x14ac:dyDescent="0.3">
      <c r="A20" s="2">
        <v>18</v>
      </c>
      <c r="B20" s="174" t="s">
        <v>81</v>
      </c>
      <c r="C20" s="136"/>
      <c r="D20" s="7"/>
      <c r="E20" s="7"/>
      <c r="F20" s="7"/>
      <c r="G20" s="82">
        <f t="shared" si="1"/>
        <v>0</v>
      </c>
      <c r="H20" s="76"/>
      <c r="I20" s="14"/>
      <c r="J20" s="2"/>
      <c r="K20" s="2"/>
      <c r="L20" s="15"/>
      <c r="M20" s="14"/>
      <c r="N20" s="2"/>
      <c r="O20" s="2"/>
      <c r="P20" s="19"/>
      <c r="Q20" s="14"/>
      <c r="R20" s="2"/>
      <c r="S20" s="2"/>
      <c r="T20" s="19"/>
      <c r="U20" s="14"/>
      <c r="V20" s="23"/>
      <c r="W20" s="2"/>
      <c r="X20" s="15"/>
      <c r="Y20" s="14"/>
      <c r="Z20" s="2"/>
      <c r="AA20" s="2"/>
      <c r="AB20" s="15"/>
      <c r="AC20" s="11"/>
      <c r="AD20" s="2"/>
      <c r="AE20" s="2"/>
      <c r="AF20" s="15"/>
      <c r="AG20" s="14"/>
      <c r="AH20" s="2"/>
      <c r="AI20" s="15"/>
      <c r="AJ20" s="14"/>
      <c r="AK20" s="2"/>
      <c r="AL20" s="19"/>
      <c r="AM20" s="67"/>
      <c r="AN20" s="37"/>
      <c r="AO20" s="38"/>
      <c r="AP20" s="25"/>
      <c r="AQ20" s="32"/>
      <c r="AR20" s="84">
        <f t="shared" si="2"/>
        <v>0</v>
      </c>
      <c r="AS20" s="94"/>
      <c r="AT20" s="1"/>
      <c r="AU20" s="116"/>
      <c r="AV20" s="23"/>
      <c r="AW20" s="23"/>
      <c r="AX20" s="23"/>
      <c r="AY20" s="100"/>
      <c r="AZ20" s="11"/>
      <c r="BA20" s="101"/>
      <c r="BB20" s="103">
        <f t="shared" si="0"/>
        <v>0</v>
      </c>
      <c r="BC20" s="91" t="str">
        <f t="shared" si="3"/>
        <v>незадовільно</v>
      </c>
      <c r="BD20" s="1"/>
      <c r="BE20" s="1"/>
    </row>
    <row r="21" spans="1:64" ht="16.5" thickBot="1" x14ac:dyDescent="0.3">
      <c r="A21" s="2">
        <v>19</v>
      </c>
      <c r="B21" s="173" t="s">
        <v>82</v>
      </c>
      <c r="C21" s="136"/>
      <c r="D21" s="7"/>
      <c r="E21" s="7"/>
      <c r="F21" s="7"/>
      <c r="G21" s="82">
        <f t="shared" si="1"/>
        <v>0</v>
      </c>
      <c r="H21" s="77"/>
      <c r="I21" s="26"/>
      <c r="J21" s="2"/>
      <c r="K21" s="104"/>
      <c r="L21" s="110"/>
      <c r="M21" s="111"/>
      <c r="N21" s="104"/>
      <c r="O21" s="104"/>
      <c r="P21" s="30"/>
      <c r="Q21" s="26"/>
      <c r="R21" s="27"/>
      <c r="S21" s="104"/>
      <c r="T21" s="112"/>
      <c r="U21" s="58"/>
      <c r="V21" s="23"/>
      <c r="W21" s="23"/>
      <c r="X21" s="44"/>
      <c r="Y21" s="111"/>
      <c r="Z21" s="104"/>
      <c r="AA21" s="104"/>
      <c r="AB21" s="110"/>
      <c r="AC21" s="137"/>
      <c r="AD21" s="104"/>
      <c r="AE21" s="104"/>
      <c r="AF21" s="110"/>
      <c r="AG21" s="111"/>
      <c r="AH21" s="27"/>
      <c r="AI21" s="28"/>
      <c r="AJ21" s="26"/>
      <c r="AK21" s="27"/>
      <c r="AL21" s="30"/>
      <c r="AM21" s="73"/>
      <c r="AN21" s="74"/>
      <c r="AO21" s="75"/>
      <c r="AP21" s="21"/>
      <c r="AQ21" s="33"/>
      <c r="AR21" s="84">
        <f t="shared" si="2"/>
        <v>0</v>
      </c>
      <c r="AS21" s="94"/>
      <c r="AT21" s="1"/>
      <c r="AU21" s="116"/>
      <c r="AV21" s="23"/>
      <c r="AW21" s="23"/>
      <c r="AX21" s="23"/>
      <c r="AY21" s="119"/>
      <c r="AZ21" s="11"/>
      <c r="BA21" s="101"/>
      <c r="BB21" s="103">
        <f t="shared" si="0"/>
        <v>0</v>
      </c>
      <c r="BC21" s="91" t="str">
        <f t="shared" si="3"/>
        <v>незадовільно</v>
      </c>
      <c r="BD21" s="1"/>
      <c r="BE21" s="1"/>
    </row>
    <row r="22" spans="1:64" s="46" customFormat="1" ht="16.5" thickBot="1" x14ac:dyDescent="0.3">
      <c r="A22" s="23">
        <v>20</v>
      </c>
      <c r="B22" s="174" t="s">
        <v>83</v>
      </c>
      <c r="C22" s="136"/>
      <c r="D22" s="43"/>
      <c r="E22" s="43"/>
      <c r="F22" s="43"/>
      <c r="G22" s="82">
        <f t="shared" si="1"/>
        <v>0</v>
      </c>
      <c r="H22" s="97"/>
      <c r="I22" s="58"/>
      <c r="J22" s="2"/>
      <c r="K22" s="23"/>
      <c r="L22" s="44"/>
      <c r="M22" s="58"/>
      <c r="N22" s="23"/>
      <c r="O22" s="23"/>
      <c r="P22" s="59"/>
      <c r="Q22" s="58"/>
      <c r="R22" s="23"/>
      <c r="S22" s="23"/>
      <c r="T22" s="59"/>
      <c r="U22" s="58"/>
      <c r="V22" s="23"/>
      <c r="W22" s="23"/>
      <c r="X22" s="44"/>
      <c r="Y22" s="58"/>
      <c r="Z22" s="23"/>
      <c r="AA22" s="104"/>
      <c r="AB22" s="44"/>
      <c r="AC22" s="45"/>
      <c r="AD22" s="23"/>
      <c r="AE22" s="104"/>
      <c r="AF22" s="23"/>
      <c r="AG22" s="58"/>
      <c r="AH22" s="104"/>
      <c r="AI22" s="23"/>
      <c r="AJ22" s="23"/>
      <c r="AK22" s="104"/>
      <c r="AL22" s="23"/>
      <c r="AM22" s="37"/>
      <c r="AN22" s="37"/>
      <c r="AO22" s="37"/>
      <c r="AP22" s="23"/>
      <c r="AQ22" s="59"/>
      <c r="AR22" s="84">
        <f t="shared" si="2"/>
        <v>0</v>
      </c>
      <c r="AS22" s="94"/>
      <c r="AU22" s="116"/>
      <c r="AV22" s="23"/>
      <c r="AW22" s="23"/>
      <c r="AX22" s="23"/>
      <c r="AY22" s="100"/>
      <c r="AZ22" s="45"/>
      <c r="BA22" s="101"/>
      <c r="BB22" s="103">
        <f t="shared" si="0"/>
        <v>0</v>
      </c>
      <c r="BC22" s="57" t="str">
        <f t="shared" si="3"/>
        <v>незадовільно</v>
      </c>
    </row>
    <row r="23" spans="1:64" ht="19.5" customHeight="1" thickBot="1" x14ac:dyDescent="0.3">
      <c r="A23" s="2">
        <v>21</v>
      </c>
      <c r="B23" s="173" t="s">
        <v>84</v>
      </c>
      <c r="C23" s="136"/>
      <c r="D23" s="7"/>
      <c r="E23" s="7"/>
      <c r="F23" s="7"/>
      <c r="G23" s="82">
        <f t="shared" si="1"/>
        <v>0</v>
      </c>
      <c r="H23" s="76"/>
      <c r="I23" s="14"/>
      <c r="J23" s="2"/>
      <c r="K23" s="2"/>
      <c r="L23" s="15"/>
      <c r="M23" s="14"/>
      <c r="N23" s="2"/>
      <c r="O23" s="2"/>
      <c r="P23" s="19"/>
      <c r="Q23" s="14"/>
      <c r="R23" s="2"/>
      <c r="S23" s="2"/>
      <c r="T23" s="19"/>
      <c r="U23" s="14"/>
      <c r="V23" s="2"/>
      <c r="W23" s="2"/>
      <c r="X23" s="15"/>
      <c r="Y23" s="14"/>
      <c r="Z23" s="2"/>
      <c r="AA23" s="2"/>
      <c r="AB23" s="15"/>
      <c r="AC23" s="11"/>
      <c r="AD23" s="2"/>
      <c r="AE23" s="2"/>
      <c r="AF23" s="2"/>
      <c r="AG23" s="2"/>
      <c r="AH23" s="2"/>
      <c r="AI23" s="2"/>
      <c r="AJ23" s="2"/>
      <c r="AK23" s="2"/>
      <c r="AL23" s="2"/>
      <c r="AM23" s="37"/>
      <c r="AN23" s="37"/>
      <c r="AO23" s="37"/>
      <c r="AP23" s="2"/>
      <c r="AQ23" s="19"/>
      <c r="AR23" s="84">
        <f t="shared" si="2"/>
        <v>0</v>
      </c>
      <c r="AS23" s="94"/>
      <c r="AT23" s="1"/>
      <c r="AU23" s="117"/>
      <c r="AV23" s="23"/>
      <c r="AW23" s="120"/>
      <c r="AX23" s="120"/>
      <c r="AY23" s="100"/>
      <c r="AZ23" s="11"/>
      <c r="BA23" s="101"/>
      <c r="BB23" s="103">
        <f t="shared" si="0"/>
        <v>0</v>
      </c>
      <c r="BC23" s="93" t="str">
        <f t="shared" si="3"/>
        <v>незадовільно</v>
      </c>
      <c r="BD23" s="1"/>
      <c r="BE23" s="1"/>
    </row>
    <row r="24" spans="1:64" ht="16.5" thickBot="1" x14ac:dyDescent="0.3">
      <c r="A24" s="23">
        <v>22</v>
      </c>
      <c r="B24" s="172" t="s">
        <v>85</v>
      </c>
      <c r="C24" s="136"/>
      <c r="D24" s="7"/>
      <c r="E24" s="7"/>
      <c r="F24" s="7"/>
      <c r="G24" s="82">
        <f t="shared" ref="G24:G32" si="5">SUM(C24:F24)</f>
        <v>0</v>
      </c>
      <c r="H24" s="76"/>
      <c r="I24" s="14"/>
      <c r="J24" s="2"/>
      <c r="K24" s="2"/>
      <c r="L24" s="15"/>
      <c r="M24" s="14"/>
      <c r="N24" s="2"/>
      <c r="O24" s="2"/>
      <c r="P24" s="19"/>
      <c r="Q24" s="14"/>
      <c r="R24" s="2"/>
      <c r="S24" s="2"/>
      <c r="T24" s="19"/>
      <c r="U24" s="14"/>
      <c r="V24" s="2"/>
      <c r="W24" s="2"/>
      <c r="X24" s="15"/>
      <c r="Y24" s="14"/>
      <c r="Z24" s="2"/>
      <c r="AA24" s="2"/>
      <c r="AB24" s="15"/>
      <c r="AC24" s="11"/>
      <c r="AD24" s="2"/>
      <c r="AE24" s="2"/>
      <c r="AF24" s="2"/>
      <c r="AG24" s="2"/>
      <c r="AH24" s="2"/>
      <c r="AI24" s="2"/>
      <c r="AJ24" s="2"/>
      <c r="AK24" s="2"/>
      <c r="AL24" s="2"/>
      <c r="AM24" s="37"/>
      <c r="AN24" s="37"/>
      <c r="AO24" s="37"/>
      <c r="AP24" s="2"/>
      <c r="AQ24" s="19"/>
      <c r="AR24" s="84">
        <f t="shared" ref="AR24:AR32" si="6">ROUND(SUM(G24:AQ24),0)</f>
        <v>0</v>
      </c>
      <c r="AS24" s="94"/>
      <c r="AT24" s="1"/>
      <c r="AU24" s="117"/>
      <c r="AV24" s="23"/>
      <c r="AW24" s="120"/>
      <c r="AX24" s="120"/>
      <c r="AY24" s="100"/>
      <c r="AZ24" s="11"/>
      <c r="BA24" s="101"/>
      <c r="BB24" s="103">
        <f t="shared" ref="BB24:BB32" si="7">SUM(AS24,BA24)</f>
        <v>0</v>
      </c>
      <c r="BC24" s="93" t="str">
        <f t="shared" ref="BC24:BC32" si="8">IF(BB24&gt;=90,"відмінно",IF(AND(BB24&gt;=75,BB24&lt;90),"добре",IF(AND(BB24&gt;=60,BB24&lt;75),"задовільно","незадовільно")))</f>
        <v>незадовільно</v>
      </c>
    </row>
    <row r="25" spans="1:64" ht="16.5" thickBot="1" x14ac:dyDescent="0.3">
      <c r="A25" s="2">
        <v>23</v>
      </c>
      <c r="B25" s="173" t="s">
        <v>86</v>
      </c>
      <c r="C25" s="136"/>
      <c r="D25" s="7"/>
      <c r="E25" s="7"/>
      <c r="F25" s="7"/>
      <c r="G25" s="82">
        <f t="shared" si="5"/>
        <v>0</v>
      </c>
      <c r="H25" s="76"/>
      <c r="I25" s="14"/>
      <c r="J25" s="2"/>
      <c r="K25" s="2"/>
      <c r="L25" s="15"/>
      <c r="M25" s="14"/>
      <c r="N25" s="2"/>
      <c r="O25" s="2"/>
      <c r="P25" s="19"/>
      <c r="Q25" s="14"/>
      <c r="R25" s="2"/>
      <c r="S25" s="2"/>
      <c r="T25" s="19"/>
      <c r="U25" s="14"/>
      <c r="V25" s="2"/>
      <c r="W25" s="2"/>
      <c r="X25" s="15"/>
      <c r="Y25" s="14"/>
      <c r="Z25" s="2"/>
      <c r="AA25" s="2"/>
      <c r="AB25" s="15"/>
      <c r="AC25" s="11"/>
      <c r="AD25" s="2"/>
      <c r="AE25" s="2"/>
      <c r="AF25" s="2"/>
      <c r="AG25" s="2"/>
      <c r="AH25" s="2"/>
      <c r="AI25" s="2"/>
      <c r="AJ25" s="2"/>
      <c r="AK25" s="2"/>
      <c r="AL25" s="2"/>
      <c r="AM25" s="37"/>
      <c r="AN25" s="37"/>
      <c r="AO25" s="37"/>
      <c r="AP25" s="2"/>
      <c r="AQ25" s="19"/>
      <c r="AR25" s="84">
        <f t="shared" si="6"/>
        <v>0</v>
      </c>
      <c r="AS25" s="94"/>
      <c r="AT25" s="1"/>
      <c r="AU25" s="117"/>
      <c r="AV25" s="23"/>
      <c r="AW25" s="120"/>
      <c r="AX25" s="120"/>
      <c r="AY25" s="100"/>
      <c r="AZ25" s="11"/>
      <c r="BA25" s="101"/>
      <c r="BB25" s="103">
        <f t="shared" si="7"/>
        <v>0</v>
      </c>
      <c r="BC25" s="93" t="str">
        <f t="shared" si="8"/>
        <v>незадовільно</v>
      </c>
    </row>
    <row r="26" spans="1:64" ht="16.5" thickBot="1" x14ac:dyDescent="0.3">
      <c r="A26" s="23">
        <v>24</v>
      </c>
      <c r="B26" s="173" t="s">
        <v>87</v>
      </c>
      <c r="C26" s="136"/>
      <c r="D26" s="7"/>
      <c r="E26" s="7"/>
      <c r="F26" s="7"/>
      <c r="G26" s="82">
        <f t="shared" si="5"/>
        <v>0</v>
      </c>
      <c r="H26" s="76"/>
      <c r="I26" s="14"/>
      <c r="J26" s="2"/>
      <c r="K26" s="2"/>
      <c r="L26" s="15"/>
      <c r="M26" s="14"/>
      <c r="N26" s="2"/>
      <c r="O26" s="2"/>
      <c r="P26" s="19"/>
      <c r="Q26" s="14"/>
      <c r="R26" s="2"/>
      <c r="S26" s="2"/>
      <c r="T26" s="19"/>
      <c r="U26" s="14"/>
      <c r="V26" s="2"/>
      <c r="W26" s="2"/>
      <c r="X26" s="15"/>
      <c r="Y26" s="14"/>
      <c r="Z26" s="2"/>
      <c r="AA26" s="2"/>
      <c r="AB26" s="15"/>
      <c r="AC26" s="11"/>
      <c r="AD26" s="2"/>
      <c r="AE26" s="2"/>
      <c r="AF26" s="2"/>
      <c r="AG26" s="2"/>
      <c r="AH26" s="2"/>
      <c r="AI26" s="2"/>
      <c r="AJ26" s="2"/>
      <c r="AK26" s="2"/>
      <c r="AL26" s="2"/>
      <c r="AM26" s="37"/>
      <c r="AN26" s="37"/>
      <c r="AO26" s="37"/>
      <c r="AP26" s="2"/>
      <c r="AQ26" s="19"/>
      <c r="AR26" s="84">
        <f t="shared" si="6"/>
        <v>0</v>
      </c>
      <c r="AS26" s="94"/>
      <c r="AT26" s="1"/>
      <c r="AU26" s="117"/>
      <c r="AV26" s="23"/>
      <c r="AW26" s="120"/>
      <c r="AX26" s="120"/>
      <c r="AY26" s="100"/>
      <c r="AZ26" s="11"/>
      <c r="BA26" s="101"/>
      <c r="BB26" s="103">
        <f t="shared" si="7"/>
        <v>0</v>
      </c>
      <c r="BC26" s="93" t="str">
        <f t="shared" si="8"/>
        <v>незадовільно</v>
      </c>
    </row>
    <row r="27" spans="1:64" ht="16.5" thickBot="1" x14ac:dyDescent="0.3">
      <c r="A27" s="2">
        <v>25</v>
      </c>
      <c r="B27" s="174" t="s">
        <v>88</v>
      </c>
      <c r="C27" s="136"/>
      <c r="D27" s="7"/>
      <c r="E27" s="7"/>
      <c r="F27" s="7"/>
      <c r="G27" s="82">
        <f t="shared" si="5"/>
        <v>0</v>
      </c>
      <c r="H27" s="76"/>
      <c r="I27" s="14"/>
      <c r="J27" s="2"/>
      <c r="K27" s="2"/>
      <c r="L27" s="15"/>
      <c r="M27" s="14"/>
      <c r="N27" s="2"/>
      <c r="O27" s="2"/>
      <c r="P27" s="19"/>
      <c r="Q27" s="14"/>
      <c r="R27" s="2"/>
      <c r="S27" s="2"/>
      <c r="T27" s="19"/>
      <c r="U27" s="14"/>
      <c r="V27" s="2"/>
      <c r="W27" s="2"/>
      <c r="X27" s="15"/>
      <c r="Y27" s="14"/>
      <c r="Z27" s="2"/>
      <c r="AA27" s="2"/>
      <c r="AB27" s="15"/>
      <c r="AC27" s="11"/>
      <c r="AD27" s="2"/>
      <c r="AE27" s="2"/>
      <c r="AF27" s="2"/>
      <c r="AG27" s="2"/>
      <c r="AH27" s="2"/>
      <c r="AI27" s="2"/>
      <c r="AJ27" s="2"/>
      <c r="AK27" s="2"/>
      <c r="AL27" s="2"/>
      <c r="AM27" s="37"/>
      <c r="AN27" s="37"/>
      <c r="AO27" s="37"/>
      <c r="AP27" s="2"/>
      <c r="AQ27" s="19"/>
      <c r="AR27" s="84">
        <f t="shared" si="6"/>
        <v>0</v>
      </c>
      <c r="AS27" s="94"/>
      <c r="AT27" s="1"/>
      <c r="AU27" s="117"/>
      <c r="AV27" s="23"/>
      <c r="AW27" s="120"/>
      <c r="AX27" s="120"/>
      <c r="AY27" s="100"/>
      <c r="AZ27" s="11"/>
      <c r="BA27" s="101"/>
      <c r="BB27" s="103">
        <f t="shared" si="7"/>
        <v>0</v>
      </c>
      <c r="BC27" s="93" t="str">
        <f t="shared" si="8"/>
        <v>незадовільно</v>
      </c>
    </row>
    <row r="28" spans="1:64" ht="16.5" thickBot="1" x14ac:dyDescent="0.3">
      <c r="A28" s="23">
        <v>26</v>
      </c>
      <c r="B28" s="174" t="s">
        <v>89</v>
      </c>
      <c r="C28" s="136"/>
      <c r="D28" s="7"/>
      <c r="E28" s="7"/>
      <c r="F28" s="7"/>
      <c r="G28" s="82">
        <f t="shared" si="5"/>
        <v>0</v>
      </c>
      <c r="H28" s="76"/>
      <c r="I28" s="14"/>
      <c r="J28" s="2"/>
      <c r="K28" s="2"/>
      <c r="L28" s="15"/>
      <c r="M28" s="14"/>
      <c r="N28" s="2"/>
      <c r="O28" s="2"/>
      <c r="P28" s="19"/>
      <c r="Q28" s="14"/>
      <c r="R28" s="2"/>
      <c r="S28" s="2"/>
      <c r="T28" s="19"/>
      <c r="U28" s="14"/>
      <c r="V28" s="2"/>
      <c r="W28" s="2"/>
      <c r="X28" s="15"/>
      <c r="Y28" s="14"/>
      <c r="Z28" s="2"/>
      <c r="AA28" s="2"/>
      <c r="AB28" s="15"/>
      <c r="AC28" s="11"/>
      <c r="AD28" s="2"/>
      <c r="AE28" s="2"/>
      <c r="AF28" s="2"/>
      <c r="AG28" s="2"/>
      <c r="AH28" s="2"/>
      <c r="AI28" s="2"/>
      <c r="AJ28" s="2"/>
      <c r="AK28" s="2"/>
      <c r="AL28" s="2"/>
      <c r="AM28" s="37"/>
      <c r="AN28" s="37"/>
      <c r="AO28" s="37"/>
      <c r="AP28" s="2"/>
      <c r="AQ28" s="19"/>
      <c r="AR28" s="84">
        <f t="shared" si="6"/>
        <v>0</v>
      </c>
      <c r="AS28" s="94"/>
      <c r="AT28" s="1"/>
      <c r="AU28" s="117"/>
      <c r="AV28" s="23"/>
      <c r="AW28" s="120"/>
      <c r="AX28" s="120"/>
      <c r="AY28" s="100"/>
      <c r="AZ28" s="11"/>
      <c r="BA28" s="101"/>
      <c r="BB28" s="103">
        <f t="shared" si="7"/>
        <v>0</v>
      </c>
      <c r="BC28" s="93" t="str">
        <f t="shared" si="8"/>
        <v>незадовільно</v>
      </c>
    </row>
    <row r="29" spans="1:64" ht="16.5" thickBot="1" x14ac:dyDescent="0.3">
      <c r="A29" s="2">
        <v>27</v>
      </c>
      <c r="B29" s="172" t="s">
        <v>90</v>
      </c>
      <c r="C29" s="136"/>
      <c r="D29" s="7"/>
      <c r="E29" s="7"/>
      <c r="F29" s="7"/>
      <c r="G29" s="82">
        <f t="shared" si="5"/>
        <v>0</v>
      </c>
      <c r="H29" s="76"/>
      <c r="I29" s="14">
        <v>2</v>
      </c>
      <c r="J29" s="2">
        <v>2</v>
      </c>
      <c r="K29" s="2">
        <v>1</v>
      </c>
      <c r="L29" s="15"/>
      <c r="M29" s="14">
        <v>2</v>
      </c>
      <c r="N29" s="2">
        <v>2</v>
      </c>
      <c r="O29" s="2">
        <v>1</v>
      </c>
      <c r="P29" s="19">
        <v>1</v>
      </c>
      <c r="Q29" s="14">
        <v>2</v>
      </c>
      <c r="R29" s="2">
        <v>2</v>
      </c>
      <c r="S29" s="2">
        <v>1</v>
      </c>
      <c r="T29" s="19">
        <v>1</v>
      </c>
      <c r="U29" s="14">
        <v>2</v>
      </c>
      <c r="V29" s="2">
        <v>2</v>
      </c>
      <c r="W29" s="2">
        <v>1</v>
      </c>
      <c r="X29" s="15">
        <v>1</v>
      </c>
      <c r="Y29" s="14"/>
      <c r="Z29" s="2"/>
      <c r="AA29" s="2"/>
      <c r="AB29" s="15"/>
      <c r="AC29" s="11"/>
      <c r="AD29" s="2"/>
      <c r="AE29" s="2"/>
      <c r="AF29" s="2"/>
      <c r="AG29" s="2"/>
      <c r="AH29" s="2"/>
      <c r="AI29" s="2"/>
      <c r="AJ29" s="2"/>
      <c r="AK29" s="2"/>
      <c r="AL29" s="2"/>
      <c r="AM29" s="37"/>
      <c r="AN29" s="37"/>
      <c r="AO29" s="37"/>
      <c r="AP29" s="2"/>
      <c r="AQ29" s="19"/>
      <c r="AR29" s="84">
        <f t="shared" si="6"/>
        <v>23</v>
      </c>
      <c r="AS29" s="94"/>
      <c r="AT29" s="1"/>
      <c r="AU29" s="117"/>
      <c r="AV29" s="23"/>
      <c r="AW29" s="120"/>
      <c r="AX29" s="120"/>
      <c r="AY29" s="100"/>
      <c r="AZ29" s="11"/>
      <c r="BA29" s="101"/>
      <c r="BB29" s="103">
        <f t="shared" si="7"/>
        <v>0</v>
      </c>
      <c r="BC29" s="93" t="str">
        <f t="shared" si="8"/>
        <v>незадовільно</v>
      </c>
    </row>
    <row r="30" spans="1:64" s="1" customFormat="1" ht="16.5" thickBot="1" x14ac:dyDescent="0.3">
      <c r="A30" s="23">
        <v>28</v>
      </c>
      <c r="B30" s="172" t="s">
        <v>91</v>
      </c>
      <c r="C30" s="136"/>
      <c r="D30" s="7"/>
      <c r="E30" s="7"/>
      <c r="F30" s="7"/>
      <c r="G30" s="82">
        <f t="shared" si="5"/>
        <v>0</v>
      </c>
      <c r="H30" s="76"/>
      <c r="I30" s="14"/>
      <c r="J30" s="2"/>
      <c r="K30" s="2"/>
      <c r="L30" s="15"/>
      <c r="M30" s="14"/>
      <c r="N30" s="2"/>
      <c r="O30" s="2"/>
      <c r="P30" s="19"/>
      <c r="Q30" s="14"/>
      <c r="R30" s="2"/>
      <c r="S30" s="2"/>
      <c r="T30" s="19"/>
      <c r="U30" s="14"/>
      <c r="V30" s="2"/>
      <c r="W30" s="2"/>
      <c r="X30" s="15"/>
      <c r="Y30" s="14"/>
      <c r="Z30" s="2"/>
      <c r="AA30" s="2"/>
      <c r="AB30" s="15"/>
      <c r="AC30" s="11"/>
      <c r="AD30" s="2"/>
      <c r="AE30" s="2"/>
      <c r="AF30" s="2"/>
      <c r="AG30" s="2"/>
      <c r="AH30" s="2"/>
      <c r="AI30" s="2"/>
      <c r="AJ30" s="2"/>
      <c r="AK30" s="2"/>
      <c r="AL30" s="2"/>
      <c r="AM30" s="37"/>
      <c r="AN30" s="37"/>
      <c r="AO30" s="37"/>
      <c r="AP30" s="2"/>
      <c r="AQ30" s="19"/>
      <c r="AR30" s="84">
        <f t="shared" si="6"/>
        <v>0</v>
      </c>
      <c r="AS30" s="94"/>
      <c r="AU30" s="117"/>
      <c r="AV30" s="23"/>
      <c r="AW30" s="120"/>
      <c r="AX30" s="120"/>
      <c r="AY30" s="100"/>
      <c r="AZ30" s="11"/>
      <c r="BA30" s="101"/>
      <c r="BB30" s="103">
        <f t="shared" si="7"/>
        <v>0</v>
      </c>
      <c r="BC30" s="93" t="str">
        <f t="shared" si="8"/>
        <v>незадовільно</v>
      </c>
    </row>
    <row r="31" spans="1:64" ht="16.5" thickBot="1" x14ac:dyDescent="0.3">
      <c r="A31" s="2">
        <v>29</v>
      </c>
      <c r="B31" s="175" t="s">
        <v>63</v>
      </c>
      <c r="C31" s="136"/>
      <c r="D31" s="7"/>
      <c r="E31" s="7"/>
      <c r="F31" s="7"/>
      <c r="G31" s="82">
        <f t="shared" si="5"/>
        <v>0</v>
      </c>
      <c r="H31" s="76"/>
      <c r="I31" s="14"/>
      <c r="J31" s="2"/>
      <c r="K31" s="2"/>
      <c r="L31" s="15"/>
      <c r="M31" s="14"/>
      <c r="N31" s="2"/>
      <c r="O31" s="2"/>
      <c r="P31" s="19"/>
      <c r="Q31" s="14"/>
      <c r="R31" s="2"/>
      <c r="S31" s="2"/>
      <c r="T31" s="19"/>
      <c r="U31" s="14"/>
      <c r="V31" s="2"/>
      <c r="W31" s="2"/>
      <c r="X31" s="15"/>
      <c r="Y31" s="14"/>
      <c r="Z31" s="2"/>
      <c r="AA31" s="2"/>
      <c r="AB31" s="15"/>
      <c r="AC31" s="11"/>
      <c r="AD31" s="2"/>
      <c r="AE31" s="2"/>
      <c r="AF31" s="2"/>
      <c r="AG31" s="2"/>
      <c r="AH31" s="2"/>
      <c r="AI31" s="2"/>
      <c r="AJ31" s="2"/>
      <c r="AK31" s="2"/>
      <c r="AL31" s="2"/>
      <c r="AM31" s="37"/>
      <c r="AN31" s="37"/>
      <c r="AO31" s="37"/>
      <c r="AP31" s="2"/>
      <c r="AQ31" s="19"/>
      <c r="AR31" s="84">
        <f t="shared" si="6"/>
        <v>0</v>
      </c>
      <c r="AS31" s="94"/>
      <c r="AT31" s="1"/>
      <c r="AU31" s="117"/>
      <c r="AV31" s="23"/>
      <c r="AW31" s="120"/>
      <c r="AX31" s="120"/>
      <c r="AY31" s="100"/>
      <c r="AZ31" s="11"/>
      <c r="BA31" s="101"/>
      <c r="BB31" s="103">
        <f t="shared" si="7"/>
        <v>0</v>
      </c>
      <c r="BC31" s="93" t="str">
        <f t="shared" si="8"/>
        <v>незадовільно</v>
      </c>
    </row>
    <row r="32" spans="1:64" ht="21.75" customHeight="1" thickBot="1" x14ac:dyDescent="0.3">
      <c r="A32" s="23">
        <v>30</v>
      </c>
      <c r="B32" s="174" t="s">
        <v>92</v>
      </c>
      <c r="C32" s="136"/>
      <c r="D32" s="7"/>
      <c r="E32" s="7"/>
      <c r="F32" s="7"/>
      <c r="G32" s="82">
        <f t="shared" si="5"/>
        <v>0</v>
      </c>
      <c r="H32" s="76"/>
      <c r="I32" s="14"/>
      <c r="J32" s="2"/>
      <c r="K32" s="2"/>
      <c r="L32" s="15"/>
      <c r="M32" s="14"/>
      <c r="N32" s="2"/>
      <c r="O32" s="2"/>
      <c r="P32" s="19"/>
      <c r="Q32" s="14"/>
      <c r="R32" s="2"/>
      <c r="S32" s="2"/>
      <c r="T32" s="19"/>
      <c r="U32" s="14"/>
      <c r="V32" s="2"/>
      <c r="W32" s="2"/>
      <c r="X32" s="15"/>
      <c r="Y32" s="14"/>
      <c r="Z32" s="2"/>
      <c r="AA32" s="2"/>
      <c r="AB32" s="15"/>
      <c r="AC32" s="11"/>
      <c r="AD32" s="2"/>
      <c r="AE32" s="2"/>
      <c r="AF32" s="2"/>
      <c r="AG32" s="2"/>
      <c r="AH32" s="2"/>
      <c r="AI32" s="2"/>
      <c r="AJ32" s="2"/>
      <c r="AK32" s="2"/>
      <c r="AL32" s="2"/>
      <c r="AM32" s="37"/>
      <c r="AN32" s="37"/>
      <c r="AO32" s="37"/>
      <c r="AP32" s="2"/>
      <c r="AQ32" s="19"/>
      <c r="AR32" s="84">
        <f t="shared" si="6"/>
        <v>0</v>
      </c>
      <c r="AS32" s="94"/>
      <c r="AT32" s="1"/>
      <c r="AU32" s="117"/>
      <c r="AV32" s="23"/>
      <c r="AW32" s="120"/>
      <c r="AX32" s="120"/>
      <c r="AY32" s="100"/>
      <c r="AZ32" s="11"/>
      <c r="BA32" s="101"/>
      <c r="BB32" s="103">
        <f t="shared" si="7"/>
        <v>0</v>
      </c>
      <c r="BC32" s="93" t="str">
        <f t="shared" si="8"/>
        <v>незадовільно</v>
      </c>
    </row>
    <row r="33" spans="1:56" ht="16.5" thickBot="1" x14ac:dyDescent="0.3">
      <c r="A33" s="2">
        <v>31</v>
      </c>
      <c r="B33" s="172" t="s">
        <v>93</v>
      </c>
      <c r="C33" s="136"/>
      <c r="D33" s="7"/>
      <c r="E33" s="7"/>
      <c r="F33" s="7"/>
      <c r="G33" s="82">
        <f t="shared" ref="G33:G35" si="9">SUM(C33:F33)</f>
        <v>0</v>
      </c>
      <c r="H33" s="76"/>
      <c r="I33" s="14"/>
      <c r="J33" s="2"/>
      <c r="K33" s="2"/>
      <c r="L33" s="15"/>
      <c r="M33" s="14"/>
      <c r="N33" s="2"/>
      <c r="O33" s="2"/>
      <c r="P33" s="19"/>
      <c r="Q33" s="14"/>
      <c r="R33" s="2"/>
      <c r="S33" s="2"/>
      <c r="T33" s="19"/>
      <c r="U33" s="14"/>
      <c r="V33" s="2"/>
      <c r="W33" s="2"/>
      <c r="X33" s="15"/>
      <c r="Y33" s="14"/>
      <c r="Z33" s="2"/>
      <c r="AA33" s="2"/>
      <c r="AB33" s="15"/>
      <c r="AC33" s="11"/>
      <c r="AD33" s="2"/>
      <c r="AE33" s="2"/>
      <c r="AF33" s="2"/>
      <c r="AG33" s="2"/>
      <c r="AH33" s="2"/>
      <c r="AI33" s="2"/>
      <c r="AJ33" s="2"/>
      <c r="AK33" s="2"/>
      <c r="AL33" s="2"/>
      <c r="AM33" s="37"/>
      <c r="AN33" s="37"/>
      <c r="AO33" s="37"/>
      <c r="AP33" s="2"/>
      <c r="AQ33" s="19"/>
      <c r="AR33" s="84">
        <f t="shared" ref="AR33:AR34" si="10">ROUND(SUM(G33:AQ33),0)</f>
        <v>0</v>
      </c>
      <c r="AS33" s="94"/>
      <c r="AT33" s="1"/>
      <c r="AU33" s="117"/>
      <c r="AV33" s="23"/>
      <c r="AW33" s="120"/>
      <c r="AX33" s="120"/>
      <c r="AY33" s="100"/>
      <c r="AZ33" s="11"/>
      <c r="BA33" s="101"/>
      <c r="BB33" s="103">
        <f t="shared" ref="BB33:BB34" si="11">SUM(AS33,BA33)</f>
        <v>0</v>
      </c>
      <c r="BC33" s="93" t="str">
        <f t="shared" ref="BC33:BC34" si="12">IF(BB33&gt;=90,"відмінно",IF(AND(BB33&gt;=75,BB33&lt;90),"добре",IF(AND(BB33&gt;=60,BB33&lt;75),"задовільно","незадовільно")))</f>
        <v>незадовільно</v>
      </c>
    </row>
    <row r="34" spans="1:56" ht="16.5" thickBot="1" x14ac:dyDescent="0.3">
      <c r="A34" s="23">
        <v>32</v>
      </c>
      <c r="B34" s="173" t="s">
        <v>94</v>
      </c>
      <c r="C34" s="136"/>
      <c r="D34" s="7"/>
      <c r="E34" s="7"/>
      <c r="F34" s="7"/>
      <c r="G34" s="82">
        <f t="shared" si="9"/>
        <v>0</v>
      </c>
      <c r="H34" s="76"/>
      <c r="I34" s="14"/>
      <c r="J34" s="2"/>
      <c r="K34" s="2"/>
      <c r="L34" s="15"/>
      <c r="M34" s="16"/>
      <c r="N34" s="17"/>
      <c r="O34" s="17"/>
      <c r="P34" s="22"/>
      <c r="Q34" s="14"/>
      <c r="R34" s="2"/>
      <c r="S34" s="2"/>
      <c r="T34" s="19"/>
      <c r="U34" s="14"/>
      <c r="V34" s="2"/>
      <c r="W34" s="2"/>
      <c r="X34" s="15"/>
      <c r="Y34" s="14"/>
      <c r="Z34" s="2"/>
      <c r="AA34" s="2"/>
      <c r="AB34" s="15"/>
      <c r="AC34" s="11"/>
      <c r="AD34" s="2"/>
      <c r="AE34" s="2"/>
      <c r="AF34" s="2"/>
      <c r="AG34" s="2"/>
      <c r="AH34" s="2"/>
      <c r="AI34" s="2"/>
      <c r="AJ34" s="2"/>
      <c r="AK34" s="2"/>
      <c r="AL34" s="2"/>
      <c r="AM34" s="37"/>
      <c r="AN34" s="37"/>
      <c r="AO34" s="37"/>
      <c r="AP34" s="2"/>
      <c r="AQ34" s="19"/>
      <c r="AR34" s="84">
        <f t="shared" si="10"/>
        <v>0</v>
      </c>
      <c r="AS34" s="94"/>
      <c r="AT34" s="1"/>
      <c r="AU34" s="117"/>
      <c r="AV34" s="23"/>
      <c r="AW34" s="120"/>
      <c r="AX34" s="120"/>
      <c r="AY34" s="100"/>
      <c r="AZ34" s="11"/>
      <c r="BA34" s="101"/>
      <c r="BB34" s="103">
        <f t="shared" si="11"/>
        <v>0</v>
      </c>
      <c r="BC34" s="93" t="str">
        <f t="shared" si="12"/>
        <v>незадовільно</v>
      </c>
    </row>
    <row r="35" spans="1:56" ht="16.5" thickBot="1" x14ac:dyDescent="0.3">
      <c r="A35" s="2">
        <v>33</v>
      </c>
      <c r="B35" s="172" t="s">
        <v>95</v>
      </c>
      <c r="C35" s="16"/>
      <c r="D35" s="17"/>
      <c r="E35" s="17"/>
      <c r="F35" s="17"/>
      <c r="G35" s="82">
        <f t="shared" si="9"/>
        <v>0</v>
      </c>
      <c r="H35" s="76"/>
      <c r="I35" s="16"/>
      <c r="J35" s="17"/>
      <c r="K35" s="17"/>
      <c r="L35" s="18"/>
      <c r="M35" s="138"/>
      <c r="N35" s="139"/>
      <c r="O35" s="139"/>
      <c r="P35" s="140"/>
      <c r="Q35" s="16"/>
      <c r="R35" s="17"/>
      <c r="S35" s="17"/>
      <c r="T35" s="22"/>
      <c r="U35" s="16"/>
      <c r="V35" s="17"/>
      <c r="W35" s="17"/>
      <c r="X35" s="18"/>
      <c r="Y35" s="16"/>
      <c r="Z35" s="17"/>
      <c r="AA35" s="17"/>
      <c r="AB35" s="18"/>
      <c r="AC35" s="11"/>
      <c r="AD35" s="2"/>
      <c r="AE35" s="2"/>
      <c r="AF35" s="2"/>
      <c r="AG35" s="2"/>
      <c r="AH35" s="2"/>
      <c r="AI35" s="2"/>
      <c r="AJ35" s="2"/>
      <c r="AK35" s="2"/>
      <c r="AL35" s="2"/>
      <c r="AM35" s="37"/>
      <c r="AN35" s="37"/>
      <c r="AO35" s="37"/>
      <c r="AP35" s="2"/>
      <c r="AQ35" s="19"/>
      <c r="AR35" s="84">
        <f t="shared" ref="AR35" si="13">ROUND(SUM(G35:AQ35),0)</f>
        <v>0</v>
      </c>
      <c r="AS35" s="94"/>
      <c r="AU35" s="115"/>
    </row>
    <row r="36" spans="1:56" x14ac:dyDescent="0.25">
      <c r="AU36" s="115"/>
    </row>
    <row r="37" spans="1:56" x14ac:dyDescent="0.25">
      <c r="AU37" s="115"/>
    </row>
    <row r="38" spans="1:56" x14ac:dyDescent="0.25">
      <c r="AU38" s="115"/>
    </row>
    <row r="39" spans="1:56" ht="15.75" thickBot="1" x14ac:dyDescent="0.3">
      <c r="AU39" s="115"/>
    </row>
    <row r="40" spans="1:56" x14ac:dyDescent="0.25">
      <c r="AU40" s="115"/>
      <c r="BC40" s="68" t="s">
        <v>49</v>
      </c>
      <c r="BD40" s="69">
        <f>COUNTIF($BC$3:$BC$23,"відмінно")</f>
        <v>0</v>
      </c>
    </row>
    <row r="41" spans="1:56" x14ac:dyDescent="0.25">
      <c r="AU41" s="115"/>
      <c r="BC41" s="14" t="s">
        <v>50</v>
      </c>
      <c r="BD41" s="15">
        <f>COUNTIF($BC$3:$BC$23,"добре")</f>
        <v>0</v>
      </c>
    </row>
    <row r="42" spans="1:56" x14ac:dyDescent="0.25">
      <c r="AU42" s="115"/>
      <c r="BC42" s="14" t="s">
        <v>51</v>
      </c>
      <c r="BD42" s="15">
        <f>COUNTIF($BC$3:$BC$23,"задовільно")</f>
        <v>0</v>
      </c>
    </row>
    <row r="43" spans="1:56" x14ac:dyDescent="0.25">
      <c r="AU43" s="115"/>
      <c r="BC43" s="14" t="s">
        <v>52</v>
      </c>
      <c r="BD43" s="15">
        <f>COUNTIF($BC$3:$BC$23,"незадовільно")</f>
        <v>21</v>
      </c>
    </row>
    <row r="44" spans="1:56" x14ac:dyDescent="0.25">
      <c r="AU44" s="115"/>
      <c r="BC44" s="26" t="s">
        <v>54</v>
      </c>
      <c r="BD44" s="28">
        <v>0</v>
      </c>
    </row>
    <row r="45" spans="1:56" ht="15.75" thickBot="1" x14ac:dyDescent="0.3">
      <c r="AU45" s="115"/>
      <c r="BC45" s="16" t="s">
        <v>18</v>
      </c>
      <c r="BD45" s="18">
        <f>SUM(BD40:BD43)</f>
        <v>21</v>
      </c>
    </row>
    <row r="46" spans="1:56" x14ac:dyDescent="0.25">
      <c r="AU46" s="115"/>
    </row>
  </sheetData>
  <sortState ref="AU26:AU42">
    <sortCondition ref="AU26:AU42"/>
  </sortState>
  <mergeCells count="20">
    <mergeCell ref="AP1:AQ1"/>
    <mergeCell ref="C1:G1"/>
    <mergeCell ref="H1:H2"/>
    <mergeCell ref="I1:L1"/>
    <mergeCell ref="M1:P1"/>
    <mergeCell ref="Q1:T1"/>
    <mergeCell ref="U1:X1"/>
    <mergeCell ref="Y1:AB1"/>
    <mergeCell ref="AC1:AF1"/>
    <mergeCell ref="AG1:AI1"/>
    <mergeCell ref="AJ1:AL1"/>
    <mergeCell ref="AM1:AO1"/>
    <mergeCell ref="BH15:BL15"/>
    <mergeCell ref="AU14:AX14"/>
    <mergeCell ref="AR1:AR2"/>
    <mergeCell ref="AS1:AS2"/>
    <mergeCell ref="AU1:AY1"/>
    <mergeCell ref="BA1:BA2"/>
    <mergeCell ref="BB1:BB2"/>
    <mergeCell ref="BH1:BL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N2" sqref="AN2:AO2"/>
    </sheetView>
  </sheetViews>
  <sheetFormatPr defaultRowHeight="15" outlineLevelRow="1" outlineLevelCol="1" x14ac:dyDescent="0.25"/>
  <cols>
    <col min="1" max="1" width="9.140625" style="1"/>
    <col min="2" max="2" width="33" style="1" customWidth="1"/>
    <col min="3" max="6" width="9.140625" style="1" hidden="1" customWidth="1" outlineLevel="1"/>
    <col min="7" max="7" width="9.140625" style="1" collapsed="1"/>
    <col min="8" max="8" width="10.140625" style="1" customWidth="1"/>
    <col min="9" max="38" width="9.140625" style="1" customWidth="1" outlineLevel="1"/>
    <col min="39" max="39" width="11.140625" style="1" customWidth="1" outlineLevel="1"/>
    <col min="40" max="43" width="9.140625" style="1" customWidth="1" outlineLevel="1"/>
    <col min="44" max="45" width="9.140625" style="1"/>
    <col min="46" max="46" width="9.28515625" style="1" customWidth="1"/>
    <col min="47" max="47" width="8" style="1" hidden="1" customWidth="1" outlineLevel="1"/>
    <col min="48" max="52" width="9.140625" style="1" hidden="1" customWidth="1" outlineLevel="1"/>
    <col min="53" max="53" width="10.7109375" style="1" hidden="1" customWidth="1" outlineLevel="1"/>
    <col min="54" max="54" width="9.140625" style="1" hidden="1" customWidth="1" outlineLevel="1"/>
    <col min="55" max="55" width="18.28515625" style="1" hidden="1" customWidth="1" outlineLevel="1"/>
    <col min="56" max="56" width="9.140625" style="1" collapsed="1"/>
    <col min="57" max="59" width="9.140625" style="1"/>
    <col min="60" max="60" width="19.7109375" style="1" customWidth="1"/>
    <col min="61" max="16384" width="9.140625" style="1"/>
  </cols>
  <sheetData>
    <row r="1" spans="1:64" ht="15.75" thickBot="1" x14ac:dyDescent="0.3">
      <c r="C1" s="197" t="s">
        <v>60</v>
      </c>
      <c r="D1" s="209"/>
      <c r="E1" s="198"/>
      <c r="F1" s="198"/>
      <c r="G1" s="199"/>
      <c r="H1" s="210" t="s">
        <v>55</v>
      </c>
      <c r="I1" s="202" t="s">
        <v>247</v>
      </c>
      <c r="J1" s="203"/>
      <c r="K1" s="203"/>
      <c r="L1" s="204"/>
      <c r="M1" s="202" t="s">
        <v>248</v>
      </c>
      <c r="N1" s="203"/>
      <c r="O1" s="203"/>
      <c r="P1" s="204"/>
      <c r="Q1" s="212" t="s">
        <v>249</v>
      </c>
      <c r="R1" s="213"/>
      <c r="S1" s="213"/>
      <c r="T1" s="214"/>
      <c r="U1" s="202" t="s">
        <v>250</v>
      </c>
      <c r="V1" s="203"/>
      <c r="W1" s="203"/>
      <c r="X1" s="204"/>
      <c r="Y1" s="202" t="s">
        <v>251</v>
      </c>
      <c r="Z1" s="203"/>
      <c r="AA1" s="203"/>
      <c r="AB1" s="204"/>
      <c r="AC1" s="202" t="s">
        <v>252</v>
      </c>
      <c r="AD1" s="203"/>
      <c r="AE1" s="203"/>
      <c r="AF1" s="204"/>
      <c r="AG1" s="202" t="s">
        <v>253</v>
      </c>
      <c r="AH1" s="203"/>
      <c r="AI1" s="204"/>
      <c r="AJ1" s="202" t="s">
        <v>254</v>
      </c>
      <c r="AK1" s="203"/>
      <c r="AL1" s="205"/>
      <c r="AM1" s="206" t="s">
        <v>33</v>
      </c>
      <c r="AN1" s="207"/>
      <c r="AO1" s="208"/>
      <c r="AP1" s="195" t="s">
        <v>34</v>
      </c>
      <c r="AQ1" s="196"/>
      <c r="AR1" s="186" t="s">
        <v>32</v>
      </c>
      <c r="AS1" s="188" t="s">
        <v>42</v>
      </c>
      <c r="AT1" s="52"/>
      <c r="AU1" s="189" t="s">
        <v>39</v>
      </c>
      <c r="AV1" s="190"/>
      <c r="AW1" s="190"/>
      <c r="AX1" s="190"/>
      <c r="AY1" s="191"/>
      <c r="AZ1" s="53"/>
      <c r="BA1" s="192" t="s">
        <v>44</v>
      </c>
      <c r="BB1" s="192" t="s">
        <v>43</v>
      </c>
      <c r="BD1" s="1" t="s">
        <v>62</v>
      </c>
      <c r="BH1" s="194" t="s">
        <v>23</v>
      </c>
      <c r="BI1" s="194"/>
      <c r="BJ1" s="194"/>
      <c r="BK1" s="194"/>
      <c r="BL1" s="194"/>
    </row>
    <row r="2" spans="1:64" ht="69.75" customHeight="1" thickBot="1" x14ac:dyDescent="0.3">
      <c r="A2" s="148" t="s">
        <v>237</v>
      </c>
      <c r="B2" s="146" t="s">
        <v>174</v>
      </c>
      <c r="C2" s="80" t="s">
        <v>57</v>
      </c>
      <c r="D2" s="80" t="s">
        <v>58</v>
      </c>
      <c r="E2" s="3" t="s">
        <v>59</v>
      </c>
      <c r="F2" s="3" t="s">
        <v>16</v>
      </c>
      <c r="G2" s="81" t="s">
        <v>17</v>
      </c>
      <c r="H2" s="211"/>
      <c r="I2" s="12" t="s">
        <v>24</v>
      </c>
      <c r="J2" s="9" t="s">
        <v>25</v>
      </c>
      <c r="K2" s="9" t="s">
        <v>26</v>
      </c>
      <c r="L2" s="13" t="s">
        <v>242</v>
      </c>
      <c r="M2" s="12" t="s">
        <v>24</v>
      </c>
      <c r="N2" s="9" t="s">
        <v>25</v>
      </c>
      <c r="O2" s="9" t="s">
        <v>26</v>
      </c>
      <c r="P2" s="13" t="s">
        <v>242</v>
      </c>
      <c r="Q2" s="10" t="s">
        <v>24</v>
      </c>
      <c r="R2" s="9" t="s">
        <v>25</v>
      </c>
      <c r="S2" s="9" t="s">
        <v>26</v>
      </c>
      <c r="T2" s="13" t="s">
        <v>242</v>
      </c>
      <c r="U2" s="12" t="s">
        <v>24</v>
      </c>
      <c r="V2" s="9" t="s">
        <v>25</v>
      </c>
      <c r="W2" s="9" t="s">
        <v>26</v>
      </c>
      <c r="X2" s="13" t="s">
        <v>242</v>
      </c>
      <c r="Y2" s="12" t="s">
        <v>27</v>
      </c>
      <c r="Z2" s="9" t="s">
        <v>28</v>
      </c>
      <c r="AA2" s="9" t="s">
        <v>26</v>
      </c>
      <c r="AB2" s="13" t="s">
        <v>242</v>
      </c>
      <c r="AC2" s="12" t="s">
        <v>27</v>
      </c>
      <c r="AD2" s="9" t="s">
        <v>28</v>
      </c>
      <c r="AE2" s="9" t="s">
        <v>26</v>
      </c>
      <c r="AF2" s="13" t="s">
        <v>242</v>
      </c>
      <c r="AG2" s="12" t="s">
        <v>29</v>
      </c>
      <c r="AH2" s="9" t="s">
        <v>26</v>
      </c>
      <c r="AI2" s="13" t="s">
        <v>242</v>
      </c>
      <c r="AJ2" s="12" t="s">
        <v>30</v>
      </c>
      <c r="AK2" s="9" t="s">
        <v>26</v>
      </c>
      <c r="AL2" s="13" t="s">
        <v>242</v>
      </c>
      <c r="AM2" s="72" t="s">
        <v>61</v>
      </c>
      <c r="AN2" s="35"/>
      <c r="AO2" s="36"/>
      <c r="AP2" s="10"/>
      <c r="AQ2" s="31"/>
      <c r="AR2" s="187"/>
      <c r="AS2" s="188"/>
      <c r="AT2" s="54"/>
      <c r="AU2" s="86" t="s">
        <v>40</v>
      </c>
      <c r="AV2" s="87" t="s">
        <v>46</v>
      </c>
      <c r="AW2" s="87" t="s">
        <v>47</v>
      </c>
      <c r="AX2" s="96" t="s">
        <v>48</v>
      </c>
      <c r="AY2" s="88" t="s">
        <v>41</v>
      </c>
      <c r="AZ2" s="55" t="s">
        <v>45</v>
      </c>
      <c r="BA2" s="193"/>
      <c r="BB2" s="193"/>
      <c r="BC2" s="90" t="s">
        <v>53</v>
      </c>
      <c r="BH2" s="126" t="s">
        <v>19</v>
      </c>
      <c r="BI2" s="127" t="s">
        <v>20</v>
      </c>
      <c r="BJ2" s="127" t="s">
        <v>21</v>
      </c>
      <c r="BK2" s="127" t="s">
        <v>15</v>
      </c>
      <c r="BL2" s="128" t="s">
        <v>22</v>
      </c>
    </row>
    <row r="3" spans="1:64" ht="16.5" outlineLevel="1" thickBot="1" x14ac:dyDescent="0.3">
      <c r="A3" s="2">
        <v>1</v>
      </c>
      <c r="B3" s="152" t="s">
        <v>175</v>
      </c>
      <c r="C3" s="49"/>
      <c r="D3" s="48"/>
      <c r="E3" s="7"/>
      <c r="F3" s="7"/>
      <c r="G3" s="82">
        <f>SUM(C3:F3)</f>
        <v>0</v>
      </c>
      <c r="H3" s="76"/>
      <c r="I3" s="14"/>
      <c r="J3" s="2"/>
      <c r="K3" s="2"/>
      <c r="L3" s="15"/>
      <c r="M3" s="14"/>
      <c r="N3" s="2"/>
      <c r="O3" s="2"/>
      <c r="P3" s="15"/>
      <c r="Q3" s="14"/>
      <c r="R3" s="2"/>
      <c r="S3" s="2"/>
      <c r="T3" s="19"/>
      <c r="U3" s="14"/>
      <c r="V3" s="2"/>
      <c r="W3" s="2"/>
      <c r="X3" s="15"/>
      <c r="Y3" s="14"/>
      <c r="Z3" s="2"/>
      <c r="AA3" s="2"/>
      <c r="AB3" s="15"/>
      <c r="AC3" s="14"/>
      <c r="AD3" s="2"/>
      <c r="AE3" s="2"/>
      <c r="AF3" s="15"/>
      <c r="AG3" s="14"/>
      <c r="AH3" s="2"/>
      <c r="AI3" s="15"/>
      <c r="AJ3" s="14"/>
      <c r="AK3" s="2"/>
      <c r="AL3" s="19"/>
      <c r="AM3" s="67"/>
      <c r="AN3" s="37"/>
      <c r="AO3" s="38"/>
      <c r="AP3" s="25"/>
      <c r="AQ3" s="32"/>
      <c r="AR3" s="84">
        <f>ROUND(SUM(G3:AQ3),0)</f>
        <v>0</v>
      </c>
      <c r="AS3" s="94"/>
      <c r="AU3" s="118"/>
      <c r="AV3" s="47"/>
      <c r="AW3" s="107"/>
      <c r="AX3" s="85"/>
      <c r="AY3" s="95"/>
      <c r="AZ3" s="11"/>
      <c r="BA3" s="101"/>
      <c r="BB3" s="114">
        <f t="shared" ref="BB3:BB23" si="0">SUM(AS3,BA3)</f>
        <v>0</v>
      </c>
      <c r="BC3" s="91" t="str">
        <f>IF(BB3&gt;=90,"відмінно",IF(AND(BB3&gt;=75,BB3&lt;90),"добре",IF(AND(BB3&gt;=60,BB3&lt;75),"задовільно","незадовільно")))</f>
        <v>незадовільно</v>
      </c>
      <c r="BH3" s="176">
        <v>1</v>
      </c>
      <c r="BI3" s="2">
        <v>2</v>
      </c>
      <c r="BJ3" s="2">
        <v>2</v>
      </c>
      <c r="BK3" s="2">
        <v>1</v>
      </c>
      <c r="BL3" s="130">
        <f>SUM(BI3:BK3)</f>
        <v>5</v>
      </c>
    </row>
    <row r="4" spans="1:64" ht="16.5" outlineLevel="1" thickBot="1" x14ac:dyDescent="0.3">
      <c r="A4" s="2">
        <v>2</v>
      </c>
      <c r="B4" s="171" t="s">
        <v>176</v>
      </c>
      <c r="C4" s="49"/>
      <c r="D4" s="48"/>
      <c r="E4" s="7"/>
      <c r="F4" s="7"/>
      <c r="G4" s="82">
        <f t="shared" ref="G4:G24" si="1">SUM(C4:F4)</f>
        <v>0</v>
      </c>
      <c r="H4" s="76"/>
      <c r="I4" s="14"/>
      <c r="J4" s="2"/>
      <c r="K4" s="2"/>
      <c r="L4" s="15"/>
      <c r="M4" s="14"/>
      <c r="N4" s="2"/>
      <c r="O4" s="2"/>
      <c r="P4" s="15"/>
      <c r="Q4" s="11"/>
      <c r="R4" s="2"/>
      <c r="S4" s="2"/>
      <c r="T4" s="19"/>
      <c r="U4" s="14"/>
      <c r="V4" s="2"/>
      <c r="W4" s="2"/>
      <c r="Y4" s="14"/>
      <c r="Z4" s="2"/>
      <c r="AA4" s="2"/>
      <c r="AB4" s="15"/>
      <c r="AC4" s="14"/>
      <c r="AD4" s="2"/>
      <c r="AE4" s="2"/>
      <c r="AF4" s="15"/>
      <c r="AG4" s="14"/>
      <c r="AH4" s="2"/>
      <c r="AI4" s="15"/>
      <c r="AJ4" s="14"/>
      <c r="AK4" s="2"/>
      <c r="AL4" s="19"/>
      <c r="AM4" s="67"/>
      <c r="AN4" s="37"/>
      <c r="AO4" s="38"/>
      <c r="AP4" s="25"/>
      <c r="AQ4" s="32"/>
      <c r="AR4" s="84">
        <f t="shared" ref="AR4:AR24" si="2">ROUND(SUM(G4:AQ4),0)</f>
        <v>0</v>
      </c>
      <c r="AS4" s="94"/>
      <c r="AU4" s="116"/>
      <c r="AV4" s="47"/>
      <c r="AW4" s="108"/>
      <c r="AX4" s="47"/>
      <c r="AY4" s="95"/>
      <c r="AZ4" s="11"/>
      <c r="BA4" s="101"/>
      <c r="BB4" s="114">
        <f t="shared" si="0"/>
        <v>0</v>
      </c>
      <c r="BC4" s="91" t="str">
        <f t="shared" ref="BC4:BC24" si="3">IF(BB4&gt;=90,"відмінно",IF(AND(BB4&gt;=75,BB4&lt;90),"добре",IF(AND(BB4&gt;=60,BB4&lt;75),"задовільно","незадовільно")))</f>
        <v>незадовільно</v>
      </c>
      <c r="BH4" s="176">
        <v>2</v>
      </c>
      <c r="BI4" s="2">
        <v>2</v>
      </c>
      <c r="BJ4" s="2">
        <v>2</v>
      </c>
      <c r="BK4" s="2">
        <v>1</v>
      </c>
      <c r="BL4" s="130">
        <f t="shared" ref="BL4:BL10" si="4">SUM(BI4:BK4)</f>
        <v>5</v>
      </c>
    </row>
    <row r="5" spans="1:64" ht="16.5" outlineLevel="1" thickBot="1" x14ac:dyDescent="0.3">
      <c r="A5" s="2">
        <v>3</v>
      </c>
      <c r="B5" s="153" t="s">
        <v>177</v>
      </c>
      <c r="C5" s="49"/>
      <c r="D5" s="48"/>
      <c r="E5" s="7"/>
      <c r="F5" s="7"/>
      <c r="G5" s="82">
        <f t="shared" si="1"/>
        <v>0</v>
      </c>
      <c r="H5" s="76"/>
      <c r="I5" s="14"/>
      <c r="J5" s="2"/>
      <c r="K5" s="2"/>
      <c r="L5" s="15"/>
      <c r="M5" s="14"/>
      <c r="N5" s="2"/>
      <c r="O5" s="2"/>
      <c r="P5" s="15"/>
      <c r="Q5" s="11"/>
      <c r="R5" s="2"/>
      <c r="S5" s="2"/>
      <c r="T5" s="19"/>
      <c r="U5" s="14"/>
      <c r="V5" s="2"/>
      <c r="W5" s="2"/>
      <c r="X5" s="15"/>
      <c r="Y5" s="14"/>
      <c r="Z5" s="2"/>
      <c r="AA5" s="2"/>
      <c r="AB5" s="15"/>
      <c r="AC5" s="14"/>
      <c r="AD5" s="2"/>
      <c r="AE5" s="2"/>
      <c r="AF5" s="15"/>
      <c r="AG5" s="14"/>
      <c r="AH5" s="2"/>
      <c r="AI5" s="15"/>
      <c r="AJ5" s="14"/>
      <c r="AK5" s="2"/>
      <c r="AL5" s="19"/>
      <c r="AM5" s="67"/>
      <c r="AN5" s="37"/>
      <c r="AO5" s="38"/>
      <c r="AP5" s="25"/>
      <c r="AQ5" s="32"/>
      <c r="AR5" s="84">
        <f t="shared" si="2"/>
        <v>0</v>
      </c>
      <c r="AS5" s="94"/>
      <c r="AU5" s="116"/>
      <c r="AV5" s="47"/>
      <c r="AW5" s="108"/>
      <c r="AX5" s="47"/>
      <c r="AY5" s="95"/>
      <c r="AZ5" s="11"/>
      <c r="BA5" s="101"/>
      <c r="BB5" s="114">
        <f t="shared" si="0"/>
        <v>0</v>
      </c>
      <c r="BC5" s="91" t="str">
        <f t="shared" si="3"/>
        <v>незадовільно</v>
      </c>
      <c r="BH5" s="176">
        <v>3</v>
      </c>
      <c r="BI5" s="2">
        <v>2</v>
      </c>
      <c r="BJ5" s="2">
        <v>2</v>
      </c>
      <c r="BK5" s="2">
        <v>1</v>
      </c>
      <c r="BL5" s="130">
        <f t="shared" si="4"/>
        <v>5</v>
      </c>
    </row>
    <row r="6" spans="1:64" ht="16.5" outlineLevel="1" thickBot="1" x14ac:dyDescent="0.3">
      <c r="A6" s="2">
        <v>4</v>
      </c>
      <c r="B6" s="153" t="s">
        <v>178</v>
      </c>
      <c r="C6" s="49"/>
      <c r="D6" s="48"/>
      <c r="E6" s="7"/>
      <c r="F6" s="7"/>
      <c r="G6" s="82">
        <f t="shared" si="1"/>
        <v>0</v>
      </c>
      <c r="H6" s="76"/>
      <c r="I6" s="14"/>
      <c r="J6" s="2"/>
      <c r="K6" s="2"/>
      <c r="L6" s="15"/>
      <c r="M6" s="14"/>
      <c r="N6" s="2"/>
      <c r="O6" s="2"/>
      <c r="P6" s="15"/>
      <c r="Q6" s="11"/>
      <c r="R6" s="2"/>
      <c r="S6" s="2"/>
      <c r="T6" s="19"/>
      <c r="U6" s="14"/>
      <c r="V6" s="23"/>
      <c r="W6" s="2"/>
      <c r="X6" s="15"/>
      <c r="Y6" s="14"/>
      <c r="Z6" s="2"/>
      <c r="AA6" s="2"/>
      <c r="AB6" s="15"/>
      <c r="AC6" s="14"/>
      <c r="AD6" s="2"/>
      <c r="AE6" s="2"/>
      <c r="AF6" s="15"/>
      <c r="AG6" s="14"/>
      <c r="AH6" s="2"/>
      <c r="AI6" s="15"/>
      <c r="AJ6" s="14"/>
      <c r="AK6" s="2"/>
      <c r="AL6" s="19"/>
      <c r="AM6" s="67"/>
      <c r="AN6" s="37"/>
      <c r="AO6" s="38"/>
      <c r="AP6" s="25"/>
      <c r="AQ6" s="32"/>
      <c r="AR6" s="84">
        <f t="shared" si="2"/>
        <v>0</v>
      </c>
      <c r="AS6" s="94"/>
      <c r="AU6" s="116"/>
      <c r="AV6" s="47"/>
      <c r="AW6" s="108"/>
      <c r="AX6" s="47"/>
      <c r="AY6" s="95"/>
      <c r="AZ6" s="11"/>
      <c r="BA6" s="102"/>
      <c r="BB6" s="114">
        <f t="shared" si="0"/>
        <v>0</v>
      </c>
      <c r="BC6" s="92" t="str">
        <f t="shared" si="3"/>
        <v>незадовільно</v>
      </c>
      <c r="BH6" s="176">
        <v>4</v>
      </c>
      <c r="BI6" s="2">
        <v>2</v>
      </c>
      <c r="BJ6" s="2">
        <v>2</v>
      </c>
      <c r="BK6" s="2">
        <v>1</v>
      </c>
      <c r="BL6" s="130">
        <f t="shared" si="4"/>
        <v>5</v>
      </c>
    </row>
    <row r="7" spans="1:64" s="46" customFormat="1" ht="16.5" outlineLevel="1" thickBot="1" x14ac:dyDescent="0.3">
      <c r="A7" s="23">
        <v>5</v>
      </c>
      <c r="B7" s="153" t="s">
        <v>134</v>
      </c>
      <c r="C7" s="50"/>
      <c r="D7" s="51"/>
      <c r="E7" s="43"/>
      <c r="F7" s="43"/>
      <c r="G7" s="82">
        <f t="shared" si="1"/>
        <v>0</v>
      </c>
      <c r="H7" s="97"/>
      <c r="I7" s="58"/>
      <c r="J7" s="23"/>
      <c r="K7" s="23"/>
      <c r="L7" s="44"/>
      <c r="M7" s="58"/>
      <c r="N7" s="23"/>
      <c r="O7" s="23"/>
      <c r="P7" s="44"/>
      <c r="Q7" s="45"/>
      <c r="R7" s="23"/>
      <c r="S7" s="23"/>
      <c r="T7" s="59"/>
      <c r="U7" s="58"/>
      <c r="V7" s="23"/>
      <c r="W7" s="23"/>
      <c r="X7" s="44"/>
      <c r="Y7" s="58"/>
      <c r="Z7" s="23"/>
      <c r="AA7" s="23"/>
      <c r="AB7" s="44"/>
      <c r="AC7" s="58"/>
      <c r="AD7" s="23"/>
      <c r="AE7" s="23"/>
      <c r="AF7" s="44"/>
      <c r="AG7" s="58"/>
      <c r="AH7" s="23"/>
      <c r="AI7" s="44"/>
      <c r="AJ7" s="58"/>
      <c r="AK7" s="23"/>
      <c r="AL7" s="59"/>
      <c r="AM7" s="67"/>
      <c r="AN7" s="37"/>
      <c r="AO7" s="38"/>
      <c r="AP7" s="98"/>
      <c r="AQ7" s="99"/>
      <c r="AR7" s="84">
        <f t="shared" si="2"/>
        <v>0</v>
      </c>
      <c r="AS7" s="94"/>
      <c r="AU7" s="116"/>
      <c r="AV7" s="23"/>
      <c r="AW7" s="109"/>
      <c r="AX7" s="23"/>
      <c r="AY7" s="100"/>
      <c r="AZ7" s="45"/>
      <c r="BA7" s="101"/>
      <c r="BB7" s="103">
        <f t="shared" si="0"/>
        <v>0</v>
      </c>
      <c r="BC7" s="57" t="str">
        <f t="shared" si="3"/>
        <v>незадовільно</v>
      </c>
      <c r="BH7" s="176">
        <v>5</v>
      </c>
      <c r="BI7" s="23">
        <v>3</v>
      </c>
      <c r="BJ7" s="23">
        <v>3</v>
      </c>
      <c r="BK7" s="23">
        <v>1</v>
      </c>
      <c r="BL7" s="131">
        <f t="shared" si="4"/>
        <v>7</v>
      </c>
    </row>
    <row r="8" spans="1:64" ht="16.5" outlineLevel="1" thickBot="1" x14ac:dyDescent="0.3">
      <c r="A8" s="2">
        <v>6</v>
      </c>
      <c r="B8" s="153" t="s">
        <v>135</v>
      </c>
      <c r="C8" s="49"/>
      <c r="D8" s="48"/>
      <c r="E8" s="7"/>
      <c r="F8" s="7"/>
      <c r="G8" s="82">
        <f t="shared" si="1"/>
        <v>0</v>
      </c>
      <c r="H8" s="76"/>
      <c r="I8" s="14"/>
      <c r="J8" s="2"/>
      <c r="K8" s="2"/>
      <c r="L8" s="15"/>
      <c r="M8" s="14"/>
      <c r="N8" s="2"/>
      <c r="O8" s="2"/>
      <c r="P8" s="15"/>
      <c r="Q8" s="11"/>
      <c r="R8" s="2"/>
      <c r="S8" s="2"/>
      <c r="T8" s="19"/>
      <c r="U8" s="14"/>
      <c r="V8" s="23"/>
      <c r="W8" s="2"/>
      <c r="X8" s="15"/>
      <c r="Y8" s="14"/>
      <c r="Z8" s="2"/>
      <c r="AA8" s="2"/>
      <c r="AB8" s="15"/>
      <c r="AC8" s="14"/>
      <c r="AD8" s="2"/>
      <c r="AE8" s="2"/>
      <c r="AF8" s="15"/>
      <c r="AG8" s="14"/>
      <c r="AH8" s="2"/>
      <c r="AI8" s="15"/>
      <c r="AJ8" s="14"/>
      <c r="AK8" s="2"/>
      <c r="AL8" s="19"/>
      <c r="AM8" s="67"/>
      <c r="AN8" s="37"/>
      <c r="AO8" s="38"/>
      <c r="AP8" s="25"/>
      <c r="AQ8" s="32"/>
      <c r="AR8" s="84">
        <f t="shared" si="2"/>
        <v>0</v>
      </c>
      <c r="AS8" s="94"/>
      <c r="AU8" s="116"/>
      <c r="AV8" s="47"/>
      <c r="AW8" s="108"/>
      <c r="AX8" s="47"/>
      <c r="AY8" s="95"/>
      <c r="AZ8" s="11"/>
      <c r="BA8" s="101"/>
      <c r="BB8" s="103">
        <f t="shared" si="0"/>
        <v>0</v>
      </c>
      <c r="BC8" s="91" t="str">
        <f t="shared" si="3"/>
        <v>незадовільно</v>
      </c>
      <c r="BH8" s="176">
        <v>6</v>
      </c>
      <c r="BI8" s="2">
        <v>3</v>
      </c>
      <c r="BJ8" s="2">
        <v>3</v>
      </c>
      <c r="BK8" s="2">
        <v>1</v>
      </c>
      <c r="BL8" s="130">
        <f t="shared" si="4"/>
        <v>7</v>
      </c>
    </row>
    <row r="9" spans="1:64" ht="16.5" outlineLevel="1" thickBot="1" x14ac:dyDescent="0.3">
      <c r="A9" s="2">
        <v>7</v>
      </c>
      <c r="B9" s="153" t="s">
        <v>179</v>
      </c>
      <c r="C9" s="49"/>
      <c r="D9" s="48"/>
      <c r="E9" s="7"/>
      <c r="F9" s="7"/>
      <c r="G9" s="82">
        <f t="shared" si="1"/>
        <v>0</v>
      </c>
      <c r="H9" s="76"/>
      <c r="I9" s="14"/>
      <c r="J9" s="2"/>
      <c r="K9" s="2"/>
      <c r="L9" s="15"/>
      <c r="M9" s="14"/>
      <c r="N9" s="2"/>
      <c r="O9" s="2"/>
      <c r="P9" s="15"/>
      <c r="Q9" s="11"/>
      <c r="R9" s="2"/>
      <c r="S9" s="2"/>
      <c r="T9" s="19"/>
      <c r="U9" s="14"/>
      <c r="V9" s="23"/>
      <c r="W9" s="2"/>
      <c r="X9" s="15"/>
      <c r="Y9" s="14"/>
      <c r="Z9" s="2"/>
      <c r="AA9" s="2"/>
      <c r="AB9" s="15"/>
      <c r="AC9" s="14"/>
      <c r="AD9" s="2"/>
      <c r="AE9" s="2"/>
      <c r="AF9" s="15"/>
      <c r="AG9" s="14"/>
      <c r="AH9" s="2"/>
      <c r="AI9" s="15"/>
      <c r="AJ9" s="14"/>
      <c r="AK9" s="2"/>
      <c r="AL9" s="19"/>
      <c r="AM9" s="67"/>
      <c r="AN9" s="37"/>
      <c r="AO9" s="38"/>
      <c r="AP9" s="25"/>
      <c r="AQ9" s="32"/>
      <c r="AR9" s="84">
        <f t="shared" si="2"/>
        <v>0</v>
      </c>
      <c r="AS9" s="94"/>
      <c r="AT9" s="34"/>
      <c r="AU9" s="116"/>
      <c r="AV9" s="47"/>
      <c r="AW9" s="108"/>
      <c r="AX9" s="47"/>
      <c r="AY9" s="113"/>
      <c r="AZ9" s="11"/>
      <c r="BA9" s="101"/>
      <c r="BB9" s="103">
        <f t="shared" si="0"/>
        <v>0</v>
      </c>
      <c r="BC9" s="91" t="str">
        <f t="shared" si="3"/>
        <v>незадовільно</v>
      </c>
      <c r="BH9" s="176">
        <v>7</v>
      </c>
      <c r="BI9" s="2">
        <v>4</v>
      </c>
      <c r="BJ9" s="2">
        <v>0</v>
      </c>
      <c r="BK9" s="2">
        <v>1</v>
      </c>
      <c r="BL9" s="130">
        <f t="shared" si="4"/>
        <v>5</v>
      </c>
    </row>
    <row r="10" spans="1:64" s="46" customFormat="1" ht="16.5" outlineLevel="1" thickBot="1" x14ac:dyDescent="0.3">
      <c r="A10" s="23">
        <v>8</v>
      </c>
      <c r="B10" s="153" t="s">
        <v>137</v>
      </c>
      <c r="C10" s="50"/>
      <c r="D10" s="51"/>
      <c r="E10" s="43"/>
      <c r="F10" s="43"/>
      <c r="G10" s="82">
        <f t="shared" si="1"/>
        <v>0</v>
      </c>
      <c r="H10" s="97"/>
      <c r="I10" s="58"/>
      <c r="J10" s="23"/>
      <c r="K10" s="23"/>
      <c r="L10" s="44"/>
      <c r="M10" s="58"/>
      <c r="N10" s="23"/>
      <c r="O10" s="23"/>
      <c r="P10" s="44"/>
      <c r="Q10" s="45"/>
      <c r="R10" s="23"/>
      <c r="S10" s="23"/>
      <c r="T10" s="59"/>
      <c r="U10" s="58"/>
      <c r="V10" s="23"/>
      <c r="W10" s="23"/>
      <c r="X10" s="44"/>
      <c r="Y10" s="58"/>
      <c r="Z10" s="23"/>
      <c r="AA10" s="23"/>
      <c r="AB10" s="44"/>
      <c r="AC10" s="58"/>
      <c r="AD10" s="23"/>
      <c r="AE10" s="23"/>
      <c r="AF10" s="44"/>
      <c r="AG10" s="58"/>
      <c r="AH10" s="23"/>
      <c r="AI10" s="44"/>
      <c r="AJ10" s="58"/>
      <c r="AK10" s="23"/>
      <c r="AL10" s="59"/>
      <c r="AM10" s="67"/>
      <c r="AN10" s="37"/>
      <c r="AO10" s="38"/>
      <c r="AP10" s="98"/>
      <c r="AQ10" s="99"/>
      <c r="AR10" s="84">
        <f t="shared" si="2"/>
        <v>0</v>
      </c>
      <c r="AS10" s="94"/>
      <c r="AU10" s="116"/>
      <c r="AV10" s="23"/>
      <c r="AW10" s="109"/>
      <c r="AX10" s="23"/>
      <c r="AY10" s="100"/>
      <c r="AZ10" s="45"/>
      <c r="BA10" s="101"/>
      <c r="BB10" s="103">
        <f t="shared" si="0"/>
        <v>0</v>
      </c>
      <c r="BC10" s="57" t="str">
        <f t="shared" si="3"/>
        <v>незадовільно</v>
      </c>
      <c r="BH10" s="176">
        <v>8</v>
      </c>
      <c r="BI10" s="23">
        <v>5</v>
      </c>
      <c r="BJ10" s="23">
        <v>0</v>
      </c>
      <c r="BK10" s="23">
        <v>1</v>
      </c>
      <c r="BL10" s="131">
        <f t="shared" si="4"/>
        <v>6</v>
      </c>
    </row>
    <row r="11" spans="1:64" s="46" customFormat="1" ht="16.5" outlineLevel="1" thickBot="1" x14ac:dyDescent="0.3">
      <c r="A11" s="23">
        <v>9</v>
      </c>
      <c r="B11" s="153" t="s">
        <v>138</v>
      </c>
      <c r="C11" s="50"/>
      <c r="D11" s="51"/>
      <c r="E11" s="43"/>
      <c r="F11" s="43"/>
      <c r="G11" s="82">
        <f t="shared" si="1"/>
        <v>0</v>
      </c>
      <c r="H11" s="97"/>
      <c r="I11" s="58"/>
      <c r="J11" s="23"/>
      <c r="K11" s="23"/>
      <c r="L11" s="44"/>
      <c r="M11" s="58"/>
      <c r="N11" s="23"/>
      <c r="O11" s="23"/>
      <c r="P11" s="44"/>
      <c r="Q11" s="45"/>
      <c r="R11" s="23"/>
      <c r="S11" s="23"/>
      <c r="T11" s="59"/>
      <c r="U11" s="58"/>
      <c r="V11" s="23"/>
      <c r="W11" s="23"/>
      <c r="X11" s="44"/>
      <c r="Y11" s="58"/>
      <c r="Z11" s="23"/>
      <c r="AA11" s="23"/>
      <c r="AB11" s="44"/>
      <c r="AC11" s="58"/>
      <c r="AD11" s="23"/>
      <c r="AE11" s="23"/>
      <c r="AF11" s="44"/>
      <c r="AG11" s="58"/>
      <c r="AH11" s="23"/>
      <c r="AI11" s="44"/>
      <c r="AJ11" s="58"/>
      <c r="AK11" s="23"/>
      <c r="AL11" s="59"/>
      <c r="AM11" s="67"/>
      <c r="AN11" s="37"/>
      <c r="AO11" s="38"/>
      <c r="AP11" s="98"/>
      <c r="AQ11" s="99"/>
      <c r="AR11" s="84">
        <f>ROUND(SUM(G11:AQ11),0)</f>
        <v>0</v>
      </c>
      <c r="AS11" s="94"/>
      <c r="AU11" s="116"/>
      <c r="AV11" s="23"/>
      <c r="AW11" s="109"/>
      <c r="AX11" s="23"/>
      <c r="AY11" s="100"/>
      <c r="AZ11" s="45"/>
      <c r="BA11" s="101"/>
      <c r="BB11" s="103">
        <f t="shared" si="0"/>
        <v>0</v>
      </c>
      <c r="BC11" s="57" t="str">
        <f t="shared" si="3"/>
        <v>незадовільно</v>
      </c>
      <c r="BH11" s="42" t="s">
        <v>240</v>
      </c>
      <c r="BI11" s="23"/>
      <c r="BJ11" s="23"/>
      <c r="BK11" s="23"/>
      <c r="BL11" s="131">
        <v>7</v>
      </c>
    </row>
    <row r="12" spans="1:64" ht="16.5" outlineLevel="1" thickBot="1" x14ac:dyDescent="0.3">
      <c r="A12" s="2">
        <v>10</v>
      </c>
      <c r="B12" s="153" t="s">
        <v>181</v>
      </c>
      <c r="C12" s="49"/>
      <c r="D12" s="48"/>
      <c r="E12" s="7"/>
      <c r="F12" s="7"/>
      <c r="G12" s="82">
        <f t="shared" si="1"/>
        <v>0</v>
      </c>
      <c r="H12" s="76"/>
      <c r="I12" s="14"/>
      <c r="J12" s="2"/>
      <c r="K12" s="2"/>
      <c r="L12" s="15"/>
      <c r="M12" s="14"/>
      <c r="N12" s="2"/>
      <c r="O12" s="2"/>
      <c r="P12" s="15"/>
      <c r="Q12" s="11"/>
      <c r="R12" s="2"/>
      <c r="S12" s="2"/>
      <c r="T12" s="19"/>
      <c r="U12" s="14"/>
      <c r="V12" s="23"/>
      <c r="W12" s="2"/>
      <c r="X12" s="15"/>
      <c r="Y12" s="14"/>
      <c r="Z12" s="23"/>
      <c r="AA12" s="2"/>
      <c r="AB12" s="15"/>
      <c r="AC12" s="14"/>
      <c r="AD12" s="14"/>
      <c r="AE12" s="2"/>
      <c r="AF12" s="15"/>
      <c r="AG12" s="14"/>
      <c r="AH12" s="2"/>
      <c r="AI12" s="15"/>
      <c r="AJ12" s="14"/>
      <c r="AK12" s="2"/>
      <c r="AL12" s="19"/>
      <c r="AM12" s="67"/>
      <c r="AN12" s="37"/>
      <c r="AO12" s="38"/>
      <c r="AP12" s="25"/>
      <c r="AQ12" s="32"/>
      <c r="AR12" s="84">
        <f t="shared" si="2"/>
        <v>0</v>
      </c>
      <c r="AS12" s="94"/>
      <c r="AT12" s="46"/>
      <c r="AU12" s="121"/>
      <c r="AV12" s="24"/>
      <c r="AW12" s="56"/>
      <c r="AX12" s="24"/>
      <c r="AY12" s="122"/>
      <c r="AZ12" s="123"/>
      <c r="BA12" s="124"/>
      <c r="BB12" s="125">
        <f t="shared" si="0"/>
        <v>0</v>
      </c>
      <c r="BC12" s="91" t="str">
        <f t="shared" si="3"/>
        <v>незадовільно</v>
      </c>
      <c r="BH12" s="42" t="s">
        <v>241</v>
      </c>
      <c r="BI12" s="2"/>
      <c r="BJ12" s="2"/>
      <c r="BK12" s="2"/>
      <c r="BL12" s="130">
        <v>8</v>
      </c>
    </row>
    <row r="13" spans="1:64" ht="16.5" outlineLevel="1" thickBot="1" x14ac:dyDescent="0.3">
      <c r="A13" s="2">
        <v>11</v>
      </c>
      <c r="B13" s="153" t="s">
        <v>180</v>
      </c>
      <c r="C13" s="49"/>
      <c r="D13" s="48"/>
      <c r="E13" s="7"/>
      <c r="F13" s="7"/>
      <c r="G13" s="82">
        <f t="shared" si="1"/>
        <v>0</v>
      </c>
      <c r="H13" s="76"/>
      <c r="I13" s="14"/>
      <c r="J13" s="2"/>
      <c r="K13" s="2"/>
      <c r="L13" s="15"/>
      <c r="M13" s="14"/>
      <c r="N13" s="2"/>
      <c r="O13" s="2"/>
      <c r="P13" s="15"/>
      <c r="Q13" s="11"/>
      <c r="R13" s="2"/>
      <c r="S13" s="2"/>
      <c r="T13" s="19"/>
      <c r="U13" s="14"/>
      <c r="V13" s="23"/>
      <c r="W13" s="2"/>
      <c r="X13" s="15"/>
      <c r="Y13" s="14"/>
      <c r="Z13" s="23"/>
      <c r="AA13" s="2"/>
      <c r="AB13" s="15"/>
      <c r="AC13" s="14"/>
      <c r="AD13" s="2"/>
      <c r="AE13" s="2"/>
      <c r="AF13" s="15"/>
      <c r="AG13" s="14"/>
      <c r="AH13" s="2"/>
      <c r="AI13" s="15"/>
      <c r="AJ13" s="14"/>
      <c r="AK13" s="2"/>
      <c r="AL13" s="19"/>
      <c r="AM13" s="67"/>
      <c r="AN13" s="37"/>
      <c r="AO13" s="38"/>
      <c r="AP13" s="25"/>
      <c r="AQ13" s="32"/>
      <c r="AR13" s="84">
        <f t="shared" si="2"/>
        <v>0</v>
      </c>
      <c r="AS13" s="94"/>
      <c r="AU13" s="116"/>
      <c r="AV13" s="47"/>
      <c r="AW13" s="108"/>
      <c r="AX13" s="47"/>
      <c r="AY13" s="95"/>
      <c r="AZ13" s="11"/>
      <c r="BA13" s="101"/>
      <c r="BB13" s="103">
        <f t="shared" si="0"/>
        <v>0</v>
      </c>
      <c r="BC13" s="91" t="str">
        <f t="shared" si="3"/>
        <v>незадовільно</v>
      </c>
      <c r="BH13" s="129" t="s">
        <v>18</v>
      </c>
      <c r="BI13" s="17"/>
      <c r="BJ13" s="17"/>
      <c r="BK13" s="17"/>
      <c r="BL13" s="132">
        <f>SUM(BL3:BL12)</f>
        <v>60</v>
      </c>
    </row>
    <row r="14" spans="1:64" ht="16.5" outlineLevel="1" thickBot="1" x14ac:dyDescent="0.3">
      <c r="A14" s="135">
        <v>12</v>
      </c>
      <c r="B14" s="153" t="s">
        <v>141</v>
      </c>
      <c r="C14" s="83"/>
      <c r="D14" s="133"/>
      <c r="E14" s="61"/>
      <c r="F14" s="61"/>
      <c r="G14" s="82">
        <f t="shared" si="1"/>
        <v>0</v>
      </c>
      <c r="H14" s="76"/>
      <c r="I14" s="62"/>
      <c r="J14" s="60"/>
      <c r="K14" s="60"/>
      <c r="L14" s="63"/>
      <c r="M14" s="62"/>
      <c r="N14" s="60"/>
      <c r="O14" s="60"/>
      <c r="P14" s="63"/>
      <c r="Q14" s="66"/>
      <c r="R14" s="2"/>
      <c r="S14" s="60"/>
      <c r="T14" s="64"/>
      <c r="U14" s="62"/>
      <c r="V14" s="23"/>
      <c r="W14" s="60"/>
      <c r="X14" s="63"/>
      <c r="Y14" s="62"/>
      <c r="Z14" s="23"/>
      <c r="AA14" s="60"/>
      <c r="AB14" s="63"/>
      <c r="AC14" s="62"/>
      <c r="AD14" s="60"/>
      <c r="AE14" s="60"/>
      <c r="AF14" s="63"/>
      <c r="AG14" s="62"/>
      <c r="AH14" s="60"/>
      <c r="AI14" s="63"/>
      <c r="AJ14" s="2"/>
      <c r="AK14" s="60"/>
      <c r="AL14" s="64"/>
      <c r="AM14" s="67"/>
      <c r="AN14" s="37"/>
      <c r="AO14" s="38"/>
      <c r="AP14" s="70"/>
      <c r="AQ14" s="71"/>
      <c r="AR14" s="84">
        <f t="shared" si="2"/>
        <v>0</v>
      </c>
      <c r="AS14" s="94"/>
      <c r="AT14" s="65"/>
      <c r="AU14" s="183"/>
      <c r="AV14" s="184"/>
      <c r="AW14" s="184"/>
      <c r="AX14" s="185"/>
      <c r="AY14" s="95"/>
      <c r="AZ14" s="11"/>
      <c r="BA14" s="101"/>
      <c r="BB14" s="103">
        <f t="shared" si="0"/>
        <v>0</v>
      </c>
      <c r="BC14" s="92" t="str">
        <f t="shared" si="3"/>
        <v>незадовільно</v>
      </c>
      <c r="BD14" s="89"/>
      <c r="BE14" s="65"/>
    </row>
    <row r="15" spans="1:64" ht="16.5" thickBot="1" x14ac:dyDescent="0.3">
      <c r="A15" s="2">
        <v>13</v>
      </c>
      <c r="B15" s="147" t="s">
        <v>182</v>
      </c>
      <c r="C15" s="49"/>
      <c r="D15" s="48"/>
      <c r="E15" s="7"/>
      <c r="F15" s="7"/>
      <c r="G15" s="82">
        <f t="shared" si="1"/>
        <v>0</v>
      </c>
      <c r="H15" s="76"/>
      <c r="I15" s="14"/>
      <c r="J15" s="14"/>
      <c r="K15" s="2"/>
      <c r="L15" s="15"/>
      <c r="M15" s="14"/>
      <c r="N15" s="14"/>
      <c r="O15" s="2"/>
      <c r="P15" s="15"/>
      <c r="Q15" s="14"/>
      <c r="R15" s="2"/>
      <c r="S15" s="2"/>
      <c r="T15" s="19"/>
      <c r="U15" s="14"/>
      <c r="V15" s="23"/>
      <c r="W15" s="2"/>
      <c r="X15" s="15"/>
      <c r="Y15" s="14"/>
      <c r="Z15" s="23"/>
      <c r="AA15" s="2"/>
      <c r="AB15" s="15"/>
      <c r="AC15" s="14"/>
      <c r="AD15" s="2"/>
      <c r="AE15" s="2"/>
      <c r="AF15" s="15"/>
      <c r="AG15" s="14"/>
      <c r="AH15" s="2"/>
      <c r="AI15" s="15"/>
      <c r="AJ15" s="14"/>
      <c r="AK15" s="2"/>
      <c r="AL15" s="19"/>
      <c r="AM15" s="67"/>
      <c r="AN15" s="37"/>
      <c r="AO15" s="38"/>
      <c r="AP15" s="25"/>
      <c r="AQ15" s="32"/>
      <c r="AR15" s="84">
        <f t="shared" si="2"/>
        <v>0</v>
      </c>
      <c r="AS15" s="94"/>
      <c r="AU15" s="116"/>
      <c r="AV15" s="23"/>
      <c r="AW15" s="23"/>
      <c r="AX15" s="23"/>
      <c r="AY15" s="100"/>
      <c r="AZ15" s="11"/>
      <c r="BA15" s="101"/>
      <c r="BB15" s="103">
        <f t="shared" si="0"/>
        <v>0</v>
      </c>
      <c r="BC15" s="91" t="str">
        <f t="shared" si="3"/>
        <v>незадовільно</v>
      </c>
      <c r="BH15" s="180" t="s">
        <v>35</v>
      </c>
      <c r="BI15" s="181"/>
      <c r="BJ15" s="181"/>
      <c r="BK15" s="181"/>
      <c r="BL15" s="182"/>
    </row>
    <row r="16" spans="1:64" s="46" customFormat="1" ht="16.5" thickBot="1" x14ac:dyDescent="0.3">
      <c r="A16" s="23">
        <v>14</v>
      </c>
      <c r="B16" s="153" t="s">
        <v>183</v>
      </c>
      <c r="C16" s="50"/>
      <c r="D16" s="51"/>
      <c r="E16" s="43"/>
      <c r="F16" s="43"/>
      <c r="G16" s="82">
        <f t="shared" si="1"/>
        <v>0</v>
      </c>
      <c r="H16" s="97"/>
      <c r="I16" s="58"/>
      <c r="J16" s="23"/>
      <c r="K16" s="23"/>
      <c r="L16" s="44"/>
      <c r="M16" s="58"/>
      <c r="N16" s="23"/>
      <c r="O16" s="23"/>
      <c r="P16" s="44"/>
      <c r="Q16" s="45"/>
      <c r="R16" s="23"/>
      <c r="S16" s="23"/>
      <c r="T16" s="59"/>
      <c r="U16" s="58"/>
      <c r="V16" s="23"/>
      <c r="W16" s="23"/>
      <c r="X16" s="44"/>
      <c r="Y16" s="58"/>
      <c r="Z16" s="23"/>
      <c r="AA16" s="23"/>
      <c r="AB16" s="44"/>
      <c r="AC16" s="58"/>
      <c r="AD16" s="23"/>
      <c r="AE16" s="23"/>
      <c r="AF16" s="44"/>
      <c r="AG16" s="58"/>
      <c r="AH16" s="23"/>
      <c r="AI16" s="44"/>
      <c r="AJ16" s="58"/>
      <c r="AK16" s="23"/>
      <c r="AL16" s="59"/>
      <c r="AM16" s="67"/>
      <c r="AN16" s="37"/>
      <c r="AO16" s="38"/>
      <c r="AP16" s="98"/>
      <c r="AQ16" s="99"/>
      <c r="AR16" s="84">
        <f t="shared" si="2"/>
        <v>0</v>
      </c>
      <c r="AS16" s="94"/>
      <c r="AU16" s="116"/>
      <c r="AV16" s="23"/>
      <c r="AW16" s="23"/>
      <c r="AX16" s="23"/>
      <c r="AY16" s="100"/>
      <c r="AZ16" s="45"/>
      <c r="BA16" s="101"/>
      <c r="BB16" s="103">
        <f t="shared" si="0"/>
        <v>0</v>
      </c>
      <c r="BC16" s="57" t="str">
        <f t="shared" si="3"/>
        <v>незадовільно</v>
      </c>
      <c r="BH16" s="105" t="s">
        <v>36</v>
      </c>
      <c r="BI16" s="106" t="s">
        <v>37</v>
      </c>
      <c r="BJ16" s="106" t="s">
        <v>38</v>
      </c>
      <c r="BK16" s="106" t="s">
        <v>18</v>
      </c>
      <c r="BL16" s="44"/>
    </row>
    <row r="17" spans="1:64" ht="16.5" thickBot="1" x14ac:dyDescent="0.3">
      <c r="A17" s="2">
        <v>15</v>
      </c>
      <c r="B17" s="153" t="s">
        <v>144</v>
      </c>
      <c r="C17" s="49"/>
      <c r="D17" s="48"/>
      <c r="E17" s="7"/>
      <c r="F17" s="7"/>
      <c r="G17" s="82">
        <f t="shared" si="1"/>
        <v>0</v>
      </c>
      <c r="H17" s="76"/>
      <c r="I17" s="14"/>
      <c r="J17" s="2"/>
      <c r="K17" s="2"/>
      <c r="L17" s="15"/>
      <c r="M17" s="14"/>
      <c r="N17" s="2"/>
      <c r="O17" s="2"/>
      <c r="P17" s="15"/>
      <c r="Q17" s="11"/>
      <c r="R17" s="2"/>
      <c r="S17" s="2"/>
      <c r="T17" s="19"/>
      <c r="U17" s="14"/>
      <c r="V17" s="23"/>
      <c r="W17" s="2"/>
      <c r="X17" s="15"/>
      <c r="Y17" s="14"/>
      <c r="Z17" s="2"/>
      <c r="AA17" s="2"/>
      <c r="AB17" s="15"/>
      <c r="AC17" s="14"/>
      <c r="AD17" s="2"/>
      <c r="AE17" s="2"/>
      <c r="AF17" s="15"/>
      <c r="AG17" s="14"/>
      <c r="AH17" s="2"/>
      <c r="AI17" s="15"/>
      <c r="AJ17" s="14"/>
      <c r="AK17" s="2"/>
      <c r="AL17" s="19"/>
      <c r="AM17" s="67"/>
      <c r="AN17" s="37"/>
      <c r="AO17" s="38"/>
      <c r="AP17" s="25"/>
      <c r="AQ17" s="32"/>
      <c r="AR17" s="84">
        <f t="shared" si="2"/>
        <v>0</v>
      </c>
      <c r="AS17" s="94"/>
      <c r="AU17" s="116"/>
      <c r="AV17" s="23"/>
      <c r="AW17" s="23"/>
      <c r="AX17" s="23"/>
      <c r="AY17" s="100"/>
      <c r="AZ17" s="11"/>
      <c r="BA17" s="102"/>
      <c r="BB17" s="103">
        <f t="shared" si="0"/>
        <v>0</v>
      </c>
      <c r="BC17" s="92" t="str">
        <f t="shared" si="3"/>
        <v>незадовільно</v>
      </c>
      <c r="BH17" s="39">
        <v>15</v>
      </c>
      <c r="BI17" s="40">
        <v>20</v>
      </c>
      <c r="BJ17" s="40">
        <v>5</v>
      </c>
      <c r="BK17" s="40">
        <f>SUM(BH17:BJ17)</f>
        <v>40</v>
      </c>
      <c r="BL17" s="41"/>
    </row>
    <row r="18" spans="1:64" ht="16.5" thickBot="1" x14ac:dyDescent="0.3">
      <c r="A18" s="2">
        <v>16</v>
      </c>
      <c r="B18" s="153" t="s">
        <v>184</v>
      </c>
      <c r="C18" s="49"/>
      <c r="D18" s="48"/>
      <c r="E18" s="7"/>
      <c r="F18" s="7"/>
      <c r="G18" s="82">
        <f t="shared" si="1"/>
        <v>0</v>
      </c>
      <c r="H18" s="76"/>
      <c r="I18" s="14"/>
      <c r="J18" s="2"/>
      <c r="K18" s="2"/>
      <c r="L18" s="15"/>
      <c r="M18" s="14"/>
      <c r="N18" s="2"/>
      <c r="O18" s="2"/>
      <c r="P18" s="15"/>
      <c r="Q18" s="11"/>
      <c r="R18" s="2"/>
      <c r="S18" s="2"/>
      <c r="T18" s="59"/>
      <c r="U18" s="58"/>
      <c r="V18" s="23"/>
      <c r="W18" s="2"/>
      <c r="X18" s="44"/>
      <c r="Y18" s="58"/>
      <c r="Z18" s="23"/>
      <c r="AA18" s="2"/>
      <c r="AB18" s="44"/>
      <c r="AC18" s="58"/>
      <c r="AD18" s="23"/>
      <c r="AE18" s="2"/>
      <c r="AF18" s="44"/>
      <c r="AG18" s="58"/>
      <c r="AH18" s="2"/>
      <c r="AI18" s="15"/>
      <c r="AJ18" s="14"/>
      <c r="AK18" s="2"/>
      <c r="AL18" s="19"/>
      <c r="AM18" s="67"/>
      <c r="AN18" s="37"/>
      <c r="AO18" s="38"/>
      <c r="AP18" s="25"/>
      <c r="AQ18" s="32"/>
      <c r="AR18" s="84">
        <f t="shared" si="2"/>
        <v>0</v>
      </c>
      <c r="AS18" s="94"/>
      <c r="AU18" s="116"/>
      <c r="AV18" s="23"/>
      <c r="AW18" s="23"/>
      <c r="AX18" s="23"/>
      <c r="AY18" s="100"/>
      <c r="AZ18" s="11"/>
      <c r="BA18" s="101"/>
      <c r="BB18" s="103">
        <f t="shared" si="0"/>
        <v>0</v>
      </c>
      <c r="BC18" s="91" t="str">
        <f t="shared" si="3"/>
        <v>незадовільно</v>
      </c>
      <c r="BH18" s="1" t="s">
        <v>56</v>
      </c>
    </row>
    <row r="19" spans="1:64" ht="16.5" thickBot="1" x14ac:dyDescent="0.3">
      <c r="A19" s="2">
        <v>17</v>
      </c>
      <c r="B19" s="153" t="s">
        <v>185</v>
      </c>
      <c r="C19" s="49"/>
      <c r="D19" s="48"/>
      <c r="E19" s="7"/>
      <c r="F19" s="7"/>
      <c r="G19" s="82">
        <f t="shared" si="1"/>
        <v>0</v>
      </c>
      <c r="H19" s="76"/>
      <c r="I19" s="14"/>
      <c r="J19" s="2"/>
      <c r="K19" s="2"/>
      <c r="L19" s="15"/>
      <c r="M19" s="14"/>
      <c r="N19" s="2"/>
      <c r="O19" s="2"/>
      <c r="P19" s="15"/>
      <c r="Q19" s="11"/>
      <c r="R19" s="2"/>
      <c r="S19" s="2"/>
      <c r="T19" s="19"/>
      <c r="U19" s="14"/>
      <c r="V19" s="23"/>
      <c r="W19" s="2"/>
      <c r="X19" s="15"/>
      <c r="Y19" s="14"/>
      <c r="Z19" s="2"/>
      <c r="AA19" s="2"/>
      <c r="AB19" s="15"/>
      <c r="AC19" s="14"/>
      <c r="AD19" s="14"/>
      <c r="AE19" s="2"/>
      <c r="AF19" s="15"/>
      <c r="AG19" s="14"/>
      <c r="AH19" s="2"/>
      <c r="AI19" s="15"/>
      <c r="AJ19" s="14"/>
      <c r="AK19" s="2"/>
      <c r="AL19" s="19"/>
      <c r="AM19" s="67"/>
      <c r="AN19" s="37"/>
      <c r="AO19" s="38"/>
      <c r="AP19" s="25"/>
      <c r="AQ19" s="32"/>
      <c r="AR19" s="84">
        <f t="shared" si="2"/>
        <v>0</v>
      </c>
      <c r="AS19" s="94"/>
      <c r="AU19" s="116"/>
      <c r="AV19" s="23"/>
      <c r="AW19" s="23"/>
      <c r="AX19" s="23"/>
      <c r="AY19" s="100"/>
      <c r="AZ19" s="11"/>
      <c r="BA19" s="101"/>
      <c r="BB19" s="103">
        <f t="shared" si="0"/>
        <v>0</v>
      </c>
      <c r="BC19" s="91" t="str">
        <f t="shared" si="3"/>
        <v>незадовільно</v>
      </c>
    </row>
    <row r="20" spans="1:64" ht="16.5" thickBot="1" x14ac:dyDescent="0.3">
      <c r="A20" s="2">
        <v>18</v>
      </c>
      <c r="B20" s="153" t="s">
        <v>186</v>
      </c>
      <c r="C20" s="49"/>
      <c r="D20" s="48"/>
      <c r="E20" s="7"/>
      <c r="F20" s="7"/>
      <c r="G20" s="82">
        <f t="shared" si="1"/>
        <v>0</v>
      </c>
      <c r="H20" s="76"/>
      <c r="I20" s="14"/>
      <c r="J20" s="2"/>
      <c r="K20" s="2"/>
      <c r="L20" s="15"/>
      <c r="M20" s="14"/>
      <c r="N20" s="2"/>
      <c r="O20" s="2"/>
      <c r="P20" s="15"/>
      <c r="Q20" s="11"/>
      <c r="R20" s="2"/>
      <c r="S20" s="2"/>
      <c r="T20" s="19"/>
      <c r="U20" s="14"/>
      <c r="V20" s="23"/>
      <c r="W20" s="2"/>
      <c r="X20" s="15"/>
      <c r="Y20" s="14"/>
      <c r="Z20" s="2"/>
      <c r="AA20" s="2"/>
      <c r="AB20" s="15"/>
      <c r="AC20" s="14"/>
      <c r="AD20" s="2"/>
      <c r="AE20" s="2"/>
      <c r="AF20" s="15"/>
      <c r="AG20" s="14"/>
      <c r="AH20" s="2"/>
      <c r="AI20" s="15"/>
      <c r="AJ20" s="14"/>
      <c r="AK20" s="2"/>
      <c r="AL20" s="19"/>
      <c r="AM20" s="67"/>
      <c r="AN20" s="37"/>
      <c r="AO20" s="38"/>
      <c r="AP20" s="25"/>
      <c r="AQ20" s="32"/>
      <c r="AR20" s="84">
        <f t="shared" si="2"/>
        <v>0</v>
      </c>
      <c r="AS20" s="94"/>
      <c r="AU20" s="116"/>
      <c r="AV20" s="23"/>
      <c r="AW20" s="23"/>
      <c r="AX20" s="23"/>
      <c r="AY20" s="100"/>
      <c r="AZ20" s="11"/>
      <c r="BA20" s="101"/>
      <c r="BB20" s="103">
        <f t="shared" si="0"/>
        <v>0</v>
      </c>
      <c r="BC20" s="91" t="str">
        <f t="shared" si="3"/>
        <v>незадовільно</v>
      </c>
    </row>
    <row r="21" spans="1:64" ht="16.5" thickBot="1" x14ac:dyDescent="0.3">
      <c r="A21" s="2">
        <v>19</v>
      </c>
      <c r="B21" s="153" t="s">
        <v>187</v>
      </c>
      <c r="C21" s="49"/>
      <c r="D21" s="48"/>
      <c r="E21" s="7"/>
      <c r="F21" s="7"/>
      <c r="G21" s="82">
        <f t="shared" si="1"/>
        <v>0</v>
      </c>
      <c r="H21" s="77"/>
      <c r="I21" s="26"/>
      <c r="J21" s="27"/>
      <c r="K21" s="104"/>
      <c r="L21" s="110"/>
      <c r="M21" s="111"/>
      <c r="N21" s="104"/>
      <c r="O21" s="104"/>
      <c r="P21" s="28"/>
      <c r="Q21" s="29"/>
      <c r="R21" s="27"/>
      <c r="S21" s="104"/>
      <c r="T21" s="112"/>
      <c r="U21" s="111"/>
      <c r="V21" s="104"/>
      <c r="W21" s="104"/>
      <c r="X21" s="110"/>
      <c r="Y21" s="111"/>
      <c r="Z21" s="104"/>
      <c r="AA21" s="104"/>
      <c r="AB21" s="110"/>
      <c r="AC21" s="111"/>
      <c r="AD21" s="104"/>
      <c r="AE21" s="104"/>
      <c r="AF21" s="110"/>
      <c r="AG21" s="111"/>
      <c r="AH21" s="27"/>
      <c r="AI21" s="28"/>
      <c r="AJ21" s="26"/>
      <c r="AK21" s="27"/>
      <c r="AL21" s="30"/>
      <c r="AM21" s="73"/>
      <c r="AN21" s="74"/>
      <c r="AO21" s="75"/>
      <c r="AP21" s="21"/>
      <c r="AQ21" s="33"/>
      <c r="AR21" s="84">
        <f t="shared" si="2"/>
        <v>0</v>
      </c>
      <c r="AS21" s="94"/>
      <c r="AU21" s="116"/>
      <c r="AV21" s="23"/>
      <c r="AW21" s="23"/>
      <c r="AX21" s="23"/>
      <c r="AY21" s="119"/>
      <c r="AZ21" s="11"/>
      <c r="BA21" s="101"/>
      <c r="BB21" s="103">
        <f t="shared" si="0"/>
        <v>0</v>
      </c>
      <c r="BC21" s="91" t="str">
        <f t="shared" si="3"/>
        <v>незадовільно</v>
      </c>
    </row>
    <row r="22" spans="1:64" s="46" customFormat="1" ht="16.5" thickBot="1" x14ac:dyDescent="0.3">
      <c r="A22" s="23">
        <v>20</v>
      </c>
      <c r="B22" s="153" t="s">
        <v>188</v>
      </c>
      <c r="C22" s="49"/>
      <c r="D22" s="48"/>
      <c r="E22" s="7"/>
      <c r="F22" s="7"/>
      <c r="G22" s="82">
        <f t="shared" ref="G22:G23" si="5">SUM(C22:F22)</f>
        <v>0</v>
      </c>
      <c r="H22" s="97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58"/>
      <c r="W22" s="104"/>
      <c r="X22" s="23"/>
      <c r="Y22" s="58"/>
      <c r="Z22" s="23"/>
      <c r="AA22" s="104"/>
      <c r="AB22" s="23"/>
      <c r="AC22" s="58"/>
      <c r="AD22" s="23"/>
      <c r="AE22" s="104"/>
      <c r="AF22" s="23"/>
      <c r="AG22" s="58"/>
      <c r="AH22" s="104"/>
      <c r="AI22" s="23"/>
      <c r="AJ22" s="23"/>
      <c r="AK22" s="104"/>
      <c r="AL22" s="23"/>
      <c r="AM22" s="37"/>
      <c r="AN22" s="37"/>
      <c r="AO22" s="37"/>
      <c r="AP22" s="23"/>
      <c r="AQ22" s="59"/>
      <c r="AR22" s="84">
        <f t="shared" si="2"/>
        <v>0</v>
      </c>
      <c r="AS22" s="94"/>
      <c r="AU22" s="116"/>
      <c r="AV22" s="23"/>
      <c r="AW22" s="23"/>
      <c r="AX22" s="23"/>
      <c r="AY22" s="100"/>
      <c r="AZ22" s="45"/>
      <c r="BA22" s="101"/>
      <c r="BB22" s="103">
        <f t="shared" si="0"/>
        <v>0</v>
      </c>
      <c r="BC22" s="57" t="str">
        <f t="shared" si="3"/>
        <v>незадовільно</v>
      </c>
    </row>
    <row r="23" spans="1:64" ht="16.5" thickBot="1" x14ac:dyDescent="0.3">
      <c r="A23" s="2">
        <v>21</v>
      </c>
      <c r="B23" s="154" t="s">
        <v>189</v>
      </c>
      <c r="C23" s="49"/>
      <c r="D23" s="48"/>
      <c r="E23" s="7"/>
      <c r="F23" s="7"/>
      <c r="G23" s="82">
        <f t="shared" si="5"/>
        <v>0</v>
      </c>
      <c r="H23" s="78"/>
      <c r="I23" s="2"/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7"/>
      <c r="AN23" s="37"/>
      <c r="AO23" s="37"/>
      <c r="AP23" s="2"/>
      <c r="AQ23" s="19"/>
      <c r="AR23" s="84">
        <f t="shared" si="2"/>
        <v>0</v>
      </c>
      <c r="AS23" s="94"/>
      <c r="AU23" s="117"/>
      <c r="AV23" s="23"/>
      <c r="AW23" s="120"/>
      <c r="AX23" s="120"/>
      <c r="AY23" s="100"/>
      <c r="AZ23" s="11"/>
      <c r="BA23" s="101"/>
      <c r="BB23" s="103">
        <f t="shared" si="0"/>
        <v>0</v>
      </c>
      <c r="BC23" s="93" t="str">
        <f t="shared" si="3"/>
        <v>незадовільно</v>
      </c>
    </row>
    <row r="24" spans="1:64" ht="16.5" thickBot="1" x14ac:dyDescent="0.3">
      <c r="A24" s="23">
        <v>22</v>
      </c>
      <c r="B24" s="153" t="s">
        <v>190</v>
      </c>
      <c r="C24" s="79"/>
      <c r="D24" s="79"/>
      <c r="E24" s="79"/>
      <c r="F24" s="79"/>
      <c r="G24" s="82">
        <f t="shared" si="1"/>
        <v>0</v>
      </c>
      <c r="H24" s="78"/>
      <c r="I24" s="2"/>
      <c r="J24" s="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7"/>
      <c r="AN24" s="37"/>
      <c r="AO24" s="37"/>
      <c r="AP24" s="2"/>
      <c r="AQ24" s="19"/>
      <c r="AR24" s="84">
        <f t="shared" si="2"/>
        <v>0</v>
      </c>
      <c r="AS24" s="94"/>
      <c r="AU24" s="117"/>
      <c r="AV24" s="23"/>
      <c r="AW24" s="120"/>
      <c r="AX24" s="120"/>
      <c r="AY24" s="100"/>
      <c r="AZ24" s="11"/>
      <c r="BA24" s="101"/>
      <c r="BB24" s="103">
        <f t="shared" ref="BB24" si="6">SUM(AS24,BA24)</f>
        <v>0</v>
      </c>
      <c r="BC24" s="93" t="str">
        <f t="shared" si="3"/>
        <v>незадовільно</v>
      </c>
    </row>
    <row r="25" spans="1:64" x14ac:dyDescent="0.25">
      <c r="AU25" s="115"/>
    </row>
    <row r="26" spans="1:64" x14ac:dyDescent="0.25">
      <c r="AU26" s="115"/>
    </row>
    <row r="27" spans="1:64" x14ac:dyDescent="0.25">
      <c r="AU27" s="115"/>
    </row>
    <row r="28" spans="1:64" x14ac:dyDescent="0.25">
      <c r="AU28" s="115"/>
    </row>
    <row r="29" spans="1:64" ht="15.75" thickBot="1" x14ac:dyDescent="0.3">
      <c r="AU29" s="115"/>
    </row>
    <row r="30" spans="1:64" x14ac:dyDescent="0.25">
      <c r="AU30" s="115"/>
      <c r="BC30" s="68" t="s">
        <v>49</v>
      </c>
      <c r="BD30" s="69">
        <f>COUNTIF($BC$3:$BC$23,"відмінно")</f>
        <v>0</v>
      </c>
    </row>
    <row r="31" spans="1:64" x14ac:dyDescent="0.25">
      <c r="AU31" s="115"/>
      <c r="BC31" s="14" t="s">
        <v>50</v>
      </c>
      <c r="BD31" s="15">
        <f>COUNTIF($BC$3:$BC$23,"добре")</f>
        <v>0</v>
      </c>
    </row>
    <row r="32" spans="1:64" x14ac:dyDescent="0.25">
      <c r="AU32" s="115"/>
      <c r="BC32" s="14" t="s">
        <v>51</v>
      </c>
      <c r="BD32" s="15">
        <f>COUNTIF($BC$3:$BC$23,"задовільно")</f>
        <v>0</v>
      </c>
    </row>
    <row r="33" spans="47:56" x14ac:dyDescent="0.25">
      <c r="AU33" s="115"/>
      <c r="BC33" s="14" t="s">
        <v>52</v>
      </c>
      <c r="BD33" s="15">
        <f>COUNTIF($BC$3:$BC$23,"незадовільно")</f>
        <v>21</v>
      </c>
    </row>
    <row r="34" spans="47:56" x14ac:dyDescent="0.25">
      <c r="AU34" s="115"/>
      <c r="BC34" s="26" t="s">
        <v>54</v>
      </c>
      <c r="BD34" s="28">
        <v>0</v>
      </c>
    </row>
    <row r="35" spans="47:56" ht="15.75" thickBot="1" x14ac:dyDescent="0.3">
      <c r="AU35" s="115"/>
      <c r="BC35" s="16" t="s">
        <v>18</v>
      </c>
      <c r="BD35" s="18">
        <f>SUM(BD30:BD33)</f>
        <v>21</v>
      </c>
    </row>
    <row r="36" spans="47:56" x14ac:dyDescent="0.25">
      <c r="AU36" s="115"/>
    </row>
  </sheetData>
  <mergeCells count="20">
    <mergeCell ref="AP1:AQ1"/>
    <mergeCell ref="C1:G1"/>
    <mergeCell ref="H1:H2"/>
    <mergeCell ref="I1:L1"/>
    <mergeCell ref="M1:P1"/>
    <mergeCell ref="Q1:T1"/>
    <mergeCell ref="U1:X1"/>
    <mergeCell ref="Y1:AB1"/>
    <mergeCell ref="AC1:AF1"/>
    <mergeCell ref="AG1:AI1"/>
    <mergeCell ref="AJ1:AL1"/>
    <mergeCell ref="AM1:AO1"/>
    <mergeCell ref="AU14:AX14"/>
    <mergeCell ref="BH15:BL15"/>
    <mergeCell ref="AR1:AR2"/>
    <mergeCell ref="AS1:AS2"/>
    <mergeCell ref="AU1:AY1"/>
    <mergeCell ref="BA1:BA2"/>
    <mergeCell ref="BB1:BB2"/>
    <mergeCell ref="BH1:BL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25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7" sqref="N7"/>
    </sheetView>
  </sheetViews>
  <sheetFormatPr defaultRowHeight="15" outlineLevelCol="1" x14ac:dyDescent="0.25"/>
  <cols>
    <col min="1" max="1" width="9.140625" style="1"/>
    <col min="2" max="2" width="33" style="1" customWidth="1"/>
    <col min="3" max="6" width="9.140625" style="1" hidden="1" customWidth="1" outlineLevel="1"/>
    <col min="7" max="7" width="9.140625" style="1" collapsed="1"/>
    <col min="8" max="8" width="11" style="1" customWidth="1"/>
    <col min="9" max="43" width="9.140625" style="1" customWidth="1" outlineLevel="1"/>
    <col min="44" max="45" width="9.140625" style="1"/>
    <col min="46" max="46" width="9.28515625" style="1" customWidth="1"/>
    <col min="47" max="47" width="8" style="1" hidden="1" customWidth="1" outlineLevel="1"/>
    <col min="48" max="52" width="9.140625" style="1" hidden="1" customWidth="1" outlineLevel="1"/>
    <col min="53" max="53" width="10.7109375" style="1" hidden="1" customWidth="1" outlineLevel="1"/>
    <col min="54" max="54" width="9.140625" style="1" hidden="1" customWidth="1" outlineLevel="1"/>
    <col min="55" max="55" width="18.28515625" style="1" hidden="1" customWidth="1" outlineLevel="1"/>
    <col min="56" max="56" width="9.140625" style="1" collapsed="1"/>
    <col min="57" max="59" width="9.140625" style="1"/>
    <col min="60" max="60" width="19" style="1" customWidth="1"/>
    <col min="61" max="16384" width="9.140625" style="1"/>
  </cols>
  <sheetData>
    <row r="1" spans="1:64" ht="15.75" thickBot="1" x14ac:dyDescent="0.3">
      <c r="C1" s="197" t="s">
        <v>60</v>
      </c>
      <c r="D1" s="209"/>
      <c r="E1" s="198"/>
      <c r="F1" s="198"/>
      <c r="G1" s="199"/>
      <c r="H1" s="210" t="s">
        <v>55</v>
      </c>
      <c r="I1" s="202" t="s">
        <v>247</v>
      </c>
      <c r="J1" s="203"/>
      <c r="K1" s="203"/>
      <c r="L1" s="204"/>
      <c r="M1" s="202" t="s">
        <v>248</v>
      </c>
      <c r="N1" s="203"/>
      <c r="O1" s="203"/>
      <c r="P1" s="204"/>
      <c r="Q1" s="212" t="s">
        <v>249</v>
      </c>
      <c r="R1" s="213"/>
      <c r="S1" s="213"/>
      <c r="T1" s="214"/>
      <c r="U1" s="202" t="s">
        <v>250</v>
      </c>
      <c r="V1" s="203"/>
      <c r="W1" s="203"/>
      <c r="X1" s="204"/>
      <c r="Y1" s="202" t="s">
        <v>251</v>
      </c>
      <c r="Z1" s="203"/>
      <c r="AA1" s="203"/>
      <c r="AB1" s="204"/>
      <c r="AC1" s="202" t="s">
        <v>252</v>
      </c>
      <c r="AD1" s="203"/>
      <c r="AE1" s="203"/>
      <c r="AF1" s="204"/>
      <c r="AG1" s="202" t="s">
        <v>253</v>
      </c>
      <c r="AH1" s="203"/>
      <c r="AI1" s="204"/>
      <c r="AJ1" s="202" t="s">
        <v>254</v>
      </c>
      <c r="AK1" s="203"/>
      <c r="AL1" s="205"/>
      <c r="AM1" s="206" t="s">
        <v>33</v>
      </c>
      <c r="AN1" s="207"/>
      <c r="AO1" s="208"/>
      <c r="AP1" s="195" t="s">
        <v>34</v>
      </c>
      <c r="AQ1" s="196"/>
      <c r="AR1" s="186" t="s">
        <v>32</v>
      </c>
      <c r="AS1" s="188" t="s">
        <v>42</v>
      </c>
      <c r="AT1" s="52"/>
      <c r="AU1" s="189" t="s">
        <v>39</v>
      </c>
      <c r="AV1" s="190"/>
      <c r="AW1" s="190"/>
      <c r="AX1" s="190"/>
      <c r="AY1" s="191"/>
      <c r="AZ1" s="53"/>
      <c r="BA1" s="192" t="s">
        <v>44</v>
      </c>
      <c r="BB1" s="192" t="s">
        <v>43</v>
      </c>
      <c r="BD1" s="1" t="s">
        <v>62</v>
      </c>
      <c r="BH1" s="194" t="s">
        <v>23</v>
      </c>
      <c r="BI1" s="194"/>
      <c r="BJ1" s="194"/>
      <c r="BK1" s="194"/>
      <c r="BL1" s="194"/>
    </row>
    <row r="2" spans="1:64" ht="69.75" customHeight="1" thickBot="1" x14ac:dyDescent="0.3">
      <c r="A2" s="1" t="s">
        <v>237</v>
      </c>
      <c r="B2" s="146" t="s">
        <v>204</v>
      </c>
      <c r="C2" s="80" t="s">
        <v>57</v>
      </c>
      <c r="D2" s="80" t="s">
        <v>58</v>
      </c>
      <c r="E2" s="3" t="s">
        <v>59</v>
      </c>
      <c r="F2" s="3" t="s">
        <v>16</v>
      </c>
      <c r="G2" s="81" t="s">
        <v>17</v>
      </c>
      <c r="H2" s="211"/>
      <c r="I2" s="12" t="s">
        <v>24</v>
      </c>
      <c r="J2" s="9" t="s">
        <v>25</v>
      </c>
      <c r="K2" s="9" t="s">
        <v>26</v>
      </c>
      <c r="L2" s="13" t="s">
        <v>31</v>
      </c>
      <c r="M2" s="12" t="s">
        <v>24</v>
      </c>
      <c r="N2" s="9" t="s">
        <v>25</v>
      </c>
      <c r="O2" s="9" t="s">
        <v>26</v>
      </c>
      <c r="P2" s="13" t="s">
        <v>31</v>
      </c>
      <c r="Q2" s="10" t="s">
        <v>24</v>
      </c>
      <c r="R2" s="9" t="s">
        <v>25</v>
      </c>
      <c r="S2" s="9" t="s">
        <v>26</v>
      </c>
      <c r="T2" s="20" t="s">
        <v>31</v>
      </c>
      <c r="U2" s="12" t="s">
        <v>24</v>
      </c>
      <c r="V2" s="9" t="s">
        <v>25</v>
      </c>
      <c r="W2" s="9" t="s">
        <v>26</v>
      </c>
      <c r="X2" s="13" t="s">
        <v>31</v>
      </c>
      <c r="Y2" s="12" t="s">
        <v>27</v>
      </c>
      <c r="Z2" s="9" t="s">
        <v>28</v>
      </c>
      <c r="AA2" s="9" t="s">
        <v>26</v>
      </c>
      <c r="AB2" s="13" t="s">
        <v>31</v>
      </c>
      <c r="AC2" s="12" t="s">
        <v>27</v>
      </c>
      <c r="AD2" s="9" t="s">
        <v>28</v>
      </c>
      <c r="AE2" s="9" t="s">
        <v>26</v>
      </c>
      <c r="AF2" s="13" t="s">
        <v>31</v>
      </c>
      <c r="AG2" s="12" t="s">
        <v>29</v>
      </c>
      <c r="AH2" s="9" t="s">
        <v>26</v>
      </c>
      <c r="AI2" s="13" t="s">
        <v>31</v>
      </c>
      <c r="AJ2" s="12" t="s">
        <v>30</v>
      </c>
      <c r="AK2" s="9" t="s">
        <v>26</v>
      </c>
      <c r="AL2" s="20" t="s">
        <v>31</v>
      </c>
      <c r="AM2" s="72" t="s">
        <v>61</v>
      </c>
      <c r="AN2" s="35"/>
      <c r="AO2" s="36"/>
      <c r="AP2" s="10"/>
      <c r="AQ2" s="31"/>
      <c r="AR2" s="187"/>
      <c r="AS2" s="188"/>
      <c r="AT2" s="54"/>
      <c r="AU2" s="86" t="s">
        <v>40</v>
      </c>
      <c r="AV2" s="87" t="s">
        <v>46</v>
      </c>
      <c r="AW2" s="87" t="s">
        <v>47</v>
      </c>
      <c r="AX2" s="96" t="s">
        <v>48</v>
      </c>
      <c r="AY2" s="88" t="s">
        <v>41</v>
      </c>
      <c r="AZ2" s="55" t="s">
        <v>45</v>
      </c>
      <c r="BA2" s="193"/>
      <c r="BB2" s="193"/>
      <c r="BC2" s="90" t="s">
        <v>53</v>
      </c>
      <c r="BH2" s="126" t="s">
        <v>19</v>
      </c>
      <c r="BI2" s="127" t="s">
        <v>20</v>
      </c>
      <c r="BJ2" s="127" t="s">
        <v>21</v>
      </c>
      <c r="BK2" s="127" t="s">
        <v>15</v>
      </c>
      <c r="BL2" s="128" t="s">
        <v>22</v>
      </c>
    </row>
    <row r="3" spans="1:64" ht="16.5" thickBot="1" x14ac:dyDescent="0.3">
      <c r="A3" s="2">
        <v>1</v>
      </c>
      <c r="B3" s="156" t="s">
        <v>205</v>
      </c>
      <c r="C3" s="49"/>
      <c r="D3" s="48"/>
      <c r="E3" s="7"/>
      <c r="F3" s="7"/>
      <c r="G3" s="82">
        <f>SUM(C3:F3)</f>
        <v>0</v>
      </c>
      <c r="H3" s="76"/>
      <c r="I3" s="14"/>
      <c r="J3" s="2"/>
      <c r="K3" s="2"/>
      <c r="L3" s="15"/>
      <c r="M3" s="14"/>
      <c r="N3" s="2"/>
      <c r="O3" s="2"/>
      <c r="P3" s="15"/>
      <c r="Q3" s="14"/>
      <c r="R3" s="2"/>
      <c r="S3" s="2"/>
      <c r="T3" s="19"/>
      <c r="U3" s="14"/>
      <c r="V3" s="2"/>
      <c r="W3" s="2"/>
      <c r="X3" s="15"/>
      <c r="Y3" s="14"/>
      <c r="Z3" s="2"/>
      <c r="AA3" s="2"/>
      <c r="AB3" s="15"/>
      <c r="AC3" s="14"/>
      <c r="AD3" s="2"/>
      <c r="AE3" s="2"/>
      <c r="AF3" s="15"/>
      <c r="AG3" s="14"/>
      <c r="AH3" s="2"/>
      <c r="AI3" s="15"/>
      <c r="AJ3" s="14"/>
      <c r="AK3" s="2"/>
      <c r="AL3" s="19"/>
      <c r="AM3" s="67"/>
      <c r="AN3" s="37"/>
      <c r="AO3" s="38"/>
      <c r="AP3" s="25"/>
      <c r="AQ3" s="32"/>
      <c r="AR3" s="84">
        <f>ROUND(SUM(G3:AQ3),0)</f>
        <v>0</v>
      </c>
      <c r="AS3" s="94"/>
      <c r="AU3" s="118"/>
      <c r="AV3" s="47"/>
      <c r="AW3" s="107"/>
      <c r="AX3" s="85"/>
      <c r="AY3" s="95"/>
      <c r="AZ3" s="11"/>
      <c r="BA3" s="101"/>
      <c r="BB3" s="114">
        <f t="shared" ref="BB3:BB13" si="0">SUM(AS3,BA3)</f>
        <v>0</v>
      </c>
      <c r="BC3" s="91" t="str">
        <f>IF(BB3&gt;=90,"відмінно",IF(AND(BB3&gt;=75,BB3&lt;90),"добре",IF(AND(BB3&gt;=60,BB3&lt;75),"задовільно","незадовільно")))</f>
        <v>незадовільно</v>
      </c>
      <c r="BH3" s="176">
        <v>1</v>
      </c>
      <c r="BI3" s="2">
        <v>2</v>
      </c>
      <c r="BJ3" s="2">
        <v>2</v>
      </c>
      <c r="BK3" s="2">
        <v>1</v>
      </c>
      <c r="BL3" s="130">
        <f>SUM(BI3:BK3)</f>
        <v>5</v>
      </c>
    </row>
    <row r="4" spans="1:64" ht="16.5" thickBot="1" x14ac:dyDescent="0.3">
      <c r="A4" s="2">
        <v>2</v>
      </c>
      <c r="B4" s="158" t="s">
        <v>206</v>
      </c>
      <c r="C4" s="49"/>
      <c r="D4" s="48"/>
      <c r="E4" s="7"/>
      <c r="F4" s="7"/>
      <c r="G4" s="82">
        <f t="shared" ref="G4:G13" si="1">SUM(C4:F4)</f>
        <v>0</v>
      </c>
      <c r="H4" s="76"/>
      <c r="I4" s="14"/>
      <c r="J4" s="2"/>
      <c r="K4" s="2"/>
      <c r="L4" s="15"/>
      <c r="M4" s="14"/>
      <c r="N4" s="2"/>
      <c r="O4" s="2"/>
      <c r="P4" s="15"/>
      <c r="Q4" s="11"/>
      <c r="R4" s="2"/>
      <c r="S4" s="2"/>
      <c r="T4" s="19"/>
      <c r="U4" s="14"/>
      <c r="V4" s="2"/>
      <c r="W4" s="2"/>
      <c r="Y4" s="14"/>
      <c r="Z4" s="2"/>
      <c r="AA4" s="2"/>
      <c r="AB4" s="15"/>
      <c r="AC4" s="14"/>
      <c r="AD4" s="2"/>
      <c r="AE4" s="2"/>
      <c r="AF4" s="15"/>
      <c r="AG4" s="14"/>
      <c r="AH4" s="2"/>
      <c r="AI4" s="15"/>
      <c r="AJ4" s="14"/>
      <c r="AK4" s="2"/>
      <c r="AL4" s="19"/>
      <c r="AM4" s="67"/>
      <c r="AN4" s="37"/>
      <c r="AO4" s="38"/>
      <c r="AP4" s="25"/>
      <c r="AQ4" s="32"/>
      <c r="AR4" s="84">
        <f t="shared" ref="AR4:AR13" si="2">ROUND(SUM(G4:AQ4),0)</f>
        <v>0</v>
      </c>
      <c r="AS4" s="94"/>
      <c r="AU4" s="116"/>
      <c r="AV4" s="47"/>
      <c r="AW4" s="108"/>
      <c r="AX4" s="47"/>
      <c r="AY4" s="95"/>
      <c r="AZ4" s="11"/>
      <c r="BA4" s="101"/>
      <c r="BB4" s="114">
        <f t="shared" si="0"/>
        <v>0</v>
      </c>
      <c r="BC4" s="91" t="str">
        <f t="shared" ref="BC4:BC13" si="3">IF(BB4&gt;=90,"відмінно",IF(AND(BB4&gt;=75,BB4&lt;90),"добре",IF(AND(BB4&gt;=60,BB4&lt;75),"задовільно","незадовільно")))</f>
        <v>незадовільно</v>
      </c>
      <c r="BH4" s="176">
        <v>2</v>
      </c>
      <c r="BI4" s="2">
        <v>2</v>
      </c>
      <c r="BJ4" s="2">
        <v>2</v>
      </c>
      <c r="BK4" s="2">
        <v>1</v>
      </c>
      <c r="BL4" s="130">
        <f t="shared" ref="BL4:BL10" si="4">SUM(BI4:BK4)</f>
        <v>5</v>
      </c>
    </row>
    <row r="5" spans="1:64" ht="16.5" thickBot="1" x14ac:dyDescent="0.3">
      <c r="A5" s="2">
        <v>3</v>
      </c>
      <c r="B5" s="157" t="s">
        <v>208</v>
      </c>
      <c r="C5" s="49"/>
      <c r="D5" s="48"/>
      <c r="E5" s="7"/>
      <c r="F5" s="7"/>
      <c r="G5" s="82">
        <f t="shared" si="1"/>
        <v>0</v>
      </c>
      <c r="H5" s="76"/>
      <c r="I5" s="14"/>
      <c r="J5" s="2"/>
      <c r="K5" s="2"/>
      <c r="L5" s="15"/>
      <c r="M5" s="14"/>
      <c r="N5" s="2"/>
      <c r="O5" s="2"/>
      <c r="P5" s="15"/>
      <c r="Q5" s="11"/>
      <c r="R5" s="2"/>
      <c r="S5" s="2"/>
      <c r="T5" s="19"/>
      <c r="U5" s="14"/>
      <c r="V5" s="2"/>
      <c r="W5" s="2"/>
      <c r="X5" s="15"/>
      <c r="Y5" s="14"/>
      <c r="Z5" s="2"/>
      <c r="AA5" s="2"/>
      <c r="AB5" s="15"/>
      <c r="AC5" s="14"/>
      <c r="AD5" s="2"/>
      <c r="AE5" s="2"/>
      <c r="AF5" s="15"/>
      <c r="AG5" s="14"/>
      <c r="AH5" s="2"/>
      <c r="AI5" s="15"/>
      <c r="AJ5" s="14"/>
      <c r="AK5" s="2"/>
      <c r="AL5" s="19"/>
      <c r="AM5" s="67"/>
      <c r="AN5" s="37"/>
      <c r="AO5" s="38"/>
      <c r="AP5" s="25"/>
      <c r="AQ5" s="32"/>
      <c r="AR5" s="84">
        <f t="shared" si="2"/>
        <v>0</v>
      </c>
      <c r="AS5" s="94"/>
      <c r="AU5" s="116"/>
      <c r="AV5" s="47"/>
      <c r="AW5" s="108"/>
      <c r="AX5" s="47"/>
      <c r="AY5" s="95"/>
      <c r="AZ5" s="11"/>
      <c r="BA5" s="101"/>
      <c r="BB5" s="114">
        <f t="shared" si="0"/>
        <v>0</v>
      </c>
      <c r="BC5" s="91" t="str">
        <f t="shared" si="3"/>
        <v>незадовільно</v>
      </c>
      <c r="BH5" s="176">
        <v>3</v>
      </c>
      <c r="BI5" s="2">
        <v>2</v>
      </c>
      <c r="BJ5" s="2">
        <v>2</v>
      </c>
      <c r="BK5" s="2">
        <v>1</v>
      </c>
      <c r="BL5" s="130">
        <f t="shared" si="4"/>
        <v>5</v>
      </c>
    </row>
    <row r="6" spans="1:64" ht="16.5" thickBot="1" x14ac:dyDescent="0.3">
      <c r="A6" s="2">
        <v>4</v>
      </c>
      <c r="B6" s="157" t="s">
        <v>209</v>
      </c>
      <c r="C6" s="49"/>
      <c r="D6" s="48"/>
      <c r="E6" s="7"/>
      <c r="F6" s="7"/>
      <c r="G6" s="82">
        <f t="shared" si="1"/>
        <v>0</v>
      </c>
      <c r="H6" s="76"/>
      <c r="I6" s="14"/>
      <c r="J6" s="2"/>
      <c r="K6" s="2"/>
      <c r="L6" s="15"/>
      <c r="M6" s="14"/>
      <c r="N6" s="2"/>
      <c r="O6" s="2"/>
      <c r="P6" s="15"/>
      <c r="Q6" s="11"/>
      <c r="R6" s="2"/>
      <c r="S6" s="2"/>
      <c r="T6" s="19"/>
      <c r="U6" s="14"/>
      <c r="V6" s="23"/>
      <c r="W6" s="2"/>
      <c r="X6" s="15"/>
      <c r="Y6" s="14"/>
      <c r="Z6" s="2"/>
      <c r="AA6" s="2"/>
      <c r="AB6" s="15"/>
      <c r="AC6" s="14"/>
      <c r="AD6" s="2"/>
      <c r="AE6" s="2"/>
      <c r="AF6" s="15"/>
      <c r="AG6" s="14"/>
      <c r="AH6" s="2"/>
      <c r="AI6" s="15"/>
      <c r="AJ6" s="14"/>
      <c r="AK6" s="2"/>
      <c r="AL6" s="19"/>
      <c r="AM6" s="67"/>
      <c r="AN6" s="37"/>
      <c r="AO6" s="38"/>
      <c r="AP6" s="25"/>
      <c r="AQ6" s="32"/>
      <c r="AR6" s="84">
        <f t="shared" si="2"/>
        <v>0</v>
      </c>
      <c r="AS6" s="94"/>
      <c r="AU6" s="116"/>
      <c r="AV6" s="47"/>
      <c r="AW6" s="108"/>
      <c r="AX6" s="47"/>
      <c r="AY6" s="95"/>
      <c r="AZ6" s="11"/>
      <c r="BA6" s="102"/>
      <c r="BB6" s="114">
        <f t="shared" si="0"/>
        <v>0</v>
      </c>
      <c r="BC6" s="92" t="str">
        <f t="shared" si="3"/>
        <v>незадовільно</v>
      </c>
      <c r="BH6" s="176">
        <v>4</v>
      </c>
      <c r="BI6" s="2">
        <v>2</v>
      </c>
      <c r="BJ6" s="2">
        <v>2</v>
      </c>
      <c r="BK6" s="2">
        <v>1</v>
      </c>
      <c r="BL6" s="130">
        <f t="shared" si="4"/>
        <v>5</v>
      </c>
    </row>
    <row r="7" spans="1:64" s="46" customFormat="1" ht="16.5" thickBot="1" x14ac:dyDescent="0.3">
      <c r="A7" s="23">
        <v>5</v>
      </c>
      <c r="B7" s="157" t="s">
        <v>238</v>
      </c>
      <c r="C7" s="50"/>
      <c r="D7" s="51"/>
      <c r="E7" s="43"/>
      <c r="F7" s="43"/>
      <c r="G7" s="82">
        <f t="shared" si="1"/>
        <v>0</v>
      </c>
      <c r="H7" s="97"/>
      <c r="I7" s="58">
        <v>2</v>
      </c>
      <c r="J7" s="23">
        <v>2</v>
      </c>
      <c r="K7" s="23">
        <v>1</v>
      </c>
      <c r="L7" s="44"/>
      <c r="M7" s="58">
        <v>2</v>
      </c>
      <c r="N7" s="23">
        <v>2</v>
      </c>
      <c r="O7" s="23">
        <v>1</v>
      </c>
      <c r="P7" s="44">
        <v>1</v>
      </c>
      <c r="Q7" s="45">
        <v>2</v>
      </c>
      <c r="R7" s="23">
        <v>2</v>
      </c>
      <c r="S7" s="23">
        <v>1</v>
      </c>
      <c r="T7" s="19">
        <v>0.5</v>
      </c>
      <c r="U7" s="58">
        <v>2</v>
      </c>
      <c r="V7" s="23">
        <v>2</v>
      </c>
      <c r="W7" s="23">
        <v>1</v>
      </c>
      <c r="X7" s="19">
        <v>0.5</v>
      </c>
      <c r="Y7" s="58"/>
      <c r="Z7" s="23"/>
      <c r="AA7" s="23"/>
      <c r="AB7" s="44"/>
      <c r="AC7" s="58"/>
      <c r="AD7" s="23"/>
      <c r="AE7" s="23"/>
      <c r="AF7" s="44"/>
      <c r="AG7" s="58"/>
      <c r="AH7" s="23"/>
      <c r="AI7" s="44"/>
      <c r="AJ7" s="58"/>
      <c r="AK7" s="23"/>
      <c r="AL7" s="59"/>
      <c r="AM7" s="67"/>
      <c r="AN7" s="37"/>
      <c r="AO7" s="38"/>
      <c r="AP7" s="98"/>
      <c r="AQ7" s="99"/>
      <c r="AR7" s="84">
        <f t="shared" si="2"/>
        <v>22</v>
      </c>
      <c r="AS7" s="94"/>
      <c r="AU7" s="116"/>
      <c r="AV7" s="23"/>
      <c r="AW7" s="109"/>
      <c r="AX7" s="23"/>
      <c r="AY7" s="100"/>
      <c r="AZ7" s="45"/>
      <c r="BA7" s="101"/>
      <c r="BB7" s="103">
        <f t="shared" si="0"/>
        <v>0</v>
      </c>
      <c r="BC7" s="57" t="str">
        <f t="shared" si="3"/>
        <v>незадовільно</v>
      </c>
      <c r="BH7" s="176">
        <v>5</v>
      </c>
      <c r="BI7" s="23">
        <v>3</v>
      </c>
      <c r="BJ7" s="23">
        <v>3</v>
      </c>
      <c r="BK7" s="23">
        <v>1</v>
      </c>
      <c r="BL7" s="131">
        <f t="shared" si="4"/>
        <v>7</v>
      </c>
    </row>
    <row r="8" spans="1:64" ht="16.5" thickBot="1" x14ac:dyDescent="0.3">
      <c r="A8" s="2">
        <v>6</v>
      </c>
      <c r="B8" s="157" t="s">
        <v>207</v>
      </c>
      <c r="C8" s="49"/>
      <c r="D8" s="48"/>
      <c r="E8" s="7"/>
      <c r="F8" s="7"/>
      <c r="G8" s="82">
        <f t="shared" si="1"/>
        <v>0</v>
      </c>
      <c r="H8" s="76"/>
      <c r="I8" s="14">
        <v>2</v>
      </c>
      <c r="J8" s="2">
        <v>2</v>
      </c>
      <c r="K8" s="2">
        <v>1</v>
      </c>
      <c r="L8" s="15"/>
      <c r="M8" s="14">
        <v>2</v>
      </c>
      <c r="N8" s="2">
        <v>2</v>
      </c>
      <c r="O8" s="2">
        <v>1</v>
      </c>
      <c r="P8" s="15"/>
      <c r="Q8" s="11">
        <v>2</v>
      </c>
      <c r="R8" s="2">
        <v>2</v>
      </c>
      <c r="S8" s="2">
        <v>1</v>
      </c>
      <c r="T8" s="19">
        <v>0.3</v>
      </c>
      <c r="U8" s="14"/>
      <c r="V8" s="23"/>
      <c r="W8" s="2"/>
      <c r="X8" s="15"/>
      <c r="Y8" s="14"/>
      <c r="Z8" s="2"/>
      <c r="AA8" s="2"/>
      <c r="AB8" s="15"/>
      <c r="AC8" s="14"/>
      <c r="AD8" s="2"/>
      <c r="AE8" s="2"/>
      <c r="AF8" s="15"/>
      <c r="AG8" s="14"/>
      <c r="AH8" s="2"/>
      <c r="AI8" s="15"/>
      <c r="AJ8" s="14"/>
      <c r="AK8" s="2"/>
      <c r="AL8" s="19"/>
      <c r="AM8" s="67"/>
      <c r="AN8" s="37"/>
      <c r="AO8" s="38"/>
      <c r="AP8" s="25"/>
      <c r="AQ8" s="32"/>
      <c r="AR8" s="84">
        <f t="shared" si="2"/>
        <v>15</v>
      </c>
      <c r="AS8" s="94"/>
      <c r="AU8" s="116"/>
      <c r="AV8" s="47"/>
      <c r="AW8" s="108"/>
      <c r="AX8" s="47"/>
      <c r="AY8" s="95"/>
      <c r="AZ8" s="11"/>
      <c r="BA8" s="101"/>
      <c r="BB8" s="103">
        <f t="shared" si="0"/>
        <v>0</v>
      </c>
      <c r="BC8" s="91" t="str">
        <f t="shared" si="3"/>
        <v>незадовільно</v>
      </c>
      <c r="BH8" s="176">
        <v>6</v>
      </c>
      <c r="BI8" s="2">
        <v>3</v>
      </c>
      <c r="BJ8" s="2">
        <v>3</v>
      </c>
      <c r="BK8" s="2">
        <v>1</v>
      </c>
      <c r="BL8" s="130">
        <f t="shared" si="4"/>
        <v>7</v>
      </c>
    </row>
    <row r="9" spans="1:64" ht="16.5" thickBot="1" x14ac:dyDescent="0.3">
      <c r="A9" s="2">
        <v>7</v>
      </c>
      <c r="B9" s="157" t="s">
        <v>210</v>
      </c>
      <c r="C9" s="49"/>
      <c r="D9" s="48"/>
      <c r="E9" s="7"/>
      <c r="F9" s="7"/>
      <c r="G9" s="82">
        <f t="shared" si="1"/>
        <v>0</v>
      </c>
      <c r="H9" s="76"/>
      <c r="I9" s="14"/>
      <c r="J9" s="2"/>
      <c r="K9" s="2"/>
      <c r="L9" s="15"/>
      <c r="M9" s="14"/>
      <c r="N9" s="2"/>
      <c r="O9" s="2"/>
      <c r="P9" s="15"/>
      <c r="Q9" s="11"/>
      <c r="R9" s="2"/>
      <c r="S9" s="2"/>
      <c r="T9" s="19"/>
      <c r="U9" s="14"/>
      <c r="V9" s="23"/>
      <c r="W9" s="2"/>
      <c r="X9" s="15"/>
      <c r="Y9" s="14"/>
      <c r="Z9" s="2"/>
      <c r="AA9" s="2"/>
      <c r="AB9" s="15"/>
      <c r="AC9" s="14"/>
      <c r="AD9" s="2"/>
      <c r="AE9" s="2"/>
      <c r="AF9" s="15"/>
      <c r="AG9" s="14"/>
      <c r="AH9" s="2"/>
      <c r="AI9" s="15"/>
      <c r="AJ9" s="14"/>
      <c r="AK9" s="2"/>
      <c r="AL9" s="19"/>
      <c r="AM9" s="67"/>
      <c r="AN9" s="37"/>
      <c r="AO9" s="38"/>
      <c r="AP9" s="25"/>
      <c r="AQ9" s="32"/>
      <c r="AR9" s="84">
        <f t="shared" si="2"/>
        <v>0</v>
      </c>
      <c r="AS9" s="94"/>
      <c r="AT9" s="34"/>
      <c r="AU9" s="116"/>
      <c r="AV9" s="47"/>
      <c r="AW9" s="108"/>
      <c r="AX9" s="47"/>
      <c r="AY9" s="113"/>
      <c r="AZ9" s="11"/>
      <c r="BA9" s="101"/>
      <c r="BB9" s="103">
        <f t="shared" si="0"/>
        <v>0</v>
      </c>
      <c r="BC9" s="91" t="str">
        <f t="shared" si="3"/>
        <v>незадовільно</v>
      </c>
      <c r="BH9" s="176">
        <v>7</v>
      </c>
      <c r="BI9" s="2">
        <v>4</v>
      </c>
      <c r="BJ9" s="2">
        <v>0</v>
      </c>
      <c r="BK9" s="2">
        <v>1</v>
      </c>
      <c r="BL9" s="130">
        <f t="shared" si="4"/>
        <v>5</v>
      </c>
    </row>
    <row r="10" spans="1:64" s="46" customFormat="1" ht="16.5" thickBot="1" x14ac:dyDescent="0.3">
      <c r="A10" s="23">
        <v>8</v>
      </c>
      <c r="B10" s="157" t="s">
        <v>211</v>
      </c>
      <c r="C10" s="50"/>
      <c r="D10" s="51"/>
      <c r="E10" s="43"/>
      <c r="F10" s="43"/>
      <c r="G10" s="82">
        <f t="shared" si="1"/>
        <v>0</v>
      </c>
      <c r="H10" s="97"/>
      <c r="I10" s="58"/>
      <c r="J10" s="23"/>
      <c r="K10" s="23"/>
      <c r="L10" s="44"/>
      <c r="M10" s="58"/>
      <c r="N10" s="23"/>
      <c r="O10" s="23"/>
      <c r="P10" s="44"/>
      <c r="Q10" s="45"/>
      <c r="R10" s="23"/>
      <c r="S10" s="23"/>
      <c r="T10" s="59"/>
      <c r="U10" s="58"/>
      <c r="V10" s="23"/>
      <c r="W10" s="23"/>
      <c r="X10" s="44"/>
      <c r="Y10" s="58"/>
      <c r="Z10" s="23"/>
      <c r="AA10" s="23"/>
      <c r="AB10" s="44"/>
      <c r="AC10" s="58"/>
      <c r="AD10" s="23"/>
      <c r="AE10" s="23"/>
      <c r="AF10" s="44"/>
      <c r="AG10" s="58"/>
      <c r="AH10" s="23"/>
      <c r="AI10" s="44"/>
      <c r="AJ10" s="58"/>
      <c r="AK10" s="23"/>
      <c r="AL10" s="59"/>
      <c r="AM10" s="67"/>
      <c r="AN10" s="37"/>
      <c r="AO10" s="38"/>
      <c r="AP10" s="98"/>
      <c r="AQ10" s="99"/>
      <c r="AR10" s="84">
        <f t="shared" si="2"/>
        <v>0</v>
      </c>
      <c r="AS10" s="94"/>
      <c r="AU10" s="116"/>
      <c r="AV10" s="23"/>
      <c r="AW10" s="109"/>
      <c r="AX10" s="23"/>
      <c r="AY10" s="100"/>
      <c r="AZ10" s="45"/>
      <c r="BA10" s="101"/>
      <c r="BB10" s="103">
        <f t="shared" si="0"/>
        <v>0</v>
      </c>
      <c r="BC10" s="57" t="str">
        <f t="shared" si="3"/>
        <v>незадовільно</v>
      </c>
      <c r="BH10" s="176">
        <v>8</v>
      </c>
      <c r="BI10" s="23">
        <v>5</v>
      </c>
      <c r="BJ10" s="23">
        <v>0</v>
      </c>
      <c r="BK10" s="23">
        <v>1</v>
      </c>
      <c r="BL10" s="131">
        <f t="shared" si="4"/>
        <v>6</v>
      </c>
    </row>
    <row r="11" spans="1:64" s="46" customFormat="1" ht="16.5" thickBot="1" x14ac:dyDescent="0.3">
      <c r="A11" s="23">
        <v>9</v>
      </c>
      <c r="B11" s="157" t="s">
        <v>239</v>
      </c>
      <c r="C11" s="50"/>
      <c r="D11" s="51"/>
      <c r="E11" s="43"/>
      <c r="F11" s="43"/>
      <c r="G11" s="82">
        <f t="shared" si="1"/>
        <v>0</v>
      </c>
      <c r="H11" s="97"/>
      <c r="I11" s="58"/>
      <c r="J11" s="23"/>
      <c r="K11" s="23"/>
      <c r="L11" s="44"/>
      <c r="M11" s="58"/>
      <c r="N11" s="23"/>
      <c r="O11" s="23"/>
      <c r="P11" s="44"/>
      <c r="Q11" s="45"/>
      <c r="R11" s="23"/>
      <c r="S11" s="23"/>
      <c r="T11" s="59"/>
      <c r="U11" s="58"/>
      <c r="V11" s="23"/>
      <c r="W11" s="23"/>
      <c r="X11" s="44"/>
      <c r="Y11" s="58"/>
      <c r="Z11" s="23"/>
      <c r="AA11" s="23"/>
      <c r="AB11" s="44"/>
      <c r="AC11" s="58"/>
      <c r="AD11" s="23"/>
      <c r="AE11" s="23"/>
      <c r="AF11" s="44"/>
      <c r="AG11" s="58"/>
      <c r="AH11" s="23"/>
      <c r="AI11" s="44"/>
      <c r="AJ11" s="58"/>
      <c r="AK11" s="23"/>
      <c r="AL11" s="59"/>
      <c r="AM11" s="67"/>
      <c r="AN11" s="37"/>
      <c r="AO11" s="38"/>
      <c r="AP11" s="98"/>
      <c r="AQ11" s="99"/>
      <c r="AR11" s="84">
        <f>ROUND(SUM(G11:AQ11),0)</f>
        <v>0</v>
      </c>
      <c r="AS11" s="94"/>
      <c r="AU11" s="116"/>
      <c r="AV11" s="23"/>
      <c r="AW11" s="109"/>
      <c r="AX11" s="23"/>
      <c r="AY11" s="100"/>
      <c r="AZ11" s="45"/>
      <c r="BA11" s="101"/>
      <c r="BB11" s="103">
        <f t="shared" si="0"/>
        <v>0</v>
      </c>
      <c r="BC11" s="57" t="str">
        <f t="shared" si="3"/>
        <v>незадовільно</v>
      </c>
      <c r="BH11" s="42" t="s">
        <v>240</v>
      </c>
      <c r="BI11" s="23"/>
      <c r="BJ11" s="23"/>
      <c r="BK11" s="23"/>
      <c r="BL11" s="131">
        <v>7</v>
      </c>
    </row>
    <row r="12" spans="1:64" ht="16.5" thickBot="1" x14ac:dyDescent="0.3">
      <c r="A12" s="2">
        <v>10</v>
      </c>
      <c r="B12" s="159" t="s">
        <v>213</v>
      </c>
      <c r="C12" s="49"/>
      <c r="D12" s="48"/>
      <c r="E12" s="7"/>
      <c r="F12" s="7"/>
      <c r="G12" s="82">
        <f t="shared" si="1"/>
        <v>0</v>
      </c>
      <c r="H12" s="76"/>
      <c r="I12" s="14"/>
      <c r="J12" s="2"/>
      <c r="K12" s="2"/>
      <c r="L12" s="15"/>
      <c r="M12" s="14"/>
      <c r="N12" s="2"/>
      <c r="O12" s="2"/>
      <c r="P12" s="15"/>
      <c r="Q12" s="11"/>
      <c r="R12" s="2"/>
      <c r="S12" s="2"/>
      <c r="T12" s="19"/>
      <c r="U12" s="14"/>
      <c r="V12" s="23"/>
      <c r="W12" s="2"/>
      <c r="X12" s="15"/>
      <c r="Y12" s="14"/>
      <c r="Z12" s="14"/>
      <c r="AA12" s="2"/>
      <c r="AB12" s="15"/>
      <c r="AC12" s="14"/>
      <c r="AD12" s="14"/>
      <c r="AE12" s="2"/>
      <c r="AF12" s="15"/>
      <c r="AG12" s="14"/>
      <c r="AH12" s="2"/>
      <c r="AI12" s="15"/>
      <c r="AJ12" s="14"/>
      <c r="AK12" s="2"/>
      <c r="AL12" s="19"/>
      <c r="AM12" s="67"/>
      <c r="AN12" s="37"/>
      <c r="AO12" s="38"/>
      <c r="AP12" s="25"/>
      <c r="AQ12" s="32"/>
      <c r="AR12" s="84">
        <f t="shared" si="2"/>
        <v>0</v>
      </c>
      <c r="AS12" s="94"/>
      <c r="AT12" s="46"/>
      <c r="AU12" s="121"/>
      <c r="AV12" s="24"/>
      <c r="AW12" s="56"/>
      <c r="AX12" s="24"/>
      <c r="AY12" s="122"/>
      <c r="AZ12" s="123"/>
      <c r="BA12" s="124"/>
      <c r="BB12" s="125">
        <f t="shared" si="0"/>
        <v>0</v>
      </c>
      <c r="BC12" s="91" t="str">
        <f t="shared" si="3"/>
        <v>незадовільно</v>
      </c>
      <c r="BH12" s="42" t="s">
        <v>241</v>
      </c>
      <c r="BI12" s="2"/>
      <c r="BJ12" s="2"/>
      <c r="BK12" s="2"/>
      <c r="BL12" s="130">
        <v>8</v>
      </c>
    </row>
    <row r="13" spans="1:64" ht="16.5" thickBot="1" x14ac:dyDescent="0.3">
      <c r="A13" s="2">
        <v>11</v>
      </c>
      <c r="B13" s="155" t="s">
        <v>202</v>
      </c>
      <c r="C13" s="49"/>
      <c r="D13" s="48"/>
      <c r="E13" s="7"/>
      <c r="F13" s="7"/>
      <c r="G13" s="82">
        <f t="shared" si="1"/>
        <v>0</v>
      </c>
      <c r="H13" s="76"/>
      <c r="I13" s="14">
        <v>2</v>
      </c>
      <c r="J13" s="2">
        <v>2</v>
      </c>
      <c r="K13" s="2">
        <v>1</v>
      </c>
      <c r="L13" s="15"/>
      <c r="M13" s="14">
        <f>2-0.1</f>
        <v>1.9</v>
      </c>
      <c r="N13" s="2">
        <v>2</v>
      </c>
      <c r="O13" s="2">
        <v>1</v>
      </c>
      <c r="P13" s="15"/>
      <c r="Q13" s="11"/>
      <c r="R13" s="2"/>
      <c r="S13" s="2"/>
      <c r="T13" s="19"/>
      <c r="U13" s="14"/>
      <c r="V13" s="23"/>
      <c r="W13" s="2"/>
      <c r="X13" s="15"/>
      <c r="Y13" s="14"/>
      <c r="Z13" s="2"/>
      <c r="AA13" s="2"/>
      <c r="AB13" s="15"/>
      <c r="AC13" s="14"/>
      <c r="AD13" s="2"/>
      <c r="AE13" s="2"/>
      <c r="AF13" s="15"/>
      <c r="AG13" s="14"/>
      <c r="AH13" s="2"/>
      <c r="AI13" s="15"/>
      <c r="AJ13" s="14"/>
      <c r="AK13" s="2"/>
      <c r="AL13" s="19"/>
      <c r="AM13" s="67"/>
      <c r="AN13" s="37"/>
      <c r="AO13" s="38"/>
      <c r="AP13" s="25"/>
      <c r="AQ13" s="32"/>
      <c r="AR13" s="84">
        <f t="shared" si="2"/>
        <v>10</v>
      </c>
      <c r="AS13" s="94"/>
      <c r="AU13" s="116"/>
      <c r="AV13" s="47"/>
      <c r="AW13" s="108"/>
      <c r="AX13" s="47"/>
      <c r="AY13" s="95"/>
      <c r="AZ13" s="11"/>
      <c r="BA13" s="101"/>
      <c r="BB13" s="103">
        <f t="shared" si="0"/>
        <v>0</v>
      </c>
      <c r="BC13" s="91" t="str">
        <f t="shared" si="3"/>
        <v>незадовільно</v>
      </c>
      <c r="BH13" s="129" t="s">
        <v>18</v>
      </c>
      <c r="BI13" s="17"/>
      <c r="BJ13" s="17"/>
      <c r="BK13" s="17"/>
      <c r="BL13" s="132">
        <f>SUM(BL3:BL12)</f>
        <v>60</v>
      </c>
    </row>
    <row r="14" spans="1:64" x14ac:dyDescent="0.25">
      <c r="AU14" s="115"/>
    </row>
    <row r="15" spans="1:64" x14ac:dyDescent="0.25">
      <c r="AU15" s="115"/>
    </row>
    <row r="16" spans="1:64" x14ac:dyDescent="0.25">
      <c r="AU16" s="115"/>
    </row>
    <row r="17" spans="47:56" x14ac:dyDescent="0.25">
      <c r="AU17" s="115"/>
    </row>
    <row r="18" spans="47:56" ht="15.75" thickBot="1" x14ac:dyDescent="0.3">
      <c r="AU18" s="115"/>
    </row>
    <row r="19" spans="47:56" x14ac:dyDescent="0.25">
      <c r="AU19" s="115"/>
      <c r="BC19" s="68" t="s">
        <v>49</v>
      </c>
      <c r="BD19" s="69">
        <f>COUNTIF($BC$3:$BC$13,"відмінно")</f>
        <v>0</v>
      </c>
    </row>
    <row r="20" spans="47:56" x14ac:dyDescent="0.25">
      <c r="AU20" s="115"/>
      <c r="BC20" s="14" t="s">
        <v>50</v>
      </c>
      <c r="BD20" s="15">
        <f>COUNTIF($BC$3:$BC$13,"добре")</f>
        <v>0</v>
      </c>
    </row>
    <row r="21" spans="47:56" x14ac:dyDescent="0.25">
      <c r="AU21" s="115"/>
      <c r="BC21" s="14" t="s">
        <v>51</v>
      </c>
      <c r="BD21" s="15">
        <f>COUNTIF($BC$3:$BC$13,"задовільно")</f>
        <v>0</v>
      </c>
    </row>
    <row r="22" spans="47:56" x14ac:dyDescent="0.25">
      <c r="AU22" s="115"/>
      <c r="BC22" s="14" t="s">
        <v>52</v>
      </c>
      <c r="BD22" s="15">
        <f>COUNTIF($BC$3:$BC$13,"незадовільно")</f>
        <v>11</v>
      </c>
    </row>
    <row r="23" spans="47:56" x14ac:dyDescent="0.25">
      <c r="AU23" s="115"/>
      <c r="BC23" s="26" t="s">
        <v>54</v>
      </c>
      <c r="BD23" s="28">
        <v>0</v>
      </c>
    </row>
    <row r="24" spans="47:56" ht="15.75" thickBot="1" x14ac:dyDescent="0.3">
      <c r="AU24" s="115"/>
      <c r="BC24" s="16" t="s">
        <v>18</v>
      </c>
      <c r="BD24" s="18">
        <f>SUM(BD19:BD22)</f>
        <v>11</v>
      </c>
    </row>
    <row r="25" spans="47:56" x14ac:dyDescent="0.25">
      <c r="AU25" s="115"/>
    </row>
  </sheetData>
  <mergeCells count="18">
    <mergeCell ref="U1:X1"/>
    <mergeCell ref="C1:G1"/>
    <mergeCell ref="H1:H2"/>
    <mergeCell ref="I1:L1"/>
    <mergeCell ref="M1:P1"/>
    <mergeCell ref="Q1:T1"/>
    <mergeCell ref="BH1:BL1"/>
    <mergeCell ref="Y1:AB1"/>
    <mergeCell ref="AC1:AF1"/>
    <mergeCell ref="AG1:AI1"/>
    <mergeCell ref="AJ1:AL1"/>
    <mergeCell ref="AM1:AO1"/>
    <mergeCell ref="AP1:AQ1"/>
    <mergeCell ref="AR1:AR2"/>
    <mergeCell ref="AS1:AS2"/>
    <mergeCell ref="AU1:AY1"/>
    <mergeCell ref="BA1:BA2"/>
    <mergeCell ref="BB1:BB2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25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N2" sqref="AN2:AO2"/>
    </sheetView>
  </sheetViews>
  <sheetFormatPr defaultRowHeight="15" outlineLevelCol="1" x14ac:dyDescent="0.25"/>
  <cols>
    <col min="1" max="1" width="9.140625" style="1"/>
    <col min="2" max="2" width="33" style="1" customWidth="1"/>
    <col min="3" max="6" width="9.140625" style="1" hidden="1" customWidth="1" outlineLevel="1"/>
    <col min="7" max="7" width="9.140625" style="1" collapsed="1"/>
    <col min="8" max="8" width="9.140625" style="1"/>
    <col min="9" max="43" width="9.140625" style="1" customWidth="1" outlineLevel="1"/>
    <col min="44" max="45" width="9.140625" style="1"/>
    <col min="46" max="46" width="9.28515625" style="1" customWidth="1"/>
    <col min="47" max="47" width="8" style="1" hidden="1" customWidth="1" outlineLevel="1"/>
    <col min="48" max="52" width="9.140625" style="1" hidden="1" customWidth="1" outlineLevel="1"/>
    <col min="53" max="53" width="10.7109375" style="1" hidden="1" customWidth="1" outlineLevel="1"/>
    <col min="54" max="54" width="9.140625" style="1" hidden="1" customWidth="1" outlineLevel="1"/>
    <col min="55" max="55" width="18.28515625" style="1" hidden="1" customWidth="1" outlineLevel="1"/>
    <col min="56" max="56" width="9.140625" style="1" collapsed="1"/>
    <col min="57" max="59" width="9.140625" style="1"/>
    <col min="60" max="60" width="18.7109375" style="1" customWidth="1"/>
    <col min="61" max="16384" width="9.140625" style="1"/>
  </cols>
  <sheetData>
    <row r="1" spans="1:64" ht="15.75" thickBot="1" x14ac:dyDescent="0.3">
      <c r="C1" s="197" t="s">
        <v>60</v>
      </c>
      <c r="D1" s="209"/>
      <c r="E1" s="198"/>
      <c r="F1" s="198"/>
      <c r="G1" s="199"/>
      <c r="H1" s="210" t="s">
        <v>55</v>
      </c>
      <c r="I1" s="202" t="s">
        <v>247</v>
      </c>
      <c r="J1" s="203"/>
      <c r="K1" s="203"/>
      <c r="L1" s="204"/>
      <c r="M1" s="202" t="s">
        <v>248</v>
      </c>
      <c r="N1" s="203"/>
      <c r="O1" s="203"/>
      <c r="P1" s="204"/>
      <c r="Q1" s="212" t="s">
        <v>249</v>
      </c>
      <c r="R1" s="213"/>
      <c r="S1" s="213"/>
      <c r="T1" s="214"/>
      <c r="U1" s="202" t="s">
        <v>250</v>
      </c>
      <c r="V1" s="203"/>
      <c r="W1" s="203"/>
      <c r="X1" s="204"/>
      <c r="Y1" s="202" t="s">
        <v>251</v>
      </c>
      <c r="Z1" s="203"/>
      <c r="AA1" s="203"/>
      <c r="AB1" s="204"/>
      <c r="AC1" s="202" t="s">
        <v>252</v>
      </c>
      <c r="AD1" s="203"/>
      <c r="AE1" s="203"/>
      <c r="AF1" s="204"/>
      <c r="AG1" s="202" t="s">
        <v>253</v>
      </c>
      <c r="AH1" s="203"/>
      <c r="AI1" s="204"/>
      <c r="AJ1" s="202" t="s">
        <v>254</v>
      </c>
      <c r="AK1" s="203"/>
      <c r="AL1" s="205"/>
      <c r="AM1" s="206" t="s">
        <v>33</v>
      </c>
      <c r="AN1" s="207"/>
      <c r="AO1" s="208"/>
      <c r="AP1" s="195" t="s">
        <v>34</v>
      </c>
      <c r="AQ1" s="196"/>
      <c r="AR1" s="186" t="s">
        <v>32</v>
      </c>
      <c r="AS1" s="188" t="s">
        <v>42</v>
      </c>
      <c r="AT1" s="52"/>
      <c r="AU1" s="189" t="s">
        <v>39</v>
      </c>
      <c r="AV1" s="190"/>
      <c r="AW1" s="190"/>
      <c r="AX1" s="190"/>
      <c r="AY1" s="191"/>
      <c r="AZ1" s="53"/>
      <c r="BA1" s="192" t="s">
        <v>44</v>
      </c>
      <c r="BB1" s="192" t="s">
        <v>43</v>
      </c>
      <c r="BD1" s="1" t="s">
        <v>62</v>
      </c>
      <c r="BH1" s="194" t="s">
        <v>23</v>
      </c>
      <c r="BI1" s="194"/>
      <c r="BJ1" s="194"/>
      <c r="BK1" s="194"/>
      <c r="BL1" s="194"/>
    </row>
    <row r="2" spans="1:64" ht="69.75" customHeight="1" thickBot="1" x14ac:dyDescent="0.3">
      <c r="A2" s="148" t="s">
        <v>237</v>
      </c>
      <c r="B2" s="146" t="s">
        <v>214</v>
      </c>
      <c r="C2" s="80" t="s">
        <v>57</v>
      </c>
      <c r="D2" s="80" t="s">
        <v>58</v>
      </c>
      <c r="E2" s="3" t="s">
        <v>59</v>
      </c>
      <c r="F2" s="3" t="s">
        <v>16</v>
      </c>
      <c r="G2" s="81" t="s">
        <v>17</v>
      </c>
      <c r="H2" s="211"/>
      <c r="I2" s="12" t="s">
        <v>24</v>
      </c>
      <c r="J2" s="9" t="s">
        <v>25</v>
      </c>
      <c r="K2" s="9" t="s">
        <v>26</v>
      </c>
      <c r="L2" s="13" t="s">
        <v>31</v>
      </c>
      <c r="M2" s="12" t="s">
        <v>24</v>
      </c>
      <c r="N2" s="9" t="s">
        <v>25</v>
      </c>
      <c r="O2" s="9" t="s">
        <v>26</v>
      </c>
      <c r="P2" s="13" t="s">
        <v>31</v>
      </c>
      <c r="Q2" s="10" t="s">
        <v>24</v>
      </c>
      <c r="R2" s="9" t="s">
        <v>25</v>
      </c>
      <c r="S2" s="9" t="s">
        <v>26</v>
      </c>
      <c r="T2" s="20" t="s">
        <v>31</v>
      </c>
      <c r="U2" s="12" t="s">
        <v>24</v>
      </c>
      <c r="V2" s="9" t="s">
        <v>25</v>
      </c>
      <c r="W2" s="9" t="s">
        <v>26</v>
      </c>
      <c r="X2" s="13" t="s">
        <v>31</v>
      </c>
      <c r="Y2" s="12" t="s">
        <v>27</v>
      </c>
      <c r="Z2" s="9" t="s">
        <v>28</v>
      </c>
      <c r="AA2" s="9" t="s">
        <v>26</v>
      </c>
      <c r="AB2" s="13" t="s">
        <v>31</v>
      </c>
      <c r="AC2" s="12" t="s">
        <v>27</v>
      </c>
      <c r="AD2" s="9" t="s">
        <v>28</v>
      </c>
      <c r="AE2" s="9" t="s">
        <v>26</v>
      </c>
      <c r="AF2" s="13" t="s">
        <v>31</v>
      </c>
      <c r="AG2" s="12" t="s">
        <v>29</v>
      </c>
      <c r="AH2" s="9" t="s">
        <v>26</v>
      </c>
      <c r="AI2" s="13" t="s">
        <v>31</v>
      </c>
      <c r="AJ2" s="12" t="s">
        <v>30</v>
      </c>
      <c r="AK2" s="9" t="s">
        <v>26</v>
      </c>
      <c r="AL2" s="20" t="s">
        <v>31</v>
      </c>
      <c r="AM2" s="72" t="s">
        <v>61</v>
      </c>
      <c r="AN2" s="35"/>
      <c r="AO2" s="36"/>
      <c r="AP2" s="10"/>
      <c r="AQ2" s="31"/>
      <c r="AR2" s="187"/>
      <c r="AS2" s="188"/>
      <c r="AT2" s="54"/>
      <c r="AU2" s="86" t="s">
        <v>40</v>
      </c>
      <c r="AV2" s="87" t="s">
        <v>46</v>
      </c>
      <c r="AW2" s="87" t="s">
        <v>47</v>
      </c>
      <c r="AX2" s="96" t="s">
        <v>48</v>
      </c>
      <c r="AY2" s="88" t="s">
        <v>41</v>
      </c>
      <c r="AZ2" s="55" t="s">
        <v>45</v>
      </c>
      <c r="BA2" s="193"/>
      <c r="BB2" s="193"/>
      <c r="BC2" s="90" t="s">
        <v>53</v>
      </c>
      <c r="BH2" s="126" t="s">
        <v>19</v>
      </c>
      <c r="BI2" s="127" t="s">
        <v>20</v>
      </c>
      <c r="BJ2" s="127" t="s">
        <v>21</v>
      </c>
      <c r="BK2" s="127" t="s">
        <v>15</v>
      </c>
      <c r="BL2" s="128" t="s">
        <v>22</v>
      </c>
    </row>
    <row r="3" spans="1:64" ht="16.5" thickBot="1" x14ac:dyDescent="0.3">
      <c r="A3" s="2">
        <v>1</v>
      </c>
      <c r="B3" s="150" t="s">
        <v>230</v>
      </c>
      <c r="C3" s="49"/>
      <c r="D3" s="48"/>
      <c r="E3" s="7"/>
      <c r="F3" s="7"/>
      <c r="G3" s="82">
        <f>SUM(C3:F3)</f>
        <v>0</v>
      </c>
      <c r="H3" s="76"/>
      <c r="I3" s="14">
        <v>2</v>
      </c>
      <c r="J3" s="2">
        <v>2</v>
      </c>
      <c r="K3" s="2">
        <v>1</v>
      </c>
      <c r="L3" s="15"/>
      <c r="M3" s="14"/>
      <c r="N3" s="2"/>
      <c r="O3" s="2"/>
      <c r="P3" s="15"/>
      <c r="Q3" s="14"/>
      <c r="R3" s="2"/>
      <c r="S3" s="2"/>
      <c r="T3" s="19"/>
      <c r="U3" s="14"/>
      <c r="V3" s="2"/>
      <c r="W3" s="2"/>
      <c r="X3" s="15"/>
      <c r="Y3" s="14"/>
      <c r="Z3" s="2"/>
      <c r="AA3" s="2"/>
      <c r="AB3" s="15"/>
      <c r="AC3" s="14"/>
      <c r="AD3" s="2"/>
      <c r="AE3" s="2"/>
      <c r="AF3" s="15"/>
      <c r="AG3" s="14"/>
      <c r="AH3" s="2"/>
      <c r="AI3" s="15"/>
      <c r="AJ3" s="14"/>
      <c r="AK3" s="2"/>
      <c r="AL3" s="19"/>
      <c r="AM3" s="67"/>
      <c r="AN3" s="37"/>
      <c r="AO3" s="38"/>
      <c r="AP3" s="25"/>
      <c r="AQ3" s="32"/>
      <c r="AR3" s="84">
        <f>ROUND(SUM(G3:AQ3),0)</f>
        <v>5</v>
      </c>
      <c r="AS3" s="94"/>
      <c r="AU3" s="118"/>
      <c r="AV3" s="47"/>
      <c r="AW3" s="107"/>
      <c r="AX3" s="85"/>
      <c r="AY3" s="95"/>
      <c r="AZ3" s="11"/>
      <c r="BA3" s="101"/>
      <c r="BB3" s="114">
        <f t="shared" ref="BB3:BB13" si="0">SUM(AS3,BA3)</f>
        <v>0</v>
      </c>
      <c r="BC3" s="91" t="str">
        <f>IF(BB3&gt;=90,"відмінно",IF(AND(BB3&gt;=75,BB3&lt;90),"добре",IF(AND(BB3&gt;=60,BB3&lt;75),"задовільно","незадовільно")))</f>
        <v>незадовільно</v>
      </c>
      <c r="BH3" s="176">
        <v>1</v>
      </c>
      <c r="BI3" s="2">
        <v>2</v>
      </c>
      <c r="BJ3" s="2">
        <v>2</v>
      </c>
      <c r="BK3" s="2">
        <v>1</v>
      </c>
      <c r="BL3" s="130">
        <f>SUM(BI3:BK3)</f>
        <v>5</v>
      </c>
    </row>
    <row r="4" spans="1:64" ht="16.5" thickBot="1" x14ac:dyDescent="0.3">
      <c r="A4" s="2">
        <v>2</v>
      </c>
      <c r="B4" s="215" t="s">
        <v>246</v>
      </c>
      <c r="C4" s="49"/>
      <c r="D4" s="48"/>
      <c r="E4" s="7"/>
      <c r="F4" s="7"/>
      <c r="G4" s="82">
        <f t="shared" ref="G4:G13" si="1">SUM(C4:F4)</f>
        <v>0</v>
      </c>
      <c r="H4" s="76"/>
      <c r="I4" s="14">
        <v>2</v>
      </c>
      <c r="J4" s="2">
        <v>2</v>
      </c>
      <c r="K4" s="2">
        <v>1</v>
      </c>
      <c r="L4" s="15"/>
      <c r="M4" s="14">
        <v>2</v>
      </c>
      <c r="N4" s="2">
        <v>2</v>
      </c>
      <c r="O4" s="2">
        <v>1</v>
      </c>
      <c r="P4" s="15">
        <v>0.5</v>
      </c>
      <c r="Q4" s="11">
        <v>2</v>
      </c>
      <c r="R4" s="2">
        <v>2</v>
      </c>
      <c r="S4" s="2">
        <v>1</v>
      </c>
      <c r="T4" s="19">
        <v>1</v>
      </c>
      <c r="U4" s="14">
        <v>2</v>
      </c>
      <c r="V4" s="2">
        <v>2</v>
      </c>
      <c r="W4" s="2">
        <v>1</v>
      </c>
      <c r="X4" s="115">
        <v>1</v>
      </c>
      <c r="Y4" s="14"/>
      <c r="Z4" s="2"/>
      <c r="AA4" s="2"/>
      <c r="AB4" s="15"/>
      <c r="AC4" s="14"/>
      <c r="AD4" s="2"/>
      <c r="AE4" s="2"/>
      <c r="AF4" s="15"/>
      <c r="AG4" s="14"/>
      <c r="AH4" s="2"/>
      <c r="AI4" s="15"/>
      <c r="AJ4" s="14"/>
      <c r="AK4" s="2"/>
      <c r="AL4" s="19"/>
      <c r="AM4" s="67"/>
      <c r="AN4" s="37"/>
      <c r="AO4" s="38"/>
      <c r="AP4" s="25"/>
      <c r="AQ4" s="32"/>
      <c r="AR4" s="84">
        <f t="shared" ref="AR4:AR13" si="2">ROUND(SUM(G4:AQ4),0)</f>
        <v>23</v>
      </c>
      <c r="AS4" s="94"/>
      <c r="AU4" s="116"/>
      <c r="AV4" s="47"/>
      <c r="AW4" s="108"/>
      <c r="AX4" s="47"/>
      <c r="AY4" s="95"/>
      <c r="AZ4" s="11"/>
      <c r="BA4" s="101"/>
      <c r="BB4" s="114">
        <f t="shared" si="0"/>
        <v>0</v>
      </c>
      <c r="BC4" s="91" t="str">
        <f t="shared" ref="BC4:BC13" si="3">IF(BB4&gt;=90,"відмінно",IF(AND(BB4&gt;=75,BB4&lt;90),"добре",IF(AND(BB4&gt;=60,BB4&lt;75),"задовільно","незадовільно")))</f>
        <v>незадовільно</v>
      </c>
      <c r="BH4" s="176">
        <v>2</v>
      </c>
      <c r="BI4" s="2">
        <v>2</v>
      </c>
      <c r="BJ4" s="2">
        <v>2</v>
      </c>
      <c r="BK4" s="2">
        <v>1</v>
      </c>
      <c r="BL4" s="130">
        <f t="shared" ref="BL4:BL10" si="4">SUM(BI4:BK4)</f>
        <v>5</v>
      </c>
    </row>
    <row r="5" spans="1:64" ht="16.5" thickBot="1" x14ac:dyDescent="0.3">
      <c r="A5" s="2">
        <v>3</v>
      </c>
      <c r="B5" s="149" t="s">
        <v>231</v>
      </c>
      <c r="C5" s="49"/>
      <c r="D5" s="48"/>
      <c r="E5" s="7"/>
      <c r="F5" s="7"/>
      <c r="G5" s="82">
        <f t="shared" si="1"/>
        <v>0</v>
      </c>
      <c r="H5" s="76"/>
      <c r="I5" s="14"/>
      <c r="J5" s="2"/>
      <c r="K5" s="2"/>
      <c r="L5" s="15"/>
      <c r="M5" s="14"/>
      <c r="N5" s="2"/>
      <c r="O5" s="2"/>
      <c r="P5" s="15"/>
      <c r="Q5" s="11"/>
      <c r="R5" s="2"/>
      <c r="S5" s="2"/>
      <c r="T5" s="19"/>
      <c r="U5" s="14"/>
      <c r="V5" s="2"/>
      <c r="W5" s="2"/>
      <c r="X5" s="15"/>
      <c r="Y5" s="14"/>
      <c r="Z5" s="2"/>
      <c r="AA5" s="2"/>
      <c r="AB5" s="15"/>
      <c r="AC5" s="14"/>
      <c r="AD5" s="2"/>
      <c r="AE5" s="2"/>
      <c r="AF5" s="15"/>
      <c r="AG5" s="14"/>
      <c r="AH5" s="2"/>
      <c r="AI5" s="15"/>
      <c r="AJ5" s="14"/>
      <c r="AK5" s="2"/>
      <c r="AL5" s="19"/>
      <c r="AM5" s="67"/>
      <c r="AN5" s="37"/>
      <c r="AO5" s="38"/>
      <c r="AP5" s="25"/>
      <c r="AQ5" s="32"/>
      <c r="AR5" s="84">
        <f t="shared" si="2"/>
        <v>0</v>
      </c>
      <c r="AS5" s="94"/>
      <c r="AU5" s="116"/>
      <c r="AV5" s="47"/>
      <c r="AW5" s="108"/>
      <c r="AX5" s="47"/>
      <c r="AY5" s="95"/>
      <c r="AZ5" s="11"/>
      <c r="BA5" s="101"/>
      <c r="BB5" s="114">
        <f t="shared" si="0"/>
        <v>0</v>
      </c>
      <c r="BC5" s="91" t="str">
        <f t="shared" si="3"/>
        <v>незадовільно</v>
      </c>
      <c r="BH5" s="176">
        <v>3</v>
      </c>
      <c r="BI5" s="2">
        <v>2</v>
      </c>
      <c r="BJ5" s="2">
        <v>2</v>
      </c>
      <c r="BK5" s="2">
        <v>1</v>
      </c>
      <c r="BL5" s="130">
        <f t="shared" si="4"/>
        <v>5</v>
      </c>
    </row>
    <row r="6" spans="1:64" ht="16.5" thickBot="1" x14ac:dyDescent="0.3">
      <c r="A6" s="2">
        <v>4</v>
      </c>
      <c r="B6" s="149" t="s">
        <v>232</v>
      </c>
      <c r="C6" s="49"/>
      <c r="D6" s="48"/>
      <c r="E6" s="7"/>
      <c r="F6" s="7"/>
      <c r="G6" s="82">
        <f t="shared" si="1"/>
        <v>0</v>
      </c>
      <c r="H6" s="76"/>
      <c r="I6" s="14"/>
      <c r="J6" s="2"/>
      <c r="K6" s="2"/>
      <c r="L6" s="15"/>
      <c r="M6" s="14"/>
      <c r="N6" s="2"/>
      <c r="O6" s="2"/>
      <c r="P6" s="15"/>
      <c r="Q6" s="11"/>
      <c r="R6" s="2"/>
      <c r="S6" s="2"/>
      <c r="T6" s="19"/>
      <c r="U6" s="14"/>
      <c r="V6" s="23"/>
      <c r="W6" s="2"/>
      <c r="X6" s="15"/>
      <c r="Y6" s="14"/>
      <c r="Z6" s="2"/>
      <c r="AA6" s="2"/>
      <c r="AB6" s="15"/>
      <c r="AC6" s="14"/>
      <c r="AD6" s="2"/>
      <c r="AE6" s="2"/>
      <c r="AF6" s="15"/>
      <c r="AG6" s="14"/>
      <c r="AH6" s="2"/>
      <c r="AI6" s="15"/>
      <c r="AJ6" s="14"/>
      <c r="AK6" s="2"/>
      <c r="AL6" s="19"/>
      <c r="AM6" s="67"/>
      <c r="AN6" s="37"/>
      <c r="AO6" s="38"/>
      <c r="AP6" s="25"/>
      <c r="AQ6" s="32"/>
      <c r="AR6" s="84">
        <f t="shared" si="2"/>
        <v>0</v>
      </c>
      <c r="AS6" s="94"/>
      <c r="AU6" s="116"/>
      <c r="AV6" s="47"/>
      <c r="AW6" s="108"/>
      <c r="AX6" s="47"/>
      <c r="AY6" s="95"/>
      <c r="AZ6" s="11"/>
      <c r="BA6" s="102"/>
      <c r="BB6" s="114">
        <f t="shared" si="0"/>
        <v>0</v>
      </c>
      <c r="BC6" s="92" t="str">
        <f t="shared" si="3"/>
        <v>незадовільно</v>
      </c>
      <c r="BH6" s="176">
        <v>4</v>
      </c>
      <c r="BI6" s="2">
        <v>2</v>
      </c>
      <c r="BJ6" s="2">
        <v>2</v>
      </c>
      <c r="BK6" s="2">
        <v>1</v>
      </c>
      <c r="BL6" s="130">
        <f t="shared" si="4"/>
        <v>5</v>
      </c>
    </row>
    <row r="7" spans="1:64" s="46" customFormat="1" ht="16.5" thickBot="1" x14ac:dyDescent="0.3">
      <c r="A7" s="23">
        <v>5</v>
      </c>
      <c r="B7" s="149" t="s">
        <v>233</v>
      </c>
      <c r="C7" s="50"/>
      <c r="D7" s="51"/>
      <c r="E7" s="43"/>
      <c r="F7" s="43"/>
      <c r="G7" s="82">
        <f t="shared" si="1"/>
        <v>0</v>
      </c>
      <c r="H7" s="76"/>
      <c r="I7" s="58">
        <v>2</v>
      </c>
      <c r="J7" s="23">
        <v>2</v>
      </c>
      <c r="K7" s="23">
        <v>1</v>
      </c>
      <c r="L7" s="44"/>
      <c r="M7" s="58">
        <v>2</v>
      </c>
      <c r="N7" s="23">
        <v>2</v>
      </c>
      <c r="O7" s="23">
        <v>1</v>
      </c>
      <c r="P7" s="44"/>
      <c r="Q7" s="45"/>
      <c r="R7" s="23"/>
      <c r="S7" s="23"/>
      <c r="T7" s="59"/>
      <c r="U7" s="58"/>
      <c r="V7" s="23"/>
      <c r="W7" s="23"/>
      <c r="X7" s="44"/>
      <c r="Y7" s="58"/>
      <c r="Z7" s="23"/>
      <c r="AA7" s="23"/>
      <c r="AB7" s="44"/>
      <c r="AC7" s="58"/>
      <c r="AD7" s="23"/>
      <c r="AE7" s="23"/>
      <c r="AF7" s="44"/>
      <c r="AG7" s="58"/>
      <c r="AH7" s="23"/>
      <c r="AI7" s="44"/>
      <c r="AJ7" s="58"/>
      <c r="AK7" s="23"/>
      <c r="AL7" s="59"/>
      <c r="AM7" s="67"/>
      <c r="AN7" s="37"/>
      <c r="AO7" s="38"/>
      <c r="AP7" s="98"/>
      <c r="AQ7" s="99"/>
      <c r="AR7" s="84">
        <f t="shared" si="2"/>
        <v>10</v>
      </c>
      <c r="AS7" s="94"/>
      <c r="AU7" s="116"/>
      <c r="AV7" s="23"/>
      <c r="AW7" s="109"/>
      <c r="AX7" s="23"/>
      <c r="AY7" s="100"/>
      <c r="AZ7" s="45"/>
      <c r="BA7" s="101"/>
      <c r="BB7" s="103">
        <f t="shared" si="0"/>
        <v>0</v>
      </c>
      <c r="BC7" s="57" t="str">
        <f t="shared" si="3"/>
        <v>незадовільно</v>
      </c>
      <c r="BH7" s="176">
        <v>5</v>
      </c>
      <c r="BI7" s="23">
        <v>3</v>
      </c>
      <c r="BJ7" s="23">
        <v>3</v>
      </c>
      <c r="BK7" s="23">
        <v>1</v>
      </c>
      <c r="BL7" s="131">
        <f t="shared" si="4"/>
        <v>7</v>
      </c>
    </row>
    <row r="8" spans="1:64" ht="16.5" thickBot="1" x14ac:dyDescent="0.3">
      <c r="A8" s="2">
        <v>6</v>
      </c>
      <c r="B8" s="149" t="s">
        <v>234</v>
      </c>
      <c r="C8" s="49"/>
      <c r="D8" s="48"/>
      <c r="E8" s="7"/>
      <c r="F8" s="7"/>
      <c r="G8" s="82">
        <f t="shared" si="1"/>
        <v>0</v>
      </c>
      <c r="H8" s="76"/>
      <c r="I8" s="14"/>
      <c r="J8" s="2"/>
      <c r="K8" s="2"/>
      <c r="L8" s="15"/>
      <c r="M8" s="14"/>
      <c r="N8" s="2"/>
      <c r="O8" s="2"/>
      <c r="P8" s="15"/>
      <c r="Q8" s="11"/>
      <c r="R8" s="2"/>
      <c r="S8" s="2"/>
      <c r="T8" s="19"/>
      <c r="U8" s="14"/>
      <c r="V8" s="23"/>
      <c r="W8" s="2"/>
      <c r="X8" s="15"/>
      <c r="Y8" s="14"/>
      <c r="Z8" s="2"/>
      <c r="AA8" s="2"/>
      <c r="AB8" s="15"/>
      <c r="AC8" s="14"/>
      <c r="AD8" s="2"/>
      <c r="AE8" s="2"/>
      <c r="AF8" s="15"/>
      <c r="AG8" s="14"/>
      <c r="AH8" s="2"/>
      <c r="AI8" s="15"/>
      <c r="AJ8" s="14"/>
      <c r="AK8" s="2"/>
      <c r="AL8" s="19"/>
      <c r="AM8" s="67"/>
      <c r="AN8" s="37"/>
      <c r="AO8" s="38"/>
      <c r="AP8" s="25"/>
      <c r="AQ8" s="32"/>
      <c r="AR8" s="84">
        <f t="shared" si="2"/>
        <v>0</v>
      </c>
      <c r="AS8" s="94"/>
      <c r="AU8" s="116"/>
      <c r="AV8" s="47"/>
      <c r="AW8" s="108"/>
      <c r="AX8" s="47"/>
      <c r="AY8" s="95"/>
      <c r="AZ8" s="11"/>
      <c r="BA8" s="101"/>
      <c r="BB8" s="103">
        <f t="shared" si="0"/>
        <v>0</v>
      </c>
      <c r="BC8" s="91" t="str">
        <f t="shared" si="3"/>
        <v>незадовільно</v>
      </c>
      <c r="BH8" s="176">
        <v>6</v>
      </c>
      <c r="BI8" s="2">
        <v>3</v>
      </c>
      <c r="BJ8" s="2">
        <v>3</v>
      </c>
      <c r="BK8" s="2">
        <v>1</v>
      </c>
      <c r="BL8" s="130">
        <f t="shared" si="4"/>
        <v>7</v>
      </c>
    </row>
    <row r="9" spans="1:64" ht="16.5" thickBot="1" x14ac:dyDescent="0.3">
      <c r="A9" s="2">
        <v>7</v>
      </c>
      <c r="B9" s="149" t="s">
        <v>222</v>
      </c>
      <c r="C9" s="49"/>
      <c r="D9" s="48"/>
      <c r="E9" s="7"/>
      <c r="F9" s="7"/>
      <c r="G9" s="82">
        <f t="shared" si="1"/>
        <v>0</v>
      </c>
      <c r="H9" s="76"/>
      <c r="I9" s="14"/>
      <c r="J9" s="2"/>
      <c r="K9" s="2"/>
      <c r="L9" s="15"/>
      <c r="M9" s="14"/>
      <c r="N9" s="2"/>
      <c r="O9" s="2"/>
      <c r="P9" s="15"/>
      <c r="Q9" s="11"/>
      <c r="R9" s="2"/>
      <c r="S9" s="2"/>
      <c r="T9" s="19"/>
      <c r="U9" s="14"/>
      <c r="V9" s="23"/>
      <c r="W9" s="2"/>
      <c r="X9" s="15"/>
      <c r="Y9" s="14"/>
      <c r="Z9" s="2"/>
      <c r="AA9" s="2"/>
      <c r="AB9" s="15"/>
      <c r="AC9" s="14"/>
      <c r="AD9" s="2"/>
      <c r="AE9" s="2"/>
      <c r="AF9" s="15"/>
      <c r="AG9" s="14"/>
      <c r="AH9" s="2"/>
      <c r="AI9" s="15"/>
      <c r="AJ9" s="14"/>
      <c r="AK9" s="2"/>
      <c r="AL9" s="19"/>
      <c r="AM9" s="67"/>
      <c r="AN9" s="37"/>
      <c r="AO9" s="38"/>
      <c r="AP9" s="25"/>
      <c r="AQ9" s="32"/>
      <c r="AR9" s="84">
        <f t="shared" si="2"/>
        <v>0</v>
      </c>
      <c r="AS9" s="94"/>
      <c r="AT9" s="34"/>
      <c r="AU9" s="116"/>
      <c r="AV9" s="47"/>
      <c r="AW9" s="108"/>
      <c r="AX9" s="47"/>
      <c r="AY9" s="113"/>
      <c r="AZ9" s="11"/>
      <c r="BA9" s="101"/>
      <c r="BB9" s="103">
        <f t="shared" si="0"/>
        <v>0</v>
      </c>
      <c r="BC9" s="91" t="str">
        <f t="shared" si="3"/>
        <v>незадовільно</v>
      </c>
      <c r="BH9" s="176">
        <v>7</v>
      </c>
      <c r="BI9" s="2">
        <v>4</v>
      </c>
      <c r="BJ9" s="2">
        <v>0</v>
      </c>
      <c r="BK9" s="2">
        <v>1</v>
      </c>
      <c r="BL9" s="130">
        <f t="shared" si="4"/>
        <v>5</v>
      </c>
    </row>
    <row r="10" spans="1:64" s="46" customFormat="1" ht="16.5" thickBot="1" x14ac:dyDescent="0.3">
      <c r="A10" s="23">
        <v>8</v>
      </c>
      <c r="B10" s="149" t="s">
        <v>235</v>
      </c>
      <c r="C10" s="50"/>
      <c r="D10" s="51"/>
      <c r="E10" s="43"/>
      <c r="F10" s="43"/>
      <c r="G10" s="82">
        <f t="shared" si="1"/>
        <v>0</v>
      </c>
      <c r="H10" s="76"/>
      <c r="I10" s="58"/>
      <c r="J10" s="23"/>
      <c r="K10" s="23"/>
      <c r="L10" s="44"/>
      <c r="M10" s="58"/>
      <c r="N10" s="23"/>
      <c r="O10" s="23"/>
      <c r="P10" s="44"/>
      <c r="Q10" s="45"/>
      <c r="R10" s="23"/>
      <c r="S10" s="23"/>
      <c r="T10" s="59"/>
      <c r="U10" s="58"/>
      <c r="V10" s="23"/>
      <c r="W10" s="23"/>
      <c r="X10" s="44"/>
      <c r="Y10" s="58"/>
      <c r="Z10" s="23"/>
      <c r="AA10" s="23"/>
      <c r="AB10" s="44"/>
      <c r="AC10" s="58"/>
      <c r="AD10" s="23"/>
      <c r="AE10" s="23"/>
      <c r="AF10" s="44"/>
      <c r="AG10" s="58"/>
      <c r="AH10" s="23"/>
      <c r="AI10" s="44"/>
      <c r="AJ10" s="58"/>
      <c r="AK10" s="23"/>
      <c r="AL10" s="59"/>
      <c r="AM10" s="67"/>
      <c r="AN10" s="37"/>
      <c r="AO10" s="38"/>
      <c r="AP10" s="98"/>
      <c r="AQ10" s="99"/>
      <c r="AR10" s="84">
        <f t="shared" si="2"/>
        <v>0</v>
      </c>
      <c r="AS10" s="94"/>
      <c r="AU10" s="116"/>
      <c r="AV10" s="23"/>
      <c r="AW10" s="109"/>
      <c r="AX10" s="23"/>
      <c r="AY10" s="100"/>
      <c r="AZ10" s="45"/>
      <c r="BA10" s="101"/>
      <c r="BB10" s="103">
        <f t="shared" si="0"/>
        <v>0</v>
      </c>
      <c r="BC10" s="57" t="str">
        <f t="shared" si="3"/>
        <v>незадовільно</v>
      </c>
      <c r="BH10" s="176">
        <v>8</v>
      </c>
      <c r="BI10" s="23">
        <v>5</v>
      </c>
      <c r="BJ10" s="23">
        <v>0</v>
      </c>
      <c r="BK10" s="23">
        <v>1</v>
      </c>
      <c r="BL10" s="131">
        <f t="shared" si="4"/>
        <v>6</v>
      </c>
    </row>
    <row r="11" spans="1:64" s="46" customFormat="1" ht="16.5" thickBot="1" x14ac:dyDescent="0.3">
      <c r="A11" s="23">
        <v>9</v>
      </c>
      <c r="B11" s="151" t="s">
        <v>225</v>
      </c>
      <c r="C11" s="50"/>
      <c r="D11" s="51"/>
      <c r="E11" s="43"/>
      <c r="F11" s="43"/>
      <c r="G11" s="82">
        <f t="shared" si="1"/>
        <v>0</v>
      </c>
      <c r="H11" s="76"/>
      <c r="I11" s="58"/>
      <c r="J11" s="23"/>
      <c r="K11" s="23"/>
      <c r="L11" s="44"/>
      <c r="M11" s="58"/>
      <c r="N11" s="23"/>
      <c r="O11" s="23"/>
      <c r="P11" s="44"/>
      <c r="Q11" s="45"/>
      <c r="R11" s="23"/>
      <c r="S11" s="23"/>
      <c r="T11" s="59"/>
      <c r="U11" s="58"/>
      <c r="V11" s="23"/>
      <c r="W11" s="23"/>
      <c r="X11" s="44"/>
      <c r="Y11" s="58"/>
      <c r="Z11" s="23"/>
      <c r="AA11" s="23"/>
      <c r="AB11" s="44"/>
      <c r="AC11" s="58"/>
      <c r="AD11" s="23"/>
      <c r="AE11" s="23"/>
      <c r="AF11" s="44"/>
      <c r="AG11" s="58"/>
      <c r="AH11" s="23"/>
      <c r="AI11" s="44"/>
      <c r="AJ11" s="58"/>
      <c r="AK11" s="23"/>
      <c r="AL11" s="59"/>
      <c r="AM11" s="67"/>
      <c r="AN11" s="37"/>
      <c r="AO11" s="38"/>
      <c r="AP11" s="98"/>
      <c r="AQ11" s="99"/>
      <c r="AR11" s="84">
        <f>ROUND(SUM(G11:AQ11),0)</f>
        <v>0</v>
      </c>
      <c r="AS11" s="94"/>
      <c r="AU11" s="116"/>
      <c r="AV11" s="23"/>
      <c r="AW11" s="109"/>
      <c r="AX11" s="23"/>
      <c r="AY11" s="100"/>
      <c r="AZ11" s="45"/>
      <c r="BA11" s="101"/>
      <c r="BB11" s="103">
        <f t="shared" si="0"/>
        <v>0</v>
      </c>
      <c r="BC11" s="57" t="str">
        <f t="shared" si="3"/>
        <v>незадовільно</v>
      </c>
      <c r="BH11" s="42" t="s">
        <v>240</v>
      </c>
      <c r="BI11" s="23"/>
      <c r="BJ11" s="23"/>
      <c r="BK11" s="23"/>
      <c r="BL11" s="131">
        <v>7</v>
      </c>
    </row>
    <row r="12" spans="1:64" ht="16.5" thickBot="1" x14ac:dyDescent="0.3">
      <c r="A12" s="2">
        <v>10</v>
      </c>
      <c r="B12" s="151" t="s">
        <v>227</v>
      </c>
      <c r="C12" s="49"/>
      <c r="D12" s="48"/>
      <c r="E12" s="7"/>
      <c r="F12" s="7"/>
      <c r="G12" s="82">
        <f t="shared" si="1"/>
        <v>0</v>
      </c>
      <c r="H12" s="76"/>
      <c r="I12" s="14"/>
      <c r="J12" s="2"/>
      <c r="K12" s="2"/>
      <c r="L12" s="15"/>
      <c r="M12" s="14"/>
      <c r="N12" s="2"/>
      <c r="O12" s="2"/>
      <c r="P12" s="15"/>
      <c r="Q12" s="11"/>
      <c r="R12" s="2"/>
      <c r="S12" s="2"/>
      <c r="T12" s="19"/>
      <c r="U12" s="14"/>
      <c r="V12" s="23"/>
      <c r="W12" s="2"/>
      <c r="X12" s="15"/>
      <c r="Y12" s="14"/>
      <c r="Z12" s="14"/>
      <c r="AA12" s="2"/>
      <c r="AB12" s="15"/>
      <c r="AC12" s="14"/>
      <c r="AD12" s="14"/>
      <c r="AE12" s="2"/>
      <c r="AF12" s="15"/>
      <c r="AG12" s="14"/>
      <c r="AH12" s="2"/>
      <c r="AI12" s="15"/>
      <c r="AJ12" s="14"/>
      <c r="AK12" s="2"/>
      <c r="AL12" s="19"/>
      <c r="AM12" s="67"/>
      <c r="AN12" s="37"/>
      <c r="AO12" s="38"/>
      <c r="AP12" s="25"/>
      <c r="AQ12" s="32"/>
      <c r="AR12" s="84">
        <f t="shared" si="2"/>
        <v>0</v>
      </c>
      <c r="AS12" s="94"/>
      <c r="AT12" s="46"/>
      <c r="AU12" s="121"/>
      <c r="AV12" s="24"/>
      <c r="AW12" s="56"/>
      <c r="AX12" s="24"/>
      <c r="AY12" s="122"/>
      <c r="AZ12" s="123"/>
      <c r="BA12" s="124"/>
      <c r="BB12" s="125">
        <f t="shared" si="0"/>
        <v>0</v>
      </c>
      <c r="BC12" s="91" t="str">
        <f t="shared" si="3"/>
        <v>незадовільно</v>
      </c>
      <c r="BH12" s="42" t="s">
        <v>241</v>
      </c>
      <c r="BI12" s="2"/>
      <c r="BJ12" s="2"/>
      <c r="BK12" s="2"/>
      <c r="BL12" s="130">
        <v>8</v>
      </c>
    </row>
    <row r="13" spans="1:64" ht="16.5" thickBot="1" x14ac:dyDescent="0.3">
      <c r="A13" s="2">
        <v>11</v>
      </c>
      <c r="B13" s="151" t="s">
        <v>236</v>
      </c>
      <c r="C13" s="49"/>
      <c r="D13" s="48"/>
      <c r="E13" s="7"/>
      <c r="F13" s="7"/>
      <c r="G13" s="82">
        <f t="shared" si="1"/>
        <v>0</v>
      </c>
      <c r="H13" s="76"/>
      <c r="I13" s="14"/>
      <c r="J13" s="2"/>
      <c r="K13" s="2"/>
      <c r="L13" s="15"/>
      <c r="M13" s="14"/>
      <c r="N13" s="2"/>
      <c r="O13" s="2"/>
      <c r="P13" s="15"/>
      <c r="Q13" s="11"/>
      <c r="R13" s="2"/>
      <c r="S13" s="2"/>
      <c r="T13" s="19"/>
      <c r="U13" s="14"/>
      <c r="V13" s="23"/>
      <c r="W13" s="2"/>
      <c r="X13" s="15"/>
      <c r="Y13" s="14"/>
      <c r="Z13" s="2"/>
      <c r="AA13" s="2"/>
      <c r="AB13" s="15"/>
      <c r="AC13" s="14"/>
      <c r="AD13" s="2"/>
      <c r="AE13" s="2"/>
      <c r="AF13" s="15"/>
      <c r="AG13" s="14"/>
      <c r="AH13" s="2"/>
      <c r="AI13" s="15"/>
      <c r="AJ13" s="14"/>
      <c r="AK13" s="2"/>
      <c r="AL13" s="19"/>
      <c r="AM13" s="67"/>
      <c r="AN13" s="37"/>
      <c r="AO13" s="38"/>
      <c r="AP13" s="25"/>
      <c r="AQ13" s="32"/>
      <c r="AR13" s="84">
        <f t="shared" si="2"/>
        <v>0</v>
      </c>
      <c r="AS13" s="94"/>
      <c r="AU13" s="116"/>
      <c r="AV13" s="47"/>
      <c r="AW13" s="108"/>
      <c r="AX13" s="47"/>
      <c r="AY13" s="95"/>
      <c r="AZ13" s="11"/>
      <c r="BA13" s="101"/>
      <c r="BB13" s="103">
        <f t="shared" si="0"/>
        <v>0</v>
      </c>
      <c r="BC13" s="91" t="str">
        <f t="shared" si="3"/>
        <v>незадовільно</v>
      </c>
      <c r="BH13" s="129" t="s">
        <v>18</v>
      </c>
      <c r="BI13" s="17"/>
      <c r="BJ13" s="17"/>
      <c r="BK13" s="17"/>
      <c r="BL13" s="132">
        <f>SUM(BL3:BL12)</f>
        <v>60</v>
      </c>
    </row>
    <row r="14" spans="1:64" x14ac:dyDescent="0.25">
      <c r="AU14" s="115"/>
    </row>
    <row r="15" spans="1:64" x14ac:dyDescent="0.25">
      <c r="AU15" s="115"/>
    </row>
    <row r="16" spans="1:64" x14ac:dyDescent="0.25">
      <c r="AU16" s="115"/>
    </row>
    <row r="17" spans="47:56" x14ac:dyDescent="0.25">
      <c r="AU17" s="115"/>
    </row>
    <row r="18" spans="47:56" ht="15.75" thickBot="1" x14ac:dyDescent="0.3">
      <c r="AU18" s="115"/>
    </row>
    <row r="19" spans="47:56" x14ac:dyDescent="0.25">
      <c r="AU19" s="115"/>
      <c r="BC19" s="68" t="s">
        <v>49</v>
      </c>
      <c r="BD19" s="69">
        <f>COUNTIF($BC$3:$BC$13,"відмінно")</f>
        <v>0</v>
      </c>
    </row>
    <row r="20" spans="47:56" x14ac:dyDescent="0.25">
      <c r="AU20" s="115"/>
      <c r="BC20" s="14" t="s">
        <v>50</v>
      </c>
      <c r="BD20" s="15">
        <f>COUNTIF($BC$3:$BC$13,"добре")</f>
        <v>0</v>
      </c>
    </row>
    <row r="21" spans="47:56" x14ac:dyDescent="0.25">
      <c r="AU21" s="115"/>
      <c r="BC21" s="14" t="s">
        <v>51</v>
      </c>
      <c r="BD21" s="15">
        <f>COUNTIF($BC$3:$BC$13,"задовільно")</f>
        <v>0</v>
      </c>
    </row>
    <row r="22" spans="47:56" x14ac:dyDescent="0.25">
      <c r="AU22" s="115"/>
      <c r="BC22" s="14" t="s">
        <v>52</v>
      </c>
      <c r="BD22" s="15">
        <f>COUNTIF($BC$3:$BC$13,"незадовільно")</f>
        <v>11</v>
      </c>
    </row>
    <row r="23" spans="47:56" x14ac:dyDescent="0.25">
      <c r="AU23" s="115"/>
      <c r="BC23" s="26" t="s">
        <v>54</v>
      </c>
      <c r="BD23" s="28">
        <v>0</v>
      </c>
    </row>
    <row r="24" spans="47:56" ht="15.75" thickBot="1" x14ac:dyDescent="0.3">
      <c r="AU24" s="115"/>
      <c r="BC24" s="16" t="s">
        <v>18</v>
      </c>
      <c r="BD24" s="18">
        <f>SUM(BD19:BD22)</f>
        <v>11</v>
      </c>
    </row>
    <row r="25" spans="47:56" x14ac:dyDescent="0.25">
      <c r="AU25" s="115"/>
    </row>
  </sheetData>
  <mergeCells count="18">
    <mergeCell ref="U1:X1"/>
    <mergeCell ref="C1:G1"/>
    <mergeCell ref="H1:H2"/>
    <mergeCell ref="I1:L1"/>
    <mergeCell ref="M1:P1"/>
    <mergeCell ref="Q1:T1"/>
    <mergeCell ref="BH1:BL1"/>
    <mergeCell ref="Y1:AB1"/>
    <mergeCell ref="AC1:AF1"/>
    <mergeCell ref="AG1:AI1"/>
    <mergeCell ref="AJ1:AL1"/>
    <mergeCell ref="AM1:AO1"/>
    <mergeCell ref="AP1:AQ1"/>
    <mergeCell ref="AR1:AR2"/>
    <mergeCell ref="AS1:AS2"/>
    <mergeCell ref="AU1:AY1"/>
    <mergeCell ref="BA1:BA2"/>
    <mergeCell ref="BB1:BB2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12" sqref="C12"/>
    </sheetView>
  </sheetViews>
  <sheetFormatPr defaultRowHeight="15" x14ac:dyDescent="0.25"/>
  <cols>
    <col min="2" max="2" width="30.28515625" customWidth="1"/>
    <col min="3" max="3" width="32" customWidth="1"/>
    <col min="5" max="5" width="30" customWidth="1"/>
    <col min="6" max="6" width="42.85546875" customWidth="1"/>
    <col min="8" max="8" width="39.28515625" customWidth="1"/>
    <col min="9" max="9" width="36.7109375" customWidth="1"/>
    <col min="11" max="11" width="24.5703125" customWidth="1"/>
    <col min="12" max="12" width="34" customWidth="1"/>
  </cols>
  <sheetData>
    <row r="1" spans="1:12" s="141" customFormat="1" x14ac:dyDescent="0.25">
      <c r="B1" s="194" t="s">
        <v>129</v>
      </c>
      <c r="C1" s="194"/>
      <c r="E1" s="194" t="s">
        <v>174</v>
      </c>
      <c r="F1" s="194"/>
      <c r="H1" s="194" t="s">
        <v>204</v>
      </c>
      <c r="I1" s="194"/>
    </row>
    <row r="2" spans="1:12" ht="15.75" x14ac:dyDescent="0.25">
      <c r="A2">
        <v>1</v>
      </c>
      <c r="B2" s="134" t="s">
        <v>64</v>
      </c>
      <c r="C2" s="143" t="s">
        <v>96</v>
      </c>
      <c r="D2">
        <v>1</v>
      </c>
      <c r="E2" s="152" t="s">
        <v>130</v>
      </c>
      <c r="F2" s="160" t="s">
        <v>152</v>
      </c>
      <c r="G2">
        <v>1</v>
      </c>
      <c r="H2" s="156" t="s">
        <v>205</v>
      </c>
      <c r="I2" s="164" t="s">
        <v>191</v>
      </c>
      <c r="K2" s="150" t="s">
        <v>230</v>
      </c>
      <c r="L2" s="167" t="s">
        <v>215</v>
      </c>
    </row>
    <row r="3" spans="1:12" ht="15.75" x14ac:dyDescent="0.25">
      <c r="A3">
        <v>2</v>
      </c>
      <c r="B3" s="134" t="s">
        <v>65</v>
      </c>
      <c r="C3" s="143" t="s">
        <v>97</v>
      </c>
      <c r="D3">
        <v>2</v>
      </c>
      <c r="E3" s="171" t="s">
        <v>131</v>
      </c>
      <c r="F3" s="170" t="s">
        <v>153</v>
      </c>
      <c r="G3">
        <v>2</v>
      </c>
      <c r="H3" s="177" t="s">
        <v>206</v>
      </c>
      <c r="I3" s="166" t="s">
        <v>192</v>
      </c>
      <c r="K3" s="149" t="s">
        <v>216</v>
      </c>
      <c r="L3" s="169" t="s">
        <v>217</v>
      </c>
    </row>
    <row r="4" spans="1:12" ht="15.75" x14ac:dyDescent="0.25">
      <c r="A4" s="148">
        <v>3</v>
      </c>
      <c r="B4" s="134" t="s">
        <v>66</v>
      </c>
      <c r="C4" s="143" t="s">
        <v>98</v>
      </c>
      <c r="D4" s="148">
        <v>3</v>
      </c>
      <c r="E4" s="153" t="s">
        <v>132</v>
      </c>
      <c r="F4" s="161" t="s">
        <v>154</v>
      </c>
      <c r="G4" s="148">
        <v>3</v>
      </c>
      <c r="H4" s="157" t="s">
        <v>208</v>
      </c>
      <c r="I4" s="165" t="s">
        <v>193</v>
      </c>
      <c r="K4" s="149" t="s">
        <v>231</v>
      </c>
      <c r="L4" s="168" t="s">
        <v>218</v>
      </c>
    </row>
    <row r="5" spans="1:12" ht="15.75" x14ac:dyDescent="0.25">
      <c r="A5" s="148">
        <v>4</v>
      </c>
      <c r="B5" s="134" t="s">
        <v>67</v>
      </c>
      <c r="C5" s="143" t="s">
        <v>99</v>
      </c>
      <c r="D5" s="148">
        <v>4</v>
      </c>
      <c r="E5" s="153" t="s">
        <v>133</v>
      </c>
      <c r="F5" s="161" t="s">
        <v>155</v>
      </c>
      <c r="G5" s="148">
        <v>4</v>
      </c>
      <c r="H5" s="157" t="s">
        <v>209</v>
      </c>
      <c r="I5" s="165" t="s">
        <v>194</v>
      </c>
      <c r="K5" s="149" t="s">
        <v>232</v>
      </c>
      <c r="L5" s="168" t="s">
        <v>219</v>
      </c>
    </row>
    <row r="6" spans="1:12" ht="15.75" x14ac:dyDescent="0.25">
      <c r="A6" s="148">
        <v>5</v>
      </c>
      <c r="B6" s="134" t="s">
        <v>68</v>
      </c>
      <c r="C6" s="143" t="s">
        <v>100</v>
      </c>
      <c r="D6" s="148">
        <v>5</v>
      </c>
      <c r="E6" s="153" t="s">
        <v>134</v>
      </c>
      <c r="F6" s="161" t="s">
        <v>156</v>
      </c>
      <c r="G6" s="148">
        <v>5</v>
      </c>
      <c r="H6" s="157" t="s">
        <v>195</v>
      </c>
      <c r="I6" s="165" t="s">
        <v>196</v>
      </c>
      <c r="K6" s="149" t="s">
        <v>233</v>
      </c>
      <c r="L6" s="168" t="s">
        <v>220</v>
      </c>
    </row>
    <row r="7" spans="1:12" ht="15.75" x14ac:dyDescent="0.25">
      <c r="A7" s="148">
        <v>6</v>
      </c>
      <c r="B7" s="134" t="s">
        <v>69</v>
      </c>
      <c r="C7" s="143" t="s">
        <v>101</v>
      </c>
      <c r="D7" s="148">
        <v>6</v>
      </c>
      <c r="E7" s="153" t="s">
        <v>135</v>
      </c>
      <c r="F7" s="161" t="s">
        <v>157</v>
      </c>
      <c r="G7" s="148">
        <v>6</v>
      </c>
      <c r="H7" s="157" t="s">
        <v>207</v>
      </c>
      <c r="I7" s="165" t="s">
        <v>197</v>
      </c>
      <c r="K7" s="149" t="s">
        <v>234</v>
      </c>
      <c r="L7" s="168" t="s">
        <v>221</v>
      </c>
    </row>
    <row r="8" spans="1:12" ht="15.75" x14ac:dyDescent="0.25">
      <c r="A8" s="148">
        <v>7</v>
      </c>
      <c r="B8" s="134" t="s">
        <v>70</v>
      </c>
      <c r="C8" s="143" t="s">
        <v>102</v>
      </c>
      <c r="D8" s="148">
        <v>7</v>
      </c>
      <c r="E8" s="153" t="s">
        <v>136</v>
      </c>
      <c r="F8" s="161" t="s">
        <v>158</v>
      </c>
      <c r="G8" s="148">
        <v>7</v>
      </c>
      <c r="H8" s="157" t="s">
        <v>210</v>
      </c>
      <c r="I8" s="165" t="s">
        <v>198</v>
      </c>
      <c r="K8" s="149" t="s">
        <v>222</v>
      </c>
      <c r="L8" s="168" t="s">
        <v>223</v>
      </c>
    </row>
    <row r="9" spans="1:12" ht="15.75" x14ac:dyDescent="0.25">
      <c r="A9" s="148">
        <v>8</v>
      </c>
      <c r="B9" s="134" t="s">
        <v>71</v>
      </c>
      <c r="C9" s="143" t="s">
        <v>103</v>
      </c>
      <c r="D9" s="148">
        <v>8</v>
      </c>
      <c r="E9" s="153" t="s">
        <v>137</v>
      </c>
      <c r="F9" s="161" t="s">
        <v>159</v>
      </c>
      <c r="G9" s="148">
        <v>8</v>
      </c>
      <c r="H9" s="157" t="s">
        <v>211</v>
      </c>
      <c r="I9" s="165" t="s">
        <v>199</v>
      </c>
      <c r="K9" s="149" t="s">
        <v>235</v>
      </c>
      <c r="L9" s="168" t="s">
        <v>224</v>
      </c>
    </row>
    <row r="10" spans="1:12" ht="15.75" x14ac:dyDescent="0.25">
      <c r="A10" s="148">
        <v>9</v>
      </c>
      <c r="B10" s="145" t="s">
        <v>72</v>
      </c>
      <c r="C10" s="179" t="s">
        <v>104</v>
      </c>
      <c r="D10" s="148">
        <v>9</v>
      </c>
      <c r="E10" s="153" t="s">
        <v>138</v>
      </c>
      <c r="F10" s="161" t="s">
        <v>160</v>
      </c>
      <c r="G10" s="148">
        <v>9</v>
      </c>
      <c r="H10" s="157" t="s">
        <v>212</v>
      </c>
      <c r="I10" s="165" t="s">
        <v>200</v>
      </c>
      <c r="K10" s="151" t="s">
        <v>225</v>
      </c>
      <c r="L10" s="165" t="s">
        <v>226</v>
      </c>
    </row>
    <row r="11" spans="1:12" ht="15.75" x14ac:dyDescent="0.25">
      <c r="A11" s="148">
        <v>10</v>
      </c>
      <c r="B11" s="134" t="s">
        <v>73</v>
      </c>
      <c r="C11" s="143" t="s">
        <v>105</v>
      </c>
      <c r="D11" s="148">
        <v>10</v>
      </c>
      <c r="E11" s="153" t="s">
        <v>139</v>
      </c>
      <c r="F11" s="161" t="s">
        <v>161</v>
      </c>
      <c r="G11" s="148">
        <v>10</v>
      </c>
      <c r="H11" s="159" t="s">
        <v>213</v>
      </c>
      <c r="I11" s="166" t="s">
        <v>201</v>
      </c>
      <c r="K11" s="151" t="s">
        <v>227</v>
      </c>
      <c r="L11" s="165" t="s">
        <v>228</v>
      </c>
    </row>
    <row r="12" spans="1:12" ht="15.75" x14ac:dyDescent="0.25">
      <c r="A12" s="148">
        <v>11</v>
      </c>
      <c r="B12" s="134" t="s">
        <v>74</v>
      </c>
      <c r="C12" s="143" t="s">
        <v>106</v>
      </c>
      <c r="D12" s="148">
        <v>11</v>
      </c>
      <c r="E12" s="153" t="s">
        <v>140</v>
      </c>
      <c r="F12" s="161" t="s">
        <v>162</v>
      </c>
      <c r="G12" s="148">
        <v>11</v>
      </c>
      <c r="H12" s="149" t="s">
        <v>202</v>
      </c>
      <c r="I12" s="165" t="s">
        <v>203</v>
      </c>
      <c r="K12" s="151" t="s">
        <v>236</v>
      </c>
      <c r="L12" s="166" t="s">
        <v>229</v>
      </c>
    </row>
    <row r="13" spans="1:12" ht="15.75" x14ac:dyDescent="0.25">
      <c r="A13" s="148">
        <v>12</v>
      </c>
      <c r="B13" s="134" t="s">
        <v>75</v>
      </c>
      <c r="C13" s="143" t="s">
        <v>107</v>
      </c>
      <c r="D13" s="148">
        <v>12</v>
      </c>
      <c r="E13" s="153" t="s">
        <v>141</v>
      </c>
      <c r="F13" s="161" t="s">
        <v>163</v>
      </c>
    </row>
    <row r="14" spans="1:12" ht="15.75" x14ac:dyDescent="0.25">
      <c r="A14" s="148">
        <v>13</v>
      </c>
      <c r="B14" s="134" t="s">
        <v>76</v>
      </c>
      <c r="C14" s="143" t="s">
        <v>108</v>
      </c>
      <c r="D14" s="148">
        <v>13</v>
      </c>
      <c r="E14" s="147" t="s">
        <v>142</v>
      </c>
      <c r="F14" s="161" t="s">
        <v>164</v>
      </c>
    </row>
    <row r="15" spans="1:12" ht="15.75" x14ac:dyDescent="0.25">
      <c r="A15" s="148">
        <v>14</v>
      </c>
      <c r="B15" s="134" t="s">
        <v>77</v>
      </c>
      <c r="C15" s="143" t="s">
        <v>109</v>
      </c>
      <c r="D15" s="148">
        <v>14</v>
      </c>
      <c r="E15" s="153" t="s">
        <v>143</v>
      </c>
      <c r="F15" s="161" t="s">
        <v>165</v>
      </c>
    </row>
    <row r="16" spans="1:12" ht="15.75" x14ac:dyDescent="0.25">
      <c r="A16" s="148">
        <v>15</v>
      </c>
      <c r="B16" s="134" t="s">
        <v>78</v>
      </c>
      <c r="C16" s="143" t="s">
        <v>110</v>
      </c>
      <c r="D16" s="148">
        <v>15</v>
      </c>
      <c r="E16" s="153" t="s">
        <v>144</v>
      </c>
      <c r="F16" s="161" t="s">
        <v>166</v>
      </c>
    </row>
    <row r="17" spans="1:6" ht="15.75" x14ac:dyDescent="0.25">
      <c r="A17" s="148">
        <v>16</v>
      </c>
      <c r="B17" s="134" t="s">
        <v>79</v>
      </c>
      <c r="C17" s="143" t="s">
        <v>111</v>
      </c>
      <c r="D17" s="148">
        <v>16</v>
      </c>
      <c r="E17" s="153" t="s">
        <v>145</v>
      </c>
      <c r="F17" s="161" t="s">
        <v>167</v>
      </c>
    </row>
    <row r="18" spans="1:6" ht="15.75" x14ac:dyDescent="0.25">
      <c r="A18" s="148">
        <v>17</v>
      </c>
      <c r="B18" s="134" t="s">
        <v>80</v>
      </c>
      <c r="C18" s="143" t="s">
        <v>112</v>
      </c>
      <c r="D18" s="148">
        <v>17</v>
      </c>
      <c r="E18" s="153" t="s">
        <v>146</v>
      </c>
      <c r="F18" s="161" t="s">
        <v>168</v>
      </c>
    </row>
    <row r="19" spans="1:6" ht="15.75" x14ac:dyDescent="0.25">
      <c r="A19" s="148">
        <v>18</v>
      </c>
      <c r="B19" s="134" t="s">
        <v>81</v>
      </c>
      <c r="C19" s="143" t="s">
        <v>113</v>
      </c>
      <c r="D19" s="148">
        <v>18</v>
      </c>
      <c r="E19" s="153" t="s">
        <v>147</v>
      </c>
      <c r="F19" s="161" t="s">
        <v>169</v>
      </c>
    </row>
    <row r="20" spans="1:6" ht="15.75" x14ac:dyDescent="0.25">
      <c r="A20" s="148">
        <v>19</v>
      </c>
      <c r="B20" s="134" t="s">
        <v>82</v>
      </c>
      <c r="C20" s="143" t="s">
        <v>114</v>
      </c>
      <c r="D20" s="148">
        <v>19</v>
      </c>
      <c r="E20" s="153" t="s">
        <v>148</v>
      </c>
      <c r="F20" s="161" t="s">
        <v>170</v>
      </c>
    </row>
    <row r="21" spans="1:6" ht="15.75" x14ac:dyDescent="0.25">
      <c r="A21" s="148">
        <v>20</v>
      </c>
      <c r="B21" s="134" t="s">
        <v>83</v>
      </c>
      <c r="C21" s="143" t="s">
        <v>115</v>
      </c>
      <c r="D21" s="148">
        <v>20</v>
      </c>
      <c r="E21" s="153" t="s">
        <v>149</v>
      </c>
      <c r="F21" s="161" t="s">
        <v>171</v>
      </c>
    </row>
    <row r="22" spans="1:6" ht="15.75" x14ac:dyDescent="0.25">
      <c r="A22" s="148">
        <v>21</v>
      </c>
      <c r="B22" s="134" t="s">
        <v>84</v>
      </c>
      <c r="C22" s="143" t="s">
        <v>116</v>
      </c>
      <c r="D22" s="148">
        <v>21</v>
      </c>
      <c r="E22" s="154" t="s">
        <v>150</v>
      </c>
      <c r="F22" s="162" t="s">
        <v>172</v>
      </c>
    </row>
    <row r="23" spans="1:6" ht="15.75" x14ac:dyDescent="0.25">
      <c r="A23" s="148">
        <v>22</v>
      </c>
      <c r="B23" s="134" t="s">
        <v>85</v>
      </c>
      <c r="C23" s="143" t="s">
        <v>117</v>
      </c>
      <c r="D23" s="148">
        <v>22</v>
      </c>
      <c r="E23" s="153" t="s">
        <v>151</v>
      </c>
      <c r="F23" s="163" t="s">
        <v>173</v>
      </c>
    </row>
    <row r="24" spans="1:6" x14ac:dyDescent="0.25">
      <c r="A24" s="148">
        <v>23</v>
      </c>
      <c r="B24" s="134" t="s">
        <v>86</v>
      </c>
      <c r="C24" s="142" t="s">
        <v>118</v>
      </c>
    </row>
    <row r="25" spans="1:6" x14ac:dyDescent="0.25">
      <c r="A25" s="148">
        <v>24</v>
      </c>
      <c r="B25" s="134" t="s">
        <v>87</v>
      </c>
      <c r="C25" s="144" t="s">
        <v>119</v>
      </c>
    </row>
    <row r="26" spans="1:6" x14ac:dyDescent="0.25">
      <c r="A26" s="148">
        <v>25</v>
      </c>
      <c r="B26" s="134" t="s">
        <v>88</v>
      </c>
      <c r="C26" s="143" t="s">
        <v>120</v>
      </c>
    </row>
    <row r="27" spans="1:6" x14ac:dyDescent="0.25">
      <c r="A27" s="148">
        <v>26</v>
      </c>
      <c r="B27" s="134" t="s">
        <v>89</v>
      </c>
      <c r="C27" s="143" t="s">
        <v>121</v>
      </c>
    </row>
    <row r="28" spans="1:6" x14ac:dyDescent="0.25">
      <c r="A28" s="148">
        <v>27</v>
      </c>
      <c r="B28" s="134" t="s">
        <v>90</v>
      </c>
      <c r="C28" s="143" t="s">
        <v>122</v>
      </c>
    </row>
    <row r="29" spans="1:6" x14ac:dyDescent="0.25">
      <c r="A29" s="148">
        <v>28</v>
      </c>
      <c r="B29" s="134" t="s">
        <v>91</v>
      </c>
      <c r="C29" s="143" t="s">
        <v>123</v>
      </c>
    </row>
    <row r="30" spans="1:6" x14ac:dyDescent="0.25">
      <c r="A30" s="148">
        <v>29</v>
      </c>
      <c r="B30" s="134" t="s">
        <v>92</v>
      </c>
      <c r="C30" s="143" t="s">
        <v>124</v>
      </c>
    </row>
    <row r="31" spans="1:6" x14ac:dyDescent="0.25">
      <c r="A31" s="148">
        <v>30</v>
      </c>
      <c r="B31" s="134" t="s">
        <v>93</v>
      </c>
      <c r="C31" s="143" t="s">
        <v>125</v>
      </c>
    </row>
    <row r="32" spans="1:6" x14ac:dyDescent="0.25">
      <c r="A32" s="148">
        <v>31</v>
      </c>
      <c r="B32" s="134" t="s">
        <v>94</v>
      </c>
      <c r="C32" s="143" t="s">
        <v>126</v>
      </c>
    </row>
    <row r="33" spans="1:3" x14ac:dyDescent="0.25">
      <c r="A33" s="148">
        <v>32</v>
      </c>
      <c r="B33" s="134" t="s">
        <v>95</v>
      </c>
      <c r="C33" s="143" t="s">
        <v>127</v>
      </c>
    </row>
    <row r="34" spans="1:3" x14ac:dyDescent="0.25">
      <c r="C34" s="143" t="s">
        <v>128</v>
      </c>
    </row>
  </sheetData>
  <mergeCells count="3">
    <mergeCell ref="B1:C1"/>
    <mergeCell ref="E1:F1"/>
    <mergeCell ref="H1:I1"/>
  </mergeCells>
  <hyperlinks>
    <hyperlink ref="F16" r:id="rId1"/>
    <hyperlink ref="F20" r:id="rId2"/>
    <hyperlink ref="F6" r:id="rId3"/>
    <hyperlink ref="F23" r:id="rId4"/>
    <hyperlink ref="F22" r:id="rId5"/>
    <hyperlink ref="F21" r:id="rId6"/>
    <hyperlink ref="F19" r:id="rId7"/>
    <hyperlink ref="F18" r:id="rId8"/>
    <hyperlink ref="F17" r:id="rId9"/>
    <hyperlink ref="F15" r:id="rId10"/>
    <hyperlink ref="F14" r:id="rId11"/>
    <hyperlink ref="F13" r:id="rId12"/>
    <hyperlink ref="F12" r:id="rId13"/>
    <hyperlink ref="F11" r:id="rId14"/>
    <hyperlink ref="F10" r:id="rId15"/>
    <hyperlink ref="F8" r:id="rId16"/>
    <hyperlink ref="F7" r:id="rId17"/>
    <hyperlink ref="F2" r:id="rId18"/>
    <hyperlink ref="F4" r:id="rId19"/>
    <hyperlink ref="F5" r:id="rId20"/>
    <hyperlink ref="F9" r:id="rId21"/>
    <hyperlink ref="F3" r:id="rId22" display="mailto:vadik23091998@gmail.com"/>
    <hyperlink ref="I11" r:id="rId23" display="mailto:pluzhnyk.artem@gmail.com"/>
    <hyperlink ref="I3" r:id="rId24" display="mailto:vlad_dior@yahoo.com"/>
    <hyperlink ref="L12" r:id="rId25" display="mailto:maksim30049@gmail.com"/>
    <hyperlink ref="L3" r:id="rId26" display="mailto:kiforenko2000@gmail.com"/>
    <hyperlink ref="C10" r:id="rId27"/>
  </hyperlinks>
  <pageMargins left="0.7" right="0.7" top="0.75" bottom="0.75" header="0.3" footer="0.3"/>
  <pageSetup paperSize="9" orientation="portrait" horizontalDpi="300" verticalDpi="0" copies="0" r:id="rId2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"/>
  <sheetViews>
    <sheetView topLeftCell="B16" workbookViewId="0">
      <selection activeCell="B16" sqref="B16"/>
    </sheetView>
  </sheetViews>
  <sheetFormatPr defaultRowHeight="15" x14ac:dyDescent="0.25"/>
  <cols>
    <col min="1" max="1" width="5.5703125" customWidth="1"/>
    <col min="2" max="2" width="78.28515625" customWidth="1"/>
  </cols>
  <sheetData>
    <row r="1" spans="2:2" ht="18.75" x14ac:dyDescent="0.25">
      <c r="B1" s="4" t="s">
        <v>0</v>
      </c>
    </row>
    <row r="2" spans="2:2" ht="63" x14ac:dyDescent="0.25">
      <c r="B2" s="5" t="s">
        <v>1</v>
      </c>
    </row>
    <row r="3" spans="2:2" ht="31.5" x14ac:dyDescent="0.25">
      <c r="B3" s="6" t="s">
        <v>2</v>
      </c>
    </row>
    <row r="4" spans="2:2" ht="47.25" x14ac:dyDescent="0.25">
      <c r="B4" s="5" t="s">
        <v>3</v>
      </c>
    </row>
    <row r="5" spans="2:2" ht="31.5" x14ac:dyDescent="0.25">
      <c r="B5" s="6" t="s">
        <v>4</v>
      </c>
    </row>
    <row r="6" spans="2:2" ht="31.5" x14ac:dyDescent="0.25">
      <c r="B6" s="5" t="s">
        <v>5</v>
      </c>
    </row>
    <row r="7" spans="2:2" ht="31.5" x14ac:dyDescent="0.25">
      <c r="B7" s="6" t="s">
        <v>6</v>
      </c>
    </row>
    <row r="8" spans="2:2" ht="78.75" x14ac:dyDescent="0.25">
      <c r="B8" s="5" t="s">
        <v>7</v>
      </c>
    </row>
    <row r="9" spans="2:2" ht="31.5" x14ac:dyDescent="0.25">
      <c r="B9" s="5" t="s">
        <v>8</v>
      </c>
    </row>
    <row r="10" spans="2:2" ht="63" x14ac:dyDescent="0.25">
      <c r="B10" s="5" t="s">
        <v>9</v>
      </c>
    </row>
    <row r="11" spans="2:2" ht="47.25" x14ac:dyDescent="0.25">
      <c r="B11" s="6" t="s">
        <v>10</v>
      </c>
    </row>
    <row r="12" spans="2:2" ht="31.5" x14ac:dyDescent="0.25">
      <c r="B12" s="5" t="s">
        <v>11</v>
      </c>
    </row>
    <row r="13" spans="2:2" ht="47.25" x14ac:dyDescent="0.25">
      <c r="B13" s="6" t="s">
        <v>12</v>
      </c>
    </row>
    <row r="14" spans="2:2" ht="31.5" x14ac:dyDescent="0.25">
      <c r="B14" s="5" t="s">
        <v>13</v>
      </c>
    </row>
    <row r="15" spans="2:2" ht="31.5" x14ac:dyDescent="0.25">
      <c r="B15" s="6" t="s">
        <v>14</v>
      </c>
    </row>
    <row r="16" spans="2:2" ht="15.75" x14ac:dyDescent="0.25">
      <c r="B16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ІПЗ-41</vt:lpstr>
      <vt:lpstr>ІПЗ-42</vt:lpstr>
      <vt:lpstr>ІПЗ-43мс</vt:lpstr>
      <vt:lpstr>ІПЗ-44мс</vt:lpstr>
      <vt:lpstr>contacts</vt:lpstr>
      <vt:lpstr>Задачі МКР2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2020-11-18T09:43:55Z</dcterms:created>
  <dcterms:modified xsi:type="dcterms:W3CDTF">2021-10-11T09:15:06Z</dcterms:modified>
</cp:coreProperties>
</file>