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2019-Electronic-Design-Competition\docs\"/>
    </mc:Choice>
  </mc:AlternateContent>
  <xr:revisionPtr revIDLastSave="0" documentId="8_{A86628C8-D627-429A-86C7-1F88AF0BB5A0}" xr6:coauthVersionLast="43" xr6:coauthVersionMax="43" xr10:uidLastSave="{00000000-0000-0000-0000-000000000000}"/>
  <bookViews>
    <workbookView xWindow="-108" yWindow="-108" windowWidth="23256" windowHeight="12576" xr2:uid="{4107FBD0-93EA-4947-B921-79C74D13B0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Sheet1!$A$1:$A$983</c:f>
              <c:numCache>
                <c:formatCode>General</c:formatCode>
                <c:ptCount val="983"/>
                <c:pt idx="0">
                  <c:v>1933</c:v>
                </c:pt>
                <c:pt idx="1">
                  <c:v>1934</c:v>
                </c:pt>
                <c:pt idx="2">
                  <c:v>1935</c:v>
                </c:pt>
                <c:pt idx="3">
                  <c:v>1936</c:v>
                </c:pt>
                <c:pt idx="4">
                  <c:v>1937</c:v>
                </c:pt>
                <c:pt idx="5">
                  <c:v>1938</c:v>
                </c:pt>
                <c:pt idx="6">
                  <c:v>1939</c:v>
                </c:pt>
                <c:pt idx="7">
                  <c:v>1940</c:v>
                </c:pt>
                <c:pt idx="8">
                  <c:v>1941</c:v>
                </c:pt>
                <c:pt idx="9">
                  <c:v>1942</c:v>
                </c:pt>
                <c:pt idx="10">
                  <c:v>1943</c:v>
                </c:pt>
                <c:pt idx="11">
                  <c:v>1944</c:v>
                </c:pt>
                <c:pt idx="12">
                  <c:v>1945</c:v>
                </c:pt>
                <c:pt idx="13">
                  <c:v>1946</c:v>
                </c:pt>
                <c:pt idx="14">
                  <c:v>1947</c:v>
                </c:pt>
                <c:pt idx="15">
                  <c:v>1948</c:v>
                </c:pt>
                <c:pt idx="16">
                  <c:v>1949</c:v>
                </c:pt>
                <c:pt idx="17">
                  <c:v>1950</c:v>
                </c:pt>
                <c:pt idx="18">
                  <c:v>1951</c:v>
                </c:pt>
                <c:pt idx="19">
                  <c:v>1952</c:v>
                </c:pt>
                <c:pt idx="20">
                  <c:v>1953</c:v>
                </c:pt>
                <c:pt idx="21">
                  <c:v>1954</c:v>
                </c:pt>
                <c:pt idx="22">
                  <c:v>1955</c:v>
                </c:pt>
                <c:pt idx="23">
                  <c:v>1956</c:v>
                </c:pt>
                <c:pt idx="24">
                  <c:v>1957</c:v>
                </c:pt>
                <c:pt idx="25">
                  <c:v>1958</c:v>
                </c:pt>
                <c:pt idx="26">
                  <c:v>1959</c:v>
                </c:pt>
                <c:pt idx="27">
                  <c:v>1960</c:v>
                </c:pt>
                <c:pt idx="28">
                  <c:v>1961</c:v>
                </c:pt>
                <c:pt idx="29">
                  <c:v>1962</c:v>
                </c:pt>
                <c:pt idx="30">
                  <c:v>1963</c:v>
                </c:pt>
                <c:pt idx="31">
                  <c:v>1964</c:v>
                </c:pt>
                <c:pt idx="32">
                  <c:v>1965</c:v>
                </c:pt>
                <c:pt idx="33">
                  <c:v>1966</c:v>
                </c:pt>
                <c:pt idx="34">
                  <c:v>1967</c:v>
                </c:pt>
                <c:pt idx="35">
                  <c:v>1968</c:v>
                </c:pt>
                <c:pt idx="36">
                  <c:v>1969</c:v>
                </c:pt>
                <c:pt idx="37">
                  <c:v>1970</c:v>
                </c:pt>
                <c:pt idx="38">
                  <c:v>1971</c:v>
                </c:pt>
                <c:pt idx="39">
                  <c:v>1972</c:v>
                </c:pt>
                <c:pt idx="40">
                  <c:v>1973</c:v>
                </c:pt>
                <c:pt idx="41">
                  <c:v>1974</c:v>
                </c:pt>
                <c:pt idx="42">
                  <c:v>1975</c:v>
                </c:pt>
                <c:pt idx="43">
                  <c:v>1976</c:v>
                </c:pt>
                <c:pt idx="44">
                  <c:v>1977</c:v>
                </c:pt>
                <c:pt idx="45">
                  <c:v>1978</c:v>
                </c:pt>
                <c:pt idx="46">
                  <c:v>1979</c:v>
                </c:pt>
                <c:pt idx="47">
                  <c:v>1980</c:v>
                </c:pt>
                <c:pt idx="48">
                  <c:v>1981</c:v>
                </c:pt>
                <c:pt idx="49">
                  <c:v>1982</c:v>
                </c:pt>
                <c:pt idx="50">
                  <c:v>1983</c:v>
                </c:pt>
                <c:pt idx="51">
                  <c:v>1984</c:v>
                </c:pt>
                <c:pt idx="52">
                  <c:v>1985</c:v>
                </c:pt>
                <c:pt idx="53">
                  <c:v>1986</c:v>
                </c:pt>
                <c:pt idx="54">
                  <c:v>1987</c:v>
                </c:pt>
                <c:pt idx="55">
                  <c:v>1988</c:v>
                </c:pt>
                <c:pt idx="56">
                  <c:v>1989</c:v>
                </c:pt>
                <c:pt idx="57">
                  <c:v>1990</c:v>
                </c:pt>
                <c:pt idx="58">
                  <c:v>1991</c:v>
                </c:pt>
                <c:pt idx="59">
                  <c:v>1992</c:v>
                </c:pt>
                <c:pt idx="60">
                  <c:v>1993</c:v>
                </c:pt>
                <c:pt idx="61">
                  <c:v>1994</c:v>
                </c:pt>
                <c:pt idx="62">
                  <c:v>1995</c:v>
                </c:pt>
                <c:pt idx="63">
                  <c:v>1996</c:v>
                </c:pt>
                <c:pt idx="64">
                  <c:v>1997</c:v>
                </c:pt>
                <c:pt idx="65">
                  <c:v>1998</c:v>
                </c:pt>
                <c:pt idx="66">
                  <c:v>1999</c:v>
                </c:pt>
                <c:pt idx="67">
                  <c:v>2000</c:v>
                </c:pt>
                <c:pt idx="68">
                  <c:v>2001</c:v>
                </c:pt>
                <c:pt idx="69">
                  <c:v>2002</c:v>
                </c:pt>
                <c:pt idx="70">
                  <c:v>2003</c:v>
                </c:pt>
                <c:pt idx="71">
                  <c:v>2004</c:v>
                </c:pt>
                <c:pt idx="72">
                  <c:v>2005</c:v>
                </c:pt>
                <c:pt idx="73">
                  <c:v>2006</c:v>
                </c:pt>
                <c:pt idx="74">
                  <c:v>2007</c:v>
                </c:pt>
                <c:pt idx="75">
                  <c:v>2008</c:v>
                </c:pt>
                <c:pt idx="76">
                  <c:v>2009</c:v>
                </c:pt>
                <c:pt idx="77">
                  <c:v>2010</c:v>
                </c:pt>
                <c:pt idx="78">
                  <c:v>2011</c:v>
                </c:pt>
                <c:pt idx="79">
                  <c:v>2012</c:v>
                </c:pt>
                <c:pt idx="80">
                  <c:v>2013</c:v>
                </c:pt>
                <c:pt idx="81">
                  <c:v>2014</c:v>
                </c:pt>
                <c:pt idx="82">
                  <c:v>2015</c:v>
                </c:pt>
                <c:pt idx="83">
                  <c:v>2016</c:v>
                </c:pt>
                <c:pt idx="84">
                  <c:v>2017</c:v>
                </c:pt>
                <c:pt idx="85">
                  <c:v>2018</c:v>
                </c:pt>
                <c:pt idx="86">
                  <c:v>2019</c:v>
                </c:pt>
                <c:pt idx="87">
                  <c:v>2020</c:v>
                </c:pt>
                <c:pt idx="88">
                  <c:v>2021</c:v>
                </c:pt>
                <c:pt idx="89">
                  <c:v>2022</c:v>
                </c:pt>
                <c:pt idx="90">
                  <c:v>2023</c:v>
                </c:pt>
                <c:pt idx="91">
                  <c:v>2024</c:v>
                </c:pt>
                <c:pt idx="92">
                  <c:v>2025</c:v>
                </c:pt>
                <c:pt idx="93">
                  <c:v>2026</c:v>
                </c:pt>
                <c:pt idx="94">
                  <c:v>2027</c:v>
                </c:pt>
                <c:pt idx="95">
                  <c:v>2028</c:v>
                </c:pt>
                <c:pt idx="96">
                  <c:v>2029</c:v>
                </c:pt>
                <c:pt idx="97">
                  <c:v>2030</c:v>
                </c:pt>
                <c:pt idx="98">
                  <c:v>2031</c:v>
                </c:pt>
                <c:pt idx="99">
                  <c:v>2032</c:v>
                </c:pt>
                <c:pt idx="100">
                  <c:v>2033</c:v>
                </c:pt>
                <c:pt idx="101">
                  <c:v>2034</c:v>
                </c:pt>
                <c:pt idx="102">
                  <c:v>2035</c:v>
                </c:pt>
                <c:pt idx="103">
                  <c:v>2036</c:v>
                </c:pt>
                <c:pt idx="104">
                  <c:v>2037</c:v>
                </c:pt>
                <c:pt idx="105">
                  <c:v>2038</c:v>
                </c:pt>
                <c:pt idx="106">
                  <c:v>2039</c:v>
                </c:pt>
                <c:pt idx="107">
                  <c:v>2040</c:v>
                </c:pt>
                <c:pt idx="108">
                  <c:v>2041</c:v>
                </c:pt>
                <c:pt idx="109">
                  <c:v>2042</c:v>
                </c:pt>
                <c:pt idx="110">
                  <c:v>2043</c:v>
                </c:pt>
                <c:pt idx="111">
                  <c:v>2044</c:v>
                </c:pt>
                <c:pt idx="112">
                  <c:v>2045</c:v>
                </c:pt>
                <c:pt idx="113">
                  <c:v>2046</c:v>
                </c:pt>
                <c:pt idx="114">
                  <c:v>2047</c:v>
                </c:pt>
                <c:pt idx="115">
                  <c:v>2048</c:v>
                </c:pt>
                <c:pt idx="116">
                  <c:v>2049</c:v>
                </c:pt>
                <c:pt idx="117">
                  <c:v>2050</c:v>
                </c:pt>
                <c:pt idx="118">
                  <c:v>2051</c:v>
                </c:pt>
                <c:pt idx="119">
                  <c:v>2052</c:v>
                </c:pt>
                <c:pt idx="120">
                  <c:v>2053</c:v>
                </c:pt>
                <c:pt idx="121">
                  <c:v>2054</c:v>
                </c:pt>
                <c:pt idx="122">
                  <c:v>2055</c:v>
                </c:pt>
                <c:pt idx="123">
                  <c:v>2056</c:v>
                </c:pt>
                <c:pt idx="124">
                  <c:v>2057</c:v>
                </c:pt>
                <c:pt idx="125">
                  <c:v>2058</c:v>
                </c:pt>
                <c:pt idx="126">
                  <c:v>2059</c:v>
                </c:pt>
                <c:pt idx="127">
                  <c:v>2060</c:v>
                </c:pt>
                <c:pt idx="128">
                  <c:v>2061</c:v>
                </c:pt>
                <c:pt idx="129">
                  <c:v>2062</c:v>
                </c:pt>
                <c:pt idx="130">
                  <c:v>2063</c:v>
                </c:pt>
                <c:pt idx="131">
                  <c:v>2064</c:v>
                </c:pt>
                <c:pt idx="132">
                  <c:v>2065</c:v>
                </c:pt>
                <c:pt idx="133">
                  <c:v>2066</c:v>
                </c:pt>
                <c:pt idx="134">
                  <c:v>2067</c:v>
                </c:pt>
                <c:pt idx="135">
                  <c:v>2068</c:v>
                </c:pt>
                <c:pt idx="136">
                  <c:v>2069</c:v>
                </c:pt>
                <c:pt idx="137">
                  <c:v>2070</c:v>
                </c:pt>
                <c:pt idx="138">
                  <c:v>2071</c:v>
                </c:pt>
                <c:pt idx="139">
                  <c:v>2072</c:v>
                </c:pt>
                <c:pt idx="140">
                  <c:v>2073</c:v>
                </c:pt>
                <c:pt idx="141">
                  <c:v>2074</c:v>
                </c:pt>
                <c:pt idx="142">
                  <c:v>2075</c:v>
                </c:pt>
                <c:pt idx="143">
                  <c:v>2076</c:v>
                </c:pt>
                <c:pt idx="144">
                  <c:v>2077</c:v>
                </c:pt>
                <c:pt idx="145">
                  <c:v>2078</c:v>
                </c:pt>
                <c:pt idx="146">
                  <c:v>2079</c:v>
                </c:pt>
                <c:pt idx="147">
                  <c:v>2080</c:v>
                </c:pt>
                <c:pt idx="148">
                  <c:v>2081</c:v>
                </c:pt>
                <c:pt idx="149">
                  <c:v>2082</c:v>
                </c:pt>
                <c:pt idx="150">
                  <c:v>2083</c:v>
                </c:pt>
                <c:pt idx="151">
                  <c:v>2084</c:v>
                </c:pt>
                <c:pt idx="152">
                  <c:v>2085</c:v>
                </c:pt>
                <c:pt idx="153">
                  <c:v>2086</c:v>
                </c:pt>
                <c:pt idx="154">
                  <c:v>2087</c:v>
                </c:pt>
                <c:pt idx="155">
                  <c:v>2088</c:v>
                </c:pt>
                <c:pt idx="156">
                  <c:v>2089</c:v>
                </c:pt>
                <c:pt idx="157">
                  <c:v>2090</c:v>
                </c:pt>
                <c:pt idx="158">
                  <c:v>2091</c:v>
                </c:pt>
                <c:pt idx="159">
                  <c:v>2092</c:v>
                </c:pt>
                <c:pt idx="160">
                  <c:v>2093</c:v>
                </c:pt>
                <c:pt idx="161">
                  <c:v>2094</c:v>
                </c:pt>
                <c:pt idx="162">
                  <c:v>2095</c:v>
                </c:pt>
                <c:pt idx="163">
                  <c:v>2096</c:v>
                </c:pt>
                <c:pt idx="164">
                  <c:v>2097</c:v>
                </c:pt>
                <c:pt idx="165">
                  <c:v>2098</c:v>
                </c:pt>
                <c:pt idx="166">
                  <c:v>2099</c:v>
                </c:pt>
                <c:pt idx="167">
                  <c:v>2100</c:v>
                </c:pt>
                <c:pt idx="168">
                  <c:v>2101</c:v>
                </c:pt>
                <c:pt idx="169">
                  <c:v>2102</c:v>
                </c:pt>
                <c:pt idx="170">
                  <c:v>2103</c:v>
                </c:pt>
                <c:pt idx="171">
                  <c:v>2104</c:v>
                </c:pt>
                <c:pt idx="172">
                  <c:v>2105</c:v>
                </c:pt>
                <c:pt idx="173">
                  <c:v>2106</c:v>
                </c:pt>
                <c:pt idx="174">
                  <c:v>2107</c:v>
                </c:pt>
                <c:pt idx="175">
                  <c:v>2108</c:v>
                </c:pt>
                <c:pt idx="176">
                  <c:v>2109</c:v>
                </c:pt>
                <c:pt idx="177">
                  <c:v>2110</c:v>
                </c:pt>
                <c:pt idx="178">
                  <c:v>2111</c:v>
                </c:pt>
                <c:pt idx="179">
                  <c:v>2112</c:v>
                </c:pt>
                <c:pt idx="180">
                  <c:v>2113</c:v>
                </c:pt>
                <c:pt idx="181">
                  <c:v>2114</c:v>
                </c:pt>
                <c:pt idx="182">
                  <c:v>2115</c:v>
                </c:pt>
                <c:pt idx="183">
                  <c:v>2116</c:v>
                </c:pt>
                <c:pt idx="184">
                  <c:v>2117</c:v>
                </c:pt>
                <c:pt idx="185">
                  <c:v>2118</c:v>
                </c:pt>
                <c:pt idx="186">
                  <c:v>2119</c:v>
                </c:pt>
                <c:pt idx="187">
                  <c:v>2120</c:v>
                </c:pt>
                <c:pt idx="188">
                  <c:v>2121</c:v>
                </c:pt>
                <c:pt idx="189">
                  <c:v>2122</c:v>
                </c:pt>
                <c:pt idx="190">
                  <c:v>2123</c:v>
                </c:pt>
                <c:pt idx="191">
                  <c:v>2124</c:v>
                </c:pt>
                <c:pt idx="192">
                  <c:v>2125</c:v>
                </c:pt>
                <c:pt idx="193">
                  <c:v>2126</c:v>
                </c:pt>
                <c:pt idx="194">
                  <c:v>2127</c:v>
                </c:pt>
                <c:pt idx="195">
                  <c:v>2128</c:v>
                </c:pt>
                <c:pt idx="196">
                  <c:v>2129</c:v>
                </c:pt>
                <c:pt idx="197">
                  <c:v>2130</c:v>
                </c:pt>
                <c:pt idx="198">
                  <c:v>2131</c:v>
                </c:pt>
                <c:pt idx="199">
                  <c:v>2132</c:v>
                </c:pt>
                <c:pt idx="200">
                  <c:v>2133</c:v>
                </c:pt>
                <c:pt idx="201">
                  <c:v>2134</c:v>
                </c:pt>
                <c:pt idx="202">
                  <c:v>2135</c:v>
                </c:pt>
                <c:pt idx="203">
                  <c:v>2136</c:v>
                </c:pt>
                <c:pt idx="204">
                  <c:v>2137</c:v>
                </c:pt>
                <c:pt idx="205">
                  <c:v>2138</c:v>
                </c:pt>
                <c:pt idx="206">
                  <c:v>2139</c:v>
                </c:pt>
                <c:pt idx="207">
                  <c:v>2140</c:v>
                </c:pt>
                <c:pt idx="208">
                  <c:v>2141</c:v>
                </c:pt>
                <c:pt idx="209">
                  <c:v>2142</c:v>
                </c:pt>
                <c:pt idx="210">
                  <c:v>2143</c:v>
                </c:pt>
                <c:pt idx="211">
                  <c:v>2144</c:v>
                </c:pt>
                <c:pt idx="212">
                  <c:v>2145</c:v>
                </c:pt>
                <c:pt idx="213">
                  <c:v>2146</c:v>
                </c:pt>
                <c:pt idx="214">
                  <c:v>2147</c:v>
                </c:pt>
                <c:pt idx="215">
                  <c:v>2148</c:v>
                </c:pt>
                <c:pt idx="216">
                  <c:v>2149</c:v>
                </c:pt>
                <c:pt idx="217">
                  <c:v>2150</c:v>
                </c:pt>
                <c:pt idx="218">
                  <c:v>2151</c:v>
                </c:pt>
                <c:pt idx="219">
                  <c:v>2152</c:v>
                </c:pt>
                <c:pt idx="220">
                  <c:v>2153</c:v>
                </c:pt>
                <c:pt idx="221">
                  <c:v>2154</c:v>
                </c:pt>
                <c:pt idx="222">
                  <c:v>2155</c:v>
                </c:pt>
                <c:pt idx="223">
                  <c:v>2156</c:v>
                </c:pt>
                <c:pt idx="224">
                  <c:v>2157</c:v>
                </c:pt>
                <c:pt idx="225">
                  <c:v>2158</c:v>
                </c:pt>
                <c:pt idx="226">
                  <c:v>2159</c:v>
                </c:pt>
                <c:pt idx="227">
                  <c:v>2160</c:v>
                </c:pt>
                <c:pt idx="228">
                  <c:v>2161</c:v>
                </c:pt>
                <c:pt idx="229">
                  <c:v>2162</c:v>
                </c:pt>
                <c:pt idx="230">
                  <c:v>2163</c:v>
                </c:pt>
                <c:pt idx="231">
                  <c:v>2164</c:v>
                </c:pt>
                <c:pt idx="232">
                  <c:v>2165</c:v>
                </c:pt>
                <c:pt idx="233">
                  <c:v>2166</c:v>
                </c:pt>
                <c:pt idx="234">
                  <c:v>2167</c:v>
                </c:pt>
                <c:pt idx="235">
                  <c:v>2168</c:v>
                </c:pt>
                <c:pt idx="236">
                  <c:v>2169</c:v>
                </c:pt>
                <c:pt idx="237">
                  <c:v>2170</c:v>
                </c:pt>
                <c:pt idx="238">
                  <c:v>2171</c:v>
                </c:pt>
                <c:pt idx="239">
                  <c:v>2172</c:v>
                </c:pt>
                <c:pt idx="240">
                  <c:v>2173</c:v>
                </c:pt>
                <c:pt idx="241">
                  <c:v>2174</c:v>
                </c:pt>
                <c:pt idx="242">
                  <c:v>2175</c:v>
                </c:pt>
                <c:pt idx="243">
                  <c:v>2176</c:v>
                </c:pt>
                <c:pt idx="244">
                  <c:v>2177</c:v>
                </c:pt>
                <c:pt idx="245">
                  <c:v>2178</c:v>
                </c:pt>
                <c:pt idx="246">
                  <c:v>2179</c:v>
                </c:pt>
                <c:pt idx="247">
                  <c:v>2180</c:v>
                </c:pt>
                <c:pt idx="248">
                  <c:v>2181</c:v>
                </c:pt>
                <c:pt idx="249">
                  <c:v>2182</c:v>
                </c:pt>
                <c:pt idx="250">
                  <c:v>2183</c:v>
                </c:pt>
                <c:pt idx="251">
                  <c:v>2184</c:v>
                </c:pt>
                <c:pt idx="252">
                  <c:v>2185</c:v>
                </c:pt>
                <c:pt idx="253">
                  <c:v>2186</c:v>
                </c:pt>
                <c:pt idx="254">
                  <c:v>2187</c:v>
                </c:pt>
                <c:pt idx="255">
                  <c:v>2188</c:v>
                </c:pt>
                <c:pt idx="256">
                  <c:v>2189</c:v>
                </c:pt>
                <c:pt idx="257">
                  <c:v>2190</c:v>
                </c:pt>
                <c:pt idx="258">
                  <c:v>2191</c:v>
                </c:pt>
                <c:pt idx="259">
                  <c:v>2192</c:v>
                </c:pt>
                <c:pt idx="260">
                  <c:v>2193</c:v>
                </c:pt>
                <c:pt idx="261">
                  <c:v>2194</c:v>
                </c:pt>
                <c:pt idx="262">
                  <c:v>2195</c:v>
                </c:pt>
                <c:pt idx="263">
                  <c:v>2196</c:v>
                </c:pt>
                <c:pt idx="264">
                  <c:v>2197</c:v>
                </c:pt>
                <c:pt idx="265">
                  <c:v>2198</c:v>
                </c:pt>
                <c:pt idx="266">
                  <c:v>2199</c:v>
                </c:pt>
                <c:pt idx="267">
                  <c:v>2200</c:v>
                </c:pt>
                <c:pt idx="268">
                  <c:v>2201</c:v>
                </c:pt>
                <c:pt idx="269">
                  <c:v>2202</c:v>
                </c:pt>
                <c:pt idx="270">
                  <c:v>2203</c:v>
                </c:pt>
                <c:pt idx="271">
                  <c:v>2204</c:v>
                </c:pt>
                <c:pt idx="272">
                  <c:v>2205</c:v>
                </c:pt>
                <c:pt idx="273">
                  <c:v>2206</c:v>
                </c:pt>
                <c:pt idx="274">
                  <c:v>2207</c:v>
                </c:pt>
                <c:pt idx="275">
                  <c:v>2208</c:v>
                </c:pt>
                <c:pt idx="276">
                  <c:v>2209</c:v>
                </c:pt>
                <c:pt idx="277">
                  <c:v>2210</c:v>
                </c:pt>
                <c:pt idx="278">
                  <c:v>2211</c:v>
                </c:pt>
                <c:pt idx="279">
                  <c:v>2212</c:v>
                </c:pt>
                <c:pt idx="280">
                  <c:v>2213</c:v>
                </c:pt>
                <c:pt idx="281">
                  <c:v>2214</c:v>
                </c:pt>
                <c:pt idx="282">
                  <c:v>2215</c:v>
                </c:pt>
                <c:pt idx="283">
                  <c:v>2216</c:v>
                </c:pt>
                <c:pt idx="284">
                  <c:v>2217</c:v>
                </c:pt>
                <c:pt idx="285">
                  <c:v>2218</c:v>
                </c:pt>
                <c:pt idx="286">
                  <c:v>2219</c:v>
                </c:pt>
                <c:pt idx="287">
                  <c:v>2220</c:v>
                </c:pt>
                <c:pt idx="288">
                  <c:v>2221</c:v>
                </c:pt>
                <c:pt idx="289">
                  <c:v>2222</c:v>
                </c:pt>
                <c:pt idx="290">
                  <c:v>2223</c:v>
                </c:pt>
                <c:pt idx="291">
                  <c:v>2224</c:v>
                </c:pt>
                <c:pt idx="292">
                  <c:v>2225</c:v>
                </c:pt>
                <c:pt idx="293">
                  <c:v>2226</c:v>
                </c:pt>
                <c:pt idx="294">
                  <c:v>2227</c:v>
                </c:pt>
                <c:pt idx="295">
                  <c:v>2228</c:v>
                </c:pt>
                <c:pt idx="296">
                  <c:v>2229</c:v>
                </c:pt>
                <c:pt idx="297">
                  <c:v>2230</c:v>
                </c:pt>
                <c:pt idx="298">
                  <c:v>2231</c:v>
                </c:pt>
                <c:pt idx="299">
                  <c:v>2232</c:v>
                </c:pt>
                <c:pt idx="300">
                  <c:v>2233</c:v>
                </c:pt>
                <c:pt idx="301">
                  <c:v>2234</c:v>
                </c:pt>
                <c:pt idx="302">
                  <c:v>2235</c:v>
                </c:pt>
                <c:pt idx="303">
                  <c:v>2236</c:v>
                </c:pt>
                <c:pt idx="304">
                  <c:v>2237</c:v>
                </c:pt>
                <c:pt idx="305">
                  <c:v>2238</c:v>
                </c:pt>
                <c:pt idx="306">
                  <c:v>2239</c:v>
                </c:pt>
                <c:pt idx="307">
                  <c:v>2240</c:v>
                </c:pt>
                <c:pt idx="308">
                  <c:v>2241</c:v>
                </c:pt>
                <c:pt idx="309">
                  <c:v>2242</c:v>
                </c:pt>
                <c:pt idx="310">
                  <c:v>2243</c:v>
                </c:pt>
                <c:pt idx="311">
                  <c:v>2244</c:v>
                </c:pt>
                <c:pt idx="312">
                  <c:v>2245</c:v>
                </c:pt>
                <c:pt idx="313">
                  <c:v>2246</c:v>
                </c:pt>
                <c:pt idx="314">
                  <c:v>2247</c:v>
                </c:pt>
                <c:pt idx="315">
                  <c:v>2248</c:v>
                </c:pt>
                <c:pt idx="316">
                  <c:v>2249</c:v>
                </c:pt>
                <c:pt idx="317">
                  <c:v>2250</c:v>
                </c:pt>
                <c:pt idx="318">
                  <c:v>2251</c:v>
                </c:pt>
                <c:pt idx="319">
                  <c:v>2252</c:v>
                </c:pt>
                <c:pt idx="320">
                  <c:v>2253</c:v>
                </c:pt>
                <c:pt idx="321">
                  <c:v>2254</c:v>
                </c:pt>
                <c:pt idx="322">
                  <c:v>2255</c:v>
                </c:pt>
                <c:pt idx="323">
                  <c:v>2256</c:v>
                </c:pt>
                <c:pt idx="324">
                  <c:v>2257</c:v>
                </c:pt>
                <c:pt idx="325">
                  <c:v>2258</c:v>
                </c:pt>
                <c:pt idx="326">
                  <c:v>2259</c:v>
                </c:pt>
                <c:pt idx="327">
                  <c:v>2260</c:v>
                </c:pt>
                <c:pt idx="328">
                  <c:v>2261</c:v>
                </c:pt>
                <c:pt idx="329">
                  <c:v>2262</c:v>
                </c:pt>
                <c:pt idx="330">
                  <c:v>2263</c:v>
                </c:pt>
                <c:pt idx="331">
                  <c:v>2264</c:v>
                </c:pt>
                <c:pt idx="332">
                  <c:v>2265</c:v>
                </c:pt>
                <c:pt idx="333">
                  <c:v>2266</c:v>
                </c:pt>
                <c:pt idx="334">
                  <c:v>2267</c:v>
                </c:pt>
                <c:pt idx="335">
                  <c:v>2268</c:v>
                </c:pt>
                <c:pt idx="336">
                  <c:v>2269</c:v>
                </c:pt>
                <c:pt idx="337">
                  <c:v>2270</c:v>
                </c:pt>
                <c:pt idx="338">
                  <c:v>2271</c:v>
                </c:pt>
                <c:pt idx="339">
                  <c:v>2272</c:v>
                </c:pt>
                <c:pt idx="340">
                  <c:v>2273</c:v>
                </c:pt>
                <c:pt idx="341">
                  <c:v>2274</c:v>
                </c:pt>
                <c:pt idx="342">
                  <c:v>2275</c:v>
                </c:pt>
                <c:pt idx="343">
                  <c:v>2276</c:v>
                </c:pt>
                <c:pt idx="344">
                  <c:v>2277</c:v>
                </c:pt>
                <c:pt idx="345">
                  <c:v>2278</c:v>
                </c:pt>
                <c:pt idx="346">
                  <c:v>2279</c:v>
                </c:pt>
                <c:pt idx="347">
                  <c:v>2280</c:v>
                </c:pt>
                <c:pt idx="348">
                  <c:v>2281</c:v>
                </c:pt>
                <c:pt idx="349">
                  <c:v>2282</c:v>
                </c:pt>
                <c:pt idx="350">
                  <c:v>2283</c:v>
                </c:pt>
                <c:pt idx="351">
                  <c:v>2284</c:v>
                </c:pt>
                <c:pt idx="352">
                  <c:v>2285</c:v>
                </c:pt>
                <c:pt idx="353">
                  <c:v>2286</c:v>
                </c:pt>
                <c:pt idx="354">
                  <c:v>2287</c:v>
                </c:pt>
                <c:pt idx="355">
                  <c:v>2288</c:v>
                </c:pt>
                <c:pt idx="356">
                  <c:v>2289</c:v>
                </c:pt>
                <c:pt idx="357">
                  <c:v>2290</c:v>
                </c:pt>
                <c:pt idx="358">
                  <c:v>2291</c:v>
                </c:pt>
                <c:pt idx="359">
                  <c:v>2292</c:v>
                </c:pt>
                <c:pt idx="360">
                  <c:v>2293</c:v>
                </c:pt>
                <c:pt idx="361">
                  <c:v>2294</c:v>
                </c:pt>
                <c:pt idx="362">
                  <c:v>2295</c:v>
                </c:pt>
                <c:pt idx="363">
                  <c:v>2296</c:v>
                </c:pt>
                <c:pt idx="364">
                  <c:v>2297</c:v>
                </c:pt>
                <c:pt idx="365">
                  <c:v>2298</c:v>
                </c:pt>
                <c:pt idx="366">
                  <c:v>2299</c:v>
                </c:pt>
                <c:pt idx="367">
                  <c:v>2300</c:v>
                </c:pt>
                <c:pt idx="368">
                  <c:v>2301</c:v>
                </c:pt>
                <c:pt idx="369">
                  <c:v>2302</c:v>
                </c:pt>
                <c:pt idx="370">
                  <c:v>2303</c:v>
                </c:pt>
                <c:pt idx="371">
                  <c:v>2304</c:v>
                </c:pt>
                <c:pt idx="372">
                  <c:v>2305</c:v>
                </c:pt>
                <c:pt idx="373">
                  <c:v>2306</c:v>
                </c:pt>
                <c:pt idx="374">
                  <c:v>2307</c:v>
                </c:pt>
                <c:pt idx="375">
                  <c:v>2308</c:v>
                </c:pt>
                <c:pt idx="376">
                  <c:v>2309</c:v>
                </c:pt>
                <c:pt idx="377">
                  <c:v>2310</c:v>
                </c:pt>
                <c:pt idx="378">
                  <c:v>2311</c:v>
                </c:pt>
                <c:pt idx="379">
                  <c:v>2312</c:v>
                </c:pt>
                <c:pt idx="380">
                  <c:v>2313</c:v>
                </c:pt>
                <c:pt idx="381">
                  <c:v>2314</c:v>
                </c:pt>
                <c:pt idx="382">
                  <c:v>2315</c:v>
                </c:pt>
                <c:pt idx="383">
                  <c:v>2316</c:v>
                </c:pt>
                <c:pt idx="384">
                  <c:v>2317</c:v>
                </c:pt>
                <c:pt idx="385">
                  <c:v>2318</c:v>
                </c:pt>
                <c:pt idx="386">
                  <c:v>2319</c:v>
                </c:pt>
                <c:pt idx="387">
                  <c:v>2320</c:v>
                </c:pt>
                <c:pt idx="388">
                  <c:v>2321</c:v>
                </c:pt>
                <c:pt idx="389">
                  <c:v>2322</c:v>
                </c:pt>
                <c:pt idx="390">
                  <c:v>2323</c:v>
                </c:pt>
                <c:pt idx="391">
                  <c:v>2324</c:v>
                </c:pt>
                <c:pt idx="392">
                  <c:v>2325</c:v>
                </c:pt>
                <c:pt idx="393">
                  <c:v>2326</c:v>
                </c:pt>
                <c:pt idx="394">
                  <c:v>2327</c:v>
                </c:pt>
                <c:pt idx="395">
                  <c:v>2328</c:v>
                </c:pt>
                <c:pt idx="396">
                  <c:v>2329</c:v>
                </c:pt>
                <c:pt idx="397">
                  <c:v>2330</c:v>
                </c:pt>
                <c:pt idx="398">
                  <c:v>2331</c:v>
                </c:pt>
                <c:pt idx="399">
                  <c:v>2332</c:v>
                </c:pt>
                <c:pt idx="400">
                  <c:v>2333</c:v>
                </c:pt>
                <c:pt idx="401">
                  <c:v>2334</c:v>
                </c:pt>
                <c:pt idx="402">
                  <c:v>2335</c:v>
                </c:pt>
                <c:pt idx="403">
                  <c:v>2336</c:v>
                </c:pt>
                <c:pt idx="404">
                  <c:v>2337</c:v>
                </c:pt>
                <c:pt idx="405">
                  <c:v>2338</c:v>
                </c:pt>
                <c:pt idx="406">
                  <c:v>2339</c:v>
                </c:pt>
                <c:pt idx="407">
                  <c:v>2340</c:v>
                </c:pt>
                <c:pt idx="408">
                  <c:v>2341</c:v>
                </c:pt>
                <c:pt idx="409">
                  <c:v>2342</c:v>
                </c:pt>
                <c:pt idx="410">
                  <c:v>2343</c:v>
                </c:pt>
                <c:pt idx="411">
                  <c:v>2344</c:v>
                </c:pt>
                <c:pt idx="412">
                  <c:v>2345</c:v>
                </c:pt>
                <c:pt idx="413">
                  <c:v>2346</c:v>
                </c:pt>
                <c:pt idx="414">
                  <c:v>2347</c:v>
                </c:pt>
                <c:pt idx="415">
                  <c:v>2348</c:v>
                </c:pt>
                <c:pt idx="416">
                  <c:v>2349</c:v>
                </c:pt>
                <c:pt idx="417">
                  <c:v>2350</c:v>
                </c:pt>
                <c:pt idx="418">
                  <c:v>2351</c:v>
                </c:pt>
                <c:pt idx="419">
                  <c:v>2352</c:v>
                </c:pt>
                <c:pt idx="420">
                  <c:v>2353</c:v>
                </c:pt>
                <c:pt idx="421">
                  <c:v>2354</c:v>
                </c:pt>
                <c:pt idx="422">
                  <c:v>2355</c:v>
                </c:pt>
                <c:pt idx="423">
                  <c:v>2356</c:v>
                </c:pt>
                <c:pt idx="424">
                  <c:v>2357</c:v>
                </c:pt>
                <c:pt idx="425">
                  <c:v>2358</c:v>
                </c:pt>
                <c:pt idx="426">
                  <c:v>2359</c:v>
                </c:pt>
                <c:pt idx="427">
                  <c:v>2360</c:v>
                </c:pt>
                <c:pt idx="428">
                  <c:v>2361</c:v>
                </c:pt>
                <c:pt idx="429">
                  <c:v>2362</c:v>
                </c:pt>
                <c:pt idx="430">
                  <c:v>2363</c:v>
                </c:pt>
                <c:pt idx="431">
                  <c:v>2364</c:v>
                </c:pt>
                <c:pt idx="432">
                  <c:v>2365</c:v>
                </c:pt>
                <c:pt idx="433">
                  <c:v>2366</c:v>
                </c:pt>
                <c:pt idx="434">
                  <c:v>2367</c:v>
                </c:pt>
                <c:pt idx="435">
                  <c:v>2368</c:v>
                </c:pt>
                <c:pt idx="436">
                  <c:v>2369</c:v>
                </c:pt>
                <c:pt idx="437">
                  <c:v>2370</c:v>
                </c:pt>
                <c:pt idx="438">
                  <c:v>2371</c:v>
                </c:pt>
                <c:pt idx="439">
                  <c:v>2372</c:v>
                </c:pt>
                <c:pt idx="440">
                  <c:v>2373</c:v>
                </c:pt>
                <c:pt idx="441">
                  <c:v>2374</c:v>
                </c:pt>
                <c:pt idx="442">
                  <c:v>2375</c:v>
                </c:pt>
                <c:pt idx="443">
                  <c:v>2376</c:v>
                </c:pt>
                <c:pt idx="444">
                  <c:v>2377</c:v>
                </c:pt>
                <c:pt idx="445">
                  <c:v>2378</c:v>
                </c:pt>
                <c:pt idx="446">
                  <c:v>2379</c:v>
                </c:pt>
                <c:pt idx="447">
                  <c:v>2380</c:v>
                </c:pt>
                <c:pt idx="448">
                  <c:v>2381</c:v>
                </c:pt>
                <c:pt idx="449">
                  <c:v>2382</c:v>
                </c:pt>
                <c:pt idx="450">
                  <c:v>2383</c:v>
                </c:pt>
                <c:pt idx="451">
                  <c:v>2384</c:v>
                </c:pt>
                <c:pt idx="452">
                  <c:v>2385</c:v>
                </c:pt>
                <c:pt idx="453">
                  <c:v>2386</c:v>
                </c:pt>
                <c:pt idx="454">
                  <c:v>2387</c:v>
                </c:pt>
                <c:pt idx="455">
                  <c:v>2388</c:v>
                </c:pt>
                <c:pt idx="456">
                  <c:v>2389</c:v>
                </c:pt>
                <c:pt idx="457">
                  <c:v>2390</c:v>
                </c:pt>
                <c:pt idx="458">
                  <c:v>2391</c:v>
                </c:pt>
                <c:pt idx="459">
                  <c:v>2392</c:v>
                </c:pt>
                <c:pt idx="460">
                  <c:v>2393</c:v>
                </c:pt>
                <c:pt idx="461">
                  <c:v>2394</c:v>
                </c:pt>
                <c:pt idx="462">
                  <c:v>2395</c:v>
                </c:pt>
                <c:pt idx="463">
                  <c:v>2396</c:v>
                </c:pt>
                <c:pt idx="464">
                  <c:v>2397</c:v>
                </c:pt>
                <c:pt idx="465">
                  <c:v>2398</c:v>
                </c:pt>
                <c:pt idx="466">
                  <c:v>2399</c:v>
                </c:pt>
                <c:pt idx="467">
                  <c:v>2400</c:v>
                </c:pt>
                <c:pt idx="468">
                  <c:v>2401</c:v>
                </c:pt>
                <c:pt idx="469">
                  <c:v>2402</c:v>
                </c:pt>
                <c:pt idx="470">
                  <c:v>2403</c:v>
                </c:pt>
                <c:pt idx="471">
                  <c:v>2404</c:v>
                </c:pt>
                <c:pt idx="472">
                  <c:v>2405</c:v>
                </c:pt>
                <c:pt idx="473">
                  <c:v>2406</c:v>
                </c:pt>
                <c:pt idx="474">
                  <c:v>2407</c:v>
                </c:pt>
                <c:pt idx="475">
                  <c:v>2408</c:v>
                </c:pt>
                <c:pt idx="476">
                  <c:v>2409</c:v>
                </c:pt>
                <c:pt idx="477">
                  <c:v>2410</c:v>
                </c:pt>
                <c:pt idx="478">
                  <c:v>2411</c:v>
                </c:pt>
                <c:pt idx="479">
                  <c:v>2412</c:v>
                </c:pt>
                <c:pt idx="480">
                  <c:v>2413</c:v>
                </c:pt>
                <c:pt idx="481">
                  <c:v>2414</c:v>
                </c:pt>
                <c:pt idx="482">
                  <c:v>2415</c:v>
                </c:pt>
                <c:pt idx="483">
                  <c:v>2416</c:v>
                </c:pt>
                <c:pt idx="484">
                  <c:v>2417</c:v>
                </c:pt>
                <c:pt idx="485">
                  <c:v>2418</c:v>
                </c:pt>
                <c:pt idx="486">
                  <c:v>2419</c:v>
                </c:pt>
                <c:pt idx="487">
                  <c:v>2420</c:v>
                </c:pt>
                <c:pt idx="488">
                  <c:v>2421</c:v>
                </c:pt>
                <c:pt idx="489">
                  <c:v>2422</c:v>
                </c:pt>
                <c:pt idx="490">
                  <c:v>2423</c:v>
                </c:pt>
                <c:pt idx="491">
                  <c:v>2424</c:v>
                </c:pt>
                <c:pt idx="492">
                  <c:v>2425</c:v>
                </c:pt>
                <c:pt idx="493">
                  <c:v>2426</c:v>
                </c:pt>
                <c:pt idx="494">
                  <c:v>2427</c:v>
                </c:pt>
                <c:pt idx="495">
                  <c:v>2428</c:v>
                </c:pt>
                <c:pt idx="496">
                  <c:v>2429</c:v>
                </c:pt>
                <c:pt idx="497">
                  <c:v>2430</c:v>
                </c:pt>
                <c:pt idx="498">
                  <c:v>2431</c:v>
                </c:pt>
                <c:pt idx="499">
                  <c:v>2432</c:v>
                </c:pt>
                <c:pt idx="500">
                  <c:v>2433</c:v>
                </c:pt>
                <c:pt idx="501">
                  <c:v>2434</c:v>
                </c:pt>
                <c:pt idx="502">
                  <c:v>2435</c:v>
                </c:pt>
                <c:pt idx="503">
                  <c:v>2436</c:v>
                </c:pt>
                <c:pt idx="504">
                  <c:v>2437</c:v>
                </c:pt>
                <c:pt idx="505">
                  <c:v>2438</c:v>
                </c:pt>
                <c:pt idx="506">
                  <c:v>2439</c:v>
                </c:pt>
                <c:pt idx="507">
                  <c:v>2440</c:v>
                </c:pt>
                <c:pt idx="508">
                  <c:v>2441</c:v>
                </c:pt>
                <c:pt idx="509">
                  <c:v>2442</c:v>
                </c:pt>
                <c:pt idx="510">
                  <c:v>2443</c:v>
                </c:pt>
                <c:pt idx="511">
                  <c:v>2444</c:v>
                </c:pt>
                <c:pt idx="512">
                  <c:v>2445</c:v>
                </c:pt>
                <c:pt idx="513">
                  <c:v>2446</c:v>
                </c:pt>
                <c:pt idx="514">
                  <c:v>2447</c:v>
                </c:pt>
                <c:pt idx="515">
                  <c:v>2448</c:v>
                </c:pt>
                <c:pt idx="516">
                  <c:v>2449</c:v>
                </c:pt>
                <c:pt idx="517">
                  <c:v>2450</c:v>
                </c:pt>
                <c:pt idx="518">
                  <c:v>2451</c:v>
                </c:pt>
                <c:pt idx="519">
                  <c:v>2452</c:v>
                </c:pt>
                <c:pt idx="520">
                  <c:v>2453</c:v>
                </c:pt>
                <c:pt idx="521">
                  <c:v>2454</c:v>
                </c:pt>
                <c:pt idx="522">
                  <c:v>2455</c:v>
                </c:pt>
                <c:pt idx="523">
                  <c:v>2456</c:v>
                </c:pt>
                <c:pt idx="524">
                  <c:v>2457</c:v>
                </c:pt>
                <c:pt idx="525">
                  <c:v>2458</c:v>
                </c:pt>
                <c:pt idx="526">
                  <c:v>2459</c:v>
                </c:pt>
                <c:pt idx="527">
                  <c:v>2460</c:v>
                </c:pt>
                <c:pt idx="528">
                  <c:v>2461</c:v>
                </c:pt>
                <c:pt idx="529">
                  <c:v>2462</c:v>
                </c:pt>
                <c:pt idx="530">
                  <c:v>2463</c:v>
                </c:pt>
                <c:pt idx="531">
                  <c:v>2464</c:v>
                </c:pt>
                <c:pt idx="532">
                  <c:v>2465</c:v>
                </c:pt>
                <c:pt idx="533">
                  <c:v>2466</c:v>
                </c:pt>
                <c:pt idx="534">
                  <c:v>2467</c:v>
                </c:pt>
                <c:pt idx="535">
                  <c:v>2468</c:v>
                </c:pt>
                <c:pt idx="536">
                  <c:v>2469</c:v>
                </c:pt>
                <c:pt idx="537">
                  <c:v>2470</c:v>
                </c:pt>
                <c:pt idx="538">
                  <c:v>2471</c:v>
                </c:pt>
                <c:pt idx="539">
                  <c:v>2472</c:v>
                </c:pt>
                <c:pt idx="540">
                  <c:v>2473</c:v>
                </c:pt>
                <c:pt idx="541">
                  <c:v>2474</c:v>
                </c:pt>
                <c:pt idx="542">
                  <c:v>2475</c:v>
                </c:pt>
                <c:pt idx="543">
                  <c:v>2476</c:v>
                </c:pt>
                <c:pt idx="544">
                  <c:v>2477</c:v>
                </c:pt>
                <c:pt idx="545">
                  <c:v>2478</c:v>
                </c:pt>
                <c:pt idx="546">
                  <c:v>2479</c:v>
                </c:pt>
                <c:pt idx="547">
                  <c:v>2480</c:v>
                </c:pt>
                <c:pt idx="548">
                  <c:v>2481</c:v>
                </c:pt>
                <c:pt idx="549">
                  <c:v>2482</c:v>
                </c:pt>
                <c:pt idx="550">
                  <c:v>2483</c:v>
                </c:pt>
                <c:pt idx="551">
                  <c:v>2484</c:v>
                </c:pt>
                <c:pt idx="552">
                  <c:v>2485</c:v>
                </c:pt>
                <c:pt idx="553">
                  <c:v>2486</c:v>
                </c:pt>
                <c:pt idx="554">
                  <c:v>2487</c:v>
                </c:pt>
                <c:pt idx="555">
                  <c:v>2488</c:v>
                </c:pt>
                <c:pt idx="556">
                  <c:v>2489</c:v>
                </c:pt>
                <c:pt idx="557">
                  <c:v>2490</c:v>
                </c:pt>
                <c:pt idx="558">
                  <c:v>2491</c:v>
                </c:pt>
                <c:pt idx="559">
                  <c:v>2492</c:v>
                </c:pt>
                <c:pt idx="560">
                  <c:v>2493</c:v>
                </c:pt>
                <c:pt idx="561">
                  <c:v>2494</c:v>
                </c:pt>
                <c:pt idx="562">
                  <c:v>2495</c:v>
                </c:pt>
                <c:pt idx="563">
                  <c:v>2496</c:v>
                </c:pt>
                <c:pt idx="564">
                  <c:v>2497</c:v>
                </c:pt>
                <c:pt idx="565">
                  <c:v>2498</c:v>
                </c:pt>
                <c:pt idx="566">
                  <c:v>2499</c:v>
                </c:pt>
                <c:pt idx="567">
                  <c:v>2500</c:v>
                </c:pt>
                <c:pt idx="568">
                  <c:v>2501</c:v>
                </c:pt>
                <c:pt idx="569">
                  <c:v>2502</c:v>
                </c:pt>
                <c:pt idx="570">
                  <c:v>2503</c:v>
                </c:pt>
                <c:pt idx="571">
                  <c:v>2504</c:v>
                </c:pt>
                <c:pt idx="572">
                  <c:v>2505</c:v>
                </c:pt>
                <c:pt idx="573">
                  <c:v>2506</c:v>
                </c:pt>
                <c:pt idx="574">
                  <c:v>2507</c:v>
                </c:pt>
                <c:pt idx="575">
                  <c:v>2508</c:v>
                </c:pt>
                <c:pt idx="576">
                  <c:v>2509</c:v>
                </c:pt>
                <c:pt idx="577">
                  <c:v>2510</c:v>
                </c:pt>
                <c:pt idx="578">
                  <c:v>2511</c:v>
                </c:pt>
                <c:pt idx="579">
                  <c:v>2512</c:v>
                </c:pt>
                <c:pt idx="580">
                  <c:v>2513</c:v>
                </c:pt>
                <c:pt idx="581">
                  <c:v>2514</c:v>
                </c:pt>
                <c:pt idx="582">
                  <c:v>2515</c:v>
                </c:pt>
                <c:pt idx="583">
                  <c:v>2516</c:v>
                </c:pt>
                <c:pt idx="584">
                  <c:v>2517</c:v>
                </c:pt>
                <c:pt idx="585">
                  <c:v>2518</c:v>
                </c:pt>
                <c:pt idx="586">
                  <c:v>2519</c:v>
                </c:pt>
                <c:pt idx="587">
                  <c:v>2520</c:v>
                </c:pt>
                <c:pt idx="588">
                  <c:v>2521</c:v>
                </c:pt>
                <c:pt idx="589">
                  <c:v>2522</c:v>
                </c:pt>
                <c:pt idx="590">
                  <c:v>2523</c:v>
                </c:pt>
                <c:pt idx="591">
                  <c:v>2524</c:v>
                </c:pt>
                <c:pt idx="592">
                  <c:v>2525</c:v>
                </c:pt>
                <c:pt idx="593">
                  <c:v>2526</c:v>
                </c:pt>
                <c:pt idx="594">
                  <c:v>2527</c:v>
                </c:pt>
                <c:pt idx="595">
                  <c:v>2528</c:v>
                </c:pt>
                <c:pt idx="596">
                  <c:v>2529</c:v>
                </c:pt>
                <c:pt idx="597">
                  <c:v>2530</c:v>
                </c:pt>
                <c:pt idx="598">
                  <c:v>2531</c:v>
                </c:pt>
                <c:pt idx="599">
                  <c:v>2532</c:v>
                </c:pt>
                <c:pt idx="600">
                  <c:v>2533</c:v>
                </c:pt>
                <c:pt idx="601">
                  <c:v>2534</c:v>
                </c:pt>
                <c:pt idx="602">
                  <c:v>2535</c:v>
                </c:pt>
                <c:pt idx="603">
                  <c:v>2536</c:v>
                </c:pt>
                <c:pt idx="604">
                  <c:v>2537</c:v>
                </c:pt>
                <c:pt idx="605">
                  <c:v>2538</c:v>
                </c:pt>
                <c:pt idx="606">
                  <c:v>2539</c:v>
                </c:pt>
                <c:pt idx="607">
                  <c:v>2540</c:v>
                </c:pt>
                <c:pt idx="608">
                  <c:v>2541</c:v>
                </c:pt>
                <c:pt idx="609">
                  <c:v>2542</c:v>
                </c:pt>
                <c:pt idx="610">
                  <c:v>2543</c:v>
                </c:pt>
                <c:pt idx="611">
                  <c:v>2544</c:v>
                </c:pt>
                <c:pt idx="612">
                  <c:v>2545</c:v>
                </c:pt>
                <c:pt idx="613">
                  <c:v>2546</c:v>
                </c:pt>
                <c:pt idx="614">
                  <c:v>2547</c:v>
                </c:pt>
                <c:pt idx="615">
                  <c:v>2548</c:v>
                </c:pt>
                <c:pt idx="616">
                  <c:v>2549</c:v>
                </c:pt>
                <c:pt idx="617">
                  <c:v>2550</c:v>
                </c:pt>
                <c:pt idx="618">
                  <c:v>2551</c:v>
                </c:pt>
                <c:pt idx="619">
                  <c:v>2552</c:v>
                </c:pt>
                <c:pt idx="620">
                  <c:v>2553</c:v>
                </c:pt>
                <c:pt idx="621">
                  <c:v>2554</c:v>
                </c:pt>
                <c:pt idx="622">
                  <c:v>2555</c:v>
                </c:pt>
                <c:pt idx="623">
                  <c:v>2556</c:v>
                </c:pt>
                <c:pt idx="624">
                  <c:v>2557</c:v>
                </c:pt>
                <c:pt idx="625">
                  <c:v>2558</c:v>
                </c:pt>
                <c:pt idx="626">
                  <c:v>2559</c:v>
                </c:pt>
                <c:pt idx="627">
                  <c:v>2560</c:v>
                </c:pt>
                <c:pt idx="628">
                  <c:v>2561</c:v>
                </c:pt>
                <c:pt idx="629">
                  <c:v>2562</c:v>
                </c:pt>
                <c:pt idx="630">
                  <c:v>2563</c:v>
                </c:pt>
                <c:pt idx="631">
                  <c:v>2564</c:v>
                </c:pt>
                <c:pt idx="632">
                  <c:v>2565</c:v>
                </c:pt>
                <c:pt idx="633">
                  <c:v>2566</c:v>
                </c:pt>
                <c:pt idx="634">
                  <c:v>2567</c:v>
                </c:pt>
                <c:pt idx="635">
                  <c:v>2568</c:v>
                </c:pt>
                <c:pt idx="636">
                  <c:v>2569</c:v>
                </c:pt>
                <c:pt idx="637">
                  <c:v>2570</c:v>
                </c:pt>
                <c:pt idx="638">
                  <c:v>2571</c:v>
                </c:pt>
                <c:pt idx="639">
                  <c:v>2572</c:v>
                </c:pt>
                <c:pt idx="640">
                  <c:v>2573</c:v>
                </c:pt>
                <c:pt idx="641">
                  <c:v>2574</c:v>
                </c:pt>
                <c:pt idx="642">
                  <c:v>2575</c:v>
                </c:pt>
                <c:pt idx="643">
                  <c:v>2576</c:v>
                </c:pt>
                <c:pt idx="644">
                  <c:v>2577</c:v>
                </c:pt>
                <c:pt idx="645">
                  <c:v>2578</c:v>
                </c:pt>
                <c:pt idx="646">
                  <c:v>2579</c:v>
                </c:pt>
                <c:pt idx="647">
                  <c:v>2580</c:v>
                </c:pt>
                <c:pt idx="648">
                  <c:v>2581</c:v>
                </c:pt>
                <c:pt idx="649">
                  <c:v>2582</c:v>
                </c:pt>
                <c:pt idx="650">
                  <c:v>2583</c:v>
                </c:pt>
                <c:pt idx="651">
                  <c:v>2584</c:v>
                </c:pt>
                <c:pt idx="652">
                  <c:v>2585</c:v>
                </c:pt>
                <c:pt idx="653">
                  <c:v>2586</c:v>
                </c:pt>
                <c:pt idx="654">
                  <c:v>2587</c:v>
                </c:pt>
                <c:pt idx="655">
                  <c:v>2588</c:v>
                </c:pt>
                <c:pt idx="656">
                  <c:v>2589</c:v>
                </c:pt>
                <c:pt idx="657">
                  <c:v>2590</c:v>
                </c:pt>
                <c:pt idx="658">
                  <c:v>2591</c:v>
                </c:pt>
                <c:pt idx="659">
                  <c:v>2592</c:v>
                </c:pt>
                <c:pt idx="660">
                  <c:v>2593</c:v>
                </c:pt>
                <c:pt idx="661">
                  <c:v>2594</c:v>
                </c:pt>
                <c:pt idx="662">
                  <c:v>2595</c:v>
                </c:pt>
                <c:pt idx="663">
                  <c:v>2596</c:v>
                </c:pt>
                <c:pt idx="664">
                  <c:v>2597</c:v>
                </c:pt>
                <c:pt idx="665">
                  <c:v>2598</c:v>
                </c:pt>
                <c:pt idx="666">
                  <c:v>2599</c:v>
                </c:pt>
                <c:pt idx="667">
                  <c:v>2600</c:v>
                </c:pt>
                <c:pt idx="668">
                  <c:v>2601</c:v>
                </c:pt>
                <c:pt idx="669">
                  <c:v>2602</c:v>
                </c:pt>
                <c:pt idx="670">
                  <c:v>2603</c:v>
                </c:pt>
                <c:pt idx="671">
                  <c:v>2604</c:v>
                </c:pt>
                <c:pt idx="672">
                  <c:v>2605</c:v>
                </c:pt>
                <c:pt idx="673">
                  <c:v>2606</c:v>
                </c:pt>
                <c:pt idx="674">
                  <c:v>2607</c:v>
                </c:pt>
                <c:pt idx="675">
                  <c:v>2608</c:v>
                </c:pt>
                <c:pt idx="676">
                  <c:v>2609</c:v>
                </c:pt>
                <c:pt idx="677">
                  <c:v>2610</c:v>
                </c:pt>
                <c:pt idx="678">
                  <c:v>2611</c:v>
                </c:pt>
                <c:pt idx="679">
                  <c:v>2612</c:v>
                </c:pt>
                <c:pt idx="680">
                  <c:v>2613</c:v>
                </c:pt>
                <c:pt idx="681">
                  <c:v>2614</c:v>
                </c:pt>
                <c:pt idx="682">
                  <c:v>2615</c:v>
                </c:pt>
                <c:pt idx="683">
                  <c:v>2616</c:v>
                </c:pt>
                <c:pt idx="684">
                  <c:v>2617</c:v>
                </c:pt>
                <c:pt idx="685">
                  <c:v>2618</c:v>
                </c:pt>
                <c:pt idx="686">
                  <c:v>2619</c:v>
                </c:pt>
                <c:pt idx="687">
                  <c:v>2620</c:v>
                </c:pt>
                <c:pt idx="688">
                  <c:v>2621</c:v>
                </c:pt>
                <c:pt idx="689">
                  <c:v>2622</c:v>
                </c:pt>
                <c:pt idx="690">
                  <c:v>2623</c:v>
                </c:pt>
                <c:pt idx="691">
                  <c:v>2624</c:v>
                </c:pt>
                <c:pt idx="692">
                  <c:v>2625</c:v>
                </c:pt>
                <c:pt idx="693">
                  <c:v>2626</c:v>
                </c:pt>
                <c:pt idx="694">
                  <c:v>2627</c:v>
                </c:pt>
                <c:pt idx="695">
                  <c:v>2628</c:v>
                </c:pt>
                <c:pt idx="696">
                  <c:v>2629</c:v>
                </c:pt>
                <c:pt idx="697">
                  <c:v>2630</c:v>
                </c:pt>
                <c:pt idx="698">
                  <c:v>2631</c:v>
                </c:pt>
                <c:pt idx="699">
                  <c:v>2632</c:v>
                </c:pt>
                <c:pt idx="700">
                  <c:v>2633</c:v>
                </c:pt>
                <c:pt idx="701">
                  <c:v>2634</c:v>
                </c:pt>
                <c:pt idx="702">
                  <c:v>2635</c:v>
                </c:pt>
                <c:pt idx="703">
                  <c:v>2636</c:v>
                </c:pt>
                <c:pt idx="704">
                  <c:v>2637</c:v>
                </c:pt>
                <c:pt idx="705">
                  <c:v>2638</c:v>
                </c:pt>
                <c:pt idx="706">
                  <c:v>2639</c:v>
                </c:pt>
                <c:pt idx="707">
                  <c:v>2640</c:v>
                </c:pt>
                <c:pt idx="708">
                  <c:v>2641</c:v>
                </c:pt>
                <c:pt idx="709">
                  <c:v>2642</c:v>
                </c:pt>
                <c:pt idx="710">
                  <c:v>2643</c:v>
                </c:pt>
                <c:pt idx="711">
                  <c:v>2644</c:v>
                </c:pt>
                <c:pt idx="712">
                  <c:v>2645</c:v>
                </c:pt>
                <c:pt idx="713">
                  <c:v>2646</c:v>
                </c:pt>
                <c:pt idx="714">
                  <c:v>2647</c:v>
                </c:pt>
                <c:pt idx="715">
                  <c:v>2648</c:v>
                </c:pt>
                <c:pt idx="716">
                  <c:v>2649</c:v>
                </c:pt>
                <c:pt idx="717">
                  <c:v>2650</c:v>
                </c:pt>
                <c:pt idx="718">
                  <c:v>2651</c:v>
                </c:pt>
                <c:pt idx="719">
                  <c:v>2652</c:v>
                </c:pt>
                <c:pt idx="720">
                  <c:v>2653</c:v>
                </c:pt>
                <c:pt idx="721">
                  <c:v>2654</c:v>
                </c:pt>
                <c:pt idx="722">
                  <c:v>2655</c:v>
                </c:pt>
                <c:pt idx="723">
                  <c:v>2656</c:v>
                </c:pt>
                <c:pt idx="724">
                  <c:v>2657</c:v>
                </c:pt>
                <c:pt idx="725">
                  <c:v>2658</c:v>
                </c:pt>
                <c:pt idx="726">
                  <c:v>2659</c:v>
                </c:pt>
                <c:pt idx="727">
                  <c:v>2660</c:v>
                </c:pt>
                <c:pt idx="728">
                  <c:v>2661</c:v>
                </c:pt>
                <c:pt idx="729">
                  <c:v>2662</c:v>
                </c:pt>
                <c:pt idx="730">
                  <c:v>2663</c:v>
                </c:pt>
                <c:pt idx="731">
                  <c:v>2664</c:v>
                </c:pt>
                <c:pt idx="732">
                  <c:v>2665</c:v>
                </c:pt>
                <c:pt idx="733">
                  <c:v>2666</c:v>
                </c:pt>
                <c:pt idx="734">
                  <c:v>2667</c:v>
                </c:pt>
                <c:pt idx="735">
                  <c:v>2668</c:v>
                </c:pt>
                <c:pt idx="736">
                  <c:v>2669</c:v>
                </c:pt>
                <c:pt idx="737">
                  <c:v>2670</c:v>
                </c:pt>
                <c:pt idx="738">
                  <c:v>2671</c:v>
                </c:pt>
                <c:pt idx="739">
                  <c:v>2672</c:v>
                </c:pt>
                <c:pt idx="740">
                  <c:v>2673</c:v>
                </c:pt>
                <c:pt idx="741">
                  <c:v>2674</c:v>
                </c:pt>
                <c:pt idx="742">
                  <c:v>2675</c:v>
                </c:pt>
                <c:pt idx="743">
                  <c:v>2676</c:v>
                </c:pt>
                <c:pt idx="744">
                  <c:v>2677</c:v>
                </c:pt>
                <c:pt idx="745">
                  <c:v>2678</c:v>
                </c:pt>
                <c:pt idx="746">
                  <c:v>2679</c:v>
                </c:pt>
                <c:pt idx="747">
                  <c:v>2680</c:v>
                </c:pt>
                <c:pt idx="748">
                  <c:v>2681</c:v>
                </c:pt>
                <c:pt idx="749">
                  <c:v>2682</c:v>
                </c:pt>
                <c:pt idx="750">
                  <c:v>2683</c:v>
                </c:pt>
                <c:pt idx="751">
                  <c:v>2684</c:v>
                </c:pt>
                <c:pt idx="752">
                  <c:v>2685</c:v>
                </c:pt>
                <c:pt idx="753">
                  <c:v>2686</c:v>
                </c:pt>
                <c:pt idx="754">
                  <c:v>2687</c:v>
                </c:pt>
                <c:pt idx="755">
                  <c:v>2688</c:v>
                </c:pt>
                <c:pt idx="756">
                  <c:v>2689</c:v>
                </c:pt>
                <c:pt idx="757">
                  <c:v>2690</c:v>
                </c:pt>
                <c:pt idx="758">
                  <c:v>2691</c:v>
                </c:pt>
                <c:pt idx="759">
                  <c:v>2692</c:v>
                </c:pt>
                <c:pt idx="760">
                  <c:v>2693</c:v>
                </c:pt>
                <c:pt idx="761">
                  <c:v>2694</c:v>
                </c:pt>
                <c:pt idx="762">
                  <c:v>2695</c:v>
                </c:pt>
                <c:pt idx="763">
                  <c:v>2696</c:v>
                </c:pt>
                <c:pt idx="764">
                  <c:v>2697</c:v>
                </c:pt>
                <c:pt idx="765">
                  <c:v>2698</c:v>
                </c:pt>
                <c:pt idx="766">
                  <c:v>2699</c:v>
                </c:pt>
                <c:pt idx="767">
                  <c:v>2700</c:v>
                </c:pt>
                <c:pt idx="768">
                  <c:v>2701</c:v>
                </c:pt>
                <c:pt idx="769">
                  <c:v>2702</c:v>
                </c:pt>
                <c:pt idx="770">
                  <c:v>2703</c:v>
                </c:pt>
                <c:pt idx="771">
                  <c:v>2704</c:v>
                </c:pt>
                <c:pt idx="772">
                  <c:v>2705</c:v>
                </c:pt>
                <c:pt idx="773">
                  <c:v>2706</c:v>
                </c:pt>
                <c:pt idx="774">
                  <c:v>2707</c:v>
                </c:pt>
                <c:pt idx="775">
                  <c:v>2708</c:v>
                </c:pt>
                <c:pt idx="776">
                  <c:v>2709</c:v>
                </c:pt>
                <c:pt idx="777">
                  <c:v>2710</c:v>
                </c:pt>
                <c:pt idx="778">
                  <c:v>2711</c:v>
                </c:pt>
                <c:pt idx="779">
                  <c:v>2712</c:v>
                </c:pt>
                <c:pt idx="780">
                  <c:v>2713</c:v>
                </c:pt>
                <c:pt idx="781">
                  <c:v>2714</c:v>
                </c:pt>
                <c:pt idx="782">
                  <c:v>2715</c:v>
                </c:pt>
                <c:pt idx="783">
                  <c:v>2716</c:v>
                </c:pt>
                <c:pt idx="784">
                  <c:v>2717</c:v>
                </c:pt>
                <c:pt idx="785">
                  <c:v>2718</c:v>
                </c:pt>
                <c:pt idx="786">
                  <c:v>2719</c:v>
                </c:pt>
                <c:pt idx="787">
                  <c:v>2720</c:v>
                </c:pt>
                <c:pt idx="788">
                  <c:v>2721</c:v>
                </c:pt>
                <c:pt idx="789">
                  <c:v>2722</c:v>
                </c:pt>
                <c:pt idx="790">
                  <c:v>2723</c:v>
                </c:pt>
                <c:pt idx="791">
                  <c:v>2724</c:v>
                </c:pt>
                <c:pt idx="792">
                  <c:v>2725</c:v>
                </c:pt>
                <c:pt idx="793">
                  <c:v>2726</c:v>
                </c:pt>
                <c:pt idx="794">
                  <c:v>2727</c:v>
                </c:pt>
                <c:pt idx="795">
                  <c:v>2728</c:v>
                </c:pt>
                <c:pt idx="796">
                  <c:v>2729</c:v>
                </c:pt>
                <c:pt idx="797">
                  <c:v>2730</c:v>
                </c:pt>
                <c:pt idx="798">
                  <c:v>2731</c:v>
                </c:pt>
                <c:pt idx="799">
                  <c:v>2732</c:v>
                </c:pt>
                <c:pt idx="800">
                  <c:v>2733</c:v>
                </c:pt>
                <c:pt idx="801">
                  <c:v>2734</c:v>
                </c:pt>
                <c:pt idx="802">
                  <c:v>2735</c:v>
                </c:pt>
                <c:pt idx="803">
                  <c:v>2736</c:v>
                </c:pt>
                <c:pt idx="804">
                  <c:v>2737</c:v>
                </c:pt>
                <c:pt idx="805">
                  <c:v>2738</c:v>
                </c:pt>
                <c:pt idx="806">
                  <c:v>2739</c:v>
                </c:pt>
                <c:pt idx="807">
                  <c:v>2740</c:v>
                </c:pt>
                <c:pt idx="808">
                  <c:v>2741</c:v>
                </c:pt>
                <c:pt idx="809">
                  <c:v>2742</c:v>
                </c:pt>
                <c:pt idx="810">
                  <c:v>2743</c:v>
                </c:pt>
                <c:pt idx="811">
                  <c:v>2744</c:v>
                </c:pt>
                <c:pt idx="812">
                  <c:v>2745</c:v>
                </c:pt>
                <c:pt idx="813">
                  <c:v>2746</c:v>
                </c:pt>
                <c:pt idx="814">
                  <c:v>2747</c:v>
                </c:pt>
                <c:pt idx="815">
                  <c:v>2748</c:v>
                </c:pt>
                <c:pt idx="816">
                  <c:v>2749</c:v>
                </c:pt>
                <c:pt idx="817">
                  <c:v>2750</c:v>
                </c:pt>
                <c:pt idx="818">
                  <c:v>2751</c:v>
                </c:pt>
                <c:pt idx="819">
                  <c:v>2752</c:v>
                </c:pt>
                <c:pt idx="820">
                  <c:v>2753</c:v>
                </c:pt>
                <c:pt idx="821">
                  <c:v>2754</c:v>
                </c:pt>
                <c:pt idx="822">
                  <c:v>2755</c:v>
                </c:pt>
                <c:pt idx="823">
                  <c:v>2756</c:v>
                </c:pt>
                <c:pt idx="824">
                  <c:v>2757</c:v>
                </c:pt>
                <c:pt idx="825">
                  <c:v>2758</c:v>
                </c:pt>
                <c:pt idx="826">
                  <c:v>2759</c:v>
                </c:pt>
                <c:pt idx="827">
                  <c:v>2760</c:v>
                </c:pt>
                <c:pt idx="828">
                  <c:v>2761</c:v>
                </c:pt>
                <c:pt idx="829">
                  <c:v>2762</c:v>
                </c:pt>
                <c:pt idx="830">
                  <c:v>2763</c:v>
                </c:pt>
                <c:pt idx="831">
                  <c:v>2764</c:v>
                </c:pt>
                <c:pt idx="832">
                  <c:v>2765</c:v>
                </c:pt>
                <c:pt idx="833">
                  <c:v>2766</c:v>
                </c:pt>
                <c:pt idx="834">
                  <c:v>2767</c:v>
                </c:pt>
                <c:pt idx="835">
                  <c:v>2768</c:v>
                </c:pt>
                <c:pt idx="836">
                  <c:v>2769</c:v>
                </c:pt>
                <c:pt idx="837">
                  <c:v>2770</c:v>
                </c:pt>
                <c:pt idx="838">
                  <c:v>2771</c:v>
                </c:pt>
                <c:pt idx="839">
                  <c:v>2772</c:v>
                </c:pt>
                <c:pt idx="840">
                  <c:v>2773</c:v>
                </c:pt>
                <c:pt idx="841">
                  <c:v>2774</c:v>
                </c:pt>
                <c:pt idx="842">
                  <c:v>2775</c:v>
                </c:pt>
                <c:pt idx="843">
                  <c:v>2776</c:v>
                </c:pt>
                <c:pt idx="844">
                  <c:v>2777</c:v>
                </c:pt>
                <c:pt idx="845">
                  <c:v>2778</c:v>
                </c:pt>
                <c:pt idx="846">
                  <c:v>2779</c:v>
                </c:pt>
                <c:pt idx="847">
                  <c:v>2780</c:v>
                </c:pt>
                <c:pt idx="848">
                  <c:v>2781</c:v>
                </c:pt>
                <c:pt idx="849">
                  <c:v>2782</c:v>
                </c:pt>
                <c:pt idx="850">
                  <c:v>2783</c:v>
                </c:pt>
                <c:pt idx="851">
                  <c:v>2784</c:v>
                </c:pt>
                <c:pt idx="852">
                  <c:v>2785</c:v>
                </c:pt>
                <c:pt idx="853">
                  <c:v>2786</c:v>
                </c:pt>
                <c:pt idx="854">
                  <c:v>2787</c:v>
                </c:pt>
                <c:pt idx="855">
                  <c:v>2788</c:v>
                </c:pt>
                <c:pt idx="856">
                  <c:v>2789</c:v>
                </c:pt>
                <c:pt idx="857">
                  <c:v>2790</c:v>
                </c:pt>
                <c:pt idx="858">
                  <c:v>2791</c:v>
                </c:pt>
                <c:pt idx="859">
                  <c:v>2792</c:v>
                </c:pt>
                <c:pt idx="860">
                  <c:v>2793</c:v>
                </c:pt>
                <c:pt idx="861">
                  <c:v>2794</c:v>
                </c:pt>
                <c:pt idx="862">
                  <c:v>2795</c:v>
                </c:pt>
                <c:pt idx="863">
                  <c:v>2796</c:v>
                </c:pt>
                <c:pt idx="864">
                  <c:v>2797</c:v>
                </c:pt>
                <c:pt idx="865">
                  <c:v>2798</c:v>
                </c:pt>
                <c:pt idx="866">
                  <c:v>2799</c:v>
                </c:pt>
                <c:pt idx="867">
                  <c:v>2800</c:v>
                </c:pt>
                <c:pt idx="868">
                  <c:v>2801</c:v>
                </c:pt>
                <c:pt idx="869">
                  <c:v>2802</c:v>
                </c:pt>
                <c:pt idx="870">
                  <c:v>2803</c:v>
                </c:pt>
                <c:pt idx="871">
                  <c:v>2804</c:v>
                </c:pt>
                <c:pt idx="872">
                  <c:v>2805</c:v>
                </c:pt>
                <c:pt idx="873">
                  <c:v>2806</c:v>
                </c:pt>
                <c:pt idx="874">
                  <c:v>2807</c:v>
                </c:pt>
                <c:pt idx="875">
                  <c:v>2808</c:v>
                </c:pt>
                <c:pt idx="876">
                  <c:v>2809</c:v>
                </c:pt>
                <c:pt idx="877">
                  <c:v>2810</c:v>
                </c:pt>
                <c:pt idx="878">
                  <c:v>2811</c:v>
                </c:pt>
                <c:pt idx="879">
                  <c:v>2812</c:v>
                </c:pt>
                <c:pt idx="880">
                  <c:v>2813</c:v>
                </c:pt>
                <c:pt idx="881">
                  <c:v>2814</c:v>
                </c:pt>
                <c:pt idx="882">
                  <c:v>2815</c:v>
                </c:pt>
                <c:pt idx="883">
                  <c:v>2816</c:v>
                </c:pt>
                <c:pt idx="884">
                  <c:v>2817</c:v>
                </c:pt>
                <c:pt idx="885">
                  <c:v>2818</c:v>
                </c:pt>
                <c:pt idx="886">
                  <c:v>2819</c:v>
                </c:pt>
                <c:pt idx="887">
                  <c:v>2820</c:v>
                </c:pt>
                <c:pt idx="888">
                  <c:v>2821</c:v>
                </c:pt>
                <c:pt idx="889">
                  <c:v>2822</c:v>
                </c:pt>
                <c:pt idx="890">
                  <c:v>2823</c:v>
                </c:pt>
                <c:pt idx="891">
                  <c:v>2824</c:v>
                </c:pt>
                <c:pt idx="892">
                  <c:v>2825</c:v>
                </c:pt>
                <c:pt idx="893">
                  <c:v>2826</c:v>
                </c:pt>
                <c:pt idx="894">
                  <c:v>2827</c:v>
                </c:pt>
                <c:pt idx="895">
                  <c:v>2828</c:v>
                </c:pt>
                <c:pt idx="896">
                  <c:v>2829</c:v>
                </c:pt>
                <c:pt idx="897">
                  <c:v>2830</c:v>
                </c:pt>
                <c:pt idx="898">
                  <c:v>2831</c:v>
                </c:pt>
                <c:pt idx="899">
                  <c:v>2832</c:v>
                </c:pt>
                <c:pt idx="900">
                  <c:v>2833</c:v>
                </c:pt>
                <c:pt idx="901">
                  <c:v>2834</c:v>
                </c:pt>
                <c:pt idx="902">
                  <c:v>2835</c:v>
                </c:pt>
                <c:pt idx="903">
                  <c:v>2836</c:v>
                </c:pt>
                <c:pt idx="904">
                  <c:v>2837</c:v>
                </c:pt>
                <c:pt idx="905">
                  <c:v>2838</c:v>
                </c:pt>
                <c:pt idx="906">
                  <c:v>2839</c:v>
                </c:pt>
                <c:pt idx="907">
                  <c:v>2840</c:v>
                </c:pt>
                <c:pt idx="908">
                  <c:v>2841</c:v>
                </c:pt>
                <c:pt idx="909">
                  <c:v>2842</c:v>
                </c:pt>
                <c:pt idx="910">
                  <c:v>2843</c:v>
                </c:pt>
                <c:pt idx="911">
                  <c:v>2844</c:v>
                </c:pt>
                <c:pt idx="912">
                  <c:v>2845</c:v>
                </c:pt>
                <c:pt idx="913">
                  <c:v>2846</c:v>
                </c:pt>
                <c:pt idx="914">
                  <c:v>2847</c:v>
                </c:pt>
                <c:pt idx="915">
                  <c:v>2848</c:v>
                </c:pt>
                <c:pt idx="916">
                  <c:v>2849</c:v>
                </c:pt>
                <c:pt idx="917">
                  <c:v>2850</c:v>
                </c:pt>
                <c:pt idx="918">
                  <c:v>2851</c:v>
                </c:pt>
                <c:pt idx="919">
                  <c:v>2852</c:v>
                </c:pt>
                <c:pt idx="920">
                  <c:v>2853</c:v>
                </c:pt>
                <c:pt idx="921">
                  <c:v>2854</c:v>
                </c:pt>
                <c:pt idx="922">
                  <c:v>2855</c:v>
                </c:pt>
                <c:pt idx="923">
                  <c:v>2856</c:v>
                </c:pt>
                <c:pt idx="924">
                  <c:v>2857</c:v>
                </c:pt>
                <c:pt idx="925">
                  <c:v>2858</c:v>
                </c:pt>
                <c:pt idx="926">
                  <c:v>2859</c:v>
                </c:pt>
                <c:pt idx="927">
                  <c:v>2860</c:v>
                </c:pt>
                <c:pt idx="928">
                  <c:v>2861</c:v>
                </c:pt>
                <c:pt idx="929">
                  <c:v>2862</c:v>
                </c:pt>
                <c:pt idx="930">
                  <c:v>2863</c:v>
                </c:pt>
                <c:pt idx="931">
                  <c:v>2864</c:v>
                </c:pt>
                <c:pt idx="932">
                  <c:v>2865</c:v>
                </c:pt>
                <c:pt idx="933">
                  <c:v>2866</c:v>
                </c:pt>
                <c:pt idx="934">
                  <c:v>2867</c:v>
                </c:pt>
                <c:pt idx="935">
                  <c:v>2868</c:v>
                </c:pt>
                <c:pt idx="936">
                  <c:v>2869</c:v>
                </c:pt>
                <c:pt idx="937">
                  <c:v>2870</c:v>
                </c:pt>
                <c:pt idx="938">
                  <c:v>2871</c:v>
                </c:pt>
                <c:pt idx="939">
                  <c:v>2872</c:v>
                </c:pt>
                <c:pt idx="940">
                  <c:v>2873</c:v>
                </c:pt>
                <c:pt idx="941">
                  <c:v>2874</c:v>
                </c:pt>
                <c:pt idx="942">
                  <c:v>2875</c:v>
                </c:pt>
                <c:pt idx="943">
                  <c:v>2876</c:v>
                </c:pt>
                <c:pt idx="944">
                  <c:v>2877</c:v>
                </c:pt>
                <c:pt idx="945">
                  <c:v>2878</c:v>
                </c:pt>
                <c:pt idx="946">
                  <c:v>2879</c:v>
                </c:pt>
                <c:pt idx="947">
                  <c:v>2880</c:v>
                </c:pt>
                <c:pt idx="948">
                  <c:v>2881</c:v>
                </c:pt>
                <c:pt idx="949">
                  <c:v>2882</c:v>
                </c:pt>
                <c:pt idx="950">
                  <c:v>2883</c:v>
                </c:pt>
                <c:pt idx="951">
                  <c:v>2884</c:v>
                </c:pt>
                <c:pt idx="952">
                  <c:v>2885</c:v>
                </c:pt>
                <c:pt idx="953">
                  <c:v>2886</c:v>
                </c:pt>
                <c:pt idx="954">
                  <c:v>2887</c:v>
                </c:pt>
                <c:pt idx="955">
                  <c:v>2888</c:v>
                </c:pt>
                <c:pt idx="956">
                  <c:v>2889</c:v>
                </c:pt>
                <c:pt idx="957">
                  <c:v>2890</c:v>
                </c:pt>
                <c:pt idx="958">
                  <c:v>2891</c:v>
                </c:pt>
                <c:pt idx="959">
                  <c:v>2892</c:v>
                </c:pt>
                <c:pt idx="960">
                  <c:v>2893</c:v>
                </c:pt>
                <c:pt idx="961">
                  <c:v>2894</c:v>
                </c:pt>
                <c:pt idx="962">
                  <c:v>2895</c:v>
                </c:pt>
                <c:pt idx="963">
                  <c:v>2896</c:v>
                </c:pt>
                <c:pt idx="964">
                  <c:v>2897</c:v>
                </c:pt>
                <c:pt idx="965">
                  <c:v>2898</c:v>
                </c:pt>
                <c:pt idx="966">
                  <c:v>2899</c:v>
                </c:pt>
                <c:pt idx="967">
                  <c:v>2900</c:v>
                </c:pt>
                <c:pt idx="968">
                  <c:v>2901</c:v>
                </c:pt>
                <c:pt idx="969">
                  <c:v>2902</c:v>
                </c:pt>
                <c:pt idx="970">
                  <c:v>2903</c:v>
                </c:pt>
                <c:pt idx="971">
                  <c:v>2904</c:v>
                </c:pt>
                <c:pt idx="972">
                  <c:v>2905</c:v>
                </c:pt>
                <c:pt idx="973">
                  <c:v>2906</c:v>
                </c:pt>
                <c:pt idx="974">
                  <c:v>2907</c:v>
                </c:pt>
                <c:pt idx="975">
                  <c:v>2908</c:v>
                </c:pt>
                <c:pt idx="976">
                  <c:v>2909</c:v>
                </c:pt>
                <c:pt idx="977">
                  <c:v>2910</c:v>
                </c:pt>
                <c:pt idx="978">
                  <c:v>2911</c:v>
                </c:pt>
                <c:pt idx="979">
                  <c:v>2912</c:v>
                </c:pt>
                <c:pt idx="980">
                  <c:v>2913</c:v>
                </c:pt>
                <c:pt idx="981">
                  <c:v>2914</c:v>
                </c:pt>
                <c:pt idx="982">
                  <c:v>2915</c:v>
                </c:pt>
              </c:numCache>
            </c:numRef>
          </c:xVal>
          <c:yVal>
            <c:numRef>
              <c:f>Sheet1!$B$1:$B$983</c:f>
              <c:numCache>
                <c:formatCode>General</c:formatCode>
                <c:ptCount val="983"/>
                <c:pt idx="0">
                  <c:v>46.217297000000002</c:v>
                </c:pt>
                <c:pt idx="1">
                  <c:v>47.101779999999998</c:v>
                </c:pt>
                <c:pt idx="2">
                  <c:v>47.981555999999998</c:v>
                </c:pt>
                <c:pt idx="3">
                  <c:v>48.856529000000002</c:v>
                </c:pt>
                <c:pt idx="4">
                  <c:v>49.726619999999997</c:v>
                </c:pt>
                <c:pt idx="5">
                  <c:v>50.591571999999999</c:v>
                </c:pt>
                <c:pt idx="6">
                  <c:v>51.451630000000002</c:v>
                </c:pt>
                <c:pt idx="7">
                  <c:v>52.306545</c:v>
                </c:pt>
                <c:pt idx="8">
                  <c:v>53.156227000000001</c:v>
                </c:pt>
                <c:pt idx="9">
                  <c:v>54.000591</c:v>
                </c:pt>
                <c:pt idx="10">
                  <c:v>54.839557999999997</c:v>
                </c:pt>
                <c:pt idx="11">
                  <c:v>55.673042000000002</c:v>
                </c:pt>
                <c:pt idx="12">
                  <c:v>56.500957</c:v>
                </c:pt>
                <c:pt idx="13">
                  <c:v>57.323062999999998</c:v>
                </c:pt>
                <c:pt idx="14">
                  <c:v>58.139598999999997</c:v>
                </c:pt>
                <c:pt idx="15">
                  <c:v>58.950316999999998</c:v>
                </c:pt>
                <c:pt idx="16">
                  <c:v>59.755138000000002</c:v>
                </c:pt>
                <c:pt idx="17">
                  <c:v>60.553986000000002</c:v>
                </c:pt>
                <c:pt idx="18">
                  <c:v>61.346778999999998</c:v>
                </c:pt>
                <c:pt idx="19">
                  <c:v>62.133437999999998</c:v>
                </c:pt>
                <c:pt idx="20">
                  <c:v>62.913879000000001</c:v>
                </c:pt>
                <c:pt idx="21">
                  <c:v>63.688029999999998</c:v>
                </c:pt>
                <c:pt idx="22">
                  <c:v>64.455665999999994</c:v>
                </c:pt>
                <c:pt idx="23">
                  <c:v>65.217010000000002</c:v>
                </c:pt>
                <c:pt idx="24">
                  <c:v>65.971824999999995</c:v>
                </c:pt>
                <c:pt idx="25">
                  <c:v>66.720039</c:v>
                </c:pt>
                <c:pt idx="26">
                  <c:v>67.461585999999997</c:v>
                </c:pt>
                <c:pt idx="27">
                  <c:v>68.196387999999999</c:v>
                </c:pt>
                <c:pt idx="28">
                  <c:v>68.924369999999996</c:v>
                </c:pt>
                <c:pt idx="29">
                  <c:v>69.645454000000001</c:v>
                </c:pt>
                <c:pt idx="30">
                  <c:v>70.359443999999996</c:v>
                </c:pt>
                <c:pt idx="31">
                  <c:v>71.066535999999999</c:v>
                </c:pt>
                <c:pt idx="32">
                  <c:v>71.766518000000005</c:v>
                </c:pt>
                <c:pt idx="33">
                  <c:v>72.459320000000005</c:v>
                </c:pt>
                <c:pt idx="34">
                  <c:v>73.144874999999999</c:v>
                </c:pt>
                <c:pt idx="35">
                  <c:v>73.823120000000003</c:v>
                </c:pt>
                <c:pt idx="36">
                  <c:v>74.493979999999993</c:v>
                </c:pt>
                <c:pt idx="37">
                  <c:v>75.157393999999996</c:v>
                </c:pt>
                <c:pt idx="38">
                  <c:v>75.813164</c:v>
                </c:pt>
                <c:pt idx="39">
                  <c:v>76.461478999999997</c:v>
                </c:pt>
                <c:pt idx="40">
                  <c:v>77.102142000000001</c:v>
                </c:pt>
                <c:pt idx="41">
                  <c:v>77.735100000000003</c:v>
                </c:pt>
                <c:pt idx="42">
                  <c:v>78.360291000000004</c:v>
                </c:pt>
                <c:pt idx="43">
                  <c:v>78.977637999999999</c:v>
                </c:pt>
                <c:pt idx="44">
                  <c:v>79.587081999999995</c:v>
                </c:pt>
                <c:pt idx="45">
                  <c:v>80.188575999999998</c:v>
                </c:pt>
                <c:pt idx="46">
                  <c:v>80.782043000000002</c:v>
                </c:pt>
                <c:pt idx="47">
                  <c:v>81.367332000000005</c:v>
                </c:pt>
                <c:pt idx="48">
                  <c:v>81.944587999999996</c:v>
                </c:pt>
                <c:pt idx="49">
                  <c:v>82.513649000000001</c:v>
                </c:pt>
                <c:pt idx="50">
                  <c:v>83.074462999999994</c:v>
                </c:pt>
                <c:pt idx="51">
                  <c:v>83.626960999999994</c:v>
                </c:pt>
                <c:pt idx="52">
                  <c:v>84.171104</c:v>
                </c:pt>
                <c:pt idx="53">
                  <c:v>84.706824999999995</c:v>
                </c:pt>
                <c:pt idx="54">
                  <c:v>85.234076999999999</c:v>
                </c:pt>
                <c:pt idx="55">
                  <c:v>85.752707999999998</c:v>
                </c:pt>
                <c:pt idx="56">
                  <c:v>86.262862999999996</c:v>
                </c:pt>
                <c:pt idx="57">
                  <c:v>86.764388999999994</c:v>
                </c:pt>
                <c:pt idx="58">
                  <c:v>87.257239999999996</c:v>
                </c:pt>
                <c:pt idx="59">
                  <c:v>87.741364000000004</c:v>
                </c:pt>
                <c:pt idx="60">
                  <c:v>88.216721000000007</c:v>
                </c:pt>
                <c:pt idx="61">
                  <c:v>88.683243000000004</c:v>
                </c:pt>
                <c:pt idx="62">
                  <c:v>89.140906999999999</c:v>
                </c:pt>
                <c:pt idx="63">
                  <c:v>89.589568999999997</c:v>
                </c:pt>
                <c:pt idx="64">
                  <c:v>90.029349999999994</c:v>
                </c:pt>
                <c:pt idx="65">
                  <c:v>90.460136000000006</c:v>
                </c:pt>
                <c:pt idx="66">
                  <c:v>90.881873999999996</c:v>
                </c:pt>
                <c:pt idx="67">
                  <c:v>91.294524999999993</c:v>
                </c:pt>
                <c:pt idx="68">
                  <c:v>91.698043999999996</c:v>
                </c:pt>
                <c:pt idx="69">
                  <c:v>92.092392000000004</c:v>
                </c:pt>
                <c:pt idx="70">
                  <c:v>92.477530999999999</c:v>
                </c:pt>
                <c:pt idx="71">
                  <c:v>92.853424000000004</c:v>
                </c:pt>
                <c:pt idx="72">
                  <c:v>93.219963000000007</c:v>
                </c:pt>
                <c:pt idx="73">
                  <c:v>93.577247999999997</c:v>
                </c:pt>
                <c:pt idx="74">
                  <c:v>93.925179</c:v>
                </c:pt>
                <c:pt idx="75">
                  <c:v>94.263710000000003</c:v>
                </c:pt>
                <c:pt idx="76">
                  <c:v>94.592819000000006</c:v>
                </c:pt>
                <c:pt idx="77">
                  <c:v>94.912468000000004</c:v>
                </c:pt>
                <c:pt idx="78">
                  <c:v>95.222626000000005</c:v>
                </c:pt>
                <c:pt idx="79">
                  <c:v>95.523253999999994</c:v>
                </c:pt>
                <c:pt idx="80">
                  <c:v>95.814284999999998</c:v>
                </c:pt>
                <c:pt idx="81">
                  <c:v>96.095787000000001</c:v>
                </c:pt>
                <c:pt idx="82">
                  <c:v>96.367676000000003</c:v>
                </c:pt>
                <c:pt idx="83">
                  <c:v>96.629929000000004</c:v>
                </c:pt>
                <c:pt idx="84">
                  <c:v>96.882523000000006</c:v>
                </c:pt>
                <c:pt idx="85">
                  <c:v>97.125427000000002</c:v>
                </c:pt>
                <c:pt idx="86">
                  <c:v>97.358611999999994</c:v>
                </c:pt>
                <c:pt idx="87">
                  <c:v>97.582069000000004</c:v>
                </c:pt>
                <c:pt idx="88">
                  <c:v>97.795722999999995</c:v>
                </c:pt>
                <c:pt idx="89">
                  <c:v>97.999640999999997</c:v>
                </c:pt>
                <c:pt idx="90">
                  <c:v>98.193755999999993</c:v>
                </c:pt>
                <c:pt idx="91">
                  <c:v>98.378051999999997</c:v>
                </c:pt>
                <c:pt idx="92">
                  <c:v>98.552513000000005</c:v>
                </c:pt>
                <c:pt idx="93">
                  <c:v>98.717117000000002</c:v>
                </c:pt>
                <c:pt idx="94">
                  <c:v>98.871841000000003</c:v>
                </c:pt>
                <c:pt idx="95">
                  <c:v>99.016684999999995</c:v>
                </c:pt>
                <c:pt idx="96">
                  <c:v>99.151627000000005</c:v>
                </c:pt>
                <c:pt idx="97">
                  <c:v>99.276634000000001</c:v>
                </c:pt>
                <c:pt idx="98">
                  <c:v>99.391730999999993</c:v>
                </c:pt>
                <c:pt idx="99">
                  <c:v>99.496887000000001</c:v>
                </c:pt>
                <c:pt idx="100">
                  <c:v>99.592101999999997</c:v>
                </c:pt>
                <c:pt idx="101">
                  <c:v>99.677352999999997</c:v>
                </c:pt>
                <c:pt idx="102">
                  <c:v>99.752632000000006</c:v>
                </c:pt>
                <c:pt idx="103">
                  <c:v>99.817939999999993</c:v>
                </c:pt>
                <c:pt idx="104">
                  <c:v>99.873260000000002</c:v>
                </c:pt>
                <c:pt idx="105">
                  <c:v>99.918593999999999</c:v>
                </c:pt>
                <c:pt idx="106">
                  <c:v>99.953941</c:v>
                </c:pt>
                <c:pt idx="107">
                  <c:v>99.979286000000002</c:v>
                </c:pt>
                <c:pt idx="108">
                  <c:v>99.994643999999994</c:v>
                </c:pt>
                <c:pt idx="109">
                  <c:v>99.999992000000006</c:v>
                </c:pt>
                <c:pt idx="110">
                  <c:v>99.995345999999998</c:v>
                </c:pt>
                <c:pt idx="111">
                  <c:v>99.980698000000004</c:v>
                </c:pt>
                <c:pt idx="112">
                  <c:v>99.956055000000006</c:v>
                </c:pt>
                <c:pt idx="113">
                  <c:v>99.921417000000005</c:v>
                </c:pt>
                <c:pt idx="114">
                  <c:v>99.876784999999998</c:v>
                </c:pt>
                <c:pt idx="115">
                  <c:v>99.822165999999996</c:v>
                </c:pt>
                <c:pt idx="116">
                  <c:v>99.757560999999995</c:v>
                </c:pt>
                <c:pt idx="117">
                  <c:v>99.682975999999996</c:v>
                </c:pt>
                <c:pt idx="118">
                  <c:v>99.598433999999997</c:v>
                </c:pt>
                <c:pt idx="119">
                  <c:v>99.503922000000003</c:v>
                </c:pt>
                <c:pt idx="120">
                  <c:v>99.399460000000005</c:v>
                </c:pt>
                <c:pt idx="121">
                  <c:v>99.285065000000003</c:v>
                </c:pt>
                <c:pt idx="122">
                  <c:v>99.160758999999999</c:v>
                </c:pt>
                <c:pt idx="123">
                  <c:v>99.026520000000005</c:v>
                </c:pt>
                <c:pt idx="124">
                  <c:v>98.882369999999995</c:v>
                </c:pt>
                <c:pt idx="125">
                  <c:v>98.728333000000006</c:v>
                </c:pt>
                <c:pt idx="126">
                  <c:v>98.564430000000002</c:v>
                </c:pt>
                <c:pt idx="127">
                  <c:v>98.390663000000004</c:v>
                </c:pt>
                <c:pt idx="128">
                  <c:v>98.207061999999993</c:v>
                </c:pt>
                <c:pt idx="129">
                  <c:v>98.013633999999996</c:v>
                </c:pt>
                <c:pt idx="130">
                  <c:v>97.810447999999994</c:v>
                </c:pt>
                <c:pt idx="131">
                  <c:v>97.597442999999998</c:v>
                </c:pt>
                <c:pt idx="132">
                  <c:v>97.374672000000004</c:v>
                </c:pt>
                <c:pt idx="133">
                  <c:v>97.142166000000003</c:v>
                </c:pt>
                <c:pt idx="134">
                  <c:v>96.899947999999995</c:v>
                </c:pt>
                <c:pt idx="135">
                  <c:v>96.648041000000006</c:v>
                </c:pt>
                <c:pt idx="136">
                  <c:v>96.386466999999996</c:v>
                </c:pt>
                <c:pt idx="137">
                  <c:v>96.115250000000003</c:v>
                </c:pt>
                <c:pt idx="138">
                  <c:v>95.834479999999999</c:v>
                </c:pt>
                <c:pt idx="139">
                  <c:v>95.544075000000007</c:v>
                </c:pt>
                <c:pt idx="140">
                  <c:v>95.244110000000006</c:v>
                </c:pt>
                <c:pt idx="141">
                  <c:v>94.934623999999999</c:v>
                </c:pt>
                <c:pt idx="142">
                  <c:v>94.615645999999998</c:v>
                </c:pt>
                <c:pt idx="143">
                  <c:v>94.287200999999996</c:v>
                </c:pt>
                <c:pt idx="144">
                  <c:v>93.949325999999999</c:v>
                </c:pt>
                <c:pt idx="145">
                  <c:v>93.602058</c:v>
                </c:pt>
                <c:pt idx="146">
                  <c:v>93.245429999999999</c:v>
                </c:pt>
                <c:pt idx="147">
                  <c:v>92.879554999999996</c:v>
                </c:pt>
                <c:pt idx="148">
                  <c:v>92.504311000000001</c:v>
                </c:pt>
                <c:pt idx="149">
                  <c:v>92.119820000000004</c:v>
                </c:pt>
                <c:pt idx="150">
                  <c:v>91.726119999999995</c:v>
                </c:pt>
                <c:pt idx="151">
                  <c:v>91.323241999999993</c:v>
                </c:pt>
                <c:pt idx="152">
                  <c:v>90.911240000000006</c:v>
                </c:pt>
                <c:pt idx="153">
                  <c:v>90.490134999999995</c:v>
                </c:pt>
                <c:pt idx="154">
                  <c:v>90.059989999999999</c:v>
                </c:pt>
                <c:pt idx="155">
                  <c:v>89.620918000000003</c:v>
                </c:pt>
                <c:pt idx="156">
                  <c:v>89.172805999999994</c:v>
                </c:pt>
                <c:pt idx="157">
                  <c:v>88.715767</c:v>
                </c:pt>
                <c:pt idx="158">
                  <c:v>88.249863000000005</c:v>
                </c:pt>
                <c:pt idx="159">
                  <c:v>87.775131000000002</c:v>
                </c:pt>
                <c:pt idx="160">
                  <c:v>87.291625999999994</c:v>
                </c:pt>
                <c:pt idx="161">
                  <c:v>86.799385000000001</c:v>
                </c:pt>
                <c:pt idx="162">
                  <c:v>86.298469999999995</c:v>
                </c:pt>
                <c:pt idx="163">
                  <c:v>85.789017000000001</c:v>
                </c:pt>
                <c:pt idx="164">
                  <c:v>85.270897000000005</c:v>
                </c:pt>
                <c:pt idx="165">
                  <c:v>84.744240000000005</c:v>
                </c:pt>
                <c:pt idx="166">
                  <c:v>84.209114</c:v>
                </c:pt>
                <c:pt idx="167">
                  <c:v>83.665565000000001</c:v>
                </c:pt>
                <c:pt idx="168">
                  <c:v>83.113647</c:v>
                </c:pt>
                <c:pt idx="169">
                  <c:v>82.553421</c:v>
                </c:pt>
                <c:pt idx="170">
                  <c:v>81.984939999999995</c:v>
                </c:pt>
                <c:pt idx="171">
                  <c:v>81.408257000000006</c:v>
                </c:pt>
                <c:pt idx="172">
                  <c:v>80.823539999999994</c:v>
                </c:pt>
                <c:pt idx="173">
                  <c:v>80.230637000000002</c:v>
                </c:pt>
                <c:pt idx="174">
                  <c:v>79.629706999999996</c:v>
                </c:pt>
                <c:pt idx="175">
                  <c:v>79.020820999999998</c:v>
                </c:pt>
                <c:pt idx="176">
                  <c:v>78.404030000000006</c:v>
                </c:pt>
                <c:pt idx="177">
                  <c:v>77.779387999999997</c:v>
                </c:pt>
                <c:pt idx="178">
                  <c:v>77.146979999999999</c:v>
                </c:pt>
                <c:pt idx="179">
                  <c:v>76.506850999999997</c:v>
                </c:pt>
                <c:pt idx="180">
                  <c:v>75.859200000000001</c:v>
                </c:pt>
                <c:pt idx="181">
                  <c:v>75.203834999999998</c:v>
                </c:pt>
                <c:pt idx="182">
                  <c:v>74.540954999999997</c:v>
                </c:pt>
                <c:pt idx="183">
                  <c:v>73.870613000000006</c:v>
                </c:pt>
                <c:pt idx="184">
                  <c:v>73.192886000000001</c:v>
                </c:pt>
                <c:pt idx="185">
                  <c:v>72.507842999999994</c:v>
                </c:pt>
                <c:pt idx="186">
                  <c:v>71.815544000000003</c:v>
                </c:pt>
                <c:pt idx="187">
                  <c:v>71.116066000000004</c:v>
                </c:pt>
                <c:pt idx="188">
                  <c:v>70.409615000000002</c:v>
                </c:pt>
                <c:pt idx="189">
                  <c:v>69.695983999999996</c:v>
                </c:pt>
                <c:pt idx="190">
                  <c:v>68.975387999999995</c:v>
                </c:pt>
                <c:pt idx="191">
                  <c:v>68.247887000000006</c:v>
                </c:pt>
                <c:pt idx="192">
                  <c:v>67.513565</c:v>
                </c:pt>
                <c:pt idx="193">
                  <c:v>66.772491000000002</c:v>
                </c:pt>
                <c:pt idx="194">
                  <c:v>66.024742000000003</c:v>
                </c:pt>
                <c:pt idx="195">
                  <c:v>65.270386000000002</c:v>
                </c:pt>
                <c:pt idx="196">
                  <c:v>64.509506000000002</c:v>
                </c:pt>
                <c:pt idx="197">
                  <c:v>63.742317</c:v>
                </c:pt>
                <c:pt idx="198">
                  <c:v>62.968612999999998</c:v>
                </c:pt>
                <c:pt idx="199">
                  <c:v>62.188609999999997</c:v>
                </c:pt>
                <c:pt idx="200">
                  <c:v>61.402386</c:v>
                </c:pt>
                <c:pt idx="201">
                  <c:v>60.610022999999998</c:v>
                </c:pt>
                <c:pt idx="202">
                  <c:v>59.811599999999999</c:v>
                </c:pt>
                <c:pt idx="203">
                  <c:v>59.007195000000003</c:v>
                </c:pt>
                <c:pt idx="204">
                  <c:v>58.196888000000001</c:v>
                </c:pt>
                <c:pt idx="205">
                  <c:v>57.380920000000003</c:v>
                </c:pt>
                <c:pt idx="206">
                  <c:v>56.559055000000001</c:v>
                </c:pt>
                <c:pt idx="207">
                  <c:v>55.731537000000003</c:v>
                </c:pt>
                <c:pt idx="208">
                  <c:v>54.898445000000002</c:v>
                </c:pt>
                <c:pt idx="209">
                  <c:v>54.05986</c:v>
                </c:pt>
                <c:pt idx="210">
                  <c:v>53.215873999999999</c:v>
                </c:pt>
                <c:pt idx="211">
                  <c:v>52.366562000000002</c:v>
                </c:pt>
                <c:pt idx="212">
                  <c:v>51.512011999999999</c:v>
                </c:pt>
                <c:pt idx="213">
                  <c:v>50.652481000000002</c:v>
                </c:pt>
                <c:pt idx="214">
                  <c:v>49.787716000000003</c:v>
                </c:pt>
                <c:pt idx="215">
                  <c:v>48.917973000000003</c:v>
                </c:pt>
                <c:pt idx="216">
                  <c:v>48.043339000000003</c:v>
                </c:pt>
                <c:pt idx="217">
                  <c:v>47.163898000000003</c:v>
                </c:pt>
                <c:pt idx="218">
                  <c:v>46.279743000000003</c:v>
                </c:pt>
                <c:pt idx="219">
                  <c:v>45.390960999999997</c:v>
                </c:pt>
                <c:pt idx="220">
                  <c:v>44.497638999999999</c:v>
                </c:pt>
                <c:pt idx="221">
                  <c:v>43.599865000000001</c:v>
                </c:pt>
                <c:pt idx="222">
                  <c:v>42.697906000000003</c:v>
                </c:pt>
                <c:pt idx="223">
                  <c:v>41.791504000000003</c:v>
                </c:pt>
                <c:pt idx="224">
                  <c:v>40.880920000000003</c:v>
                </c:pt>
                <c:pt idx="225">
                  <c:v>39.966251</c:v>
                </c:pt>
                <c:pt idx="226">
                  <c:v>39.047584999999998</c:v>
                </c:pt>
                <c:pt idx="227">
                  <c:v>38.125014999999998</c:v>
                </c:pt>
                <c:pt idx="228">
                  <c:v>37.198630999999999</c:v>
                </c:pt>
                <c:pt idx="229">
                  <c:v>36.268523999999999</c:v>
                </c:pt>
                <c:pt idx="230">
                  <c:v>35.334972</c:v>
                </c:pt>
                <c:pt idx="231">
                  <c:v>34.397708999999999</c:v>
                </c:pt>
                <c:pt idx="232">
                  <c:v>33.457005000000002</c:v>
                </c:pt>
                <c:pt idx="233">
                  <c:v>32.512954999999998</c:v>
                </c:pt>
                <c:pt idx="234">
                  <c:v>31.565655</c:v>
                </c:pt>
                <c:pt idx="235">
                  <c:v>30.615196000000001</c:v>
                </c:pt>
                <c:pt idx="236">
                  <c:v>29.661677999999998</c:v>
                </c:pt>
                <c:pt idx="237">
                  <c:v>28.705193000000001</c:v>
                </c:pt>
                <c:pt idx="238">
                  <c:v>27.746019</c:v>
                </c:pt>
                <c:pt idx="239">
                  <c:v>26.783888000000001</c:v>
                </c:pt>
                <c:pt idx="240">
                  <c:v>25.81908</c:v>
                </c:pt>
                <c:pt idx="241">
                  <c:v>24.851687999999999</c:v>
                </c:pt>
                <c:pt idx="242">
                  <c:v>23.881813000000001</c:v>
                </c:pt>
                <c:pt idx="243">
                  <c:v>22.909548000000001</c:v>
                </c:pt>
                <c:pt idx="244">
                  <c:v>21.934992000000001</c:v>
                </c:pt>
                <c:pt idx="245">
                  <c:v>20.958241999999998</c:v>
                </c:pt>
                <c:pt idx="246">
                  <c:v>19.979399000000001</c:v>
                </c:pt>
                <c:pt idx="247">
                  <c:v>18.998743000000001</c:v>
                </c:pt>
                <c:pt idx="248">
                  <c:v>18.016000999999999</c:v>
                </c:pt>
                <c:pt idx="249">
                  <c:v>17.031455999999999</c:v>
                </c:pt>
                <c:pt idx="250">
                  <c:v>16.045207999999999</c:v>
                </c:pt>
                <c:pt idx="251">
                  <c:v>15.057356</c:v>
                </c:pt>
                <c:pt idx="252">
                  <c:v>14.067997999999999</c:v>
                </c:pt>
                <c:pt idx="253">
                  <c:v>13.077233</c:v>
                </c:pt>
                <c:pt idx="254">
                  <c:v>12.085160999999999</c:v>
                </c:pt>
                <c:pt idx="255">
                  <c:v>11.09207</c:v>
                </c:pt>
                <c:pt idx="256">
                  <c:v>10.097678999999999</c:v>
                </c:pt>
                <c:pt idx="257">
                  <c:v>9.1022800000000004</c:v>
                </c:pt>
                <c:pt idx="258">
                  <c:v>8.105969</c:v>
                </c:pt>
                <c:pt idx="259">
                  <c:v>7.1088490000000002</c:v>
                </c:pt>
                <c:pt idx="260">
                  <c:v>6.1110170000000004</c:v>
                </c:pt>
                <c:pt idx="261">
                  <c:v>5.1125740000000004</c:v>
                </c:pt>
                <c:pt idx="262">
                  <c:v>4.1136200000000001</c:v>
                </c:pt>
                <c:pt idx="263">
                  <c:v>3.1144449999999999</c:v>
                </c:pt>
                <c:pt idx="264">
                  <c:v>2.1147689999999999</c:v>
                </c:pt>
                <c:pt idx="265">
                  <c:v>1.1148800000000001</c:v>
                </c:pt>
                <c:pt idx="266">
                  <c:v>0.11488</c:v>
                </c:pt>
                <c:pt idx="267">
                  <c:v>-0.885131</c:v>
                </c:pt>
                <c:pt idx="268">
                  <c:v>-1.885054</c:v>
                </c:pt>
                <c:pt idx="269">
                  <c:v>-2.8847879999999999</c:v>
                </c:pt>
                <c:pt idx="270">
                  <c:v>-3.8842340000000002</c:v>
                </c:pt>
                <c:pt idx="271">
                  <c:v>-4.8832909999999998</c:v>
                </c:pt>
                <c:pt idx="272">
                  <c:v>-5.8816699999999997</c:v>
                </c:pt>
                <c:pt idx="273">
                  <c:v>-6.879651</c:v>
                </c:pt>
                <c:pt idx="274">
                  <c:v>-7.8769439999999999</c:v>
                </c:pt>
                <c:pt idx="275">
                  <c:v>-8.8734479999999998</c:v>
                </c:pt>
                <c:pt idx="276">
                  <c:v>-9.8690660000000001</c:v>
                </c:pt>
                <c:pt idx="277">
                  <c:v>-10.863697</c:v>
                </c:pt>
                <c:pt idx="278">
                  <c:v>-11.857241999999999</c:v>
                </c:pt>
                <c:pt idx="279">
                  <c:v>-12.849601</c:v>
                </c:pt>
                <c:pt idx="280">
                  <c:v>-13.840486</c:v>
                </c:pt>
                <c:pt idx="281">
                  <c:v>-14.830175000000001</c:v>
                </c:pt>
                <c:pt idx="282">
                  <c:v>-15.818382</c:v>
                </c:pt>
                <c:pt idx="283">
                  <c:v>-16.805005999999999</c:v>
                </c:pt>
                <c:pt idx="284">
                  <c:v>-17.789950999999999</c:v>
                </c:pt>
                <c:pt idx="285">
                  <c:v>-18.773116999999999</c:v>
                </c:pt>
                <c:pt idx="286">
                  <c:v>-19.754404000000001</c:v>
                </c:pt>
                <c:pt idx="287">
                  <c:v>-20.733716999999999</c:v>
                </c:pt>
                <c:pt idx="288">
                  <c:v>-21.71077</c:v>
                </c:pt>
                <c:pt idx="289">
                  <c:v>-22.685836999999999</c:v>
                </c:pt>
                <c:pt idx="290">
                  <c:v>-23.658638</c:v>
                </c:pt>
                <c:pt idx="291">
                  <c:v>-24.629069999999999</c:v>
                </c:pt>
                <c:pt idx="292">
                  <c:v>-25.59704</c:v>
                </c:pt>
                <c:pt idx="293">
                  <c:v>-26.562452</c:v>
                </c:pt>
                <c:pt idx="294">
                  <c:v>-27.525206000000001</c:v>
                </c:pt>
                <c:pt idx="295">
                  <c:v>-28.485209000000001</c:v>
                </c:pt>
                <c:pt idx="296">
                  <c:v>-29.442361999999999</c:v>
                </c:pt>
                <c:pt idx="297">
                  <c:v>-30.396388999999999</c:v>
                </c:pt>
                <c:pt idx="298">
                  <c:v>-31.347556999999998</c:v>
                </c:pt>
                <c:pt idx="299">
                  <c:v>-32.295592999999997</c:v>
                </c:pt>
                <c:pt idx="300">
                  <c:v>-33.240397999999999</c:v>
                </c:pt>
                <c:pt idx="301">
                  <c:v>-34.181877</c:v>
                </c:pt>
                <c:pt idx="302">
                  <c:v>-35.119942000000002</c:v>
                </c:pt>
                <c:pt idx="303">
                  <c:v>-36.054493000000001</c:v>
                </c:pt>
                <c:pt idx="304">
                  <c:v>-36.985435000000003</c:v>
                </c:pt>
                <c:pt idx="305">
                  <c:v>-37.912506</c:v>
                </c:pt>
                <c:pt idx="306">
                  <c:v>-38.83596</c:v>
                </c:pt>
                <c:pt idx="307">
                  <c:v>-39.755535000000002</c:v>
                </c:pt>
                <c:pt idx="308">
                  <c:v>-40.671131000000003</c:v>
                </c:pt>
                <c:pt idx="309">
                  <c:v>-41.582656999999998</c:v>
                </c:pt>
                <c:pt idx="310">
                  <c:v>-42.490028000000002</c:v>
                </c:pt>
                <c:pt idx="311">
                  <c:v>-43.393149999999999</c:v>
                </c:pt>
                <c:pt idx="312">
                  <c:v>-44.291930999999998</c:v>
                </c:pt>
                <c:pt idx="313">
                  <c:v>-45.186115000000001</c:v>
                </c:pt>
                <c:pt idx="314">
                  <c:v>-46.075946999999999</c:v>
                </c:pt>
                <c:pt idx="315">
                  <c:v>-46.961174</c:v>
                </c:pt>
                <c:pt idx="316">
                  <c:v>-47.841704999999997</c:v>
                </c:pt>
                <c:pt idx="317">
                  <c:v>-48.717452999999999</c:v>
                </c:pt>
                <c:pt idx="318">
                  <c:v>-49.588326000000002</c:v>
                </c:pt>
                <c:pt idx="319">
                  <c:v>-50.454239000000001</c:v>
                </c:pt>
                <c:pt idx="320">
                  <c:v>-51.315109</c:v>
                </c:pt>
                <c:pt idx="321">
                  <c:v>-52.170848999999997</c:v>
                </c:pt>
                <c:pt idx="322">
                  <c:v>-53.021205999999999</c:v>
                </c:pt>
                <c:pt idx="323">
                  <c:v>-53.866425</c:v>
                </c:pt>
                <c:pt idx="324">
                  <c:v>-54.706257000000001</c:v>
                </c:pt>
                <c:pt idx="325">
                  <c:v>-55.540619</c:v>
                </c:pt>
                <c:pt idx="326">
                  <c:v>-56.369427000000002</c:v>
                </c:pt>
                <c:pt idx="327">
                  <c:v>-57.192596000000002</c:v>
                </c:pt>
                <c:pt idx="328">
                  <c:v>-58.010047999999998</c:v>
                </c:pt>
                <c:pt idx="329">
                  <c:v>-58.821697</c:v>
                </c:pt>
                <c:pt idx="330">
                  <c:v>-59.627312000000003</c:v>
                </c:pt>
                <c:pt idx="331">
                  <c:v>-60.427115999999998</c:v>
                </c:pt>
                <c:pt idx="332">
                  <c:v>-61.220878999999996</c:v>
                </c:pt>
                <c:pt idx="333">
                  <c:v>-62.008518000000002</c:v>
                </c:pt>
                <c:pt idx="334">
                  <c:v>-62.789954999999999</c:v>
                </c:pt>
                <c:pt idx="335">
                  <c:v>-63.565117000000001</c:v>
                </c:pt>
                <c:pt idx="336">
                  <c:v>-64.333916000000002</c:v>
                </c:pt>
                <c:pt idx="337">
                  <c:v>-65.096290999999994</c:v>
                </c:pt>
                <c:pt idx="338">
                  <c:v>-65.852005000000005</c:v>
                </c:pt>
                <c:pt idx="339">
                  <c:v>-66.601280000000003</c:v>
                </c:pt>
                <c:pt idx="340">
                  <c:v>-67.343895000000003</c:v>
                </c:pt>
                <c:pt idx="341">
                  <c:v>-68.079773000000003</c:v>
                </c:pt>
                <c:pt idx="342">
                  <c:v>-68.808846000000003</c:v>
                </c:pt>
                <c:pt idx="343">
                  <c:v>-69.531036</c:v>
                </c:pt>
                <c:pt idx="344">
                  <c:v>-70.246277000000006</c:v>
                </c:pt>
                <c:pt idx="345">
                  <c:v>-70.954491000000004</c:v>
                </c:pt>
                <c:pt idx="346">
                  <c:v>-71.655602000000002</c:v>
                </c:pt>
                <c:pt idx="347">
                  <c:v>-72.349425999999994</c:v>
                </c:pt>
                <c:pt idx="348">
                  <c:v>-73.036140000000003</c:v>
                </c:pt>
                <c:pt idx="349">
                  <c:v>-73.715553</c:v>
                </c:pt>
                <c:pt idx="350">
                  <c:v>-74.387596000000002</c:v>
                </c:pt>
                <c:pt idx="351">
                  <c:v>-75.052199999999999</c:v>
                </c:pt>
                <c:pt idx="352">
                  <c:v>-75.709297000000007</c:v>
                </c:pt>
                <c:pt idx="353">
                  <c:v>-76.358817999999999</c:v>
                </c:pt>
                <c:pt idx="354">
                  <c:v>-77.000709999999998</c:v>
                </c:pt>
                <c:pt idx="355">
                  <c:v>-77.634781000000004</c:v>
                </c:pt>
                <c:pt idx="356">
                  <c:v>-78.261207999999996</c:v>
                </c:pt>
                <c:pt idx="357">
                  <c:v>-78.879807</c:v>
                </c:pt>
                <c:pt idx="358">
                  <c:v>-79.490516999999997</c:v>
                </c:pt>
                <c:pt idx="359">
                  <c:v>-80.093277</c:v>
                </c:pt>
                <c:pt idx="360">
                  <c:v>-80.688034000000002</c:v>
                </c:pt>
                <c:pt idx="361">
                  <c:v>-81.274719000000005</c:v>
                </c:pt>
                <c:pt idx="362">
                  <c:v>-81.853271000000007</c:v>
                </c:pt>
                <c:pt idx="363">
                  <c:v>-82.423537999999994</c:v>
                </c:pt>
                <c:pt idx="364">
                  <c:v>-82.985664</c:v>
                </c:pt>
                <c:pt idx="365">
                  <c:v>-83.539496999999997</c:v>
                </c:pt>
                <c:pt idx="366">
                  <c:v>-84.084975999999997</c:v>
                </c:pt>
                <c:pt idx="367">
                  <c:v>-84.622039999999998</c:v>
                </c:pt>
                <c:pt idx="368">
                  <c:v>-85.150642000000005</c:v>
                </c:pt>
                <c:pt idx="369">
                  <c:v>-85.670738</c:v>
                </c:pt>
                <c:pt idx="370">
                  <c:v>-86.182259000000002</c:v>
                </c:pt>
                <c:pt idx="371">
                  <c:v>-86.685158000000001</c:v>
                </c:pt>
                <c:pt idx="372">
                  <c:v>-87.179305999999997</c:v>
                </c:pt>
                <c:pt idx="373">
                  <c:v>-87.664817999999997</c:v>
                </c:pt>
                <c:pt idx="374">
                  <c:v>-88.141570999999999</c:v>
                </c:pt>
                <c:pt idx="375">
                  <c:v>-88.609511999999995</c:v>
                </c:pt>
                <c:pt idx="376">
                  <c:v>-89.068588000000005</c:v>
                </c:pt>
                <c:pt idx="377">
                  <c:v>-89.518753000000004</c:v>
                </c:pt>
                <c:pt idx="378">
                  <c:v>-89.959969000000001</c:v>
                </c:pt>
                <c:pt idx="379">
                  <c:v>-90.392189000000002</c:v>
                </c:pt>
                <c:pt idx="380">
                  <c:v>-90.815291999999999</c:v>
                </c:pt>
                <c:pt idx="381">
                  <c:v>-91.229393000000002</c:v>
                </c:pt>
                <c:pt idx="382">
                  <c:v>-91.634369000000007</c:v>
                </c:pt>
                <c:pt idx="383">
                  <c:v>-92.030181999999996</c:v>
                </c:pt>
                <c:pt idx="384">
                  <c:v>-92.416793999999996</c:v>
                </c:pt>
                <c:pt idx="385">
                  <c:v>-92.794158999999993</c:v>
                </c:pt>
                <c:pt idx="386">
                  <c:v>-93.162246999999994</c:v>
                </c:pt>
                <c:pt idx="387">
                  <c:v>-93.521018999999995</c:v>
                </c:pt>
                <c:pt idx="388">
                  <c:v>-93.870368999999997</c:v>
                </c:pt>
                <c:pt idx="389">
                  <c:v>-94.210402999999999</c:v>
                </c:pt>
                <c:pt idx="390">
                  <c:v>-94.541015999999999</c:v>
                </c:pt>
                <c:pt idx="391">
                  <c:v>-94.862174999999993</c:v>
                </c:pt>
                <c:pt idx="392">
                  <c:v>-95.173843000000005</c:v>
                </c:pt>
                <c:pt idx="393">
                  <c:v>-95.475998000000004</c:v>
                </c:pt>
                <c:pt idx="394">
                  <c:v>-95.768608</c:v>
                </c:pt>
                <c:pt idx="395">
                  <c:v>-96.051636000000002</c:v>
                </c:pt>
                <c:pt idx="396">
                  <c:v>-96.325057999999999</c:v>
                </c:pt>
                <c:pt idx="397">
                  <c:v>-96.588798999999995</c:v>
                </c:pt>
                <c:pt idx="398">
                  <c:v>-96.842926000000006</c:v>
                </c:pt>
                <c:pt idx="399">
                  <c:v>-97.087378999999999</c:v>
                </c:pt>
                <c:pt idx="400">
                  <c:v>-97.322113000000002</c:v>
                </c:pt>
                <c:pt idx="401">
                  <c:v>-97.547118999999995</c:v>
                </c:pt>
                <c:pt idx="402">
                  <c:v>-97.762375000000006</c:v>
                </c:pt>
                <c:pt idx="403">
                  <c:v>-97.967842000000005</c:v>
                </c:pt>
                <c:pt idx="404">
                  <c:v>-98.163521000000003</c:v>
                </c:pt>
                <c:pt idx="405">
                  <c:v>-98.349350000000001</c:v>
                </c:pt>
                <c:pt idx="406">
                  <c:v>-98.525374999999997</c:v>
                </c:pt>
                <c:pt idx="407">
                  <c:v>-98.691551000000004</c:v>
                </c:pt>
                <c:pt idx="408">
                  <c:v>-98.847854999999996</c:v>
                </c:pt>
                <c:pt idx="409">
                  <c:v>-98.99427</c:v>
                </c:pt>
                <c:pt idx="410">
                  <c:v>-99.130791000000002</c:v>
                </c:pt>
                <c:pt idx="411">
                  <c:v>-99.257401000000002</c:v>
                </c:pt>
                <c:pt idx="412">
                  <c:v>-99.374077</c:v>
                </c:pt>
                <c:pt idx="413">
                  <c:v>-99.480804000000006</c:v>
                </c:pt>
                <c:pt idx="414">
                  <c:v>-99.577599000000006</c:v>
                </c:pt>
                <c:pt idx="415">
                  <c:v>-99.664435999999995</c:v>
                </c:pt>
                <c:pt idx="416">
                  <c:v>-99.741309999999999</c:v>
                </c:pt>
                <c:pt idx="417">
                  <c:v>-99.808205000000001</c:v>
                </c:pt>
                <c:pt idx="418">
                  <c:v>-99.865120000000005</c:v>
                </c:pt>
                <c:pt idx="419">
                  <c:v>-99.912047999999999</c:v>
                </c:pt>
                <c:pt idx="420">
                  <c:v>-99.948982000000001</c:v>
                </c:pt>
                <c:pt idx="421">
                  <c:v>-99.975921999999997</c:v>
                </c:pt>
                <c:pt idx="422">
                  <c:v>-99.992867000000004</c:v>
                </c:pt>
                <c:pt idx="423">
                  <c:v>-99.999808999999999</c:v>
                </c:pt>
                <c:pt idx="424">
                  <c:v>-99.996758</c:v>
                </c:pt>
                <c:pt idx="425">
                  <c:v>-99.983704000000003</c:v>
                </c:pt>
                <c:pt idx="426">
                  <c:v>-99.960648000000006</c:v>
                </c:pt>
                <c:pt idx="427">
                  <c:v>-99.927597000000006</c:v>
                </c:pt>
                <c:pt idx="428">
                  <c:v>-99.884551999999999</c:v>
                </c:pt>
                <c:pt idx="429">
                  <c:v>-99.831519999999998</c:v>
                </c:pt>
                <c:pt idx="430">
                  <c:v>-99.768517000000003</c:v>
                </c:pt>
                <c:pt idx="431">
                  <c:v>-99.695526000000001</c:v>
                </c:pt>
                <c:pt idx="432">
                  <c:v>-99.612572</c:v>
                </c:pt>
                <c:pt idx="433">
                  <c:v>-99.519645999999995</c:v>
                </c:pt>
                <c:pt idx="434">
                  <c:v>-99.416770999999997</c:v>
                </c:pt>
                <c:pt idx="435">
                  <c:v>-99.303955000000002</c:v>
                </c:pt>
                <c:pt idx="436">
                  <c:v>-99.181206000000003</c:v>
                </c:pt>
                <c:pt idx="437">
                  <c:v>-99.048537999999994</c:v>
                </c:pt>
                <c:pt idx="438">
                  <c:v>-98.905997999999997</c:v>
                </c:pt>
                <c:pt idx="439">
                  <c:v>-98.753540000000001</c:v>
                </c:pt>
                <c:pt idx="440">
                  <c:v>-98.591201999999996</c:v>
                </c:pt>
                <c:pt idx="441">
                  <c:v>-98.419005999999996</c:v>
                </c:pt>
                <c:pt idx="442">
                  <c:v>-98.236969000000002</c:v>
                </c:pt>
                <c:pt idx="443">
                  <c:v>-98.045105000000007</c:v>
                </c:pt>
                <c:pt idx="444">
                  <c:v>-97.843436999999994</c:v>
                </c:pt>
                <c:pt idx="445">
                  <c:v>-97.631989000000004</c:v>
                </c:pt>
                <c:pt idx="446">
                  <c:v>-97.410774000000004</c:v>
                </c:pt>
                <c:pt idx="447">
                  <c:v>-97.179862999999997</c:v>
                </c:pt>
                <c:pt idx="448">
                  <c:v>-96.939186000000007</c:v>
                </c:pt>
                <c:pt idx="449">
                  <c:v>-96.688820000000007</c:v>
                </c:pt>
                <c:pt idx="450">
                  <c:v>-96.428787</c:v>
                </c:pt>
                <c:pt idx="451">
                  <c:v>-96.159103000000002</c:v>
                </c:pt>
                <c:pt idx="452">
                  <c:v>-95.879813999999996</c:v>
                </c:pt>
                <c:pt idx="453">
                  <c:v>-95.590926999999994</c:v>
                </c:pt>
                <c:pt idx="454">
                  <c:v>-95.292479999999998</c:v>
                </c:pt>
                <c:pt idx="455">
                  <c:v>-94.984566000000001</c:v>
                </c:pt>
                <c:pt idx="456">
                  <c:v>-94.667098999999993</c:v>
                </c:pt>
                <c:pt idx="457">
                  <c:v>-94.340164000000001</c:v>
                </c:pt>
                <c:pt idx="458">
                  <c:v>-94.003792000000004</c:v>
                </c:pt>
                <c:pt idx="459">
                  <c:v>-93.658019999999993</c:v>
                </c:pt>
                <c:pt idx="460">
                  <c:v>-93.302879000000004</c:v>
                </c:pt>
                <c:pt idx="461">
                  <c:v>-92.938407999999995</c:v>
                </c:pt>
                <c:pt idx="462">
                  <c:v>-92.564644000000001</c:v>
                </c:pt>
                <c:pt idx="463">
                  <c:v>-92.181702000000001</c:v>
                </c:pt>
                <c:pt idx="464">
                  <c:v>-91.789458999999994</c:v>
                </c:pt>
                <c:pt idx="465">
                  <c:v>-91.388046000000003</c:v>
                </c:pt>
                <c:pt idx="466">
                  <c:v>-90.977492999999996</c:v>
                </c:pt>
                <c:pt idx="467">
                  <c:v>-90.557838000000004</c:v>
                </c:pt>
                <c:pt idx="468">
                  <c:v>-90.129127999999994</c:v>
                </c:pt>
                <c:pt idx="469">
                  <c:v>-89.691406000000001</c:v>
                </c:pt>
                <c:pt idx="470">
                  <c:v>-89.244713000000004</c:v>
                </c:pt>
                <c:pt idx="471">
                  <c:v>-88.789092999999994</c:v>
                </c:pt>
                <c:pt idx="472">
                  <c:v>-88.324684000000005</c:v>
                </c:pt>
                <c:pt idx="473">
                  <c:v>-87.851356999999993</c:v>
                </c:pt>
                <c:pt idx="474">
                  <c:v>-87.369247000000001</c:v>
                </c:pt>
                <c:pt idx="475">
                  <c:v>-86.878394999999998</c:v>
                </c:pt>
                <c:pt idx="476">
                  <c:v>-86.378860000000003</c:v>
                </c:pt>
                <c:pt idx="477">
                  <c:v>-85.870682000000002</c:v>
                </c:pt>
                <c:pt idx="478">
                  <c:v>-85.353920000000002</c:v>
                </c:pt>
                <c:pt idx="479">
                  <c:v>-84.828613000000004</c:v>
                </c:pt>
                <c:pt idx="480">
                  <c:v>-84.294937000000004</c:v>
                </c:pt>
                <c:pt idx="481">
                  <c:v>-83.752724000000001</c:v>
                </c:pt>
                <c:pt idx="482">
                  <c:v>-83.202140999999997</c:v>
                </c:pt>
                <c:pt idx="483">
                  <c:v>-82.643234000000007</c:v>
                </c:pt>
                <c:pt idx="484">
                  <c:v>-82.076057000000006</c:v>
                </c:pt>
                <c:pt idx="485">
                  <c:v>-81.500679000000005</c:v>
                </c:pt>
                <c:pt idx="486">
                  <c:v>-80.917152000000002</c:v>
                </c:pt>
                <c:pt idx="487">
                  <c:v>-80.325530999999998</c:v>
                </c:pt>
                <c:pt idx="488">
                  <c:v>-79.725989999999996</c:v>
                </c:pt>
                <c:pt idx="489">
                  <c:v>-79.118362000000005</c:v>
                </c:pt>
                <c:pt idx="490">
                  <c:v>-78.502823000000006</c:v>
                </c:pt>
                <c:pt idx="491">
                  <c:v>-77.879433000000006</c:v>
                </c:pt>
                <c:pt idx="492">
                  <c:v>-77.248253000000005</c:v>
                </c:pt>
                <c:pt idx="493">
                  <c:v>-76.609352000000001</c:v>
                </c:pt>
                <c:pt idx="494">
                  <c:v>-75.962790999999996</c:v>
                </c:pt>
                <c:pt idx="495">
                  <c:v>-75.308632000000003</c:v>
                </c:pt>
                <c:pt idx="496">
                  <c:v>-74.646934999999999</c:v>
                </c:pt>
                <c:pt idx="497">
                  <c:v>-73.977913000000001</c:v>
                </c:pt>
                <c:pt idx="498">
                  <c:v>-73.301353000000006</c:v>
                </c:pt>
                <c:pt idx="499">
                  <c:v>-72.617469999999997</c:v>
                </c:pt>
                <c:pt idx="500">
                  <c:v>-71.926331000000005</c:v>
                </c:pt>
                <c:pt idx="501">
                  <c:v>-71.227988999999994</c:v>
                </c:pt>
                <c:pt idx="502">
                  <c:v>-70.522530000000003</c:v>
                </c:pt>
                <c:pt idx="503">
                  <c:v>-69.810012999999998</c:v>
                </c:pt>
                <c:pt idx="504">
                  <c:v>-69.090514999999996</c:v>
                </c:pt>
                <c:pt idx="505">
                  <c:v>-68.364249999999998</c:v>
                </c:pt>
                <c:pt idx="506">
                  <c:v>-67.631011999999998</c:v>
                </c:pt>
                <c:pt idx="507">
                  <c:v>-66.891013999999998</c:v>
                </c:pt>
                <c:pt idx="508">
                  <c:v>-66.144317999999998</c:v>
                </c:pt>
                <c:pt idx="509">
                  <c:v>-65.391013999999998</c:v>
                </c:pt>
                <c:pt idx="510">
                  <c:v>-64.631164999999996</c:v>
                </c:pt>
                <c:pt idx="511">
                  <c:v>-63.864852999999997</c:v>
                </c:pt>
                <c:pt idx="512">
                  <c:v>-63.092154999999998</c:v>
                </c:pt>
                <c:pt idx="513">
                  <c:v>-62.313301000000003</c:v>
                </c:pt>
                <c:pt idx="514">
                  <c:v>-61.528064999999998</c:v>
                </c:pt>
                <c:pt idx="515">
                  <c:v>-60.736674999999998</c:v>
                </c:pt>
                <c:pt idx="516">
                  <c:v>-59.939208999999998</c:v>
                </c:pt>
                <c:pt idx="517">
                  <c:v>-59.135753999999999</c:v>
                </c:pt>
                <c:pt idx="518">
                  <c:v>-58.326382000000002</c:v>
                </c:pt>
                <c:pt idx="519">
                  <c:v>-57.511177000000004</c:v>
                </c:pt>
                <c:pt idx="520">
                  <c:v>-56.690219999999997</c:v>
                </c:pt>
                <c:pt idx="521">
                  <c:v>-55.863598000000003</c:v>
                </c:pt>
                <c:pt idx="522">
                  <c:v>-55.031543999999997</c:v>
                </c:pt>
                <c:pt idx="523">
                  <c:v>-54.193832</c:v>
                </c:pt>
                <c:pt idx="524">
                  <c:v>-53.350696999999997</c:v>
                </c:pt>
                <c:pt idx="525">
                  <c:v>-52.502228000000002</c:v>
                </c:pt>
                <c:pt idx="526">
                  <c:v>-51.648510000000002</c:v>
                </c:pt>
                <c:pt idx="527">
                  <c:v>-50.789627000000003</c:v>
                </c:pt>
                <c:pt idx="528">
                  <c:v>-49.925663</c:v>
                </c:pt>
                <c:pt idx="529">
                  <c:v>-49.056705000000001</c:v>
                </c:pt>
                <c:pt idx="530">
                  <c:v>-48.183014</c:v>
                </c:pt>
                <c:pt idx="531">
                  <c:v>-47.304333</c:v>
                </c:pt>
                <c:pt idx="532">
                  <c:v>-46.420921</c:v>
                </c:pt>
                <c:pt idx="533">
                  <c:v>-45.532871</c:v>
                </c:pt>
                <c:pt idx="534">
                  <c:v>-44.640265999999997</c:v>
                </c:pt>
                <c:pt idx="535">
                  <c:v>-43.743195</c:v>
                </c:pt>
                <c:pt idx="536">
                  <c:v>-42.841751000000002</c:v>
                </c:pt>
                <c:pt idx="537">
                  <c:v>-41.936024000000003</c:v>
                </c:pt>
                <c:pt idx="538">
                  <c:v>-41.026276000000003</c:v>
                </c:pt>
                <c:pt idx="539">
                  <c:v>-40.112251000000001</c:v>
                </c:pt>
                <c:pt idx="540">
                  <c:v>-39.194214000000002</c:v>
                </c:pt>
                <c:pt idx="541">
                  <c:v>-38.272258999999998</c:v>
                </c:pt>
                <c:pt idx="542">
                  <c:v>-37.346474000000001</c:v>
                </c:pt>
                <c:pt idx="543">
                  <c:v>-36.416958000000001</c:v>
                </c:pt>
                <c:pt idx="544">
                  <c:v>-35.483798999999998</c:v>
                </c:pt>
                <c:pt idx="545">
                  <c:v>-34.547091999999999</c:v>
                </c:pt>
                <c:pt idx="546">
                  <c:v>-33.606929999999998</c:v>
                </c:pt>
                <c:pt idx="547">
                  <c:v>-32.663586000000002</c:v>
                </c:pt>
                <c:pt idx="548">
                  <c:v>-31.716795000000001</c:v>
                </c:pt>
                <c:pt idx="549">
                  <c:v>-30.766833999999999</c:v>
                </c:pt>
                <c:pt idx="550">
                  <c:v>-29.813797000000001</c:v>
                </c:pt>
                <c:pt idx="551">
                  <c:v>-28.857776999999999</c:v>
                </c:pt>
                <c:pt idx="552">
                  <c:v>-27.898869999999999</c:v>
                </c:pt>
                <c:pt idx="553">
                  <c:v>-26.937176000000001</c:v>
                </c:pt>
                <c:pt idx="554">
                  <c:v>-25.972785999999999</c:v>
                </c:pt>
                <c:pt idx="555">
                  <c:v>-25.005984999999999</c:v>
                </c:pt>
                <c:pt idx="556">
                  <c:v>-24.036498999999999</c:v>
                </c:pt>
                <c:pt idx="557">
                  <c:v>-23.064608</c:v>
                </c:pt>
                <c:pt idx="558">
                  <c:v>-22.090409999999999</c:v>
                </c:pt>
                <c:pt idx="559">
                  <c:v>-21.114004000000001</c:v>
                </c:pt>
                <c:pt idx="560">
                  <c:v>-20.135487000000001</c:v>
                </c:pt>
                <c:pt idx="561">
                  <c:v>-19.154955000000001</c:v>
                </c:pt>
                <c:pt idx="562">
                  <c:v>-18.172508000000001</c:v>
                </c:pt>
                <c:pt idx="563">
                  <c:v>-17.188433</c:v>
                </c:pt>
                <c:pt idx="564">
                  <c:v>-16.202449999999999</c:v>
                </c:pt>
                <c:pt idx="565">
                  <c:v>-15.214847000000001</c:v>
                </c:pt>
                <c:pt idx="566">
                  <c:v>-14.225721999999999</c:v>
                </c:pt>
                <c:pt idx="567">
                  <c:v>-13.235175</c:v>
                </c:pt>
                <c:pt idx="568">
                  <c:v>-12.243304</c:v>
                </c:pt>
                <c:pt idx="569">
                  <c:v>-11.250209</c:v>
                </c:pt>
                <c:pt idx="570">
                  <c:v>-10.255989</c:v>
                </c:pt>
                <c:pt idx="571">
                  <c:v>-9.2607429999999997</c:v>
                </c:pt>
                <c:pt idx="572">
                  <c:v>-8.264761</c:v>
                </c:pt>
                <c:pt idx="573">
                  <c:v>-7.2677630000000004</c:v>
                </c:pt>
                <c:pt idx="574">
                  <c:v>-6.2700379999999996</c:v>
                </c:pt>
                <c:pt idx="575">
                  <c:v>-5.2716859999999999</c:v>
                </c:pt>
                <c:pt idx="576">
                  <c:v>-4.2728070000000002</c:v>
                </c:pt>
                <c:pt idx="577">
                  <c:v>-3.2734999999999999</c:v>
                </c:pt>
                <c:pt idx="578">
                  <c:v>-2.2738659999999999</c:v>
                </c:pt>
                <c:pt idx="579">
                  <c:v>-1.2740039999999999</c:v>
                </c:pt>
                <c:pt idx="580">
                  <c:v>-0.27420600000000001</c:v>
                </c:pt>
                <c:pt idx="581">
                  <c:v>0.72580999999999996</c:v>
                </c:pt>
                <c:pt idx="582">
                  <c:v>1.7257530000000001</c:v>
                </c:pt>
                <c:pt idx="583">
                  <c:v>2.7255240000000001</c:v>
                </c:pt>
                <c:pt idx="584">
                  <c:v>3.7250230000000002</c:v>
                </c:pt>
                <c:pt idx="585">
                  <c:v>4.7241489999999997</c:v>
                </c:pt>
                <c:pt idx="586">
                  <c:v>5.7228019999999997</c:v>
                </c:pt>
                <c:pt idx="587">
                  <c:v>6.7208829999999997</c:v>
                </c:pt>
                <c:pt idx="588">
                  <c:v>7.718102</c:v>
                </c:pt>
                <c:pt idx="589">
                  <c:v>8.7147400000000008</c:v>
                </c:pt>
                <c:pt idx="590">
                  <c:v>9.7105049999999995</c:v>
                </c:pt>
                <c:pt idx="591">
                  <c:v>10.705299999999999</c:v>
                </c:pt>
                <c:pt idx="592">
                  <c:v>11.699024</c:v>
                </c:pt>
                <c:pt idx="593">
                  <c:v>12.691579000000001</c:v>
                </c:pt>
                <c:pt idx="594">
                  <c:v>13.682864</c:v>
                </c:pt>
                <c:pt idx="595">
                  <c:v>14.672781000000001</c:v>
                </c:pt>
                <c:pt idx="596">
                  <c:v>15.66123</c:v>
                </c:pt>
                <c:pt idx="597">
                  <c:v>16.647924</c:v>
                </c:pt>
                <c:pt idx="598">
                  <c:v>17.633144000000001</c:v>
                </c:pt>
                <c:pt idx="599">
                  <c:v>18.616598</c:v>
                </c:pt>
                <c:pt idx="600">
                  <c:v>19.598192000000001</c:v>
                </c:pt>
                <c:pt idx="601">
                  <c:v>20.577826000000002</c:v>
                </c:pt>
                <c:pt idx="602">
                  <c:v>21.555402999999998</c:v>
                </c:pt>
                <c:pt idx="603">
                  <c:v>22.530823000000002</c:v>
                </c:pt>
                <c:pt idx="604">
                  <c:v>23.503990000000002</c:v>
                </c:pt>
                <c:pt idx="605">
                  <c:v>24.474620999999999</c:v>
                </c:pt>
                <c:pt idx="606">
                  <c:v>25.442990999999999</c:v>
                </c:pt>
                <c:pt idx="607">
                  <c:v>26.408815000000001</c:v>
                </c:pt>
                <c:pt idx="608">
                  <c:v>27.372</c:v>
                </c:pt>
                <c:pt idx="609">
                  <c:v>28.332446999999998</c:v>
                </c:pt>
                <c:pt idx="610">
                  <c:v>29.29006</c:v>
                </c:pt>
                <c:pt idx="611">
                  <c:v>30.244743</c:v>
                </c:pt>
                <c:pt idx="612">
                  <c:v>31.196404000000001</c:v>
                </c:pt>
                <c:pt idx="613">
                  <c:v>32.144764000000002</c:v>
                </c:pt>
                <c:pt idx="614">
                  <c:v>33.090088000000002</c:v>
                </c:pt>
                <c:pt idx="615">
                  <c:v>34.032103999999997</c:v>
                </c:pt>
                <c:pt idx="616">
                  <c:v>34.970717999999998</c:v>
                </c:pt>
                <c:pt idx="617">
                  <c:v>35.905833999999999</c:v>
                </c:pt>
                <c:pt idx="618">
                  <c:v>36.837359999999997</c:v>
                </c:pt>
                <c:pt idx="619">
                  <c:v>37.765202000000002</c:v>
                </c:pt>
                <c:pt idx="620">
                  <c:v>38.689266000000003</c:v>
                </c:pt>
                <c:pt idx="621">
                  <c:v>39.609462999999998</c:v>
                </c:pt>
                <c:pt idx="622">
                  <c:v>40.525523999999997</c:v>
                </c:pt>
                <c:pt idx="623">
                  <c:v>41.437705999999999</c:v>
                </c:pt>
                <c:pt idx="624">
                  <c:v>42.345745000000001</c:v>
                </c:pt>
                <c:pt idx="625">
                  <c:v>43.249549999999999</c:v>
                </c:pt>
                <c:pt idx="626">
                  <c:v>44.149028999999999</c:v>
                </c:pt>
                <c:pt idx="627">
                  <c:v>45.044094000000001</c:v>
                </c:pt>
                <c:pt idx="628">
                  <c:v>45.934654000000002</c:v>
                </c:pt>
                <c:pt idx="629">
                  <c:v>46.820618000000003</c:v>
                </c:pt>
                <c:pt idx="630">
                  <c:v>47.701735999999997</c:v>
                </c:pt>
                <c:pt idx="631">
                  <c:v>48.578251000000002</c:v>
                </c:pt>
                <c:pt idx="632">
                  <c:v>49.449905000000001</c:v>
                </c:pt>
                <c:pt idx="633">
                  <c:v>50.316616000000003</c:v>
                </c:pt>
                <c:pt idx="634">
                  <c:v>51.178294999999999</c:v>
                </c:pt>
                <c:pt idx="635">
                  <c:v>52.034855</c:v>
                </c:pt>
                <c:pt idx="636">
                  <c:v>52.886215</c:v>
                </c:pt>
                <c:pt idx="637">
                  <c:v>53.732281</c:v>
                </c:pt>
                <c:pt idx="638">
                  <c:v>54.572819000000003</c:v>
                </c:pt>
                <c:pt idx="639">
                  <c:v>55.408057999999997</c:v>
                </c:pt>
                <c:pt idx="640">
                  <c:v>56.237755</c:v>
                </c:pt>
                <c:pt idx="641">
                  <c:v>57.061829000000003</c:v>
                </c:pt>
                <c:pt idx="642">
                  <c:v>57.880195999999998</c:v>
                </c:pt>
                <c:pt idx="643">
                  <c:v>58.692776000000002</c:v>
                </c:pt>
                <c:pt idx="644">
                  <c:v>59.499485</c:v>
                </c:pt>
                <c:pt idx="645">
                  <c:v>60.300243000000002</c:v>
                </c:pt>
                <c:pt idx="646">
                  <c:v>61.094974999999998</c:v>
                </c:pt>
                <c:pt idx="647">
                  <c:v>61.883442000000002</c:v>
                </c:pt>
                <c:pt idx="648">
                  <c:v>62.665874000000002</c:v>
                </c:pt>
                <c:pt idx="649">
                  <c:v>63.442039000000001</c:v>
                </c:pt>
                <c:pt idx="650">
                  <c:v>64.211860999999999</c:v>
                </c:pt>
                <c:pt idx="651">
                  <c:v>64.975257999999997</c:v>
                </c:pt>
                <c:pt idx="652">
                  <c:v>65.732162000000002</c:v>
                </c:pt>
                <c:pt idx="653">
                  <c:v>66.482490999999996</c:v>
                </c:pt>
                <c:pt idx="654">
                  <c:v>67.226166000000006</c:v>
                </c:pt>
                <c:pt idx="655">
                  <c:v>67.962981999999997</c:v>
                </c:pt>
                <c:pt idx="656">
                  <c:v>68.693145999999999</c:v>
                </c:pt>
                <c:pt idx="657">
                  <c:v>69.416443000000001</c:v>
                </c:pt>
                <c:pt idx="658">
                  <c:v>70.13279</c:v>
                </c:pt>
                <c:pt idx="659">
                  <c:v>70.842124999999996</c:v>
                </c:pt>
                <c:pt idx="660">
                  <c:v>71.544380000000004</c:v>
                </c:pt>
                <c:pt idx="661">
                  <c:v>72.239470999999995</c:v>
                </c:pt>
                <c:pt idx="662">
                  <c:v>72.927345000000003</c:v>
                </c:pt>
                <c:pt idx="663">
                  <c:v>73.607795999999993</c:v>
                </c:pt>
                <c:pt idx="664">
                  <c:v>74.281020999999996</c:v>
                </c:pt>
                <c:pt idx="665">
                  <c:v>74.946815000000001</c:v>
                </c:pt>
                <c:pt idx="666">
                  <c:v>75.605109999999996</c:v>
                </c:pt>
                <c:pt idx="667">
                  <c:v>76.255843999999996</c:v>
                </c:pt>
                <c:pt idx="668">
                  <c:v>76.898955999999998</c:v>
                </c:pt>
                <c:pt idx="669">
                  <c:v>77.534378000000004</c:v>
                </c:pt>
                <c:pt idx="670">
                  <c:v>78.162041000000002</c:v>
                </c:pt>
                <c:pt idx="671">
                  <c:v>78.781891000000002</c:v>
                </c:pt>
                <c:pt idx="672">
                  <c:v>79.393744999999996</c:v>
                </c:pt>
                <c:pt idx="673">
                  <c:v>79.997780000000006</c:v>
                </c:pt>
                <c:pt idx="674">
                  <c:v>80.593811000000002</c:v>
                </c:pt>
                <c:pt idx="675">
                  <c:v>81.181786000000002</c:v>
                </c:pt>
                <c:pt idx="676">
                  <c:v>81.761641999999995</c:v>
                </c:pt>
                <c:pt idx="677">
                  <c:v>82.333320999999998</c:v>
                </c:pt>
                <c:pt idx="678">
                  <c:v>82.896766999999997</c:v>
                </c:pt>
                <c:pt idx="679">
                  <c:v>83.451920000000001</c:v>
                </c:pt>
                <c:pt idx="680">
                  <c:v>83.998626999999999</c:v>
                </c:pt>
                <c:pt idx="681">
                  <c:v>84.537041000000002</c:v>
                </c:pt>
                <c:pt idx="682">
                  <c:v>85.066993999999994</c:v>
                </c:pt>
                <c:pt idx="683">
                  <c:v>85.588448</c:v>
                </c:pt>
                <c:pt idx="684">
                  <c:v>86.101333999999994</c:v>
                </c:pt>
                <c:pt idx="685">
                  <c:v>86.605614000000003</c:v>
                </c:pt>
                <c:pt idx="686">
                  <c:v>87.101234000000005</c:v>
                </c:pt>
                <c:pt idx="687">
                  <c:v>87.588142000000005</c:v>
                </c:pt>
                <c:pt idx="688">
                  <c:v>88.066208000000003</c:v>
                </c:pt>
                <c:pt idx="689">
                  <c:v>88.535544999999999</c:v>
                </c:pt>
                <c:pt idx="690">
                  <c:v>88.996039999999994</c:v>
                </c:pt>
                <c:pt idx="691">
                  <c:v>89.447631999999999</c:v>
                </c:pt>
                <c:pt idx="692">
                  <c:v>89.890274000000005</c:v>
                </c:pt>
                <c:pt idx="693">
                  <c:v>90.323929000000007</c:v>
                </c:pt>
                <c:pt idx="694">
                  <c:v>90.748558000000003</c:v>
                </c:pt>
                <c:pt idx="695">
                  <c:v>91.164101000000002</c:v>
                </c:pt>
                <c:pt idx="696">
                  <c:v>91.570533999999995</c:v>
                </c:pt>
                <c:pt idx="697">
                  <c:v>91.967735000000005</c:v>
                </c:pt>
                <c:pt idx="698">
                  <c:v>92.355812</c:v>
                </c:pt>
                <c:pt idx="699">
                  <c:v>92.734656999999999</c:v>
                </c:pt>
                <c:pt idx="700">
                  <c:v>93.104225</c:v>
                </c:pt>
                <c:pt idx="701">
                  <c:v>93.464484999999996</c:v>
                </c:pt>
                <c:pt idx="702">
                  <c:v>93.815392000000003</c:v>
                </c:pt>
                <c:pt idx="703">
                  <c:v>94.156920999999997</c:v>
                </c:pt>
                <c:pt idx="704">
                  <c:v>94.489036999999996</c:v>
                </c:pt>
                <c:pt idx="705">
                  <c:v>94.811645999999996</c:v>
                </c:pt>
                <c:pt idx="706">
                  <c:v>95.124825000000001</c:v>
                </c:pt>
                <c:pt idx="707">
                  <c:v>95.428496999999993</c:v>
                </c:pt>
                <c:pt idx="708">
                  <c:v>95.722626000000005</c:v>
                </c:pt>
                <c:pt idx="709">
                  <c:v>96.007178999999994</c:v>
                </c:pt>
                <c:pt idx="710">
                  <c:v>96.282134999999997</c:v>
                </c:pt>
                <c:pt idx="711">
                  <c:v>96.547461999999996</c:v>
                </c:pt>
                <c:pt idx="712">
                  <c:v>96.803130999999993</c:v>
                </c:pt>
                <c:pt idx="713">
                  <c:v>97.049080000000004</c:v>
                </c:pt>
                <c:pt idx="714">
                  <c:v>97.28537</c:v>
                </c:pt>
                <c:pt idx="715">
                  <c:v>97.511925000000005</c:v>
                </c:pt>
                <c:pt idx="716">
                  <c:v>97.728729000000001</c:v>
                </c:pt>
                <c:pt idx="717">
                  <c:v>97.935760000000002</c:v>
                </c:pt>
                <c:pt idx="718">
                  <c:v>98.133003000000002</c:v>
                </c:pt>
                <c:pt idx="719">
                  <c:v>98.320426999999995</c:v>
                </c:pt>
                <c:pt idx="720">
                  <c:v>98.498024000000001</c:v>
                </c:pt>
                <c:pt idx="721">
                  <c:v>98.665763999999996</c:v>
                </c:pt>
                <c:pt idx="722">
                  <c:v>98.823616000000001</c:v>
                </c:pt>
                <c:pt idx="723">
                  <c:v>98.971610999999996</c:v>
                </c:pt>
                <c:pt idx="724">
                  <c:v>99.109702999999996</c:v>
                </c:pt>
                <c:pt idx="725">
                  <c:v>99.237892000000002</c:v>
                </c:pt>
                <c:pt idx="726">
                  <c:v>99.356155000000001</c:v>
                </c:pt>
                <c:pt idx="727">
                  <c:v>99.464478</c:v>
                </c:pt>
                <c:pt idx="728">
                  <c:v>99.562859000000003</c:v>
                </c:pt>
                <c:pt idx="729">
                  <c:v>99.651283000000006</c:v>
                </c:pt>
                <c:pt idx="730">
                  <c:v>99.729729000000006</c:v>
                </c:pt>
                <c:pt idx="731">
                  <c:v>99.798209999999997</c:v>
                </c:pt>
                <c:pt idx="732">
                  <c:v>99.856719999999996</c:v>
                </c:pt>
                <c:pt idx="733">
                  <c:v>99.905235000000005</c:v>
                </c:pt>
                <c:pt idx="734">
                  <c:v>99.943764000000002</c:v>
                </c:pt>
                <c:pt idx="735">
                  <c:v>99.972297999999995</c:v>
                </c:pt>
                <c:pt idx="736">
                  <c:v>99.990836999999999</c:v>
                </c:pt>
                <c:pt idx="737">
                  <c:v>99.999374000000003</c:v>
                </c:pt>
                <c:pt idx="738">
                  <c:v>99.997910000000005</c:v>
                </c:pt>
                <c:pt idx="739">
                  <c:v>99.986450000000005</c:v>
                </c:pt>
                <c:pt idx="740">
                  <c:v>99.964989000000003</c:v>
                </c:pt>
                <c:pt idx="741">
                  <c:v>99.933532999999997</c:v>
                </c:pt>
                <c:pt idx="742">
                  <c:v>99.892082000000002</c:v>
                </c:pt>
                <c:pt idx="743">
                  <c:v>99.840637000000001</c:v>
                </c:pt>
                <c:pt idx="744">
                  <c:v>99.779212999999999</c:v>
                </c:pt>
                <c:pt idx="745">
                  <c:v>99.707808999999997</c:v>
                </c:pt>
                <c:pt idx="746">
                  <c:v>99.626434000000003</c:v>
                </c:pt>
                <c:pt idx="747">
                  <c:v>99.535117999999997</c:v>
                </c:pt>
                <c:pt idx="748">
                  <c:v>99.43383</c:v>
                </c:pt>
                <c:pt idx="749">
                  <c:v>99.322593999999995</c:v>
                </c:pt>
                <c:pt idx="750">
                  <c:v>99.201430999999999</c:v>
                </c:pt>
                <c:pt idx="751">
                  <c:v>99.070342999999994</c:v>
                </c:pt>
                <c:pt idx="752">
                  <c:v>98.929351999999994</c:v>
                </c:pt>
                <c:pt idx="753">
                  <c:v>98.778458000000001</c:v>
                </c:pt>
                <c:pt idx="754">
                  <c:v>98.617699000000002</c:v>
                </c:pt>
                <c:pt idx="755">
                  <c:v>98.447097999999997</c:v>
                </c:pt>
                <c:pt idx="756">
                  <c:v>98.266632000000001</c:v>
                </c:pt>
                <c:pt idx="757">
                  <c:v>98.076331999999994</c:v>
                </c:pt>
                <c:pt idx="758">
                  <c:v>97.876227999999998</c:v>
                </c:pt>
                <c:pt idx="759">
                  <c:v>97.666336000000001</c:v>
                </c:pt>
                <c:pt idx="760">
                  <c:v>97.446670999999995</c:v>
                </c:pt>
                <c:pt idx="761">
                  <c:v>97.217262000000005</c:v>
                </c:pt>
                <c:pt idx="762">
                  <c:v>96.978133999999997</c:v>
                </c:pt>
                <c:pt idx="763">
                  <c:v>96.729361999999995</c:v>
                </c:pt>
                <c:pt idx="764">
                  <c:v>96.470862999999994</c:v>
                </c:pt>
                <c:pt idx="765">
                  <c:v>96.202720999999997</c:v>
                </c:pt>
                <c:pt idx="766">
                  <c:v>95.924949999999995</c:v>
                </c:pt>
                <c:pt idx="767">
                  <c:v>95.637596000000002</c:v>
                </c:pt>
                <c:pt idx="768">
                  <c:v>95.340667999999994</c:v>
                </c:pt>
                <c:pt idx="769">
                  <c:v>95.034210000000002</c:v>
                </c:pt>
                <c:pt idx="770">
                  <c:v>94.718254000000002</c:v>
                </c:pt>
                <c:pt idx="771">
                  <c:v>94.392821999999995</c:v>
                </c:pt>
                <c:pt idx="772">
                  <c:v>94.058014</c:v>
                </c:pt>
                <c:pt idx="773">
                  <c:v>93.713736999999995</c:v>
                </c:pt>
                <c:pt idx="774">
                  <c:v>93.360084999999998</c:v>
                </c:pt>
                <c:pt idx="775">
                  <c:v>92.997101000000001</c:v>
                </c:pt>
                <c:pt idx="776">
                  <c:v>92.624816999999993</c:v>
                </c:pt>
                <c:pt idx="777">
                  <c:v>92.243262999999999</c:v>
                </c:pt>
                <c:pt idx="778">
                  <c:v>91.852492999999996</c:v>
                </c:pt>
                <c:pt idx="779">
                  <c:v>91.452538000000004</c:v>
                </c:pt>
                <c:pt idx="780">
                  <c:v>91.043509999999998</c:v>
                </c:pt>
                <c:pt idx="781">
                  <c:v>90.625304999999997</c:v>
                </c:pt>
                <c:pt idx="782">
                  <c:v>90.198036000000002</c:v>
                </c:pt>
                <c:pt idx="783">
                  <c:v>89.761741999999998</c:v>
                </c:pt>
                <c:pt idx="784">
                  <c:v>89.316474999999997</c:v>
                </c:pt>
                <c:pt idx="785">
                  <c:v>88.862281999999993</c:v>
                </c:pt>
                <c:pt idx="786">
                  <c:v>88.399192999999997</c:v>
                </c:pt>
                <c:pt idx="787">
                  <c:v>87.927268999999995</c:v>
                </c:pt>
                <c:pt idx="788">
                  <c:v>87.446647999999996</c:v>
                </c:pt>
                <c:pt idx="789">
                  <c:v>86.957183999999998</c:v>
                </c:pt>
                <c:pt idx="790">
                  <c:v>86.459023000000002</c:v>
                </c:pt>
                <c:pt idx="791">
                  <c:v>85.952224999999999</c:v>
                </c:pt>
                <c:pt idx="792">
                  <c:v>85.436820999999995</c:v>
                </c:pt>
                <c:pt idx="793">
                  <c:v>84.912880000000001</c:v>
                </c:pt>
                <c:pt idx="794">
                  <c:v>84.380447000000004</c:v>
                </c:pt>
                <c:pt idx="795">
                  <c:v>83.839568999999997</c:v>
                </c:pt>
                <c:pt idx="796">
                  <c:v>83.290313999999995</c:v>
                </c:pt>
                <c:pt idx="797">
                  <c:v>82.732833999999997</c:v>
                </c:pt>
                <c:pt idx="798">
                  <c:v>82.166977000000003</c:v>
                </c:pt>
                <c:pt idx="799">
                  <c:v>81.592895999999996</c:v>
                </c:pt>
                <c:pt idx="800">
                  <c:v>81.010666000000001</c:v>
                </c:pt>
                <c:pt idx="801">
                  <c:v>80.420326000000003</c:v>
                </c:pt>
                <c:pt idx="802">
                  <c:v>79.821944999999999</c:v>
                </c:pt>
                <c:pt idx="803">
                  <c:v>79.215584000000007</c:v>
                </c:pt>
                <c:pt idx="804">
                  <c:v>78.601303000000001</c:v>
                </c:pt>
                <c:pt idx="805">
                  <c:v>77.979279000000005</c:v>
                </c:pt>
                <c:pt idx="806">
                  <c:v>77.349334999999996</c:v>
                </c:pt>
                <c:pt idx="807">
                  <c:v>76.711662000000004</c:v>
                </c:pt>
                <c:pt idx="808">
                  <c:v>76.066315000000003</c:v>
                </c:pt>
                <c:pt idx="809">
                  <c:v>75.413360999999995</c:v>
                </c:pt>
                <c:pt idx="810">
                  <c:v>74.752860999999996</c:v>
                </c:pt>
                <c:pt idx="811">
                  <c:v>74.084891999999996</c:v>
                </c:pt>
                <c:pt idx="812">
                  <c:v>73.409508000000002</c:v>
                </c:pt>
                <c:pt idx="813">
                  <c:v>72.726921000000004</c:v>
                </c:pt>
                <c:pt idx="814">
                  <c:v>72.036925999999994</c:v>
                </c:pt>
                <c:pt idx="815">
                  <c:v>71.339729000000005</c:v>
                </c:pt>
                <c:pt idx="816">
                  <c:v>70.635399000000007</c:v>
                </c:pt>
                <c:pt idx="817">
                  <c:v>69.924003999999996</c:v>
                </c:pt>
                <c:pt idx="818">
                  <c:v>69.205612000000002</c:v>
                </c:pt>
                <c:pt idx="819">
                  <c:v>68.480309000000005</c:v>
                </c:pt>
                <c:pt idx="820">
                  <c:v>67.748154</c:v>
                </c:pt>
                <c:pt idx="821">
                  <c:v>67.009215999999995</c:v>
                </c:pt>
                <c:pt idx="822">
                  <c:v>66.263724999999994</c:v>
                </c:pt>
                <c:pt idx="823">
                  <c:v>65.511466999999996</c:v>
                </c:pt>
                <c:pt idx="824">
                  <c:v>64.752662999999998</c:v>
                </c:pt>
                <c:pt idx="825">
                  <c:v>63.987372999999998</c:v>
                </c:pt>
                <c:pt idx="826">
                  <c:v>63.215691</c:v>
                </c:pt>
                <c:pt idx="827">
                  <c:v>62.437683</c:v>
                </c:pt>
                <c:pt idx="828">
                  <c:v>61.653435000000002</c:v>
                </c:pt>
                <c:pt idx="829">
                  <c:v>60.863017999999997</c:v>
                </c:pt>
                <c:pt idx="830">
                  <c:v>60.066668999999997</c:v>
                </c:pt>
                <c:pt idx="831">
                  <c:v>59.264159999999997</c:v>
                </c:pt>
                <c:pt idx="832">
                  <c:v>58.455727000000003</c:v>
                </c:pt>
                <c:pt idx="833">
                  <c:v>57.641444999999997</c:v>
                </c:pt>
                <c:pt idx="834">
                  <c:v>56.821399999999997</c:v>
                </c:pt>
                <c:pt idx="835">
                  <c:v>55.995674000000001</c:v>
                </c:pt>
                <c:pt idx="836">
                  <c:v>55.164344999999997</c:v>
                </c:pt>
                <c:pt idx="837">
                  <c:v>54.327503</c:v>
                </c:pt>
                <c:pt idx="838">
                  <c:v>53.485385999999998</c:v>
                </c:pt>
                <c:pt idx="839">
                  <c:v>52.637763999999997</c:v>
                </c:pt>
                <c:pt idx="840">
                  <c:v>51.784874000000002</c:v>
                </c:pt>
                <c:pt idx="841">
                  <c:v>50.926806999999997</c:v>
                </c:pt>
                <c:pt idx="842">
                  <c:v>50.063648000000001</c:v>
                </c:pt>
                <c:pt idx="843">
                  <c:v>49.195484</c:v>
                </c:pt>
                <c:pt idx="844">
                  <c:v>48.322395</c:v>
                </c:pt>
                <c:pt idx="845">
                  <c:v>47.444476999999999</c:v>
                </c:pt>
                <c:pt idx="846">
                  <c:v>46.561813000000001</c:v>
                </c:pt>
                <c:pt idx="847">
                  <c:v>45.674664</c:v>
                </c:pt>
                <c:pt idx="848">
                  <c:v>44.782780000000002</c:v>
                </c:pt>
                <c:pt idx="849">
                  <c:v>43.886414000000002</c:v>
                </c:pt>
                <c:pt idx="850">
                  <c:v>42.985661</c:v>
                </c:pt>
                <c:pt idx="851">
                  <c:v>42.080607999999998</c:v>
                </c:pt>
                <c:pt idx="852">
                  <c:v>41.171348999999999</c:v>
                </c:pt>
                <c:pt idx="853">
                  <c:v>40.257969000000003</c:v>
                </c:pt>
                <c:pt idx="854">
                  <c:v>39.340569000000002</c:v>
                </c:pt>
                <c:pt idx="855">
                  <c:v>38.419407</c:v>
                </c:pt>
                <c:pt idx="856">
                  <c:v>37.494225</c:v>
                </c:pt>
                <c:pt idx="857">
                  <c:v>36.565295999999996</c:v>
                </c:pt>
                <c:pt idx="858">
                  <c:v>35.632713000000003</c:v>
                </c:pt>
                <c:pt idx="859">
                  <c:v>34.696564000000002</c:v>
                </c:pt>
                <c:pt idx="860">
                  <c:v>33.756946999999997</c:v>
                </c:pt>
                <c:pt idx="861">
                  <c:v>32.813949999999998</c:v>
                </c:pt>
                <c:pt idx="862">
                  <c:v>31.867674000000001</c:v>
                </c:pt>
                <c:pt idx="863">
                  <c:v>30.918392000000001</c:v>
                </c:pt>
                <c:pt idx="864">
                  <c:v>29.965838999999999</c:v>
                </c:pt>
                <c:pt idx="865">
                  <c:v>29.010287999999999</c:v>
                </c:pt>
                <c:pt idx="866">
                  <c:v>28.051836000000002</c:v>
                </c:pt>
                <c:pt idx="867">
                  <c:v>27.090578000000001</c:v>
                </c:pt>
                <c:pt idx="868">
                  <c:v>26.126612000000002</c:v>
                </c:pt>
                <c:pt idx="869">
                  <c:v>25.160032000000001</c:v>
                </c:pt>
                <c:pt idx="870">
                  <c:v>24.190937000000002</c:v>
                </c:pt>
                <c:pt idx="871">
                  <c:v>23.219422999999999</c:v>
                </c:pt>
                <c:pt idx="872">
                  <c:v>22.245773</c:v>
                </c:pt>
                <c:pt idx="873">
                  <c:v>21.269711999999998</c:v>
                </c:pt>
                <c:pt idx="874">
                  <c:v>20.291525</c:v>
                </c:pt>
                <c:pt idx="875">
                  <c:v>19.311308</c:v>
                </c:pt>
                <c:pt idx="876">
                  <c:v>18.329159000000001</c:v>
                </c:pt>
                <c:pt idx="877">
                  <c:v>17.345179000000002</c:v>
                </c:pt>
                <c:pt idx="878">
                  <c:v>16.359463000000002</c:v>
                </c:pt>
                <c:pt idx="879">
                  <c:v>15.372109999999999</c:v>
                </c:pt>
                <c:pt idx="880">
                  <c:v>14.38341</c:v>
                </c:pt>
                <c:pt idx="881">
                  <c:v>13.393083000000001</c:v>
                </c:pt>
                <c:pt idx="882">
                  <c:v>12.401417</c:v>
                </c:pt>
                <c:pt idx="883">
                  <c:v>11.408509</c:v>
                </c:pt>
                <c:pt idx="884">
                  <c:v>10.414462</c:v>
                </c:pt>
                <c:pt idx="885">
                  <c:v>9.4193730000000002</c:v>
                </c:pt>
                <c:pt idx="886">
                  <c:v>8.4233419999999999</c:v>
                </c:pt>
                <c:pt idx="887">
                  <c:v>7.4264679999999998</c:v>
                </c:pt>
                <c:pt idx="888">
                  <c:v>6.4290430000000001</c:v>
                </c:pt>
                <c:pt idx="889">
                  <c:v>5.4307840000000001</c:v>
                </c:pt>
                <c:pt idx="890">
                  <c:v>4.4319819999999996</c:v>
                </c:pt>
                <c:pt idx="891">
                  <c:v>3.4327369999999999</c:v>
                </c:pt>
                <c:pt idx="892">
                  <c:v>2.4331480000000001</c:v>
                </c:pt>
                <c:pt idx="893">
                  <c:v>1.433316</c:v>
                </c:pt>
                <c:pt idx="894">
                  <c:v>0.43334099999999998</c:v>
                </c:pt>
                <c:pt idx="895">
                  <c:v>-0.56667699999999999</c:v>
                </c:pt>
                <c:pt idx="896">
                  <c:v>-1.5666389999999999</c:v>
                </c:pt>
                <c:pt idx="897">
                  <c:v>-2.5662539999999998</c:v>
                </c:pt>
                <c:pt idx="898">
                  <c:v>-3.5658020000000001</c:v>
                </c:pt>
                <c:pt idx="899">
                  <c:v>-4.5649940000000004</c:v>
                </c:pt>
                <c:pt idx="900">
                  <c:v>-5.5637299999999996</c:v>
                </c:pt>
                <c:pt idx="901">
                  <c:v>-6.561909</c:v>
                </c:pt>
                <c:pt idx="902">
                  <c:v>-7.5594320000000002</c:v>
                </c:pt>
                <c:pt idx="903">
                  <c:v>-8.5561980000000002</c:v>
                </c:pt>
                <c:pt idx="904">
                  <c:v>-9.5521100000000008</c:v>
                </c:pt>
                <c:pt idx="905">
                  <c:v>-10.546875999999999</c:v>
                </c:pt>
                <c:pt idx="906">
                  <c:v>-11.540777</c:v>
                </c:pt>
                <c:pt idx="907">
                  <c:v>-12.533524999999999</c:v>
                </c:pt>
                <c:pt idx="908">
                  <c:v>-13.525019</c:v>
                </c:pt>
                <c:pt idx="909">
                  <c:v>-14.51516</c:v>
                </c:pt>
                <c:pt idx="910">
                  <c:v>-15.50385</c:v>
                </c:pt>
                <c:pt idx="911">
                  <c:v>-16.49099</c:v>
                </c:pt>
                <c:pt idx="912">
                  <c:v>-17.476479000000001</c:v>
                </c:pt>
                <c:pt idx="913">
                  <c:v>-18.460035000000001</c:v>
                </c:pt>
                <c:pt idx="914">
                  <c:v>-19.441931</c:v>
                </c:pt>
                <c:pt idx="915">
                  <c:v>-20.421885</c:v>
                </c:pt>
                <c:pt idx="916">
                  <c:v>-21.399794</c:v>
                </c:pt>
                <c:pt idx="917">
                  <c:v>-22.375565000000002</c:v>
                </c:pt>
                <c:pt idx="918">
                  <c:v>-23.349095999999999</c:v>
                </c:pt>
                <c:pt idx="919">
                  <c:v>-24.320292999999999</c:v>
                </c:pt>
                <c:pt idx="920">
                  <c:v>-25.289059000000002</c:v>
                </c:pt>
                <c:pt idx="921">
                  <c:v>-26.255296999999999</c:v>
                </c:pt>
                <c:pt idx="922">
                  <c:v>-27.218723000000001</c:v>
                </c:pt>
                <c:pt idx="923">
                  <c:v>-28.179613</c:v>
                </c:pt>
                <c:pt idx="924">
                  <c:v>-29.137684</c:v>
                </c:pt>
                <c:pt idx="925">
                  <c:v>-30.092839999999999</c:v>
                </c:pt>
                <c:pt idx="926">
                  <c:v>-31.044989000000001</c:v>
                </c:pt>
                <c:pt idx="927">
                  <c:v>-31.994032000000001</c:v>
                </c:pt>
                <c:pt idx="928">
                  <c:v>-32.939877000000003</c:v>
                </c:pt>
                <c:pt idx="929">
                  <c:v>-33.882427</c:v>
                </c:pt>
                <c:pt idx="930">
                  <c:v>-34.821407000000001</c:v>
                </c:pt>
                <c:pt idx="931">
                  <c:v>-35.757088000000003</c:v>
                </c:pt>
                <c:pt idx="932">
                  <c:v>-36.689194000000001</c:v>
                </c:pt>
                <c:pt idx="933">
                  <c:v>-37.617626000000001</c:v>
                </c:pt>
                <c:pt idx="934">
                  <c:v>-38.542301000000002</c:v>
                </c:pt>
                <c:pt idx="935">
                  <c:v>-39.463120000000004</c:v>
                </c:pt>
                <c:pt idx="936">
                  <c:v>-40.379989999999999</c:v>
                </c:pt>
                <c:pt idx="937">
                  <c:v>-41.292824000000003</c:v>
                </c:pt>
                <c:pt idx="938">
                  <c:v>-42.201355</c:v>
                </c:pt>
                <c:pt idx="939">
                  <c:v>-43.105843</c:v>
                </c:pt>
                <c:pt idx="940">
                  <c:v>-44.006016000000002</c:v>
                </c:pt>
                <c:pt idx="941">
                  <c:v>-44.901791000000003</c:v>
                </c:pt>
                <c:pt idx="942">
                  <c:v>-45.793072000000002</c:v>
                </c:pt>
                <c:pt idx="943">
                  <c:v>-46.679774999999999</c:v>
                </c:pt>
                <c:pt idx="944">
                  <c:v>-47.561810000000001</c:v>
                </c:pt>
                <c:pt idx="945">
                  <c:v>-48.439090999999998</c:v>
                </c:pt>
                <c:pt idx="946">
                  <c:v>-49.311526999999998</c:v>
                </c:pt>
                <c:pt idx="947">
                  <c:v>-50.178863999999997</c:v>
                </c:pt>
                <c:pt idx="948">
                  <c:v>-51.041350999999999</c:v>
                </c:pt>
                <c:pt idx="949">
                  <c:v>-51.898730999999998</c:v>
                </c:pt>
                <c:pt idx="950">
                  <c:v>-52.750926999999997</c:v>
                </c:pt>
                <c:pt idx="951">
                  <c:v>-53.597842999999997</c:v>
                </c:pt>
                <c:pt idx="952">
                  <c:v>-54.439399999999999</c:v>
                </c:pt>
                <c:pt idx="953">
                  <c:v>-55.275512999999997</c:v>
                </c:pt>
                <c:pt idx="954">
                  <c:v>-56.106098000000003</c:v>
                </c:pt>
                <c:pt idx="955">
                  <c:v>-56.930916000000003</c:v>
                </c:pt>
                <c:pt idx="956">
                  <c:v>-57.750194999999998</c:v>
                </c:pt>
                <c:pt idx="957">
                  <c:v>-58.563701999999999</c:v>
                </c:pt>
                <c:pt idx="958">
                  <c:v>-59.371352999999999</c:v>
                </c:pt>
                <c:pt idx="959">
                  <c:v>-60.173065000000001</c:v>
                </c:pt>
                <c:pt idx="960">
                  <c:v>-60.968761000000001</c:v>
                </c:pt>
                <c:pt idx="961">
                  <c:v>-61.758358000000001</c:v>
                </c:pt>
                <c:pt idx="962">
                  <c:v>-62.541781999999998</c:v>
                </c:pt>
                <c:pt idx="963">
                  <c:v>-63.318801999999998</c:v>
                </c:pt>
                <c:pt idx="964">
                  <c:v>-64.089637999999994</c:v>
                </c:pt>
                <c:pt idx="965">
                  <c:v>-64.854065000000006</c:v>
                </c:pt>
                <c:pt idx="966">
                  <c:v>-65.612007000000006</c:v>
                </c:pt>
                <c:pt idx="967">
                  <c:v>-66.363388</c:v>
                </c:pt>
                <c:pt idx="968">
                  <c:v>-67.108131</c:v>
                </c:pt>
                <c:pt idx="969">
                  <c:v>-67.846169000000003</c:v>
                </c:pt>
                <c:pt idx="970">
                  <c:v>-68.577415000000002</c:v>
                </c:pt>
                <c:pt idx="971">
                  <c:v>-69.301804000000004</c:v>
                </c:pt>
                <c:pt idx="972">
                  <c:v>-70.019126999999997</c:v>
                </c:pt>
                <c:pt idx="973">
                  <c:v>-70.729584000000003</c:v>
                </c:pt>
                <c:pt idx="974">
                  <c:v>-71.432968000000002</c:v>
                </c:pt>
                <c:pt idx="975">
                  <c:v>-72.129210999999998</c:v>
                </c:pt>
                <c:pt idx="976">
                  <c:v>-72.818236999999996</c:v>
                </c:pt>
                <c:pt idx="977">
                  <c:v>-73.499984999999995</c:v>
                </c:pt>
                <c:pt idx="978">
                  <c:v>-74.174385000000001</c:v>
                </c:pt>
                <c:pt idx="979">
                  <c:v>-74.841362000000004</c:v>
                </c:pt>
                <c:pt idx="980">
                  <c:v>-75.500731999999999</c:v>
                </c:pt>
                <c:pt idx="981">
                  <c:v>-76.152679000000006</c:v>
                </c:pt>
                <c:pt idx="982">
                  <c:v>-76.797004999999999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7-4495-ADBB-63B07AC3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442640"/>
        <c:axId val="666445592"/>
      </c:scatterChart>
      <c:valAx>
        <c:axId val="66644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445592"/>
        <c:crosses val="autoZero"/>
        <c:crossBetween val="midCat"/>
      </c:valAx>
      <c:valAx>
        <c:axId val="66644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44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7</xdr:row>
      <xdr:rowOff>83820</xdr:rowOff>
    </xdr:from>
    <xdr:to>
      <xdr:col>20</xdr:col>
      <xdr:colOff>106680</xdr:colOff>
      <xdr:row>28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08B795-6DB8-4649-9829-93B0892DB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5CC3-5420-41D5-99A9-D0F9E0273AF0}">
  <dimension ref="A1:B983"/>
  <sheetViews>
    <sheetView tabSelected="1" topLeftCell="A972" workbookViewId="0">
      <selection activeCell="H32" sqref="H32"/>
    </sheetView>
  </sheetViews>
  <sheetFormatPr defaultRowHeight="13.8" x14ac:dyDescent="0.25"/>
  <sheetData>
    <row r="1" spans="1:2" x14ac:dyDescent="0.25">
      <c r="A1">
        <v>1933</v>
      </c>
      <c r="B1">
        <f>46.217297</f>
        <v>46.217297000000002</v>
      </c>
    </row>
    <row r="2" spans="1:2" x14ac:dyDescent="0.25">
      <c r="A2">
        <v>1934</v>
      </c>
      <c r="B2">
        <f>47.10178</f>
        <v>47.101779999999998</v>
      </c>
    </row>
    <row r="3" spans="1:2" x14ac:dyDescent="0.25">
      <c r="A3">
        <v>1935</v>
      </c>
      <c r="B3">
        <f>47.981556</f>
        <v>47.981555999999998</v>
      </c>
    </row>
    <row r="4" spans="1:2" x14ac:dyDescent="0.25">
      <c r="A4">
        <v>1936</v>
      </c>
      <c r="B4">
        <f>48.856529</f>
        <v>48.856529000000002</v>
      </c>
    </row>
    <row r="5" spans="1:2" x14ac:dyDescent="0.25">
      <c r="A5">
        <v>1937</v>
      </c>
      <c r="B5">
        <f>49.72662</f>
        <v>49.726619999999997</v>
      </c>
    </row>
    <row r="6" spans="1:2" x14ac:dyDescent="0.25">
      <c r="A6">
        <v>1938</v>
      </c>
      <c r="B6">
        <f>50.591572</f>
        <v>50.591571999999999</v>
      </c>
    </row>
    <row r="7" spans="1:2" x14ac:dyDescent="0.25">
      <c r="A7">
        <v>1939</v>
      </c>
      <c r="B7">
        <f>51.45163</f>
        <v>51.451630000000002</v>
      </c>
    </row>
    <row r="8" spans="1:2" x14ac:dyDescent="0.25">
      <c r="A8">
        <v>1940</v>
      </c>
      <c r="B8">
        <f>52.306545</f>
        <v>52.306545</v>
      </c>
    </row>
    <row r="9" spans="1:2" x14ac:dyDescent="0.25">
      <c r="A9">
        <v>1941</v>
      </c>
      <c r="B9">
        <f>53.156227</f>
        <v>53.156227000000001</v>
      </c>
    </row>
    <row r="10" spans="1:2" x14ac:dyDescent="0.25">
      <c r="A10">
        <v>1942</v>
      </c>
      <c r="B10">
        <f>54.000591</f>
        <v>54.000591</v>
      </c>
    </row>
    <row r="11" spans="1:2" x14ac:dyDescent="0.25">
      <c r="A11">
        <v>1943</v>
      </c>
      <c r="B11">
        <f>54.839558</f>
        <v>54.839557999999997</v>
      </c>
    </row>
    <row r="12" spans="1:2" x14ac:dyDescent="0.25">
      <c r="A12">
        <v>1944</v>
      </c>
      <c r="B12">
        <f>55.673042</f>
        <v>55.673042000000002</v>
      </c>
    </row>
    <row r="13" spans="1:2" x14ac:dyDescent="0.25">
      <c r="A13">
        <v>1945</v>
      </c>
      <c r="B13">
        <f>56.500957</f>
        <v>56.500957</v>
      </c>
    </row>
    <row r="14" spans="1:2" x14ac:dyDescent="0.25">
      <c r="A14">
        <v>1946</v>
      </c>
      <c r="B14">
        <f>57.323063</f>
        <v>57.323062999999998</v>
      </c>
    </row>
    <row r="15" spans="1:2" x14ac:dyDescent="0.25">
      <c r="A15">
        <v>1947</v>
      </c>
      <c r="B15">
        <f>58.139599</f>
        <v>58.139598999999997</v>
      </c>
    </row>
    <row r="16" spans="1:2" x14ac:dyDescent="0.25">
      <c r="A16">
        <v>1948</v>
      </c>
      <c r="B16">
        <f>58.950317</f>
        <v>58.950316999999998</v>
      </c>
    </row>
    <row r="17" spans="1:2" x14ac:dyDescent="0.25">
      <c r="A17">
        <v>1949</v>
      </c>
      <c r="B17">
        <f>59.755138</f>
        <v>59.755138000000002</v>
      </c>
    </row>
    <row r="18" spans="1:2" x14ac:dyDescent="0.25">
      <c r="A18">
        <v>1950</v>
      </c>
      <c r="B18">
        <f>60.553986</f>
        <v>60.553986000000002</v>
      </c>
    </row>
    <row r="19" spans="1:2" x14ac:dyDescent="0.25">
      <c r="A19">
        <v>1951</v>
      </c>
      <c r="B19">
        <f>61.346779</f>
        <v>61.346778999999998</v>
      </c>
    </row>
    <row r="20" spans="1:2" x14ac:dyDescent="0.25">
      <c r="A20">
        <v>1952</v>
      </c>
      <c r="B20">
        <f>62.133438</f>
        <v>62.133437999999998</v>
      </c>
    </row>
    <row r="21" spans="1:2" x14ac:dyDescent="0.25">
      <c r="A21">
        <v>1953</v>
      </c>
      <c r="B21">
        <f>62.913879</f>
        <v>62.913879000000001</v>
      </c>
    </row>
    <row r="22" spans="1:2" x14ac:dyDescent="0.25">
      <c r="A22">
        <v>1954</v>
      </c>
      <c r="B22">
        <f>63.68803</f>
        <v>63.688029999999998</v>
      </c>
    </row>
    <row r="23" spans="1:2" x14ac:dyDescent="0.25">
      <c r="A23">
        <v>1955</v>
      </c>
      <c r="B23">
        <f>64.455666</f>
        <v>64.455665999999994</v>
      </c>
    </row>
    <row r="24" spans="1:2" x14ac:dyDescent="0.25">
      <c r="A24">
        <v>1956</v>
      </c>
      <c r="B24">
        <f>65.21701</f>
        <v>65.217010000000002</v>
      </c>
    </row>
    <row r="25" spans="1:2" x14ac:dyDescent="0.25">
      <c r="A25">
        <v>1957</v>
      </c>
      <c r="B25">
        <f>65.971825</f>
        <v>65.971824999999995</v>
      </c>
    </row>
    <row r="26" spans="1:2" x14ac:dyDescent="0.25">
      <c r="A26">
        <v>1958</v>
      </c>
      <c r="B26">
        <f>66.720039</f>
        <v>66.720039</v>
      </c>
    </row>
    <row r="27" spans="1:2" x14ac:dyDescent="0.25">
      <c r="A27">
        <v>1959</v>
      </c>
      <c r="B27">
        <f>67.461586</f>
        <v>67.461585999999997</v>
      </c>
    </row>
    <row r="28" spans="1:2" x14ac:dyDescent="0.25">
      <c r="A28">
        <v>1960</v>
      </c>
      <c r="B28">
        <f>68.196388</f>
        <v>68.196387999999999</v>
      </c>
    </row>
    <row r="29" spans="1:2" x14ac:dyDescent="0.25">
      <c r="A29">
        <v>1961</v>
      </c>
      <c r="B29">
        <f>68.92437</f>
        <v>68.924369999999996</v>
      </c>
    </row>
    <row r="30" spans="1:2" x14ac:dyDescent="0.25">
      <c r="A30">
        <v>1962</v>
      </c>
      <c r="B30">
        <f>69.645454</f>
        <v>69.645454000000001</v>
      </c>
    </row>
    <row r="31" spans="1:2" x14ac:dyDescent="0.25">
      <c r="A31">
        <v>1963</v>
      </c>
      <c r="B31">
        <f>70.359444</f>
        <v>70.359443999999996</v>
      </c>
    </row>
    <row r="32" spans="1:2" x14ac:dyDescent="0.25">
      <c r="A32">
        <v>1964</v>
      </c>
      <c r="B32">
        <f>71.066536</f>
        <v>71.066535999999999</v>
      </c>
    </row>
    <row r="33" spans="1:2" x14ac:dyDescent="0.25">
      <c r="A33">
        <v>1965</v>
      </c>
      <c r="B33">
        <f>71.766518</f>
        <v>71.766518000000005</v>
      </c>
    </row>
    <row r="34" spans="1:2" x14ac:dyDescent="0.25">
      <c r="A34">
        <v>1966</v>
      </c>
      <c r="B34">
        <f>72.45932</f>
        <v>72.459320000000005</v>
      </c>
    </row>
    <row r="35" spans="1:2" x14ac:dyDescent="0.25">
      <c r="A35">
        <v>1967</v>
      </c>
      <c r="B35">
        <f>73.144875</f>
        <v>73.144874999999999</v>
      </c>
    </row>
    <row r="36" spans="1:2" x14ac:dyDescent="0.25">
      <c r="A36">
        <v>1968</v>
      </c>
      <c r="B36">
        <f>73.82312</f>
        <v>73.823120000000003</v>
      </c>
    </row>
    <row r="37" spans="1:2" x14ac:dyDescent="0.25">
      <c r="A37">
        <v>1969</v>
      </c>
      <c r="B37">
        <f>74.49398</f>
        <v>74.493979999999993</v>
      </c>
    </row>
    <row r="38" spans="1:2" x14ac:dyDescent="0.25">
      <c r="A38">
        <v>1970</v>
      </c>
      <c r="B38">
        <f>75.157394</f>
        <v>75.157393999999996</v>
      </c>
    </row>
    <row r="39" spans="1:2" x14ac:dyDescent="0.25">
      <c r="A39">
        <v>1971</v>
      </c>
      <c r="B39">
        <f>75.813164</f>
        <v>75.813164</v>
      </c>
    </row>
    <row r="40" spans="1:2" x14ac:dyDescent="0.25">
      <c r="A40">
        <v>1972</v>
      </c>
      <c r="B40">
        <f>76.461479</f>
        <v>76.461478999999997</v>
      </c>
    </row>
    <row r="41" spans="1:2" x14ac:dyDescent="0.25">
      <c r="A41">
        <v>1973</v>
      </c>
      <c r="B41">
        <f>77.102142</f>
        <v>77.102142000000001</v>
      </c>
    </row>
    <row r="42" spans="1:2" x14ac:dyDescent="0.25">
      <c r="A42">
        <v>1974</v>
      </c>
      <c r="B42">
        <f>77.7351</f>
        <v>77.735100000000003</v>
      </c>
    </row>
    <row r="43" spans="1:2" x14ac:dyDescent="0.25">
      <c r="A43">
        <v>1975</v>
      </c>
      <c r="B43">
        <f>78.360291</f>
        <v>78.360291000000004</v>
      </c>
    </row>
    <row r="44" spans="1:2" x14ac:dyDescent="0.25">
      <c r="A44">
        <v>1976</v>
      </c>
      <c r="B44">
        <f>78.977638</f>
        <v>78.977637999999999</v>
      </c>
    </row>
    <row r="45" spans="1:2" x14ac:dyDescent="0.25">
      <c r="A45">
        <v>1977</v>
      </c>
      <c r="B45">
        <f>79.587082</f>
        <v>79.587081999999995</v>
      </c>
    </row>
    <row r="46" spans="1:2" x14ac:dyDescent="0.25">
      <c r="A46">
        <v>1978</v>
      </c>
      <c r="B46">
        <f>80.188576</f>
        <v>80.188575999999998</v>
      </c>
    </row>
    <row r="47" spans="1:2" x14ac:dyDescent="0.25">
      <c r="A47">
        <v>1979</v>
      </c>
      <c r="B47">
        <f>80.782043</f>
        <v>80.782043000000002</v>
      </c>
    </row>
    <row r="48" spans="1:2" x14ac:dyDescent="0.25">
      <c r="A48">
        <v>1980</v>
      </c>
      <c r="B48">
        <f>81.367332</f>
        <v>81.367332000000005</v>
      </c>
    </row>
    <row r="49" spans="1:2" x14ac:dyDescent="0.25">
      <c r="A49">
        <v>1981</v>
      </c>
      <c r="B49">
        <f>81.944588</f>
        <v>81.944587999999996</v>
      </c>
    </row>
    <row r="50" spans="1:2" x14ac:dyDescent="0.25">
      <c r="A50">
        <v>1982</v>
      </c>
      <c r="B50">
        <f>82.513649</f>
        <v>82.513649000000001</v>
      </c>
    </row>
    <row r="51" spans="1:2" x14ac:dyDescent="0.25">
      <c r="A51">
        <v>1983</v>
      </c>
      <c r="B51">
        <f>83.074463</f>
        <v>83.074462999999994</v>
      </c>
    </row>
    <row r="52" spans="1:2" x14ac:dyDescent="0.25">
      <c r="A52">
        <v>1984</v>
      </c>
      <c r="B52">
        <f>83.626961</f>
        <v>83.626960999999994</v>
      </c>
    </row>
    <row r="53" spans="1:2" x14ac:dyDescent="0.25">
      <c r="A53">
        <v>1985</v>
      </c>
      <c r="B53">
        <f>84.171104</f>
        <v>84.171104</v>
      </c>
    </row>
    <row r="54" spans="1:2" x14ac:dyDescent="0.25">
      <c r="A54">
        <v>1986</v>
      </c>
      <c r="B54">
        <f>84.706825</f>
        <v>84.706824999999995</v>
      </c>
    </row>
    <row r="55" spans="1:2" x14ac:dyDescent="0.25">
      <c r="A55">
        <v>1987</v>
      </c>
      <c r="B55">
        <f>85.234077</f>
        <v>85.234076999999999</v>
      </c>
    </row>
    <row r="56" spans="1:2" x14ac:dyDescent="0.25">
      <c r="A56">
        <v>1988</v>
      </c>
      <c r="B56">
        <f>85.752708</f>
        <v>85.752707999999998</v>
      </c>
    </row>
    <row r="57" spans="1:2" x14ac:dyDescent="0.25">
      <c r="A57">
        <v>1989</v>
      </c>
      <c r="B57">
        <f>86.262863</f>
        <v>86.262862999999996</v>
      </c>
    </row>
    <row r="58" spans="1:2" x14ac:dyDescent="0.25">
      <c r="A58">
        <v>1990</v>
      </c>
      <c r="B58">
        <f>86.764389</f>
        <v>86.764388999999994</v>
      </c>
    </row>
    <row r="59" spans="1:2" x14ac:dyDescent="0.25">
      <c r="A59">
        <v>1991</v>
      </c>
      <c r="B59">
        <f>87.25724</f>
        <v>87.257239999999996</v>
      </c>
    </row>
    <row r="60" spans="1:2" x14ac:dyDescent="0.25">
      <c r="A60">
        <v>1992</v>
      </c>
      <c r="B60">
        <f>87.741364</f>
        <v>87.741364000000004</v>
      </c>
    </row>
    <row r="61" spans="1:2" x14ac:dyDescent="0.25">
      <c r="A61">
        <v>1993</v>
      </c>
      <c r="B61">
        <f>88.216721</f>
        <v>88.216721000000007</v>
      </c>
    </row>
    <row r="62" spans="1:2" x14ac:dyDescent="0.25">
      <c r="A62">
        <v>1994</v>
      </c>
      <c r="B62">
        <f>88.683243</f>
        <v>88.683243000000004</v>
      </c>
    </row>
    <row r="63" spans="1:2" x14ac:dyDescent="0.25">
      <c r="A63">
        <v>1995</v>
      </c>
      <c r="B63">
        <f>89.140907</f>
        <v>89.140906999999999</v>
      </c>
    </row>
    <row r="64" spans="1:2" x14ac:dyDescent="0.25">
      <c r="A64">
        <v>1996</v>
      </c>
      <c r="B64">
        <f>89.589569</f>
        <v>89.589568999999997</v>
      </c>
    </row>
    <row r="65" spans="1:2" x14ac:dyDescent="0.25">
      <c r="A65">
        <v>1997</v>
      </c>
      <c r="B65">
        <f>90.02935</f>
        <v>90.029349999999994</v>
      </c>
    </row>
    <row r="66" spans="1:2" x14ac:dyDescent="0.25">
      <c r="A66">
        <v>1998</v>
      </c>
      <c r="B66">
        <f>90.460136</f>
        <v>90.460136000000006</v>
      </c>
    </row>
    <row r="67" spans="1:2" x14ac:dyDescent="0.25">
      <c r="A67">
        <v>1999</v>
      </c>
      <c r="B67">
        <f>90.881874</f>
        <v>90.881873999999996</v>
      </c>
    </row>
    <row r="68" spans="1:2" x14ac:dyDescent="0.25">
      <c r="A68">
        <v>2000</v>
      </c>
      <c r="B68">
        <f>91.294525</f>
        <v>91.294524999999993</v>
      </c>
    </row>
    <row r="69" spans="1:2" x14ac:dyDescent="0.25">
      <c r="A69">
        <v>2001</v>
      </c>
      <c r="B69">
        <f>91.698044</f>
        <v>91.698043999999996</v>
      </c>
    </row>
    <row r="70" spans="1:2" x14ac:dyDescent="0.25">
      <c r="A70">
        <v>2002</v>
      </c>
      <c r="B70">
        <f>92.092392</f>
        <v>92.092392000000004</v>
      </c>
    </row>
    <row r="71" spans="1:2" x14ac:dyDescent="0.25">
      <c r="A71">
        <v>2003</v>
      </c>
      <c r="B71">
        <f>92.477531</f>
        <v>92.477530999999999</v>
      </c>
    </row>
    <row r="72" spans="1:2" x14ac:dyDescent="0.25">
      <c r="A72">
        <v>2004</v>
      </c>
      <c r="B72">
        <f>92.853424</f>
        <v>92.853424000000004</v>
      </c>
    </row>
    <row r="73" spans="1:2" x14ac:dyDescent="0.25">
      <c r="A73">
        <v>2005</v>
      </c>
      <c r="B73">
        <f>93.219963</f>
        <v>93.219963000000007</v>
      </c>
    </row>
    <row r="74" spans="1:2" x14ac:dyDescent="0.25">
      <c r="A74">
        <v>2006</v>
      </c>
      <c r="B74">
        <f>93.577248</f>
        <v>93.577247999999997</v>
      </c>
    </row>
    <row r="75" spans="1:2" x14ac:dyDescent="0.25">
      <c r="A75">
        <v>2007</v>
      </c>
      <c r="B75">
        <f>93.925179</f>
        <v>93.925179</v>
      </c>
    </row>
    <row r="76" spans="1:2" x14ac:dyDescent="0.25">
      <c r="A76">
        <v>2008</v>
      </c>
      <c r="B76">
        <f>94.26371</f>
        <v>94.263710000000003</v>
      </c>
    </row>
    <row r="77" spans="1:2" x14ac:dyDescent="0.25">
      <c r="A77">
        <v>2009</v>
      </c>
      <c r="B77">
        <f>94.592819</f>
        <v>94.592819000000006</v>
      </c>
    </row>
    <row r="78" spans="1:2" x14ac:dyDescent="0.25">
      <c r="A78">
        <v>2010</v>
      </c>
      <c r="B78">
        <f>94.912468</f>
        <v>94.912468000000004</v>
      </c>
    </row>
    <row r="79" spans="1:2" x14ac:dyDescent="0.25">
      <c r="A79">
        <v>2011</v>
      </c>
      <c r="B79">
        <f>95.222626</f>
        <v>95.222626000000005</v>
      </c>
    </row>
    <row r="80" spans="1:2" x14ac:dyDescent="0.25">
      <c r="A80">
        <v>2012</v>
      </c>
      <c r="B80">
        <f>95.523254</f>
        <v>95.523253999999994</v>
      </c>
    </row>
    <row r="81" spans="1:2" x14ac:dyDescent="0.25">
      <c r="A81">
        <v>2013</v>
      </c>
      <c r="B81">
        <f>95.814285</f>
        <v>95.814284999999998</v>
      </c>
    </row>
    <row r="82" spans="1:2" x14ac:dyDescent="0.25">
      <c r="A82">
        <v>2014</v>
      </c>
      <c r="B82">
        <f>96.095787</f>
        <v>96.095787000000001</v>
      </c>
    </row>
    <row r="83" spans="1:2" x14ac:dyDescent="0.25">
      <c r="A83">
        <v>2015</v>
      </c>
      <c r="B83">
        <f>96.367676</f>
        <v>96.367676000000003</v>
      </c>
    </row>
    <row r="84" spans="1:2" x14ac:dyDescent="0.25">
      <c r="A84">
        <v>2016</v>
      </c>
      <c r="B84">
        <f>96.629929</f>
        <v>96.629929000000004</v>
      </c>
    </row>
    <row r="85" spans="1:2" x14ac:dyDescent="0.25">
      <c r="A85">
        <v>2017</v>
      </c>
      <c r="B85">
        <f>96.882523</f>
        <v>96.882523000000006</v>
      </c>
    </row>
    <row r="86" spans="1:2" x14ac:dyDescent="0.25">
      <c r="A86">
        <v>2018</v>
      </c>
      <c r="B86">
        <f>97.125427</f>
        <v>97.125427000000002</v>
      </c>
    </row>
    <row r="87" spans="1:2" x14ac:dyDescent="0.25">
      <c r="A87">
        <v>2019</v>
      </c>
      <c r="B87">
        <f>97.358612</f>
        <v>97.358611999999994</v>
      </c>
    </row>
    <row r="88" spans="1:2" x14ac:dyDescent="0.25">
      <c r="A88">
        <v>2020</v>
      </c>
      <c r="B88">
        <f>97.582069</f>
        <v>97.582069000000004</v>
      </c>
    </row>
    <row r="89" spans="1:2" x14ac:dyDescent="0.25">
      <c r="A89">
        <v>2021</v>
      </c>
      <c r="B89">
        <f>97.795723</f>
        <v>97.795722999999995</v>
      </c>
    </row>
    <row r="90" spans="1:2" x14ac:dyDescent="0.25">
      <c r="A90">
        <v>2022</v>
      </c>
      <c r="B90">
        <f>97.999641</f>
        <v>97.999640999999997</v>
      </c>
    </row>
    <row r="91" spans="1:2" x14ac:dyDescent="0.25">
      <c r="A91">
        <v>2023</v>
      </c>
      <c r="B91">
        <f>98.193756</f>
        <v>98.193755999999993</v>
      </c>
    </row>
    <row r="92" spans="1:2" x14ac:dyDescent="0.25">
      <c r="A92">
        <v>2024</v>
      </c>
      <c r="B92">
        <f>98.378052</f>
        <v>98.378051999999997</v>
      </c>
    </row>
    <row r="93" spans="1:2" x14ac:dyDescent="0.25">
      <c r="A93">
        <v>2025</v>
      </c>
      <c r="B93">
        <f>98.552513</f>
        <v>98.552513000000005</v>
      </c>
    </row>
    <row r="94" spans="1:2" x14ac:dyDescent="0.25">
      <c r="A94">
        <v>2026</v>
      </c>
      <c r="B94">
        <f>98.717117</f>
        <v>98.717117000000002</v>
      </c>
    </row>
    <row r="95" spans="1:2" x14ac:dyDescent="0.25">
      <c r="A95">
        <v>2027</v>
      </c>
      <c r="B95">
        <f>98.871841</f>
        <v>98.871841000000003</v>
      </c>
    </row>
    <row r="96" spans="1:2" x14ac:dyDescent="0.25">
      <c r="A96">
        <v>2028</v>
      </c>
      <c r="B96">
        <f>99.016685</f>
        <v>99.016684999999995</v>
      </c>
    </row>
    <row r="97" spans="1:2" x14ac:dyDescent="0.25">
      <c r="A97">
        <v>2029</v>
      </c>
      <c r="B97">
        <f>99.151627</f>
        <v>99.151627000000005</v>
      </c>
    </row>
    <row r="98" spans="1:2" x14ac:dyDescent="0.25">
      <c r="A98">
        <v>2030</v>
      </c>
      <c r="B98">
        <f>99.276634</f>
        <v>99.276634000000001</v>
      </c>
    </row>
    <row r="99" spans="1:2" x14ac:dyDescent="0.25">
      <c r="A99">
        <v>2031</v>
      </c>
      <c r="B99">
        <f>99.391731</f>
        <v>99.391730999999993</v>
      </c>
    </row>
    <row r="100" spans="1:2" x14ac:dyDescent="0.25">
      <c r="A100">
        <v>2032</v>
      </c>
      <c r="B100">
        <f>99.496887</f>
        <v>99.496887000000001</v>
      </c>
    </row>
    <row r="101" spans="1:2" x14ac:dyDescent="0.25">
      <c r="A101">
        <v>2033</v>
      </c>
      <c r="B101">
        <f>99.592102</f>
        <v>99.592101999999997</v>
      </c>
    </row>
    <row r="102" spans="1:2" x14ac:dyDescent="0.25">
      <c r="A102">
        <v>2034</v>
      </c>
      <c r="B102">
        <f>99.677353</f>
        <v>99.677352999999997</v>
      </c>
    </row>
    <row r="103" spans="1:2" x14ac:dyDescent="0.25">
      <c r="A103">
        <v>2035</v>
      </c>
      <c r="B103">
        <f>99.752632</f>
        <v>99.752632000000006</v>
      </c>
    </row>
    <row r="104" spans="1:2" x14ac:dyDescent="0.25">
      <c r="A104">
        <v>2036</v>
      </c>
      <c r="B104">
        <f>99.81794</f>
        <v>99.817939999999993</v>
      </c>
    </row>
    <row r="105" spans="1:2" x14ac:dyDescent="0.25">
      <c r="A105">
        <v>2037</v>
      </c>
      <c r="B105">
        <f>99.87326</f>
        <v>99.873260000000002</v>
      </c>
    </row>
    <row r="106" spans="1:2" x14ac:dyDescent="0.25">
      <c r="A106">
        <v>2038</v>
      </c>
      <c r="B106">
        <f>99.918594</f>
        <v>99.918593999999999</v>
      </c>
    </row>
    <row r="107" spans="1:2" x14ac:dyDescent="0.25">
      <c r="A107">
        <v>2039</v>
      </c>
      <c r="B107">
        <f>99.953941</f>
        <v>99.953941</v>
      </c>
    </row>
    <row r="108" spans="1:2" x14ac:dyDescent="0.25">
      <c r="A108">
        <v>2040</v>
      </c>
      <c r="B108">
        <f>99.979286</f>
        <v>99.979286000000002</v>
      </c>
    </row>
    <row r="109" spans="1:2" x14ac:dyDescent="0.25">
      <c r="A109">
        <v>2041</v>
      </c>
      <c r="B109">
        <f>99.994644</f>
        <v>99.994643999999994</v>
      </c>
    </row>
    <row r="110" spans="1:2" x14ac:dyDescent="0.25">
      <c r="A110">
        <v>2042</v>
      </c>
      <c r="B110">
        <f>99.999992</f>
        <v>99.999992000000006</v>
      </c>
    </row>
    <row r="111" spans="1:2" x14ac:dyDescent="0.25">
      <c r="A111">
        <v>2043</v>
      </c>
      <c r="B111">
        <f>99.995346</f>
        <v>99.995345999999998</v>
      </c>
    </row>
    <row r="112" spans="1:2" x14ac:dyDescent="0.25">
      <c r="A112">
        <v>2044</v>
      </c>
      <c r="B112">
        <f>99.980698</f>
        <v>99.980698000000004</v>
      </c>
    </row>
    <row r="113" spans="1:2" x14ac:dyDescent="0.25">
      <c r="A113">
        <v>2045</v>
      </c>
      <c r="B113">
        <f>99.956055</f>
        <v>99.956055000000006</v>
      </c>
    </row>
    <row r="114" spans="1:2" x14ac:dyDescent="0.25">
      <c r="A114">
        <v>2046</v>
      </c>
      <c r="B114">
        <f>99.921417</f>
        <v>99.921417000000005</v>
      </c>
    </row>
    <row r="115" spans="1:2" x14ac:dyDescent="0.25">
      <c r="A115">
        <v>2047</v>
      </c>
      <c r="B115">
        <f>99.876785</f>
        <v>99.876784999999998</v>
      </c>
    </row>
    <row r="116" spans="1:2" x14ac:dyDescent="0.25">
      <c r="A116">
        <v>2048</v>
      </c>
      <c r="B116">
        <f>99.822166</f>
        <v>99.822165999999996</v>
      </c>
    </row>
    <row r="117" spans="1:2" x14ac:dyDescent="0.25">
      <c r="A117">
        <v>2049</v>
      </c>
      <c r="B117">
        <f>99.757561</f>
        <v>99.757560999999995</v>
      </c>
    </row>
    <row r="118" spans="1:2" x14ac:dyDescent="0.25">
      <c r="A118">
        <v>2050</v>
      </c>
      <c r="B118">
        <f>99.682976</f>
        <v>99.682975999999996</v>
      </c>
    </row>
    <row r="119" spans="1:2" x14ac:dyDescent="0.25">
      <c r="A119">
        <v>2051</v>
      </c>
      <c r="B119">
        <f>99.598434</f>
        <v>99.598433999999997</v>
      </c>
    </row>
    <row r="120" spans="1:2" x14ac:dyDescent="0.25">
      <c r="A120">
        <v>2052</v>
      </c>
      <c r="B120">
        <f>99.503922</f>
        <v>99.503922000000003</v>
      </c>
    </row>
    <row r="121" spans="1:2" x14ac:dyDescent="0.25">
      <c r="A121">
        <v>2053</v>
      </c>
      <c r="B121">
        <f>99.39946</f>
        <v>99.399460000000005</v>
      </c>
    </row>
    <row r="122" spans="1:2" x14ac:dyDescent="0.25">
      <c r="A122">
        <v>2054</v>
      </c>
      <c r="B122">
        <f>99.285065</f>
        <v>99.285065000000003</v>
      </c>
    </row>
    <row r="123" spans="1:2" x14ac:dyDescent="0.25">
      <c r="A123">
        <v>2055</v>
      </c>
      <c r="B123">
        <f>99.160759</f>
        <v>99.160758999999999</v>
      </c>
    </row>
    <row r="124" spans="1:2" x14ac:dyDescent="0.25">
      <c r="A124">
        <v>2056</v>
      </c>
      <c r="B124">
        <f>99.02652</f>
        <v>99.026520000000005</v>
      </c>
    </row>
    <row r="125" spans="1:2" x14ac:dyDescent="0.25">
      <c r="A125">
        <v>2057</v>
      </c>
      <c r="B125">
        <f>98.88237</f>
        <v>98.882369999999995</v>
      </c>
    </row>
    <row r="126" spans="1:2" x14ac:dyDescent="0.25">
      <c r="A126">
        <v>2058</v>
      </c>
      <c r="B126">
        <f>98.728333</f>
        <v>98.728333000000006</v>
      </c>
    </row>
    <row r="127" spans="1:2" x14ac:dyDescent="0.25">
      <c r="A127">
        <v>2059</v>
      </c>
      <c r="B127">
        <f>98.56443</f>
        <v>98.564430000000002</v>
      </c>
    </row>
    <row r="128" spans="1:2" x14ac:dyDescent="0.25">
      <c r="A128">
        <v>2060</v>
      </c>
      <c r="B128">
        <f>98.390663</f>
        <v>98.390663000000004</v>
      </c>
    </row>
    <row r="129" spans="1:2" x14ac:dyDescent="0.25">
      <c r="A129">
        <v>2061</v>
      </c>
      <c r="B129">
        <f>98.207062</f>
        <v>98.207061999999993</v>
      </c>
    </row>
    <row r="130" spans="1:2" x14ac:dyDescent="0.25">
      <c r="A130">
        <v>2062</v>
      </c>
      <c r="B130">
        <f>98.013634</f>
        <v>98.013633999999996</v>
      </c>
    </row>
    <row r="131" spans="1:2" x14ac:dyDescent="0.25">
      <c r="A131">
        <v>2063</v>
      </c>
      <c r="B131">
        <f>97.810448</f>
        <v>97.810447999999994</v>
      </c>
    </row>
    <row r="132" spans="1:2" x14ac:dyDescent="0.25">
      <c r="A132">
        <v>2064</v>
      </c>
      <c r="B132">
        <f>97.597443</f>
        <v>97.597442999999998</v>
      </c>
    </row>
    <row r="133" spans="1:2" x14ac:dyDescent="0.25">
      <c r="A133">
        <v>2065</v>
      </c>
      <c r="B133">
        <f>97.374672</f>
        <v>97.374672000000004</v>
      </c>
    </row>
    <row r="134" spans="1:2" x14ac:dyDescent="0.25">
      <c r="A134">
        <v>2066</v>
      </c>
      <c r="B134">
        <f>97.142166</f>
        <v>97.142166000000003</v>
      </c>
    </row>
    <row r="135" spans="1:2" x14ac:dyDescent="0.25">
      <c r="A135">
        <v>2067</v>
      </c>
      <c r="B135">
        <f>96.899948</f>
        <v>96.899947999999995</v>
      </c>
    </row>
    <row r="136" spans="1:2" x14ac:dyDescent="0.25">
      <c r="A136">
        <v>2068</v>
      </c>
      <c r="B136">
        <f>96.648041</f>
        <v>96.648041000000006</v>
      </c>
    </row>
    <row r="137" spans="1:2" x14ac:dyDescent="0.25">
      <c r="A137">
        <v>2069</v>
      </c>
      <c r="B137">
        <f>96.386467</f>
        <v>96.386466999999996</v>
      </c>
    </row>
    <row r="138" spans="1:2" x14ac:dyDescent="0.25">
      <c r="A138">
        <v>2070</v>
      </c>
      <c r="B138">
        <f>96.11525</f>
        <v>96.115250000000003</v>
      </c>
    </row>
    <row r="139" spans="1:2" x14ac:dyDescent="0.25">
      <c r="A139">
        <v>2071</v>
      </c>
      <c r="B139">
        <f>95.83448</f>
        <v>95.834479999999999</v>
      </c>
    </row>
    <row r="140" spans="1:2" x14ac:dyDescent="0.25">
      <c r="A140">
        <v>2072</v>
      </c>
      <c r="B140">
        <f>95.544075</f>
        <v>95.544075000000007</v>
      </c>
    </row>
    <row r="141" spans="1:2" x14ac:dyDescent="0.25">
      <c r="A141">
        <v>2073</v>
      </c>
      <c r="B141">
        <f>95.24411</f>
        <v>95.244110000000006</v>
      </c>
    </row>
    <row r="142" spans="1:2" x14ac:dyDescent="0.25">
      <c r="A142">
        <v>2074</v>
      </c>
      <c r="B142">
        <f>94.934624</f>
        <v>94.934623999999999</v>
      </c>
    </row>
    <row r="143" spans="1:2" x14ac:dyDescent="0.25">
      <c r="A143">
        <v>2075</v>
      </c>
      <c r="B143">
        <f>94.615646</f>
        <v>94.615645999999998</v>
      </c>
    </row>
    <row r="144" spans="1:2" x14ac:dyDescent="0.25">
      <c r="A144">
        <v>2076</v>
      </c>
      <c r="B144">
        <f>94.287201</f>
        <v>94.287200999999996</v>
      </c>
    </row>
    <row r="145" spans="1:2" x14ac:dyDescent="0.25">
      <c r="A145">
        <v>2077</v>
      </c>
      <c r="B145">
        <f>93.949326</f>
        <v>93.949325999999999</v>
      </c>
    </row>
    <row r="146" spans="1:2" x14ac:dyDescent="0.25">
      <c r="A146">
        <v>2078</v>
      </c>
      <c r="B146">
        <f>93.602058</f>
        <v>93.602058</v>
      </c>
    </row>
    <row r="147" spans="1:2" x14ac:dyDescent="0.25">
      <c r="A147">
        <v>2079</v>
      </c>
      <c r="B147">
        <f>93.24543</f>
        <v>93.245429999999999</v>
      </c>
    </row>
    <row r="148" spans="1:2" x14ac:dyDescent="0.25">
      <c r="A148">
        <v>2080</v>
      </c>
      <c r="B148">
        <f>92.879555</f>
        <v>92.879554999999996</v>
      </c>
    </row>
    <row r="149" spans="1:2" x14ac:dyDescent="0.25">
      <c r="A149">
        <v>2081</v>
      </c>
      <c r="B149">
        <f>92.504311</f>
        <v>92.504311000000001</v>
      </c>
    </row>
    <row r="150" spans="1:2" x14ac:dyDescent="0.25">
      <c r="A150">
        <v>2082</v>
      </c>
      <c r="B150">
        <f>92.11982</f>
        <v>92.119820000000004</v>
      </c>
    </row>
    <row r="151" spans="1:2" x14ac:dyDescent="0.25">
      <c r="A151">
        <v>2083</v>
      </c>
      <c r="B151">
        <f>91.72612</f>
        <v>91.726119999999995</v>
      </c>
    </row>
    <row r="152" spans="1:2" x14ac:dyDescent="0.25">
      <c r="A152">
        <v>2084</v>
      </c>
      <c r="B152">
        <f>91.323242</f>
        <v>91.323241999999993</v>
      </c>
    </row>
    <row r="153" spans="1:2" x14ac:dyDescent="0.25">
      <c r="A153">
        <v>2085</v>
      </c>
      <c r="B153">
        <f>90.91124</f>
        <v>90.911240000000006</v>
      </c>
    </row>
    <row r="154" spans="1:2" x14ac:dyDescent="0.25">
      <c r="A154">
        <v>2086</v>
      </c>
      <c r="B154">
        <f>90.490135</f>
        <v>90.490134999999995</v>
      </c>
    </row>
    <row r="155" spans="1:2" x14ac:dyDescent="0.25">
      <c r="A155">
        <v>2087</v>
      </c>
      <c r="B155">
        <f>90.05999</f>
        <v>90.059989999999999</v>
      </c>
    </row>
    <row r="156" spans="1:2" x14ac:dyDescent="0.25">
      <c r="A156">
        <v>2088</v>
      </c>
      <c r="B156">
        <f>89.620918</f>
        <v>89.620918000000003</v>
      </c>
    </row>
    <row r="157" spans="1:2" x14ac:dyDescent="0.25">
      <c r="A157">
        <v>2089</v>
      </c>
      <c r="B157">
        <f>89.172806</f>
        <v>89.172805999999994</v>
      </c>
    </row>
    <row r="158" spans="1:2" x14ac:dyDescent="0.25">
      <c r="A158">
        <v>2090</v>
      </c>
      <c r="B158">
        <f>88.715767</f>
        <v>88.715767</v>
      </c>
    </row>
    <row r="159" spans="1:2" x14ac:dyDescent="0.25">
      <c r="A159">
        <v>2091</v>
      </c>
      <c r="B159">
        <f>88.249863</f>
        <v>88.249863000000005</v>
      </c>
    </row>
    <row r="160" spans="1:2" x14ac:dyDescent="0.25">
      <c r="A160">
        <v>2092</v>
      </c>
      <c r="B160">
        <f>87.775131</f>
        <v>87.775131000000002</v>
      </c>
    </row>
    <row r="161" spans="1:2" x14ac:dyDescent="0.25">
      <c r="A161">
        <v>2093</v>
      </c>
      <c r="B161">
        <f>87.291626</f>
        <v>87.291625999999994</v>
      </c>
    </row>
    <row r="162" spans="1:2" x14ac:dyDescent="0.25">
      <c r="A162">
        <v>2094</v>
      </c>
      <c r="B162">
        <f>86.799385</f>
        <v>86.799385000000001</v>
      </c>
    </row>
    <row r="163" spans="1:2" x14ac:dyDescent="0.25">
      <c r="A163">
        <v>2095</v>
      </c>
      <c r="B163">
        <f>86.29847</f>
        <v>86.298469999999995</v>
      </c>
    </row>
    <row r="164" spans="1:2" x14ac:dyDescent="0.25">
      <c r="A164">
        <v>2096</v>
      </c>
      <c r="B164">
        <f>85.789017</f>
        <v>85.789017000000001</v>
      </c>
    </row>
    <row r="165" spans="1:2" x14ac:dyDescent="0.25">
      <c r="A165">
        <v>2097</v>
      </c>
      <c r="B165">
        <f>85.270897</f>
        <v>85.270897000000005</v>
      </c>
    </row>
    <row r="166" spans="1:2" x14ac:dyDescent="0.25">
      <c r="A166">
        <v>2098</v>
      </c>
      <c r="B166">
        <f>84.74424</f>
        <v>84.744240000000005</v>
      </c>
    </row>
    <row r="167" spans="1:2" x14ac:dyDescent="0.25">
      <c r="A167">
        <v>2099</v>
      </c>
      <c r="B167">
        <f>84.209114</f>
        <v>84.209114</v>
      </c>
    </row>
    <row r="168" spans="1:2" x14ac:dyDescent="0.25">
      <c r="A168">
        <v>2100</v>
      </c>
      <c r="B168">
        <f>83.665565</f>
        <v>83.665565000000001</v>
      </c>
    </row>
    <row r="169" spans="1:2" x14ac:dyDescent="0.25">
      <c r="A169">
        <v>2101</v>
      </c>
      <c r="B169">
        <f>83.113647</f>
        <v>83.113647</v>
      </c>
    </row>
    <row r="170" spans="1:2" x14ac:dyDescent="0.25">
      <c r="A170">
        <v>2102</v>
      </c>
      <c r="B170">
        <f>82.553421</f>
        <v>82.553421</v>
      </c>
    </row>
    <row r="171" spans="1:2" x14ac:dyDescent="0.25">
      <c r="A171">
        <v>2103</v>
      </c>
      <c r="B171">
        <f>81.98494</f>
        <v>81.984939999999995</v>
      </c>
    </row>
    <row r="172" spans="1:2" x14ac:dyDescent="0.25">
      <c r="A172">
        <v>2104</v>
      </c>
      <c r="B172">
        <f>81.408257</f>
        <v>81.408257000000006</v>
      </c>
    </row>
    <row r="173" spans="1:2" x14ac:dyDescent="0.25">
      <c r="A173">
        <v>2105</v>
      </c>
      <c r="B173">
        <f>80.82354</f>
        <v>80.823539999999994</v>
      </c>
    </row>
    <row r="174" spans="1:2" x14ac:dyDescent="0.25">
      <c r="A174">
        <v>2106</v>
      </c>
      <c r="B174">
        <f>80.230637</f>
        <v>80.230637000000002</v>
      </c>
    </row>
    <row r="175" spans="1:2" x14ac:dyDescent="0.25">
      <c r="A175">
        <v>2107</v>
      </c>
      <c r="B175">
        <f>79.629707</f>
        <v>79.629706999999996</v>
      </c>
    </row>
    <row r="176" spans="1:2" x14ac:dyDescent="0.25">
      <c r="A176">
        <v>2108</v>
      </c>
      <c r="B176">
        <f>79.020821</f>
        <v>79.020820999999998</v>
      </c>
    </row>
    <row r="177" spans="1:2" x14ac:dyDescent="0.25">
      <c r="A177">
        <v>2109</v>
      </c>
      <c r="B177">
        <f>78.40403</f>
        <v>78.404030000000006</v>
      </c>
    </row>
    <row r="178" spans="1:2" x14ac:dyDescent="0.25">
      <c r="A178">
        <v>2110</v>
      </c>
      <c r="B178">
        <f>77.779388</f>
        <v>77.779387999999997</v>
      </c>
    </row>
    <row r="179" spans="1:2" x14ac:dyDescent="0.25">
      <c r="A179">
        <v>2111</v>
      </c>
      <c r="B179">
        <f>77.14698</f>
        <v>77.146979999999999</v>
      </c>
    </row>
    <row r="180" spans="1:2" x14ac:dyDescent="0.25">
      <c r="A180">
        <v>2112</v>
      </c>
      <c r="B180">
        <f>76.506851</f>
        <v>76.506850999999997</v>
      </c>
    </row>
    <row r="181" spans="1:2" x14ac:dyDescent="0.25">
      <c r="A181">
        <v>2113</v>
      </c>
      <c r="B181">
        <f>75.8592</f>
        <v>75.859200000000001</v>
      </c>
    </row>
    <row r="182" spans="1:2" x14ac:dyDescent="0.25">
      <c r="A182">
        <v>2114</v>
      </c>
      <c r="B182">
        <f>75.203835</f>
        <v>75.203834999999998</v>
      </c>
    </row>
    <row r="183" spans="1:2" x14ac:dyDescent="0.25">
      <c r="A183">
        <v>2115</v>
      </c>
      <c r="B183">
        <f>74.540955</f>
        <v>74.540954999999997</v>
      </c>
    </row>
    <row r="184" spans="1:2" x14ac:dyDescent="0.25">
      <c r="A184">
        <v>2116</v>
      </c>
      <c r="B184">
        <f>73.870613</f>
        <v>73.870613000000006</v>
      </c>
    </row>
    <row r="185" spans="1:2" x14ac:dyDescent="0.25">
      <c r="A185">
        <v>2117</v>
      </c>
      <c r="B185">
        <f>73.192886</f>
        <v>73.192886000000001</v>
      </c>
    </row>
    <row r="186" spans="1:2" x14ac:dyDescent="0.25">
      <c r="A186">
        <v>2118</v>
      </c>
      <c r="B186">
        <f>72.507843</f>
        <v>72.507842999999994</v>
      </c>
    </row>
    <row r="187" spans="1:2" x14ac:dyDescent="0.25">
      <c r="A187">
        <v>2119</v>
      </c>
      <c r="B187">
        <f>71.815544</f>
        <v>71.815544000000003</v>
      </c>
    </row>
    <row r="188" spans="1:2" x14ac:dyDescent="0.25">
      <c r="A188">
        <v>2120</v>
      </c>
      <c r="B188">
        <f>71.116066</f>
        <v>71.116066000000004</v>
      </c>
    </row>
    <row r="189" spans="1:2" x14ac:dyDescent="0.25">
      <c r="A189">
        <v>2121</v>
      </c>
      <c r="B189">
        <f>70.409615</f>
        <v>70.409615000000002</v>
      </c>
    </row>
    <row r="190" spans="1:2" x14ac:dyDescent="0.25">
      <c r="A190">
        <v>2122</v>
      </c>
      <c r="B190">
        <f>69.695984</f>
        <v>69.695983999999996</v>
      </c>
    </row>
    <row r="191" spans="1:2" x14ac:dyDescent="0.25">
      <c r="A191">
        <v>2123</v>
      </c>
      <c r="B191">
        <f>68.975388</f>
        <v>68.975387999999995</v>
      </c>
    </row>
    <row r="192" spans="1:2" x14ac:dyDescent="0.25">
      <c r="A192">
        <v>2124</v>
      </c>
      <c r="B192">
        <f>68.247887</f>
        <v>68.247887000000006</v>
      </c>
    </row>
    <row r="193" spans="1:2" x14ac:dyDescent="0.25">
      <c r="A193">
        <v>2125</v>
      </c>
      <c r="B193">
        <f>67.513565</f>
        <v>67.513565</v>
      </c>
    </row>
    <row r="194" spans="1:2" x14ac:dyDescent="0.25">
      <c r="A194">
        <v>2126</v>
      </c>
      <c r="B194">
        <f>66.772491</f>
        <v>66.772491000000002</v>
      </c>
    </row>
    <row r="195" spans="1:2" x14ac:dyDescent="0.25">
      <c r="A195">
        <v>2127</v>
      </c>
      <c r="B195">
        <f>66.024742</f>
        <v>66.024742000000003</v>
      </c>
    </row>
    <row r="196" spans="1:2" x14ac:dyDescent="0.25">
      <c r="A196">
        <v>2128</v>
      </c>
      <c r="B196">
        <f>65.270386</f>
        <v>65.270386000000002</v>
      </c>
    </row>
    <row r="197" spans="1:2" x14ac:dyDescent="0.25">
      <c r="A197">
        <v>2129</v>
      </c>
      <c r="B197">
        <f>64.509506</f>
        <v>64.509506000000002</v>
      </c>
    </row>
    <row r="198" spans="1:2" x14ac:dyDescent="0.25">
      <c r="A198">
        <v>2130</v>
      </c>
      <c r="B198">
        <f>63.742317</f>
        <v>63.742317</v>
      </c>
    </row>
    <row r="199" spans="1:2" x14ac:dyDescent="0.25">
      <c r="A199">
        <v>2131</v>
      </c>
      <c r="B199">
        <f>62.968613</f>
        <v>62.968612999999998</v>
      </c>
    </row>
    <row r="200" spans="1:2" x14ac:dyDescent="0.25">
      <c r="A200">
        <v>2132</v>
      </c>
      <c r="B200">
        <f>62.18861</f>
        <v>62.188609999999997</v>
      </c>
    </row>
    <row r="201" spans="1:2" x14ac:dyDescent="0.25">
      <c r="A201">
        <v>2133</v>
      </c>
      <c r="B201">
        <f>61.402386</f>
        <v>61.402386</v>
      </c>
    </row>
    <row r="202" spans="1:2" x14ac:dyDescent="0.25">
      <c r="A202">
        <v>2134</v>
      </c>
      <c r="B202">
        <f>60.610023</f>
        <v>60.610022999999998</v>
      </c>
    </row>
    <row r="203" spans="1:2" x14ac:dyDescent="0.25">
      <c r="A203">
        <v>2135</v>
      </c>
      <c r="B203">
        <f>59.8116</f>
        <v>59.811599999999999</v>
      </c>
    </row>
    <row r="204" spans="1:2" x14ac:dyDescent="0.25">
      <c r="A204">
        <v>2136</v>
      </c>
      <c r="B204">
        <f>59.007195</f>
        <v>59.007195000000003</v>
      </c>
    </row>
    <row r="205" spans="1:2" x14ac:dyDescent="0.25">
      <c r="A205">
        <v>2137</v>
      </c>
      <c r="B205">
        <f>58.196888</f>
        <v>58.196888000000001</v>
      </c>
    </row>
    <row r="206" spans="1:2" x14ac:dyDescent="0.25">
      <c r="A206">
        <v>2138</v>
      </c>
      <c r="B206">
        <f>57.38092</f>
        <v>57.380920000000003</v>
      </c>
    </row>
    <row r="207" spans="1:2" x14ac:dyDescent="0.25">
      <c r="A207">
        <v>2139</v>
      </c>
      <c r="B207">
        <f>56.559055</f>
        <v>56.559055000000001</v>
      </c>
    </row>
    <row r="208" spans="1:2" x14ac:dyDescent="0.25">
      <c r="A208">
        <v>2140</v>
      </c>
      <c r="B208">
        <f>55.731537</f>
        <v>55.731537000000003</v>
      </c>
    </row>
    <row r="209" spans="1:2" x14ac:dyDescent="0.25">
      <c r="A209">
        <v>2141</v>
      </c>
      <c r="B209">
        <f>54.898445</f>
        <v>54.898445000000002</v>
      </c>
    </row>
    <row r="210" spans="1:2" x14ac:dyDescent="0.25">
      <c r="A210">
        <v>2142</v>
      </c>
      <c r="B210">
        <f>54.05986</f>
        <v>54.05986</v>
      </c>
    </row>
    <row r="211" spans="1:2" x14ac:dyDescent="0.25">
      <c r="A211">
        <v>2143</v>
      </c>
      <c r="B211">
        <f>53.215874</f>
        <v>53.215873999999999</v>
      </c>
    </row>
    <row r="212" spans="1:2" x14ac:dyDescent="0.25">
      <c r="A212">
        <v>2144</v>
      </c>
      <c r="B212">
        <f>52.366562</f>
        <v>52.366562000000002</v>
      </c>
    </row>
    <row r="213" spans="1:2" x14ac:dyDescent="0.25">
      <c r="A213">
        <v>2145</v>
      </c>
      <c r="B213">
        <f>51.512012</f>
        <v>51.512011999999999</v>
      </c>
    </row>
    <row r="214" spans="1:2" x14ac:dyDescent="0.25">
      <c r="A214">
        <v>2146</v>
      </c>
      <c r="B214">
        <f>50.652481</f>
        <v>50.652481000000002</v>
      </c>
    </row>
    <row r="215" spans="1:2" x14ac:dyDescent="0.25">
      <c r="A215">
        <v>2147</v>
      </c>
      <c r="B215">
        <f>49.787716</f>
        <v>49.787716000000003</v>
      </c>
    </row>
    <row r="216" spans="1:2" x14ac:dyDescent="0.25">
      <c r="A216">
        <v>2148</v>
      </c>
      <c r="B216">
        <f>48.917973</f>
        <v>48.917973000000003</v>
      </c>
    </row>
    <row r="217" spans="1:2" x14ac:dyDescent="0.25">
      <c r="A217">
        <v>2149</v>
      </c>
      <c r="B217">
        <f>48.043339</f>
        <v>48.043339000000003</v>
      </c>
    </row>
    <row r="218" spans="1:2" x14ac:dyDescent="0.25">
      <c r="A218">
        <v>2150</v>
      </c>
      <c r="B218">
        <f>47.163898</f>
        <v>47.163898000000003</v>
      </c>
    </row>
    <row r="219" spans="1:2" x14ac:dyDescent="0.25">
      <c r="A219">
        <v>2151</v>
      </c>
      <c r="B219">
        <f>46.279743</f>
        <v>46.279743000000003</v>
      </c>
    </row>
    <row r="220" spans="1:2" x14ac:dyDescent="0.25">
      <c r="A220">
        <v>2152</v>
      </c>
      <c r="B220">
        <f>45.390961</f>
        <v>45.390960999999997</v>
      </c>
    </row>
    <row r="221" spans="1:2" x14ac:dyDescent="0.25">
      <c r="A221">
        <v>2153</v>
      </c>
      <c r="B221">
        <f>44.497639</f>
        <v>44.497638999999999</v>
      </c>
    </row>
    <row r="222" spans="1:2" x14ac:dyDescent="0.25">
      <c r="A222">
        <v>2154</v>
      </c>
      <c r="B222">
        <f>43.599865</f>
        <v>43.599865000000001</v>
      </c>
    </row>
    <row r="223" spans="1:2" x14ac:dyDescent="0.25">
      <c r="A223">
        <v>2155</v>
      </c>
      <c r="B223">
        <f>42.697906</f>
        <v>42.697906000000003</v>
      </c>
    </row>
    <row r="224" spans="1:2" x14ac:dyDescent="0.25">
      <c r="A224">
        <v>2156</v>
      </c>
      <c r="B224">
        <f>41.791504</f>
        <v>41.791504000000003</v>
      </c>
    </row>
    <row r="225" spans="1:2" x14ac:dyDescent="0.25">
      <c r="A225">
        <v>2157</v>
      </c>
      <c r="B225">
        <f>40.88092</f>
        <v>40.880920000000003</v>
      </c>
    </row>
    <row r="226" spans="1:2" x14ac:dyDescent="0.25">
      <c r="A226">
        <v>2158</v>
      </c>
      <c r="B226">
        <f>39.966251</f>
        <v>39.966251</v>
      </c>
    </row>
    <row r="227" spans="1:2" x14ac:dyDescent="0.25">
      <c r="A227">
        <v>2159</v>
      </c>
      <c r="B227">
        <f>39.047585</f>
        <v>39.047584999999998</v>
      </c>
    </row>
    <row r="228" spans="1:2" x14ac:dyDescent="0.25">
      <c r="A228">
        <v>2160</v>
      </c>
      <c r="B228">
        <f>38.125015</f>
        <v>38.125014999999998</v>
      </c>
    </row>
    <row r="229" spans="1:2" x14ac:dyDescent="0.25">
      <c r="A229">
        <v>2161</v>
      </c>
      <c r="B229">
        <f>37.198631</f>
        <v>37.198630999999999</v>
      </c>
    </row>
    <row r="230" spans="1:2" x14ac:dyDescent="0.25">
      <c r="A230">
        <v>2162</v>
      </c>
      <c r="B230">
        <f>36.268524</f>
        <v>36.268523999999999</v>
      </c>
    </row>
    <row r="231" spans="1:2" x14ac:dyDescent="0.25">
      <c r="A231">
        <v>2163</v>
      </c>
      <c r="B231">
        <f>35.334972</f>
        <v>35.334972</v>
      </c>
    </row>
    <row r="232" spans="1:2" x14ac:dyDescent="0.25">
      <c r="A232">
        <v>2164</v>
      </c>
      <c r="B232">
        <f>34.397709</f>
        <v>34.397708999999999</v>
      </c>
    </row>
    <row r="233" spans="1:2" x14ac:dyDescent="0.25">
      <c r="A233">
        <v>2165</v>
      </c>
      <c r="B233">
        <f>33.457005</f>
        <v>33.457005000000002</v>
      </c>
    </row>
    <row r="234" spans="1:2" x14ac:dyDescent="0.25">
      <c r="A234">
        <v>2166</v>
      </c>
      <c r="B234">
        <f>32.512955</f>
        <v>32.512954999999998</v>
      </c>
    </row>
    <row r="235" spans="1:2" x14ac:dyDescent="0.25">
      <c r="A235">
        <v>2167</v>
      </c>
      <c r="B235">
        <f>31.565655</f>
        <v>31.565655</v>
      </c>
    </row>
    <row r="236" spans="1:2" x14ac:dyDescent="0.25">
      <c r="A236">
        <v>2168</v>
      </c>
      <c r="B236">
        <f>30.615196</f>
        <v>30.615196000000001</v>
      </c>
    </row>
    <row r="237" spans="1:2" x14ac:dyDescent="0.25">
      <c r="A237">
        <v>2169</v>
      </c>
      <c r="B237">
        <f>29.661678</f>
        <v>29.661677999999998</v>
      </c>
    </row>
    <row r="238" spans="1:2" x14ac:dyDescent="0.25">
      <c r="A238">
        <v>2170</v>
      </c>
      <c r="B238">
        <f>28.705193</f>
        <v>28.705193000000001</v>
      </c>
    </row>
    <row r="239" spans="1:2" x14ac:dyDescent="0.25">
      <c r="A239">
        <v>2171</v>
      </c>
      <c r="B239">
        <f>27.746019</f>
        <v>27.746019</v>
      </c>
    </row>
    <row r="240" spans="1:2" x14ac:dyDescent="0.25">
      <c r="A240">
        <v>2172</v>
      </c>
      <c r="B240">
        <f>26.783888</f>
        <v>26.783888000000001</v>
      </c>
    </row>
    <row r="241" spans="1:2" x14ac:dyDescent="0.25">
      <c r="A241">
        <v>2173</v>
      </c>
      <c r="B241">
        <f>25.81908</f>
        <v>25.81908</v>
      </c>
    </row>
    <row r="242" spans="1:2" x14ac:dyDescent="0.25">
      <c r="A242">
        <v>2174</v>
      </c>
      <c r="B242">
        <f>24.851688</f>
        <v>24.851687999999999</v>
      </c>
    </row>
    <row r="243" spans="1:2" x14ac:dyDescent="0.25">
      <c r="A243">
        <v>2175</v>
      </c>
      <c r="B243">
        <f>23.881813</f>
        <v>23.881813000000001</v>
      </c>
    </row>
    <row r="244" spans="1:2" x14ac:dyDescent="0.25">
      <c r="A244">
        <v>2176</v>
      </c>
      <c r="B244">
        <f>22.909548</f>
        <v>22.909548000000001</v>
      </c>
    </row>
    <row r="245" spans="1:2" x14ac:dyDescent="0.25">
      <c r="A245">
        <v>2177</v>
      </c>
      <c r="B245">
        <f>21.934992</f>
        <v>21.934992000000001</v>
      </c>
    </row>
    <row r="246" spans="1:2" x14ac:dyDescent="0.25">
      <c r="A246">
        <v>2178</v>
      </c>
      <c r="B246">
        <f>20.958242</f>
        <v>20.958241999999998</v>
      </c>
    </row>
    <row r="247" spans="1:2" x14ac:dyDescent="0.25">
      <c r="A247">
        <v>2179</v>
      </c>
      <c r="B247">
        <f>19.979399</f>
        <v>19.979399000000001</v>
      </c>
    </row>
    <row r="248" spans="1:2" x14ac:dyDescent="0.25">
      <c r="A248">
        <v>2180</v>
      </c>
      <c r="B248">
        <f>18.998743</f>
        <v>18.998743000000001</v>
      </c>
    </row>
    <row r="249" spans="1:2" x14ac:dyDescent="0.25">
      <c r="A249">
        <v>2181</v>
      </c>
      <c r="B249">
        <f>18.016001</f>
        <v>18.016000999999999</v>
      </c>
    </row>
    <row r="250" spans="1:2" x14ac:dyDescent="0.25">
      <c r="A250">
        <v>2182</v>
      </c>
      <c r="B250">
        <f>17.031456</f>
        <v>17.031455999999999</v>
      </c>
    </row>
    <row r="251" spans="1:2" x14ac:dyDescent="0.25">
      <c r="A251">
        <v>2183</v>
      </c>
      <c r="B251">
        <f>16.045208</f>
        <v>16.045207999999999</v>
      </c>
    </row>
    <row r="252" spans="1:2" x14ac:dyDescent="0.25">
      <c r="A252">
        <v>2184</v>
      </c>
      <c r="B252">
        <f>15.057356</f>
        <v>15.057356</v>
      </c>
    </row>
    <row r="253" spans="1:2" x14ac:dyDescent="0.25">
      <c r="A253">
        <v>2185</v>
      </c>
      <c r="B253">
        <f>14.067998</f>
        <v>14.067997999999999</v>
      </c>
    </row>
    <row r="254" spans="1:2" x14ac:dyDescent="0.25">
      <c r="A254">
        <v>2186</v>
      </c>
      <c r="B254">
        <f>13.077233</f>
        <v>13.077233</v>
      </c>
    </row>
    <row r="255" spans="1:2" x14ac:dyDescent="0.25">
      <c r="A255">
        <v>2187</v>
      </c>
      <c r="B255">
        <f>12.085161</f>
        <v>12.085160999999999</v>
      </c>
    </row>
    <row r="256" spans="1:2" x14ac:dyDescent="0.25">
      <c r="A256">
        <v>2188</v>
      </c>
      <c r="B256">
        <f>11.09207</f>
        <v>11.09207</v>
      </c>
    </row>
    <row r="257" spans="1:2" x14ac:dyDescent="0.25">
      <c r="A257">
        <v>2189</v>
      </c>
      <c r="B257">
        <f>10.097679</f>
        <v>10.097678999999999</v>
      </c>
    </row>
    <row r="258" spans="1:2" x14ac:dyDescent="0.25">
      <c r="A258">
        <v>2190</v>
      </c>
      <c r="B258">
        <f>9.10228</f>
        <v>9.1022800000000004</v>
      </c>
    </row>
    <row r="259" spans="1:2" x14ac:dyDescent="0.25">
      <c r="A259">
        <v>2191</v>
      </c>
      <c r="B259">
        <f>8.105969</f>
        <v>8.105969</v>
      </c>
    </row>
    <row r="260" spans="1:2" x14ac:dyDescent="0.25">
      <c r="A260">
        <v>2192</v>
      </c>
      <c r="B260">
        <f>7.108849</f>
        <v>7.1088490000000002</v>
      </c>
    </row>
    <row r="261" spans="1:2" x14ac:dyDescent="0.25">
      <c r="A261">
        <v>2193</v>
      </c>
      <c r="B261">
        <f>6.111017</f>
        <v>6.1110170000000004</v>
      </c>
    </row>
    <row r="262" spans="1:2" x14ac:dyDescent="0.25">
      <c r="A262">
        <v>2194</v>
      </c>
      <c r="B262">
        <f>5.112574</f>
        <v>5.1125740000000004</v>
      </c>
    </row>
    <row r="263" spans="1:2" x14ac:dyDescent="0.25">
      <c r="A263">
        <v>2195</v>
      </c>
      <c r="B263">
        <f>4.11362</f>
        <v>4.1136200000000001</v>
      </c>
    </row>
    <row r="264" spans="1:2" x14ac:dyDescent="0.25">
      <c r="A264">
        <v>2196</v>
      </c>
      <c r="B264">
        <f>3.114445</f>
        <v>3.1144449999999999</v>
      </c>
    </row>
    <row r="265" spans="1:2" x14ac:dyDescent="0.25">
      <c r="A265">
        <v>2197</v>
      </c>
      <c r="B265">
        <f>2.114769</f>
        <v>2.1147689999999999</v>
      </c>
    </row>
    <row r="266" spans="1:2" x14ac:dyDescent="0.25">
      <c r="A266">
        <v>2198</v>
      </c>
      <c r="B266">
        <f>1.11488</f>
        <v>1.1148800000000001</v>
      </c>
    </row>
    <row r="267" spans="1:2" x14ac:dyDescent="0.25">
      <c r="A267">
        <v>2199</v>
      </c>
      <c r="B267">
        <f>0.11488</f>
        <v>0.11488</v>
      </c>
    </row>
    <row r="268" spans="1:2" x14ac:dyDescent="0.25">
      <c r="A268">
        <v>2200</v>
      </c>
      <c r="B268">
        <f>-0.885131</f>
        <v>-0.885131</v>
      </c>
    </row>
    <row r="269" spans="1:2" x14ac:dyDescent="0.25">
      <c r="A269">
        <v>2201</v>
      </c>
      <c r="B269">
        <f>-1.885054</f>
        <v>-1.885054</v>
      </c>
    </row>
    <row r="270" spans="1:2" x14ac:dyDescent="0.25">
      <c r="A270">
        <v>2202</v>
      </c>
      <c r="B270">
        <f>-2.884788</f>
        <v>-2.8847879999999999</v>
      </c>
    </row>
    <row r="271" spans="1:2" x14ac:dyDescent="0.25">
      <c r="A271">
        <v>2203</v>
      </c>
      <c r="B271">
        <f>-3.884234</f>
        <v>-3.8842340000000002</v>
      </c>
    </row>
    <row r="272" spans="1:2" x14ac:dyDescent="0.25">
      <c r="A272">
        <v>2204</v>
      </c>
      <c r="B272">
        <f>-4.883291</f>
        <v>-4.8832909999999998</v>
      </c>
    </row>
    <row r="273" spans="1:2" x14ac:dyDescent="0.25">
      <c r="A273">
        <v>2205</v>
      </c>
      <c r="B273">
        <f>-5.88167</f>
        <v>-5.8816699999999997</v>
      </c>
    </row>
    <row r="274" spans="1:2" x14ac:dyDescent="0.25">
      <c r="A274">
        <v>2206</v>
      </c>
      <c r="B274">
        <f>-6.879651</f>
        <v>-6.879651</v>
      </c>
    </row>
    <row r="275" spans="1:2" x14ac:dyDescent="0.25">
      <c r="A275">
        <v>2207</v>
      </c>
      <c r="B275">
        <f>-7.876944</f>
        <v>-7.8769439999999999</v>
      </c>
    </row>
    <row r="276" spans="1:2" x14ac:dyDescent="0.25">
      <c r="A276">
        <v>2208</v>
      </c>
      <c r="B276">
        <f>-8.873448</f>
        <v>-8.8734479999999998</v>
      </c>
    </row>
    <row r="277" spans="1:2" x14ac:dyDescent="0.25">
      <c r="A277">
        <v>2209</v>
      </c>
      <c r="B277">
        <f>-9.869066</f>
        <v>-9.8690660000000001</v>
      </c>
    </row>
    <row r="278" spans="1:2" x14ac:dyDescent="0.25">
      <c r="A278">
        <v>2210</v>
      </c>
      <c r="B278">
        <f>-10.863697</f>
        <v>-10.863697</v>
      </c>
    </row>
    <row r="279" spans="1:2" x14ac:dyDescent="0.25">
      <c r="A279">
        <v>2211</v>
      </c>
      <c r="B279">
        <f>-11.857242</f>
        <v>-11.857241999999999</v>
      </c>
    </row>
    <row r="280" spans="1:2" x14ac:dyDescent="0.25">
      <c r="A280">
        <v>2212</v>
      </c>
      <c r="B280">
        <f>-12.849601</f>
        <v>-12.849601</v>
      </c>
    </row>
    <row r="281" spans="1:2" x14ac:dyDescent="0.25">
      <c r="A281">
        <v>2213</v>
      </c>
      <c r="B281">
        <f>-13.840486</f>
        <v>-13.840486</v>
      </c>
    </row>
    <row r="282" spans="1:2" x14ac:dyDescent="0.25">
      <c r="A282">
        <v>2214</v>
      </c>
      <c r="B282">
        <f>-14.830175</f>
        <v>-14.830175000000001</v>
      </c>
    </row>
    <row r="283" spans="1:2" x14ac:dyDescent="0.25">
      <c r="A283">
        <v>2215</v>
      </c>
      <c r="B283">
        <f>-15.818382</f>
        <v>-15.818382</v>
      </c>
    </row>
    <row r="284" spans="1:2" x14ac:dyDescent="0.25">
      <c r="A284">
        <v>2216</v>
      </c>
      <c r="B284">
        <f>-16.805006</f>
        <v>-16.805005999999999</v>
      </c>
    </row>
    <row r="285" spans="1:2" x14ac:dyDescent="0.25">
      <c r="A285">
        <v>2217</v>
      </c>
      <c r="B285">
        <f>-17.789951</f>
        <v>-17.789950999999999</v>
      </c>
    </row>
    <row r="286" spans="1:2" x14ac:dyDescent="0.25">
      <c r="A286">
        <v>2218</v>
      </c>
      <c r="B286">
        <f>-18.773117</f>
        <v>-18.773116999999999</v>
      </c>
    </row>
    <row r="287" spans="1:2" x14ac:dyDescent="0.25">
      <c r="A287">
        <v>2219</v>
      </c>
      <c r="B287">
        <f>-19.754404</f>
        <v>-19.754404000000001</v>
      </c>
    </row>
    <row r="288" spans="1:2" x14ac:dyDescent="0.25">
      <c r="A288">
        <v>2220</v>
      </c>
      <c r="B288">
        <f>-20.733717</f>
        <v>-20.733716999999999</v>
      </c>
    </row>
    <row r="289" spans="1:2" x14ac:dyDescent="0.25">
      <c r="A289">
        <v>2221</v>
      </c>
      <c r="B289">
        <f>-21.71077</f>
        <v>-21.71077</v>
      </c>
    </row>
    <row r="290" spans="1:2" x14ac:dyDescent="0.25">
      <c r="A290">
        <v>2222</v>
      </c>
      <c r="B290">
        <f>-22.685837</f>
        <v>-22.685836999999999</v>
      </c>
    </row>
    <row r="291" spans="1:2" x14ac:dyDescent="0.25">
      <c r="A291">
        <v>2223</v>
      </c>
      <c r="B291">
        <f>-23.658638</f>
        <v>-23.658638</v>
      </c>
    </row>
    <row r="292" spans="1:2" x14ac:dyDescent="0.25">
      <c r="A292">
        <v>2224</v>
      </c>
      <c r="B292">
        <f>-24.62907</f>
        <v>-24.629069999999999</v>
      </c>
    </row>
    <row r="293" spans="1:2" x14ac:dyDescent="0.25">
      <c r="A293">
        <v>2225</v>
      </c>
      <c r="B293">
        <f>-25.59704</f>
        <v>-25.59704</v>
      </c>
    </row>
    <row r="294" spans="1:2" x14ac:dyDescent="0.25">
      <c r="A294">
        <v>2226</v>
      </c>
      <c r="B294">
        <f>-26.562452</f>
        <v>-26.562452</v>
      </c>
    </row>
    <row r="295" spans="1:2" x14ac:dyDescent="0.25">
      <c r="A295">
        <v>2227</v>
      </c>
      <c r="B295">
        <f>-27.525206</f>
        <v>-27.525206000000001</v>
      </c>
    </row>
    <row r="296" spans="1:2" x14ac:dyDescent="0.25">
      <c r="A296">
        <v>2228</v>
      </c>
      <c r="B296">
        <f>-28.485209</f>
        <v>-28.485209000000001</v>
      </c>
    </row>
    <row r="297" spans="1:2" x14ac:dyDescent="0.25">
      <c r="A297">
        <v>2229</v>
      </c>
      <c r="B297">
        <f>-29.442362</f>
        <v>-29.442361999999999</v>
      </c>
    </row>
    <row r="298" spans="1:2" x14ac:dyDescent="0.25">
      <c r="A298">
        <v>2230</v>
      </c>
      <c r="B298">
        <f>-30.396389</f>
        <v>-30.396388999999999</v>
      </c>
    </row>
    <row r="299" spans="1:2" x14ac:dyDescent="0.25">
      <c r="A299">
        <v>2231</v>
      </c>
      <c r="B299">
        <f>-31.347557</f>
        <v>-31.347556999999998</v>
      </c>
    </row>
    <row r="300" spans="1:2" x14ac:dyDescent="0.25">
      <c r="A300">
        <v>2232</v>
      </c>
      <c r="B300">
        <f>-32.295593</f>
        <v>-32.295592999999997</v>
      </c>
    </row>
    <row r="301" spans="1:2" x14ac:dyDescent="0.25">
      <c r="A301">
        <v>2233</v>
      </c>
      <c r="B301">
        <f>-33.240398</f>
        <v>-33.240397999999999</v>
      </c>
    </row>
    <row r="302" spans="1:2" x14ac:dyDescent="0.25">
      <c r="A302">
        <v>2234</v>
      </c>
      <c r="B302">
        <f>-34.181877</f>
        <v>-34.181877</v>
      </c>
    </row>
    <row r="303" spans="1:2" x14ac:dyDescent="0.25">
      <c r="A303">
        <v>2235</v>
      </c>
      <c r="B303">
        <f>-35.119942</f>
        <v>-35.119942000000002</v>
      </c>
    </row>
    <row r="304" spans="1:2" x14ac:dyDescent="0.25">
      <c r="A304">
        <v>2236</v>
      </c>
      <c r="B304">
        <f>-36.054493</f>
        <v>-36.054493000000001</v>
      </c>
    </row>
    <row r="305" spans="1:2" x14ac:dyDescent="0.25">
      <c r="A305">
        <v>2237</v>
      </c>
      <c r="B305">
        <f>-36.985435</f>
        <v>-36.985435000000003</v>
      </c>
    </row>
    <row r="306" spans="1:2" x14ac:dyDescent="0.25">
      <c r="A306">
        <v>2238</v>
      </c>
      <c r="B306">
        <f>-37.912506</f>
        <v>-37.912506</v>
      </c>
    </row>
    <row r="307" spans="1:2" x14ac:dyDescent="0.25">
      <c r="A307">
        <v>2239</v>
      </c>
      <c r="B307">
        <f>-38.83596</f>
        <v>-38.83596</v>
      </c>
    </row>
    <row r="308" spans="1:2" x14ac:dyDescent="0.25">
      <c r="A308">
        <v>2240</v>
      </c>
      <c r="B308">
        <f>-39.755535</f>
        <v>-39.755535000000002</v>
      </c>
    </row>
    <row r="309" spans="1:2" x14ac:dyDescent="0.25">
      <c r="A309">
        <v>2241</v>
      </c>
      <c r="B309">
        <f>-40.671131</f>
        <v>-40.671131000000003</v>
      </c>
    </row>
    <row r="310" spans="1:2" x14ac:dyDescent="0.25">
      <c r="A310">
        <v>2242</v>
      </c>
      <c r="B310">
        <f>-41.582657</f>
        <v>-41.582656999999998</v>
      </c>
    </row>
    <row r="311" spans="1:2" x14ac:dyDescent="0.25">
      <c r="A311">
        <v>2243</v>
      </c>
      <c r="B311">
        <f>-42.490028</f>
        <v>-42.490028000000002</v>
      </c>
    </row>
    <row r="312" spans="1:2" x14ac:dyDescent="0.25">
      <c r="A312">
        <v>2244</v>
      </c>
      <c r="B312">
        <f>-43.39315</f>
        <v>-43.393149999999999</v>
      </c>
    </row>
    <row r="313" spans="1:2" x14ac:dyDescent="0.25">
      <c r="A313">
        <v>2245</v>
      </c>
      <c r="B313">
        <f>-44.291931</f>
        <v>-44.291930999999998</v>
      </c>
    </row>
    <row r="314" spans="1:2" x14ac:dyDescent="0.25">
      <c r="A314">
        <v>2246</v>
      </c>
      <c r="B314">
        <f>-45.186115</f>
        <v>-45.186115000000001</v>
      </c>
    </row>
    <row r="315" spans="1:2" x14ac:dyDescent="0.25">
      <c r="A315">
        <v>2247</v>
      </c>
      <c r="B315">
        <f>-46.075947</f>
        <v>-46.075946999999999</v>
      </c>
    </row>
    <row r="316" spans="1:2" x14ac:dyDescent="0.25">
      <c r="A316">
        <v>2248</v>
      </c>
      <c r="B316">
        <f>-46.961174</f>
        <v>-46.961174</v>
      </c>
    </row>
    <row r="317" spans="1:2" x14ac:dyDescent="0.25">
      <c r="A317">
        <v>2249</v>
      </c>
      <c r="B317">
        <f>-47.841705</f>
        <v>-47.841704999999997</v>
      </c>
    </row>
    <row r="318" spans="1:2" x14ac:dyDescent="0.25">
      <c r="A318">
        <v>2250</v>
      </c>
      <c r="B318">
        <f>-48.717453</f>
        <v>-48.717452999999999</v>
      </c>
    </row>
    <row r="319" spans="1:2" x14ac:dyDescent="0.25">
      <c r="A319">
        <v>2251</v>
      </c>
      <c r="B319">
        <f>-49.588326</f>
        <v>-49.588326000000002</v>
      </c>
    </row>
    <row r="320" spans="1:2" x14ac:dyDescent="0.25">
      <c r="A320">
        <v>2252</v>
      </c>
      <c r="B320">
        <f>-50.454239</f>
        <v>-50.454239000000001</v>
      </c>
    </row>
    <row r="321" spans="1:2" x14ac:dyDescent="0.25">
      <c r="A321">
        <v>2253</v>
      </c>
      <c r="B321">
        <f>-51.315109</f>
        <v>-51.315109</v>
      </c>
    </row>
    <row r="322" spans="1:2" x14ac:dyDescent="0.25">
      <c r="A322">
        <v>2254</v>
      </c>
      <c r="B322">
        <f>-52.170849</f>
        <v>-52.170848999999997</v>
      </c>
    </row>
    <row r="323" spans="1:2" x14ac:dyDescent="0.25">
      <c r="A323">
        <v>2255</v>
      </c>
      <c r="B323">
        <f>-53.021206</f>
        <v>-53.021205999999999</v>
      </c>
    </row>
    <row r="324" spans="1:2" x14ac:dyDescent="0.25">
      <c r="A324">
        <v>2256</v>
      </c>
      <c r="B324">
        <f>-53.866425</f>
        <v>-53.866425</v>
      </c>
    </row>
    <row r="325" spans="1:2" x14ac:dyDescent="0.25">
      <c r="A325">
        <v>2257</v>
      </c>
      <c r="B325">
        <f>-54.706257</f>
        <v>-54.706257000000001</v>
      </c>
    </row>
    <row r="326" spans="1:2" x14ac:dyDescent="0.25">
      <c r="A326">
        <v>2258</v>
      </c>
      <c r="B326">
        <f>-55.540619</f>
        <v>-55.540619</v>
      </c>
    </row>
    <row r="327" spans="1:2" x14ac:dyDescent="0.25">
      <c r="A327">
        <v>2259</v>
      </c>
      <c r="B327">
        <f>-56.369427</f>
        <v>-56.369427000000002</v>
      </c>
    </row>
    <row r="328" spans="1:2" x14ac:dyDescent="0.25">
      <c r="A328">
        <v>2260</v>
      </c>
      <c r="B328">
        <f>-57.192596</f>
        <v>-57.192596000000002</v>
      </c>
    </row>
    <row r="329" spans="1:2" x14ac:dyDescent="0.25">
      <c r="A329">
        <v>2261</v>
      </c>
      <c r="B329">
        <f>-58.010048</f>
        <v>-58.010047999999998</v>
      </c>
    </row>
    <row r="330" spans="1:2" x14ac:dyDescent="0.25">
      <c r="A330">
        <v>2262</v>
      </c>
      <c r="B330">
        <f>-58.821697</f>
        <v>-58.821697</v>
      </c>
    </row>
    <row r="331" spans="1:2" x14ac:dyDescent="0.25">
      <c r="A331">
        <v>2263</v>
      </c>
      <c r="B331">
        <f>-59.627312</f>
        <v>-59.627312000000003</v>
      </c>
    </row>
    <row r="332" spans="1:2" x14ac:dyDescent="0.25">
      <c r="A332">
        <v>2264</v>
      </c>
      <c r="B332">
        <f>-60.427116</f>
        <v>-60.427115999999998</v>
      </c>
    </row>
    <row r="333" spans="1:2" x14ac:dyDescent="0.25">
      <c r="A333">
        <v>2265</v>
      </c>
      <c r="B333">
        <f>-61.220879</f>
        <v>-61.220878999999996</v>
      </c>
    </row>
    <row r="334" spans="1:2" x14ac:dyDescent="0.25">
      <c r="A334">
        <v>2266</v>
      </c>
      <c r="B334">
        <f>-62.008518</f>
        <v>-62.008518000000002</v>
      </c>
    </row>
    <row r="335" spans="1:2" x14ac:dyDescent="0.25">
      <c r="A335">
        <v>2267</v>
      </c>
      <c r="B335">
        <f>-62.789955</f>
        <v>-62.789954999999999</v>
      </c>
    </row>
    <row r="336" spans="1:2" x14ac:dyDescent="0.25">
      <c r="A336">
        <v>2268</v>
      </c>
      <c r="B336">
        <f>-63.565117</f>
        <v>-63.565117000000001</v>
      </c>
    </row>
    <row r="337" spans="1:2" x14ac:dyDescent="0.25">
      <c r="A337">
        <v>2269</v>
      </c>
      <c r="B337">
        <f>-64.333916</f>
        <v>-64.333916000000002</v>
      </c>
    </row>
    <row r="338" spans="1:2" x14ac:dyDescent="0.25">
      <c r="A338">
        <v>2270</v>
      </c>
      <c r="B338">
        <f>-65.096291</f>
        <v>-65.096290999999994</v>
      </c>
    </row>
    <row r="339" spans="1:2" x14ac:dyDescent="0.25">
      <c r="A339">
        <v>2271</v>
      </c>
      <c r="B339">
        <f>-65.852005</f>
        <v>-65.852005000000005</v>
      </c>
    </row>
    <row r="340" spans="1:2" x14ac:dyDescent="0.25">
      <c r="A340">
        <v>2272</v>
      </c>
      <c r="B340">
        <f>-66.60128</f>
        <v>-66.601280000000003</v>
      </c>
    </row>
    <row r="341" spans="1:2" x14ac:dyDescent="0.25">
      <c r="A341">
        <v>2273</v>
      </c>
      <c r="B341">
        <f>-67.343895</f>
        <v>-67.343895000000003</v>
      </c>
    </row>
    <row r="342" spans="1:2" x14ac:dyDescent="0.25">
      <c r="A342">
        <v>2274</v>
      </c>
      <c r="B342">
        <f>-68.079773</f>
        <v>-68.079773000000003</v>
      </c>
    </row>
    <row r="343" spans="1:2" x14ac:dyDescent="0.25">
      <c r="A343">
        <v>2275</v>
      </c>
      <c r="B343">
        <f>-68.808846</f>
        <v>-68.808846000000003</v>
      </c>
    </row>
    <row r="344" spans="1:2" x14ac:dyDescent="0.25">
      <c r="A344">
        <v>2276</v>
      </c>
      <c r="B344">
        <f>-69.531036</f>
        <v>-69.531036</v>
      </c>
    </row>
    <row r="345" spans="1:2" x14ac:dyDescent="0.25">
      <c r="A345">
        <v>2277</v>
      </c>
      <c r="B345">
        <f>-70.246277</f>
        <v>-70.246277000000006</v>
      </c>
    </row>
    <row r="346" spans="1:2" x14ac:dyDescent="0.25">
      <c r="A346">
        <v>2278</v>
      </c>
      <c r="B346">
        <f>-70.954491</f>
        <v>-70.954491000000004</v>
      </c>
    </row>
    <row r="347" spans="1:2" x14ac:dyDescent="0.25">
      <c r="A347">
        <v>2279</v>
      </c>
      <c r="B347">
        <f>-71.655602</f>
        <v>-71.655602000000002</v>
      </c>
    </row>
    <row r="348" spans="1:2" x14ac:dyDescent="0.25">
      <c r="A348">
        <v>2280</v>
      </c>
      <c r="B348">
        <f>-72.349426</f>
        <v>-72.349425999999994</v>
      </c>
    </row>
    <row r="349" spans="1:2" x14ac:dyDescent="0.25">
      <c r="A349">
        <v>2281</v>
      </c>
      <c r="B349">
        <f>-73.03614</f>
        <v>-73.036140000000003</v>
      </c>
    </row>
    <row r="350" spans="1:2" x14ac:dyDescent="0.25">
      <c r="A350">
        <v>2282</v>
      </c>
      <c r="B350">
        <f>-73.715553</f>
        <v>-73.715553</v>
      </c>
    </row>
    <row r="351" spans="1:2" x14ac:dyDescent="0.25">
      <c r="A351">
        <v>2283</v>
      </c>
      <c r="B351">
        <f>-74.387596</f>
        <v>-74.387596000000002</v>
      </c>
    </row>
    <row r="352" spans="1:2" x14ac:dyDescent="0.25">
      <c r="A352">
        <v>2284</v>
      </c>
      <c r="B352">
        <f>-75.0522</f>
        <v>-75.052199999999999</v>
      </c>
    </row>
    <row r="353" spans="1:2" x14ac:dyDescent="0.25">
      <c r="A353">
        <v>2285</v>
      </c>
      <c r="B353">
        <f>-75.709297</f>
        <v>-75.709297000000007</v>
      </c>
    </row>
    <row r="354" spans="1:2" x14ac:dyDescent="0.25">
      <c r="A354">
        <v>2286</v>
      </c>
      <c r="B354">
        <f>-76.358818</f>
        <v>-76.358817999999999</v>
      </c>
    </row>
    <row r="355" spans="1:2" x14ac:dyDescent="0.25">
      <c r="A355">
        <v>2287</v>
      </c>
      <c r="B355">
        <f>-77.00071</f>
        <v>-77.000709999999998</v>
      </c>
    </row>
    <row r="356" spans="1:2" x14ac:dyDescent="0.25">
      <c r="A356">
        <v>2288</v>
      </c>
      <c r="B356">
        <f>-77.634781</f>
        <v>-77.634781000000004</v>
      </c>
    </row>
    <row r="357" spans="1:2" x14ac:dyDescent="0.25">
      <c r="A357">
        <v>2289</v>
      </c>
      <c r="B357">
        <f>-78.261208</f>
        <v>-78.261207999999996</v>
      </c>
    </row>
    <row r="358" spans="1:2" x14ac:dyDescent="0.25">
      <c r="A358">
        <v>2290</v>
      </c>
      <c r="B358">
        <f>-78.879807</f>
        <v>-78.879807</v>
      </c>
    </row>
    <row r="359" spans="1:2" x14ac:dyDescent="0.25">
      <c r="A359">
        <v>2291</v>
      </c>
      <c r="B359">
        <f>-79.490517</f>
        <v>-79.490516999999997</v>
      </c>
    </row>
    <row r="360" spans="1:2" x14ac:dyDescent="0.25">
      <c r="A360">
        <v>2292</v>
      </c>
      <c r="B360">
        <f>-80.093277</f>
        <v>-80.093277</v>
      </c>
    </row>
    <row r="361" spans="1:2" x14ac:dyDescent="0.25">
      <c r="A361">
        <v>2293</v>
      </c>
      <c r="B361">
        <f>-80.688034</f>
        <v>-80.688034000000002</v>
      </c>
    </row>
    <row r="362" spans="1:2" x14ac:dyDescent="0.25">
      <c r="A362">
        <v>2294</v>
      </c>
      <c r="B362">
        <f>-81.274719</f>
        <v>-81.274719000000005</v>
      </c>
    </row>
    <row r="363" spans="1:2" x14ac:dyDescent="0.25">
      <c r="A363">
        <v>2295</v>
      </c>
      <c r="B363">
        <f>-81.853271</f>
        <v>-81.853271000000007</v>
      </c>
    </row>
    <row r="364" spans="1:2" x14ac:dyDescent="0.25">
      <c r="A364">
        <v>2296</v>
      </c>
      <c r="B364">
        <f>-82.423538</f>
        <v>-82.423537999999994</v>
      </c>
    </row>
    <row r="365" spans="1:2" x14ac:dyDescent="0.25">
      <c r="A365">
        <v>2297</v>
      </c>
      <c r="B365">
        <f>-82.985664</f>
        <v>-82.985664</v>
      </c>
    </row>
    <row r="366" spans="1:2" x14ac:dyDescent="0.25">
      <c r="A366">
        <v>2298</v>
      </c>
      <c r="B366">
        <f>-83.539497</f>
        <v>-83.539496999999997</v>
      </c>
    </row>
    <row r="367" spans="1:2" x14ac:dyDescent="0.25">
      <c r="A367">
        <v>2299</v>
      </c>
      <c r="B367">
        <f>-84.084976</f>
        <v>-84.084975999999997</v>
      </c>
    </row>
    <row r="368" spans="1:2" x14ac:dyDescent="0.25">
      <c r="A368">
        <v>2300</v>
      </c>
      <c r="B368">
        <f>-84.62204</f>
        <v>-84.622039999999998</v>
      </c>
    </row>
    <row r="369" spans="1:2" x14ac:dyDescent="0.25">
      <c r="A369">
        <v>2301</v>
      </c>
      <c r="B369">
        <f>-85.150642</f>
        <v>-85.150642000000005</v>
      </c>
    </row>
    <row r="370" spans="1:2" x14ac:dyDescent="0.25">
      <c r="A370">
        <v>2302</v>
      </c>
      <c r="B370">
        <f>-85.670738</f>
        <v>-85.670738</v>
      </c>
    </row>
    <row r="371" spans="1:2" x14ac:dyDescent="0.25">
      <c r="A371">
        <v>2303</v>
      </c>
      <c r="B371">
        <f>-86.182259</f>
        <v>-86.182259000000002</v>
      </c>
    </row>
    <row r="372" spans="1:2" x14ac:dyDescent="0.25">
      <c r="A372">
        <v>2304</v>
      </c>
      <c r="B372">
        <f>-86.685158</f>
        <v>-86.685158000000001</v>
      </c>
    </row>
    <row r="373" spans="1:2" x14ac:dyDescent="0.25">
      <c r="A373">
        <v>2305</v>
      </c>
      <c r="B373">
        <f>-87.179306</f>
        <v>-87.179305999999997</v>
      </c>
    </row>
    <row r="374" spans="1:2" x14ac:dyDescent="0.25">
      <c r="A374">
        <v>2306</v>
      </c>
      <c r="B374">
        <f>-87.664818</f>
        <v>-87.664817999999997</v>
      </c>
    </row>
    <row r="375" spans="1:2" x14ac:dyDescent="0.25">
      <c r="A375">
        <v>2307</v>
      </c>
      <c r="B375">
        <f>-88.141571</f>
        <v>-88.141570999999999</v>
      </c>
    </row>
    <row r="376" spans="1:2" x14ac:dyDescent="0.25">
      <c r="A376">
        <v>2308</v>
      </c>
      <c r="B376">
        <f>-88.609512</f>
        <v>-88.609511999999995</v>
      </c>
    </row>
    <row r="377" spans="1:2" x14ac:dyDescent="0.25">
      <c r="A377">
        <v>2309</v>
      </c>
      <c r="B377">
        <f>-89.068588</f>
        <v>-89.068588000000005</v>
      </c>
    </row>
    <row r="378" spans="1:2" x14ac:dyDescent="0.25">
      <c r="A378">
        <v>2310</v>
      </c>
      <c r="B378">
        <f>-89.518753</f>
        <v>-89.518753000000004</v>
      </c>
    </row>
    <row r="379" spans="1:2" x14ac:dyDescent="0.25">
      <c r="A379">
        <v>2311</v>
      </c>
      <c r="B379">
        <f>-89.959969</f>
        <v>-89.959969000000001</v>
      </c>
    </row>
    <row r="380" spans="1:2" x14ac:dyDescent="0.25">
      <c r="A380">
        <v>2312</v>
      </c>
      <c r="B380">
        <f>-90.392189</f>
        <v>-90.392189000000002</v>
      </c>
    </row>
    <row r="381" spans="1:2" x14ac:dyDescent="0.25">
      <c r="A381">
        <v>2313</v>
      </c>
      <c r="B381">
        <f>-90.815292</f>
        <v>-90.815291999999999</v>
      </c>
    </row>
    <row r="382" spans="1:2" x14ac:dyDescent="0.25">
      <c r="A382">
        <v>2314</v>
      </c>
      <c r="B382">
        <f>-91.229393</f>
        <v>-91.229393000000002</v>
      </c>
    </row>
    <row r="383" spans="1:2" x14ac:dyDescent="0.25">
      <c r="A383">
        <v>2315</v>
      </c>
      <c r="B383">
        <f>-91.634369</f>
        <v>-91.634369000000007</v>
      </c>
    </row>
    <row r="384" spans="1:2" x14ac:dyDescent="0.25">
      <c r="A384">
        <v>2316</v>
      </c>
      <c r="B384">
        <f>-92.030182</f>
        <v>-92.030181999999996</v>
      </c>
    </row>
    <row r="385" spans="1:2" x14ac:dyDescent="0.25">
      <c r="A385">
        <v>2317</v>
      </c>
      <c r="B385">
        <f>-92.416794</f>
        <v>-92.416793999999996</v>
      </c>
    </row>
    <row r="386" spans="1:2" x14ac:dyDescent="0.25">
      <c r="A386">
        <v>2318</v>
      </c>
      <c r="B386">
        <f>-92.794159</f>
        <v>-92.794158999999993</v>
      </c>
    </row>
    <row r="387" spans="1:2" x14ac:dyDescent="0.25">
      <c r="A387">
        <v>2319</v>
      </c>
      <c r="B387">
        <f>-93.162247</f>
        <v>-93.162246999999994</v>
      </c>
    </row>
    <row r="388" spans="1:2" x14ac:dyDescent="0.25">
      <c r="A388">
        <v>2320</v>
      </c>
      <c r="B388">
        <f>-93.521019</f>
        <v>-93.521018999999995</v>
      </c>
    </row>
    <row r="389" spans="1:2" x14ac:dyDescent="0.25">
      <c r="A389">
        <v>2321</v>
      </c>
      <c r="B389">
        <f>-93.870369</f>
        <v>-93.870368999999997</v>
      </c>
    </row>
    <row r="390" spans="1:2" x14ac:dyDescent="0.25">
      <c r="A390">
        <v>2322</v>
      </c>
      <c r="B390">
        <f>-94.210403</f>
        <v>-94.210402999999999</v>
      </c>
    </row>
    <row r="391" spans="1:2" x14ac:dyDescent="0.25">
      <c r="A391">
        <v>2323</v>
      </c>
      <c r="B391">
        <f>-94.541016</f>
        <v>-94.541015999999999</v>
      </c>
    </row>
    <row r="392" spans="1:2" x14ac:dyDescent="0.25">
      <c r="A392">
        <v>2324</v>
      </c>
      <c r="B392">
        <f>-94.862175</f>
        <v>-94.862174999999993</v>
      </c>
    </row>
    <row r="393" spans="1:2" x14ac:dyDescent="0.25">
      <c r="A393">
        <v>2325</v>
      </c>
      <c r="B393">
        <f>-95.173843</f>
        <v>-95.173843000000005</v>
      </c>
    </row>
    <row r="394" spans="1:2" x14ac:dyDescent="0.25">
      <c r="A394">
        <v>2326</v>
      </c>
      <c r="B394">
        <f>-95.475998</f>
        <v>-95.475998000000004</v>
      </c>
    </row>
    <row r="395" spans="1:2" x14ac:dyDescent="0.25">
      <c r="A395">
        <v>2327</v>
      </c>
      <c r="B395">
        <f>-95.768608</f>
        <v>-95.768608</v>
      </c>
    </row>
    <row r="396" spans="1:2" x14ac:dyDescent="0.25">
      <c r="A396">
        <v>2328</v>
      </c>
      <c r="B396">
        <f>-96.051636</f>
        <v>-96.051636000000002</v>
      </c>
    </row>
    <row r="397" spans="1:2" x14ac:dyDescent="0.25">
      <c r="A397">
        <v>2329</v>
      </c>
      <c r="B397">
        <f>-96.325058</f>
        <v>-96.325057999999999</v>
      </c>
    </row>
    <row r="398" spans="1:2" x14ac:dyDescent="0.25">
      <c r="A398">
        <v>2330</v>
      </c>
      <c r="B398">
        <f>-96.588799</f>
        <v>-96.588798999999995</v>
      </c>
    </row>
    <row r="399" spans="1:2" x14ac:dyDescent="0.25">
      <c r="A399">
        <v>2331</v>
      </c>
      <c r="B399">
        <f>-96.842926</f>
        <v>-96.842926000000006</v>
      </c>
    </row>
    <row r="400" spans="1:2" x14ac:dyDescent="0.25">
      <c r="A400">
        <v>2332</v>
      </c>
      <c r="B400">
        <f>-97.087379</f>
        <v>-97.087378999999999</v>
      </c>
    </row>
    <row r="401" spans="1:2" x14ac:dyDescent="0.25">
      <c r="A401">
        <v>2333</v>
      </c>
      <c r="B401">
        <f>-97.322113</f>
        <v>-97.322113000000002</v>
      </c>
    </row>
    <row r="402" spans="1:2" x14ac:dyDescent="0.25">
      <c r="A402">
        <v>2334</v>
      </c>
      <c r="B402">
        <f>-97.547119</f>
        <v>-97.547118999999995</v>
      </c>
    </row>
    <row r="403" spans="1:2" x14ac:dyDescent="0.25">
      <c r="A403">
        <v>2335</v>
      </c>
      <c r="B403">
        <f>-97.762375</f>
        <v>-97.762375000000006</v>
      </c>
    </row>
    <row r="404" spans="1:2" x14ac:dyDescent="0.25">
      <c r="A404">
        <v>2336</v>
      </c>
      <c r="B404">
        <f>-97.967842</f>
        <v>-97.967842000000005</v>
      </c>
    </row>
    <row r="405" spans="1:2" x14ac:dyDescent="0.25">
      <c r="A405">
        <v>2337</v>
      </c>
      <c r="B405">
        <f>-98.163521</f>
        <v>-98.163521000000003</v>
      </c>
    </row>
    <row r="406" spans="1:2" x14ac:dyDescent="0.25">
      <c r="A406">
        <v>2338</v>
      </c>
      <c r="B406">
        <f>-98.34935</f>
        <v>-98.349350000000001</v>
      </c>
    </row>
    <row r="407" spans="1:2" x14ac:dyDescent="0.25">
      <c r="A407">
        <v>2339</v>
      </c>
      <c r="B407">
        <f>-98.525375</f>
        <v>-98.525374999999997</v>
      </c>
    </row>
    <row r="408" spans="1:2" x14ac:dyDescent="0.25">
      <c r="A408">
        <v>2340</v>
      </c>
      <c r="B408">
        <f>-98.691551</f>
        <v>-98.691551000000004</v>
      </c>
    </row>
    <row r="409" spans="1:2" x14ac:dyDescent="0.25">
      <c r="A409">
        <v>2341</v>
      </c>
      <c r="B409">
        <f>-98.847855</f>
        <v>-98.847854999999996</v>
      </c>
    </row>
    <row r="410" spans="1:2" x14ac:dyDescent="0.25">
      <c r="A410">
        <v>2342</v>
      </c>
      <c r="B410">
        <f>-98.99427</f>
        <v>-98.99427</v>
      </c>
    </row>
    <row r="411" spans="1:2" x14ac:dyDescent="0.25">
      <c r="A411">
        <v>2343</v>
      </c>
      <c r="B411">
        <f>-99.130791</f>
        <v>-99.130791000000002</v>
      </c>
    </row>
    <row r="412" spans="1:2" x14ac:dyDescent="0.25">
      <c r="A412">
        <v>2344</v>
      </c>
      <c r="B412">
        <f>-99.257401</f>
        <v>-99.257401000000002</v>
      </c>
    </row>
    <row r="413" spans="1:2" x14ac:dyDescent="0.25">
      <c r="A413">
        <v>2345</v>
      </c>
      <c r="B413">
        <f>-99.374077</f>
        <v>-99.374077</v>
      </c>
    </row>
    <row r="414" spans="1:2" x14ac:dyDescent="0.25">
      <c r="A414">
        <v>2346</v>
      </c>
      <c r="B414">
        <f>-99.480804</f>
        <v>-99.480804000000006</v>
      </c>
    </row>
    <row r="415" spans="1:2" x14ac:dyDescent="0.25">
      <c r="A415">
        <v>2347</v>
      </c>
      <c r="B415">
        <f>-99.577599</f>
        <v>-99.577599000000006</v>
      </c>
    </row>
    <row r="416" spans="1:2" x14ac:dyDescent="0.25">
      <c r="A416">
        <v>2348</v>
      </c>
      <c r="B416">
        <f>-99.664436</f>
        <v>-99.664435999999995</v>
      </c>
    </row>
    <row r="417" spans="1:2" x14ac:dyDescent="0.25">
      <c r="A417">
        <v>2349</v>
      </c>
      <c r="B417">
        <f>-99.74131</f>
        <v>-99.741309999999999</v>
      </c>
    </row>
    <row r="418" spans="1:2" x14ac:dyDescent="0.25">
      <c r="A418">
        <v>2350</v>
      </c>
      <c r="B418">
        <f>-99.808205</f>
        <v>-99.808205000000001</v>
      </c>
    </row>
    <row r="419" spans="1:2" x14ac:dyDescent="0.25">
      <c r="A419">
        <v>2351</v>
      </c>
      <c r="B419">
        <f>-99.86512</f>
        <v>-99.865120000000005</v>
      </c>
    </row>
    <row r="420" spans="1:2" x14ac:dyDescent="0.25">
      <c r="A420">
        <v>2352</v>
      </c>
      <c r="B420">
        <f>-99.912048</f>
        <v>-99.912047999999999</v>
      </c>
    </row>
    <row r="421" spans="1:2" x14ac:dyDescent="0.25">
      <c r="A421">
        <v>2353</v>
      </c>
      <c r="B421">
        <f>-99.948982</f>
        <v>-99.948982000000001</v>
      </c>
    </row>
    <row r="422" spans="1:2" x14ac:dyDescent="0.25">
      <c r="A422">
        <v>2354</v>
      </c>
      <c r="B422">
        <f>-99.975922</f>
        <v>-99.975921999999997</v>
      </c>
    </row>
    <row r="423" spans="1:2" x14ac:dyDescent="0.25">
      <c r="A423">
        <v>2355</v>
      </c>
      <c r="B423">
        <f>-99.992867</f>
        <v>-99.992867000000004</v>
      </c>
    </row>
    <row r="424" spans="1:2" x14ac:dyDescent="0.25">
      <c r="A424">
        <v>2356</v>
      </c>
      <c r="B424">
        <f>-99.999809</f>
        <v>-99.999808999999999</v>
      </c>
    </row>
    <row r="425" spans="1:2" x14ac:dyDescent="0.25">
      <c r="A425">
        <v>2357</v>
      </c>
      <c r="B425">
        <f>-99.996758</f>
        <v>-99.996758</v>
      </c>
    </row>
    <row r="426" spans="1:2" x14ac:dyDescent="0.25">
      <c r="A426">
        <v>2358</v>
      </c>
      <c r="B426">
        <f>-99.983704</f>
        <v>-99.983704000000003</v>
      </c>
    </row>
    <row r="427" spans="1:2" x14ac:dyDescent="0.25">
      <c r="A427">
        <v>2359</v>
      </c>
      <c r="B427">
        <f>-99.960648</f>
        <v>-99.960648000000006</v>
      </c>
    </row>
    <row r="428" spans="1:2" x14ac:dyDescent="0.25">
      <c r="A428">
        <v>2360</v>
      </c>
      <c r="B428">
        <f>-99.927597</f>
        <v>-99.927597000000006</v>
      </c>
    </row>
    <row r="429" spans="1:2" x14ac:dyDescent="0.25">
      <c r="A429">
        <v>2361</v>
      </c>
      <c r="B429">
        <f>-99.884552</f>
        <v>-99.884551999999999</v>
      </c>
    </row>
    <row r="430" spans="1:2" x14ac:dyDescent="0.25">
      <c r="A430">
        <v>2362</v>
      </c>
      <c r="B430">
        <f>-99.83152</f>
        <v>-99.831519999999998</v>
      </c>
    </row>
    <row r="431" spans="1:2" x14ac:dyDescent="0.25">
      <c r="A431">
        <v>2363</v>
      </c>
      <c r="B431">
        <f>-99.768517</f>
        <v>-99.768517000000003</v>
      </c>
    </row>
    <row r="432" spans="1:2" x14ac:dyDescent="0.25">
      <c r="A432">
        <v>2364</v>
      </c>
      <c r="B432">
        <f>-99.695526</f>
        <v>-99.695526000000001</v>
      </c>
    </row>
    <row r="433" spans="1:2" x14ac:dyDescent="0.25">
      <c r="A433">
        <v>2365</v>
      </c>
      <c r="B433">
        <f>-99.612572</f>
        <v>-99.612572</v>
      </c>
    </row>
    <row r="434" spans="1:2" x14ac:dyDescent="0.25">
      <c r="A434">
        <v>2366</v>
      </c>
      <c r="B434">
        <f>-99.519646</f>
        <v>-99.519645999999995</v>
      </c>
    </row>
    <row r="435" spans="1:2" x14ac:dyDescent="0.25">
      <c r="A435">
        <v>2367</v>
      </c>
      <c r="B435">
        <f>-99.416771</f>
        <v>-99.416770999999997</v>
      </c>
    </row>
    <row r="436" spans="1:2" x14ac:dyDescent="0.25">
      <c r="A436">
        <v>2368</v>
      </c>
      <c r="B436">
        <f>-99.303955</f>
        <v>-99.303955000000002</v>
      </c>
    </row>
    <row r="437" spans="1:2" x14ac:dyDescent="0.25">
      <c r="A437">
        <v>2369</v>
      </c>
      <c r="B437">
        <f>-99.181206</f>
        <v>-99.181206000000003</v>
      </c>
    </row>
    <row r="438" spans="1:2" x14ac:dyDescent="0.25">
      <c r="A438">
        <v>2370</v>
      </c>
      <c r="B438">
        <f>-99.048538</f>
        <v>-99.048537999999994</v>
      </c>
    </row>
    <row r="439" spans="1:2" x14ac:dyDescent="0.25">
      <c r="A439">
        <v>2371</v>
      </c>
      <c r="B439">
        <f>-98.905998</f>
        <v>-98.905997999999997</v>
      </c>
    </row>
    <row r="440" spans="1:2" x14ac:dyDescent="0.25">
      <c r="A440">
        <v>2372</v>
      </c>
      <c r="B440">
        <f>-98.75354</f>
        <v>-98.753540000000001</v>
      </c>
    </row>
    <row r="441" spans="1:2" x14ac:dyDescent="0.25">
      <c r="A441">
        <v>2373</v>
      </c>
      <c r="B441">
        <f>-98.591202</f>
        <v>-98.591201999999996</v>
      </c>
    </row>
    <row r="442" spans="1:2" x14ac:dyDescent="0.25">
      <c r="A442">
        <v>2374</v>
      </c>
      <c r="B442">
        <f>-98.419006</f>
        <v>-98.419005999999996</v>
      </c>
    </row>
    <row r="443" spans="1:2" x14ac:dyDescent="0.25">
      <c r="A443">
        <v>2375</v>
      </c>
      <c r="B443">
        <f>-98.236969</f>
        <v>-98.236969000000002</v>
      </c>
    </row>
    <row r="444" spans="1:2" x14ac:dyDescent="0.25">
      <c r="A444">
        <v>2376</v>
      </c>
      <c r="B444">
        <f>-98.045105</f>
        <v>-98.045105000000007</v>
      </c>
    </row>
    <row r="445" spans="1:2" x14ac:dyDescent="0.25">
      <c r="A445">
        <v>2377</v>
      </c>
      <c r="B445">
        <f>-97.843437</f>
        <v>-97.843436999999994</v>
      </c>
    </row>
    <row r="446" spans="1:2" x14ac:dyDescent="0.25">
      <c r="A446">
        <v>2378</v>
      </c>
      <c r="B446">
        <f>-97.631989</f>
        <v>-97.631989000000004</v>
      </c>
    </row>
    <row r="447" spans="1:2" x14ac:dyDescent="0.25">
      <c r="A447">
        <v>2379</v>
      </c>
      <c r="B447">
        <f>-97.410774</f>
        <v>-97.410774000000004</v>
      </c>
    </row>
    <row r="448" spans="1:2" x14ac:dyDescent="0.25">
      <c r="A448">
        <v>2380</v>
      </c>
      <c r="B448">
        <f>-97.179863</f>
        <v>-97.179862999999997</v>
      </c>
    </row>
    <row r="449" spans="1:2" x14ac:dyDescent="0.25">
      <c r="A449">
        <v>2381</v>
      </c>
      <c r="B449">
        <f>-96.939186</f>
        <v>-96.939186000000007</v>
      </c>
    </row>
    <row r="450" spans="1:2" x14ac:dyDescent="0.25">
      <c r="A450">
        <v>2382</v>
      </c>
      <c r="B450">
        <f>-96.68882</f>
        <v>-96.688820000000007</v>
      </c>
    </row>
    <row r="451" spans="1:2" x14ac:dyDescent="0.25">
      <c r="A451">
        <v>2383</v>
      </c>
      <c r="B451">
        <f>-96.428787</f>
        <v>-96.428787</v>
      </c>
    </row>
    <row r="452" spans="1:2" x14ac:dyDescent="0.25">
      <c r="A452">
        <v>2384</v>
      </c>
      <c r="B452">
        <f>-96.159103</f>
        <v>-96.159103000000002</v>
      </c>
    </row>
    <row r="453" spans="1:2" x14ac:dyDescent="0.25">
      <c r="A453">
        <v>2385</v>
      </c>
      <c r="B453">
        <f>-95.879814</f>
        <v>-95.879813999999996</v>
      </c>
    </row>
    <row r="454" spans="1:2" x14ac:dyDescent="0.25">
      <c r="A454">
        <v>2386</v>
      </c>
      <c r="B454">
        <f>-95.590927</f>
        <v>-95.590926999999994</v>
      </c>
    </row>
    <row r="455" spans="1:2" x14ac:dyDescent="0.25">
      <c r="A455">
        <v>2387</v>
      </c>
      <c r="B455">
        <f>-95.29248</f>
        <v>-95.292479999999998</v>
      </c>
    </row>
    <row r="456" spans="1:2" x14ac:dyDescent="0.25">
      <c r="A456">
        <v>2388</v>
      </c>
      <c r="B456">
        <f>-94.984566</f>
        <v>-94.984566000000001</v>
      </c>
    </row>
    <row r="457" spans="1:2" x14ac:dyDescent="0.25">
      <c r="A457">
        <v>2389</v>
      </c>
      <c r="B457">
        <f>-94.667099</f>
        <v>-94.667098999999993</v>
      </c>
    </row>
    <row r="458" spans="1:2" x14ac:dyDescent="0.25">
      <c r="A458">
        <v>2390</v>
      </c>
      <c r="B458">
        <f>-94.340164</f>
        <v>-94.340164000000001</v>
      </c>
    </row>
    <row r="459" spans="1:2" x14ac:dyDescent="0.25">
      <c r="A459">
        <v>2391</v>
      </c>
      <c r="B459">
        <f>-94.003792</f>
        <v>-94.003792000000004</v>
      </c>
    </row>
    <row r="460" spans="1:2" x14ac:dyDescent="0.25">
      <c r="A460">
        <v>2392</v>
      </c>
      <c r="B460">
        <f>-93.65802</f>
        <v>-93.658019999999993</v>
      </c>
    </row>
    <row r="461" spans="1:2" x14ac:dyDescent="0.25">
      <c r="A461">
        <v>2393</v>
      </c>
      <c r="B461">
        <f>-93.302879</f>
        <v>-93.302879000000004</v>
      </c>
    </row>
    <row r="462" spans="1:2" x14ac:dyDescent="0.25">
      <c r="A462">
        <v>2394</v>
      </c>
      <c r="B462">
        <f>-92.938408</f>
        <v>-92.938407999999995</v>
      </c>
    </row>
    <row r="463" spans="1:2" x14ac:dyDescent="0.25">
      <c r="A463">
        <v>2395</v>
      </c>
      <c r="B463">
        <f>-92.564644</f>
        <v>-92.564644000000001</v>
      </c>
    </row>
    <row r="464" spans="1:2" x14ac:dyDescent="0.25">
      <c r="A464">
        <v>2396</v>
      </c>
      <c r="B464">
        <f>-92.181702</f>
        <v>-92.181702000000001</v>
      </c>
    </row>
    <row r="465" spans="1:2" x14ac:dyDescent="0.25">
      <c r="A465">
        <v>2397</v>
      </c>
      <c r="B465">
        <f>-91.789459</f>
        <v>-91.789458999999994</v>
      </c>
    </row>
    <row r="466" spans="1:2" x14ac:dyDescent="0.25">
      <c r="A466">
        <v>2398</v>
      </c>
      <c r="B466">
        <f>-91.388046</f>
        <v>-91.388046000000003</v>
      </c>
    </row>
    <row r="467" spans="1:2" x14ac:dyDescent="0.25">
      <c r="A467">
        <v>2399</v>
      </c>
      <c r="B467">
        <f>-90.977493</f>
        <v>-90.977492999999996</v>
      </c>
    </row>
    <row r="468" spans="1:2" x14ac:dyDescent="0.25">
      <c r="A468">
        <v>2400</v>
      </c>
      <c r="B468">
        <f>-90.557838</f>
        <v>-90.557838000000004</v>
      </c>
    </row>
    <row r="469" spans="1:2" x14ac:dyDescent="0.25">
      <c r="A469">
        <v>2401</v>
      </c>
      <c r="B469">
        <f>-90.129128</f>
        <v>-90.129127999999994</v>
      </c>
    </row>
    <row r="470" spans="1:2" x14ac:dyDescent="0.25">
      <c r="A470">
        <v>2402</v>
      </c>
      <c r="B470">
        <f>-89.691406</f>
        <v>-89.691406000000001</v>
      </c>
    </row>
    <row r="471" spans="1:2" x14ac:dyDescent="0.25">
      <c r="A471">
        <v>2403</v>
      </c>
      <c r="B471">
        <f>-89.244713</f>
        <v>-89.244713000000004</v>
      </c>
    </row>
    <row r="472" spans="1:2" x14ac:dyDescent="0.25">
      <c r="A472">
        <v>2404</v>
      </c>
      <c r="B472">
        <f>-88.789093</f>
        <v>-88.789092999999994</v>
      </c>
    </row>
    <row r="473" spans="1:2" x14ac:dyDescent="0.25">
      <c r="A473">
        <v>2405</v>
      </c>
      <c r="B473">
        <f>-88.324684</f>
        <v>-88.324684000000005</v>
      </c>
    </row>
    <row r="474" spans="1:2" x14ac:dyDescent="0.25">
      <c r="A474">
        <v>2406</v>
      </c>
      <c r="B474">
        <f>-87.851357</f>
        <v>-87.851356999999993</v>
      </c>
    </row>
    <row r="475" spans="1:2" x14ac:dyDescent="0.25">
      <c r="A475">
        <v>2407</v>
      </c>
      <c r="B475">
        <f>-87.369247</f>
        <v>-87.369247000000001</v>
      </c>
    </row>
    <row r="476" spans="1:2" x14ac:dyDescent="0.25">
      <c r="A476">
        <v>2408</v>
      </c>
      <c r="B476">
        <f>-86.878395</f>
        <v>-86.878394999999998</v>
      </c>
    </row>
    <row r="477" spans="1:2" x14ac:dyDescent="0.25">
      <c r="A477">
        <v>2409</v>
      </c>
      <c r="B477">
        <f>-86.37886</f>
        <v>-86.378860000000003</v>
      </c>
    </row>
    <row r="478" spans="1:2" x14ac:dyDescent="0.25">
      <c r="A478">
        <v>2410</v>
      </c>
      <c r="B478">
        <f>-85.870682</f>
        <v>-85.870682000000002</v>
      </c>
    </row>
    <row r="479" spans="1:2" x14ac:dyDescent="0.25">
      <c r="A479">
        <v>2411</v>
      </c>
      <c r="B479">
        <f>-85.35392</f>
        <v>-85.353920000000002</v>
      </c>
    </row>
    <row r="480" spans="1:2" x14ac:dyDescent="0.25">
      <c r="A480">
        <v>2412</v>
      </c>
      <c r="B480">
        <f>-84.828613</f>
        <v>-84.828613000000004</v>
      </c>
    </row>
    <row r="481" spans="1:2" x14ac:dyDescent="0.25">
      <c r="A481">
        <v>2413</v>
      </c>
      <c r="B481">
        <f>-84.294937</f>
        <v>-84.294937000000004</v>
      </c>
    </row>
    <row r="482" spans="1:2" x14ac:dyDescent="0.25">
      <c r="A482">
        <v>2414</v>
      </c>
      <c r="B482">
        <f>-83.752724</f>
        <v>-83.752724000000001</v>
      </c>
    </row>
    <row r="483" spans="1:2" x14ac:dyDescent="0.25">
      <c r="A483">
        <v>2415</v>
      </c>
      <c r="B483">
        <f>-83.202141</f>
        <v>-83.202140999999997</v>
      </c>
    </row>
    <row r="484" spans="1:2" x14ac:dyDescent="0.25">
      <c r="A484">
        <v>2416</v>
      </c>
      <c r="B484">
        <f>-82.643234</f>
        <v>-82.643234000000007</v>
      </c>
    </row>
    <row r="485" spans="1:2" x14ac:dyDescent="0.25">
      <c r="A485">
        <v>2417</v>
      </c>
      <c r="B485">
        <f>-82.076057</f>
        <v>-82.076057000000006</v>
      </c>
    </row>
    <row r="486" spans="1:2" x14ac:dyDescent="0.25">
      <c r="A486">
        <v>2418</v>
      </c>
      <c r="B486">
        <f>-81.500679</f>
        <v>-81.500679000000005</v>
      </c>
    </row>
    <row r="487" spans="1:2" x14ac:dyDescent="0.25">
      <c r="A487">
        <v>2419</v>
      </c>
      <c r="B487">
        <f>-80.917152</f>
        <v>-80.917152000000002</v>
      </c>
    </row>
    <row r="488" spans="1:2" x14ac:dyDescent="0.25">
      <c r="A488">
        <v>2420</v>
      </c>
      <c r="B488">
        <f>-80.325531</f>
        <v>-80.325530999999998</v>
      </c>
    </row>
    <row r="489" spans="1:2" x14ac:dyDescent="0.25">
      <c r="A489">
        <v>2421</v>
      </c>
      <c r="B489">
        <f>-79.72599</f>
        <v>-79.725989999999996</v>
      </c>
    </row>
    <row r="490" spans="1:2" x14ac:dyDescent="0.25">
      <c r="A490">
        <v>2422</v>
      </c>
      <c r="B490">
        <f>-79.118362</f>
        <v>-79.118362000000005</v>
      </c>
    </row>
    <row r="491" spans="1:2" x14ac:dyDescent="0.25">
      <c r="A491">
        <v>2423</v>
      </c>
      <c r="B491">
        <f>-78.502823</f>
        <v>-78.502823000000006</v>
      </c>
    </row>
    <row r="492" spans="1:2" x14ac:dyDescent="0.25">
      <c r="A492">
        <v>2424</v>
      </c>
      <c r="B492">
        <f>-77.879433</f>
        <v>-77.879433000000006</v>
      </c>
    </row>
    <row r="493" spans="1:2" x14ac:dyDescent="0.25">
      <c r="A493">
        <v>2425</v>
      </c>
      <c r="B493">
        <f>-77.248253</f>
        <v>-77.248253000000005</v>
      </c>
    </row>
    <row r="494" spans="1:2" x14ac:dyDescent="0.25">
      <c r="A494">
        <v>2426</v>
      </c>
      <c r="B494">
        <f>-76.609352</f>
        <v>-76.609352000000001</v>
      </c>
    </row>
    <row r="495" spans="1:2" x14ac:dyDescent="0.25">
      <c r="A495">
        <v>2427</v>
      </c>
      <c r="B495">
        <f>-75.962791</f>
        <v>-75.962790999999996</v>
      </c>
    </row>
    <row r="496" spans="1:2" x14ac:dyDescent="0.25">
      <c r="A496">
        <v>2428</v>
      </c>
      <c r="B496">
        <f>-75.308632</f>
        <v>-75.308632000000003</v>
      </c>
    </row>
    <row r="497" spans="1:2" x14ac:dyDescent="0.25">
      <c r="A497">
        <v>2429</v>
      </c>
      <c r="B497">
        <f>-74.646935</f>
        <v>-74.646934999999999</v>
      </c>
    </row>
    <row r="498" spans="1:2" x14ac:dyDescent="0.25">
      <c r="A498">
        <v>2430</v>
      </c>
      <c r="B498">
        <f>-73.977913</f>
        <v>-73.977913000000001</v>
      </c>
    </row>
    <row r="499" spans="1:2" x14ac:dyDescent="0.25">
      <c r="A499">
        <v>2431</v>
      </c>
      <c r="B499">
        <f>-73.301353</f>
        <v>-73.301353000000006</v>
      </c>
    </row>
    <row r="500" spans="1:2" x14ac:dyDescent="0.25">
      <c r="A500">
        <v>2432</v>
      </c>
      <c r="B500">
        <f>-72.61747</f>
        <v>-72.617469999999997</v>
      </c>
    </row>
    <row r="501" spans="1:2" x14ac:dyDescent="0.25">
      <c r="A501">
        <v>2433</v>
      </c>
      <c r="B501">
        <f>-71.926331</f>
        <v>-71.926331000000005</v>
      </c>
    </row>
    <row r="502" spans="1:2" x14ac:dyDescent="0.25">
      <c r="A502">
        <v>2434</v>
      </c>
      <c r="B502">
        <f>-71.227989</f>
        <v>-71.227988999999994</v>
      </c>
    </row>
    <row r="503" spans="1:2" x14ac:dyDescent="0.25">
      <c r="A503">
        <v>2435</v>
      </c>
      <c r="B503">
        <f>-70.52253</f>
        <v>-70.522530000000003</v>
      </c>
    </row>
    <row r="504" spans="1:2" x14ac:dyDescent="0.25">
      <c r="A504">
        <v>2436</v>
      </c>
      <c r="B504">
        <f>-69.810013</f>
        <v>-69.810012999999998</v>
      </c>
    </row>
    <row r="505" spans="1:2" x14ac:dyDescent="0.25">
      <c r="A505">
        <v>2437</v>
      </c>
      <c r="B505">
        <f>-69.090515</f>
        <v>-69.090514999999996</v>
      </c>
    </row>
    <row r="506" spans="1:2" x14ac:dyDescent="0.25">
      <c r="A506">
        <v>2438</v>
      </c>
      <c r="B506">
        <f>-68.36425</f>
        <v>-68.364249999999998</v>
      </c>
    </row>
    <row r="507" spans="1:2" x14ac:dyDescent="0.25">
      <c r="A507">
        <v>2439</v>
      </c>
      <c r="B507">
        <f>-67.631012</f>
        <v>-67.631011999999998</v>
      </c>
    </row>
    <row r="508" spans="1:2" x14ac:dyDescent="0.25">
      <c r="A508">
        <v>2440</v>
      </c>
      <c r="B508">
        <f>-66.891014</f>
        <v>-66.891013999999998</v>
      </c>
    </row>
    <row r="509" spans="1:2" x14ac:dyDescent="0.25">
      <c r="A509">
        <v>2441</v>
      </c>
      <c r="B509">
        <f>-66.144318</f>
        <v>-66.144317999999998</v>
      </c>
    </row>
    <row r="510" spans="1:2" x14ac:dyDescent="0.25">
      <c r="A510">
        <v>2442</v>
      </c>
      <c r="B510">
        <f>-65.391014</f>
        <v>-65.391013999999998</v>
      </c>
    </row>
    <row r="511" spans="1:2" x14ac:dyDescent="0.25">
      <c r="A511">
        <v>2443</v>
      </c>
      <c r="B511">
        <f>-64.631165</f>
        <v>-64.631164999999996</v>
      </c>
    </row>
    <row r="512" spans="1:2" x14ac:dyDescent="0.25">
      <c r="A512">
        <v>2444</v>
      </c>
      <c r="B512">
        <f>-63.864853</f>
        <v>-63.864852999999997</v>
      </c>
    </row>
    <row r="513" spans="1:2" x14ac:dyDescent="0.25">
      <c r="A513">
        <v>2445</v>
      </c>
      <c r="B513">
        <f>-63.092155</f>
        <v>-63.092154999999998</v>
      </c>
    </row>
    <row r="514" spans="1:2" x14ac:dyDescent="0.25">
      <c r="A514">
        <v>2446</v>
      </c>
      <c r="B514">
        <f>-62.313301</f>
        <v>-62.313301000000003</v>
      </c>
    </row>
    <row r="515" spans="1:2" x14ac:dyDescent="0.25">
      <c r="A515">
        <v>2447</v>
      </c>
      <c r="B515">
        <f>-61.528065</f>
        <v>-61.528064999999998</v>
      </c>
    </row>
    <row r="516" spans="1:2" x14ac:dyDescent="0.25">
      <c r="A516">
        <v>2448</v>
      </c>
      <c r="B516">
        <f>-60.736675</f>
        <v>-60.736674999999998</v>
      </c>
    </row>
    <row r="517" spans="1:2" x14ac:dyDescent="0.25">
      <c r="A517">
        <v>2449</v>
      </c>
      <c r="B517">
        <f>-59.939209</f>
        <v>-59.939208999999998</v>
      </c>
    </row>
    <row r="518" spans="1:2" x14ac:dyDescent="0.25">
      <c r="A518">
        <v>2450</v>
      </c>
      <c r="B518">
        <f>-59.135754</f>
        <v>-59.135753999999999</v>
      </c>
    </row>
    <row r="519" spans="1:2" x14ac:dyDescent="0.25">
      <c r="A519">
        <v>2451</v>
      </c>
      <c r="B519">
        <f>-58.326382</f>
        <v>-58.326382000000002</v>
      </c>
    </row>
    <row r="520" spans="1:2" x14ac:dyDescent="0.25">
      <c r="A520">
        <v>2452</v>
      </c>
      <c r="B520">
        <f>-57.511177</f>
        <v>-57.511177000000004</v>
      </c>
    </row>
    <row r="521" spans="1:2" x14ac:dyDescent="0.25">
      <c r="A521">
        <v>2453</v>
      </c>
      <c r="B521">
        <f>-56.69022</f>
        <v>-56.690219999999997</v>
      </c>
    </row>
    <row r="522" spans="1:2" x14ac:dyDescent="0.25">
      <c r="A522">
        <v>2454</v>
      </c>
      <c r="B522">
        <f>-55.863598</f>
        <v>-55.863598000000003</v>
      </c>
    </row>
    <row r="523" spans="1:2" x14ac:dyDescent="0.25">
      <c r="A523">
        <v>2455</v>
      </c>
      <c r="B523">
        <f>-55.031544</f>
        <v>-55.031543999999997</v>
      </c>
    </row>
    <row r="524" spans="1:2" x14ac:dyDescent="0.25">
      <c r="A524">
        <v>2456</v>
      </c>
      <c r="B524">
        <f>-54.193832</f>
        <v>-54.193832</v>
      </c>
    </row>
    <row r="525" spans="1:2" x14ac:dyDescent="0.25">
      <c r="A525">
        <v>2457</v>
      </c>
      <c r="B525">
        <f>-53.350697</f>
        <v>-53.350696999999997</v>
      </c>
    </row>
    <row r="526" spans="1:2" x14ac:dyDescent="0.25">
      <c r="A526">
        <v>2458</v>
      </c>
      <c r="B526">
        <f>-52.502228</f>
        <v>-52.502228000000002</v>
      </c>
    </row>
    <row r="527" spans="1:2" x14ac:dyDescent="0.25">
      <c r="A527">
        <v>2459</v>
      </c>
      <c r="B527">
        <f>-51.64851</f>
        <v>-51.648510000000002</v>
      </c>
    </row>
    <row r="528" spans="1:2" x14ac:dyDescent="0.25">
      <c r="A528">
        <v>2460</v>
      </c>
      <c r="B528">
        <f>-50.789627</f>
        <v>-50.789627000000003</v>
      </c>
    </row>
    <row r="529" spans="1:2" x14ac:dyDescent="0.25">
      <c r="A529">
        <v>2461</v>
      </c>
      <c r="B529">
        <f>-49.925663</f>
        <v>-49.925663</v>
      </c>
    </row>
    <row r="530" spans="1:2" x14ac:dyDescent="0.25">
      <c r="A530">
        <v>2462</v>
      </c>
      <c r="B530">
        <f>-49.056705</f>
        <v>-49.056705000000001</v>
      </c>
    </row>
    <row r="531" spans="1:2" x14ac:dyDescent="0.25">
      <c r="A531">
        <v>2463</v>
      </c>
      <c r="B531">
        <f>-48.183014</f>
        <v>-48.183014</v>
      </c>
    </row>
    <row r="532" spans="1:2" x14ac:dyDescent="0.25">
      <c r="A532">
        <v>2464</v>
      </c>
      <c r="B532">
        <f>-47.304333</f>
        <v>-47.304333</v>
      </c>
    </row>
    <row r="533" spans="1:2" x14ac:dyDescent="0.25">
      <c r="A533">
        <v>2465</v>
      </c>
      <c r="B533">
        <f>-46.420921</f>
        <v>-46.420921</v>
      </c>
    </row>
    <row r="534" spans="1:2" x14ac:dyDescent="0.25">
      <c r="A534">
        <v>2466</v>
      </c>
      <c r="B534">
        <f>-45.532871</f>
        <v>-45.532871</v>
      </c>
    </row>
    <row r="535" spans="1:2" x14ac:dyDescent="0.25">
      <c r="A535">
        <v>2467</v>
      </c>
      <c r="B535">
        <f>-44.640266</f>
        <v>-44.640265999999997</v>
      </c>
    </row>
    <row r="536" spans="1:2" x14ac:dyDescent="0.25">
      <c r="A536">
        <v>2468</v>
      </c>
      <c r="B536">
        <f>-43.743195</f>
        <v>-43.743195</v>
      </c>
    </row>
    <row r="537" spans="1:2" x14ac:dyDescent="0.25">
      <c r="A537">
        <v>2469</v>
      </c>
      <c r="B537">
        <f>-42.841751</f>
        <v>-42.841751000000002</v>
      </c>
    </row>
    <row r="538" spans="1:2" x14ac:dyDescent="0.25">
      <c r="A538">
        <v>2470</v>
      </c>
      <c r="B538">
        <f>-41.936024</f>
        <v>-41.936024000000003</v>
      </c>
    </row>
    <row r="539" spans="1:2" x14ac:dyDescent="0.25">
      <c r="A539">
        <v>2471</v>
      </c>
      <c r="B539">
        <f>-41.026276</f>
        <v>-41.026276000000003</v>
      </c>
    </row>
    <row r="540" spans="1:2" x14ac:dyDescent="0.25">
      <c r="A540">
        <v>2472</v>
      </c>
      <c r="B540">
        <f>-40.112251</f>
        <v>-40.112251000000001</v>
      </c>
    </row>
    <row r="541" spans="1:2" x14ac:dyDescent="0.25">
      <c r="A541">
        <v>2473</v>
      </c>
      <c r="B541">
        <f>-39.194214</f>
        <v>-39.194214000000002</v>
      </c>
    </row>
    <row r="542" spans="1:2" x14ac:dyDescent="0.25">
      <c r="A542">
        <v>2474</v>
      </c>
      <c r="B542">
        <f>-38.272259</f>
        <v>-38.272258999999998</v>
      </c>
    </row>
    <row r="543" spans="1:2" x14ac:dyDescent="0.25">
      <c r="A543">
        <v>2475</v>
      </c>
      <c r="B543">
        <f>-37.346474</f>
        <v>-37.346474000000001</v>
      </c>
    </row>
    <row r="544" spans="1:2" x14ac:dyDescent="0.25">
      <c r="A544">
        <v>2476</v>
      </c>
      <c r="B544">
        <f>-36.416958</f>
        <v>-36.416958000000001</v>
      </c>
    </row>
    <row r="545" spans="1:2" x14ac:dyDescent="0.25">
      <c r="A545">
        <v>2477</v>
      </c>
      <c r="B545">
        <f>-35.483799</f>
        <v>-35.483798999999998</v>
      </c>
    </row>
    <row r="546" spans="1:2" x14ac:dyDescent="0.25">
      <c r="A546">
        <v>2478</v>
      </c>
      <c r="B546">
        <f>-34.547092</f>
        <v>-34.547091999999999</v>
      </c>
    </row>
    <row r="547" spans="1:2" x14ac:dyDescent="0.25">
      <c r="A547">
        <v>2479</v>
      </c>
      <c r="B547">
        <f>-33.60693</f>
        <v>-33.606929999999998</v>
      </c>
    </row>
    <row r="548" spans="1:2" x14ac:dyDescent="0.25">
      <c r="A548">
        <v>2480</v>
      </c>
      <c r="B548">
        <f>-32.663586</f>
        <v>-32.663586000000002</v>
      </c>
    </row>
    <row r="549" spans="1:2" x14ac:dyDescent="0.25">
      <c r="A549">
        <v>2481</v>
      </c>
      <c r="B549">
        <f>-31.716795</f>
        <v>-31.716795000000001</v>
      </c>
    </row>
    <row r="550" spans="1:2" x14ac:dyDescent="0.25">
      <c r="A550">
        <v>2482</v>
      </c>
      <c r="B550">
        <f>-30.766834</f>
        <v>-30.766833999999999</v>
      </c>
    </row>
    <row r="551" spans="1:2" x14ac:dyDescent="0.25">
      <c r="A551">
        <v>2483</v>
      </c>
      <c r="B551">
        <f>-29.813797</f>
        <v>-29.813797000000001</v>
      </c>
    </row>
    <row r="552" spans="1:2" x14ac:dyDescent="0.25">
      <c r="A552">
        <v>2484</v>
      </c>
      <c r="B552">
        <f>-28.857777</f>
        <v>-28.857776999999999</v>
      </c>
    </row>
    <row r="553" spans="1:2" x14ac:dyDescent="0.25">
      <c r="A553">
        <v>2485</v>
      </c>
      <c r="B553">
        <f>-27.89887</f>
        <v>-27.898869999999999</v>
      </c>
    </row>
    <row r="554" spans="1:2" x14ac:dyDescent="0.25">
      <c r="A554">
        <v>2486</v>
      </c>
      <c r="B554">
        <f>-26.937176</f>
        <v>-26.937176000000001</v>
      </c>
    </row>
    <row r="555" spans="1:2" x14ac:dyDescent="0.25">
      <c r="A555">
        <v>2487</v>
      </c>
      <c r="B555">
        <f>-25.972786</f>
        <v>-25.972785999999999</v>
      </c>
    </row>
    <row r="556" spans="1:2" x14ac:dyDescent="0.25">
      <c r="A556">
        <v>2488</v>
      </c>
      <c r="B556">
        <f>-25.005985</f>
        <v>-25.005984999999999</v>
      </c>
    </row>
    <row r="557" spans="1:2" x14ac:dyDescent="0.25">
      <c r="A557">
        <v>2489</v>
      </c>
      <c r="B557">
        <f>-24.036499</f>
        <v>-24.036498999999999</v>
      </c>
    </row>
    <row r="558" spans="1:2" x14ac:dyDescent="0.25">
      <c r="A558">
        <v>2490</v>
      </c>
      <c r="B558">
        <f>-23.064608</f>
        <v>-23.064608</v>
      </c>
    </row>
    <row r="559" spans="1:2" x14ac:dyDescent="0.25">
      <c r="A559">
        <v>2491</v>
      </c>
      <c r="B559">
        <f>-22.09041</f>
        <v>-22.090409999999999</v>
      </c>
    </row>
    <row r="560" spans="1:2" x14ac:dyDescent="0.25">
      <c r="A560">
        <v>2492</v>
      </c>
      <c r="B560">
        <f>-21.114004</f>
        <v>-21.114004000000001</v>
      </c>
    </row>
    <row r="561" spans="1:2" x14ac:dyDescent="0.25">
      <c r="A561">
        <v>2493</v>
      </c>
      <c r="B561">
        <f>-20.135487</f>
        <v>-20.135487000000001</v>
      </c>
    </row>
    <row r="562" spans="1:2" x14ac:dyDescent="0.25">
      <c r="A562">
        <v>2494</v>
      </c>
      <c r="B562">
        <f>-19.154955</f>
        <v>-19.154955000000001</v>
      </c>
    </row>
    <row r="563" spans="1:2" x14ac:dyDescent="0.25">
      <c r="A563">
        <v>2495</v>
      </c>
      <c r="B563">
        <f>-18.172508</f>
        <v>-18.172508000000001</v>
      </c>
    </row>
    <row r="564" spans="1:2" x14ac:dyDescent="0.25">
      <c r="A564">
        <v>2496</v>
      </c>
      <c r="B564">
        <f>-17.188433</f>
        <v>-17.188433</v>
      </c>
    </row>
    <row r="565" spans="1:2" x14ac:dyDescent="0.25">
      <c r="A565">
        <v>2497</v>
      </c>
      <c r="B565">
        <f>-16.20245</f>
        <v>-16.202449999999999</v>
      </c>
    </row>
    <row r="566" spans="1:2" x14ac:dyDescent="0.25">
      <c r="A566">
        <v>2498</v>
      </c>
      <c r="B566">
        <f>-15.214847</f>
        <v>-15.214847000000001</v>
      </c>
    </row>
    <row r="567" spans="1:2" x14ac:dyDescent="0.25">
      <c r="A567">
        <v>2499</v>
      </c>
      <c r="B567">
        <f>-14.225722</f>
        <v>-14.225721999999999</v>
      </c>
    </row>
    <row r="568" spans="1:2" x14ac:dyDescent="0.25">
      <c r="A568">
        <v>2500</v>
      </c>
      <c r="B568">
        <f>-13.235175</f>
        <v>-13.235175</v>
      </c>
    </row>
    <row r="569" spans="1:2" x14ac:dyDescent="0.25">
      <c r="A569">
        <v>2501</v>
      </c>
      <c r="B569">
        <f>-12.243304</f>
        <v>-12.243304</v>
      </c>
    </row>
    <row r="570" spans="1:2" x14ac:dyDescent="0.25">
      <c r="A570">
        <v>2502</v>
      </c>
      <c r="B570">
        <f>-11.250209</f>
        <v>-11.250209</v>
      </c>
    </row>
    <row r="571" spans="1:2" x14ac:dyDescent="0.25">
      <c r="A571">
        <v>2503</v>
      </c>
      <c r="B571">
        <f>-10.255989</f>
        <v>-10.255989</v>
      </c>
    </row>
    <row r="572" spans="1:2" x14ac:dyDescent="0.25">
      <c r="A572">
        <v>2504</v>
      </c>
      <c r="B572">
        <f>-9.260743</f>
        <v>-9.2607429999999997</v>
      </c>
    </row>
    <row r="573" spans="1:2" x14ac:dyDescent="0.25">
      <c r="A573">
        <v>2505</v>
      </c>
      <c r="B573">
        <f>-8.264761</f>
        <v>-8.264761</v>
      </c>
    </row>
    <row r="574" spans="1:2" x14ac:dyDescent="0.25">
      <c r="A574">
        <v>2506</v>
      </c>
      <c r="B574">
        <f>-7.267763</f>
        <v>-7.2677630000000004</v>
      </c>
    </row>
    <row r="575" spans="1:2" x14ac:dyDescent="0.25">
      <c r="A575">
        <v>2507</v>
      </c>
      <c r="B575">
        <f>-6.270038</f>
        <v>-6.2700379999999996</v>
      </c>
    </row>
    <row r="576" spans="1:2" x14ac:dyDescent="0.25">
      <c r="A576">
        <v>2508</v>
      </c>
      <c r="B576">
        <f>-5.271686</f>
        <v>-5.2716859999999999</v>
      </c>
    </row>
    <row r="577" spans="1:2" x14ac:dyDescent="0.25">
      <c r="A577">
        <v>2509</v>
      </c>
      <c r="B577">
        <f>-4.272807</f>
        <v>-4.2728070000000002</v>
      </c>
    </row>
    <row r="578" spans="1:2" x14ac:dyDescent="0.25">
      <c r="A578">
        <v>2510</v>
      </c>
      <c r="B578">
        <f>-3.2735</f>
        <v>-3.2734999999999999</v>
      </c>
    </row>
    <row r="579" spans="1:2" x14ac:dyDescent="0.25">
      <c r="A579">
        <v>2511</v>
      </c>
      <c r="B579">
        <f>-2.273866</f>
        <v>-2.2738659999999999</v>
      </c>
    </row>
    <row r="580" spans="1:2" x14ac:dyDescent="0.25">
      <c r="A580">
        <v>2512</v>
      </c>
      <c r="B580">
        <f>-1.274004</f>
        <v>-1.2740039999999999</v>
      </c>
    </row>
    <row r="581" spans="1:2" x14ac:dyDescent="0.25">
      <c r="A581">
        <v>2513</v>
      </c>
      <c r="B581">
        <f>-0.274206</f>
        <v>-0.27420600000000001</v>
      </c>
    </row>
    <row r="582" spans="1:2" x14ac:dyDescent="0.25">
      <c r="A582">
        <v>2514</v>
      </c>
      <c r="B582">
        <f>0.72581</f>
        <v>0.72580999999999996</v>
      </c>
    </row>
    <row r="583" spans="1:2" x14ac:dyDescent="0.25">
      <c r="A583">
        <v>2515</v>
      </c>
      <c r="B583">
        <f>1.725753</f>
        <v>1.7257530000000001</v>
      </c>
    </row>
    <row r="584" spans="1:2" x14ac:dyDescent="0.25">
      <c r="A584">
        <v>2516</v>
      </c>
      <c r="B584">
        <f>2.725524</f>
        <v>2.7255240000000001</v>
      </c>
    </row>
    <row r="585" spans="1:2" x14ac:dyDescent="0.25">
      <c r="A585">
        <v>2517</v>
      </c>
      <c r="B585">
        <f>3.725023</f>
        <v>3.7250230000000002</v>
      </c>
    </row>
    <row r="586" spans="1:2" x14ac:dyDescent="0.25">
      <c r="A586">
        <v>2518</v>
      </c>
      <c r="B586">
        <f>4.724149</f>
        <v>4.7241489999999997</v>
      </c>
    </row>
    <row r="587" spans="1:2" x14ac:dyDescent="0.25">
      <c r="A587">
        <v>2519</v>
      </c>
      <c r="B587">
        <f>5.722802</f>
        <v>5.7228019999999997</v>
      </c>
    </row>
    <row r="588" spans="1:2" x14ac:dyDescent="0.25">
      <c r="A588">
        <v>2520</v>
      </c>
      <c r="B588">
        <f>6.720883</f>
        <v>6.7208829999999997</v>
      </c>
    </row>
    <row r="589" spans="1:2" x14ac:dyDescent="0.25">
      <c r="A589">
        <v>2521</v>
      </c>
      <c r="B589">
        <f>7.718102</f>
        <v>7.718102</v>
      </c>
    </row>
    <row r="590" spans="1:2" x14ac:dyDescent="0.25">
      <c r="A590">
        <v>2522</v>
      </c>
      <c r="B590">
        <f>8.71474</f>
        <v>8.7147400000000008</v>
      </c>
    </row>
    <row r="591" spans="1:2" x14ac:dyDescent="0.25">
      <c r="A591">
        <v>2523</v>
      </c>
      <c r="B591">
        <f>9.710505</f>
        <v>9.7105049999999995</v>
      </c>
    </row>
    <row r="592" spans="1:2" x14ac:dyDescent="0.25">
      <c r="A592">
        <v>2524</v>
      </c>
      <c r="B592">
        <f>10.7053</f>
        <v>10.705299999999999</v>
      </c>
    </row>
    <row r="593" spans="1:2" x14ac:dyDescent="0.25">
      <c r="A593">
        <v>2525</v>
      </c>
      <c r="B593">
        <f>11.699024</f>
        <v>11.699024</v>
      </c>
    </row>
    <row r="594" spans="1:2" x14ac:dyDescent="0.25">
      <c r="A594">
        <v>2526</v>
      </c>
      <c r="B594">
        <f>12.691579</f>
        <v>12.691579000000001</v>
      </c>
    </row>
    <row r="595" spans="1:2" x14ac:dyDescent="0.25">
      <c r="A595">
        <v>2527</v>
      </c>
      <c r="B595">
        <f>13.682864</f>
        <v>13.682864</v>
      </c>
    </row>
    <row r="596" spans="1:2" x14ac:dyDescent="0.25">
      <c r="A596">
        <v>2528</v>
      </c>
      <c r="B596">
        <f>14.672781</f>
        <v>14.672781000000001</v>
      </c>
    </row>
    <row r="597" spans="1:2" x14ac:dyDescent="0.25">
      <c r="A597">
        <v>2529</v>
      </c>
      <c r="B597">
        <f>15.66123</f>
        <v>15.66123</v>
      </c>
    </row>
    <row r="598" spans="1:2" x14ac:dyDescent="0.25">
      <c r="A598">
        <v>2530</v>
      </c>
      <c r="B598">
        <f>16.647924</f>
        <v>16.647924</v>
      </c>
    </row>
    <row r="599" spans="1:2" x14ac:dyDescent="0.25">
      <c r="A599">
        <v>2531</v>
      </c>
      <c r="B599">
        <f>17.633144</f>
        <v>17.633144000000001</v>
      </c>
    </row>
    <row r="600" spans="1:2" x14ac:dyDescent="0.25">
      <c r="A600">
        <v>2532</v>
      </c>
      <c r="B600">
        <f>18.616598</f>
        <v>18.616598</v>
      </c>
    </row>
    <row r="601" spans="1:2" x14ac:dyDescent="0.25">
      <c r="A601">
        <v>2533</v>
      </c>
      <c r="B601">
        <f>19.598192</f>
        <v>19.598192000000001</v>
      </c>
    </row>
    <row r="602" spans="1:2" x14ac:dyDescent="0.25">
      <c r="A602">
        <v>2534</v>
      </c>
      <c r="B602">
        <f>20.577826</f>
        <v>20.577826000000002</v>
      </c>
    </row>
    <row r="603" spans="1:2" x14ac:dyDescent="0.25">
      <c r="A603">
        <v>2535</v>
      </c>
      <c r="B603">
        <f>21.555403</f>
        <v>21.555402999999998</v>
      </c>
    </row>
    <row r="604" spans="1:2" x14ac:dyDescent="0.25">
      <c r="A604">
        <v>2536</v>
      </c>
      <c r="B604">
        <f>22.530823</f>
        <v>22.530823000000002</v>
      </c>
    </row>
    <row r="605" spans="1:2" x14ac:dyDescent="0.25">
      <c r="A605">
        <v>2537</v>
      </c>
      <c r="B605">
        <f>23.50399</f>
        <v>23.503990000000002</v>
      </c>
    </row>
    <row r="606" spans="1:2" x14ac:dyDescent="0.25">
      <c r="A606">
        <v>2538</v>
      </c>
      <c r="B606">
        <f>24.474621</f>
        <v>24.474620999999999</v>
      </c>
    </row>
    <row r="607" spans="1:2" x14ac:dyDescent="0.25">
      <c r="A607">
        <v>2539</v>
      </c>
      <c r="B607">
        <f>25.442991</f>
        <v>25.442990999999999</v>
      </c>
    </row>
    <row r="608" spans="1:2" x14ac:dyDescent="0.25">
      <c r="A608">
        <v>2540</v>
      </c>
      <c r="B608">
        <f>26.408815</f>
        <v>26.408815000000001</v>
      </c>
    </row>
    <row r="609" spans="1:2" x14ac:dyDescent="0.25">
      <c r="A609">
        <v>2541</v>
      </c>
      <c r="B609">
        <f>27.372</f>
        <v>27.372</v>
      </c>
    </row>
    <row r="610" spans="1:2" x14ac:dyDescent="0.25">
      <c r="A610">
        <v>2542</v>
      </c>
      <c r="B610">
        <f>28.332447</f>
        <v>28.332446999999998</v>
      </c>
    </row>
    <row r="611" spans="1:2" x14ac:dyDescent="0.25">
      <c r="A611">
        <v>2543</v>
      </c>
      <c r="B611">
        <f>29.29006</f>
        <v>29.29006</v>
      </c>
    </row>
    <row r="612" spans="1:2" x14ac:dyDescent="0.25">
      <c r="A612">
        <v>2544</v>
      </c>
      <c r="B612">
        <f>30.244743</f>
        <v>30.244743</v>
      </c>
    </row>
    <row r="613" spans="1:2" x14ac:dyDescent="0.25">
      <c r="A613">
        <v>2545</v>
      </c>
      <c r="B613">
        <f>31.196404</f>
        <v>31.196404000000001</v>
      </c>
    </row>
    <row r="614" spans="1:2" x14ac:dyDescent="0.25">
      <c r="A614">
        <v>2546</v>
      </c>
      <c r="B614">
        <f>32.144764</f>
        <v>32.144764000000002</v>
      </c>
    </row>
    <row r="615" spans="1:2" x14ac:dyDescent="0.25">
      <c r="A615">
        <v>2547</v>
      </c>
      <c r="B615">
        <f>33.090088</f>
        <v>33.090088000000002</v>
      </c>
    </row>
    <row r="616" spans="1:2" x14ac:dyDescent="0.25">
      <c r="A616">
        <v>2548</v>
      </c>
      <c r="B616">
        <f>34.032104</f>
        <v>34.032103999999997</v>
      </c>
    </row>
    <row r="617" spans="1:2" x14ac:dyDescent="0.25">
      <c r="A617">
        <v>2549</v>
      </c>
      <c r="B617">
        <f>34.970718</f>
        <v>34.970717999999998</v>
      </c>
    </row>
    <row r="618" spans="1:2" x14ac:dyDescent="0.25">
      <c r="A618">
        <v>2550</v>
      </c>
      <c r="B618">
        <f>35.905834</f>
        <v>35.905833999999999</v>
      </c>
    </row>
    <row r="619" spans="1:2" x14ac:dyDescent="0.25">
      <c r="A619">
        <v>2551</v>
      </c>
      <c r="B619">
        <f>36.83736</f>
        <v>36.837359999999997</v>
      </c>
    </row>
    <row r="620" spans="1:2" x14ac:dyDescent="0.25">
      <c r="A620">
        <v>2552</v>
      </c>
      <c r="B620">
        <f>37.765202</f>
        <v>37.765202000000002</v>
      </c>
    </row>
    <row r="621" spans="1:2" x14ac:dyDescent="0.25">
      <c r="A621">
        <v>2553</v>
      </c>
      <c r="B621">
        <f>38.689266</f>
        <v>38.689266000000003</v>
      </c>
    </row>
    <row r="622" spans="1:2" x14ac:dyDescent="0.25">
      <c r="A622">
        <v>2554</v>
      </c>
      <c r="B622">
        <f>39.609463</f>
        <v>39.609462999999998</v>
      </c>
    </row>
    <row r="623" spans="1:2" x14ac:dyDescent="0.25">
      <c r="A623">
        <v>2555</v>
      </c>
      <c r="B623">
        <f>40.525524</f>
        <v>40.525523999999997</v>
      </c>
    </row>
    <row r="624" spans="1:2" x14ac:dyDescent="0.25">
      <c r="A624">
        <v>2556</v>
      </c>
      <c r="B624">
        <f>41.437706</f>
        <v>41.437705999999999</v>
      </c>
    </row>
    <row r="625" spans="1:2" x14ac:dyDescent="0.25">
      <c r="A625">
        <v>2557</v>
      </c>
      <c r="B625">
        <f>42.345745</f>
        <v>42.345745000000001</v>
      </c>
    </row>
    <row r="626" spans="1:2" x14ac:dyDescent="0.25">
      <c r="A626">
        <v>2558</v>
      </c>
      <c r="B626">
        <f>43.24955</f>
        <v>43.249549999999999</v>
      </c>
    </row>
    <row r="627" spans="1:2" x14ac:dyDescent="0.25">
      <c r="A627">
        <v>2559</v>
      </c>
      <c r="B627">
        <f>44.149029</f>
        <v>44.149028999999999</v>
      </c>
    </row>
    <row r="628" spans="1:2" x14ac:dyDescent="0.25">
      <c r="A628">
        <v>2560</v>
      </c>
      <c r="B628">
        <f>45.044094</f>
        <v>45.044094000000001</v>
      </c>
    </row>
    <row r="629" spans="1:2" x14ac:dyDescent="0.25">
      <c r="A629">
        <v>2561</v>
      </c>
      <c r="B629">
        <f>45.934654</f>
        <v>45.934654000000002</v>
      </c>
    </row>
    <row r="630" spans="1:2" x14ac:dyDescent="0.25">
      <c r="A630">
        <v>2562</v>
      </c>
      <c r="B630">
        <f>46.820618</f>
        <v>46.820618000000003</v>
      </c>
    </row>
    <row r="631" spans="1:2" x14ac:dyDescent="0.25">
      <c r="A631">
        <v>2563</v>
      </c>
      <c r="B631">
        <f>47.701736</f>
        <v>47.701735999999997</v>
      </c>
    </row>
    <row r="632" spans="1:2" x14ac:dyDescent="0.25">
      <c r="A632">
        <v>2564</v>
      </c>
      <c r="B632">
        <f>48.578251</f>
        <v>48.578251000000002</v>
      </c>
    </row>
    <row r="633" spans="1:2" x14ac:dyDescent="0.25">
      <c r="A633">
        <v>2565</v>
      </c>
      <c r="B633">
        <f>49.449905</f>
        <v>49.449905000000001</v>
      </c>
    </row>
    <row r="634" spans="1:2" x14ac:dyDescent="0.25">
      <c r="A634">
        <v>2566</v>
      </c>
      <c r="B634">
        <f>50.316616</f>
        <v>50.316616000000003</v>
      </c>
    </row>
    <row r="635" spans="1:2" x14ac:dyDescent="0.25">
      <c r="A635">
        <v>2567</v>
      </c>
      <c r="B635">
        <f>51.178295</f>
        <v>51.178294999999999</v>
      </c>
    </row>
    <row r="636" spans="1:2" x14ac:dyDescent="0.25">
      <c r="A636">
        <v>2568</v>
      </c>
      <c r="B636">
        <f>52.034855</f>
        <v>52.034855</v>
      </c>
    </row>
    <row r="637" spans="1:2" x14ac:dyDescent="0.25">
      <c r="A637">
        <v>2569</v>
      </c>
      <c r="B637">
        <f>52.886215</f>
        <v>52.886215</v>
      </c>
    </row>
    <row r="638" spans="1:2" x14ac:dyDescent="0.25">
      <c r="A638">
        <v>2570</v>
      </c>
      <c r="B638">
        <f>53.732281</f>
        <v>53.732281</v>
      </c>
    </row>
    <row r="639" spans="1:2" x14ac:dyDescent="0.25">
      <c r="A639">
        <v>2571</v>
      </c>
      <c r="B639">
        <f>54.572819</f>
        <v>54.572819000000003</v>
      </c>
    </row>
    <row r="640" spans="1:2" x14ac:dyDescent="0.25">
      <c r="A640">
        <v>2572</v>
      </c>
      <c r="B640">
        <f>55.408058</f>
        <v>55.408057999999997</v>
      </c>
    </row>
    <row r="641" spans="1:2" x14ac:dyDescent="0.25">
      <c r="A641">
        <v>2573</v>
      </c>
      <c r="B641">
        <f>56.237755</f>
        <v>56.237755</v>
      </c>
    </row>
    <row r="642" spans="1:2" x14ac:dyDescent="0.25">
      <c r="A642">
        <v>2574</v>
      </c>
      <c r="B642">
        <f>57.061829</f>
        <v>57.061829000000003</v>
      </c>
    </row>
    <row r="643" spans="1:2" x14ac:dyDescent="0.25">
      <c r="A643">
        <v>2575</v>
      </c>
      <c r="B643">
        <f>57.880196</f>
        <v>57.880195999999998</v>
      </c>
    </row>
    <row r="644" spans="1:2" x14ac:dyDescent="0.25">
      <c r="A644">
        <v>2576</v>
      </c>
      <c r="B644">
        <f>58.692776</f>
        <v>58.692776000000002</v>
      </c>
    </row>
    <row r="645" spans="1:2" x14ac:dyDescent="0.25">
      <c r="A645">
        <v>2577</v>
      </c>
      <c r="B645">
        <f>59.499485</f>
        <v>59.499485</v>
      </c>
    </row>
    <row r="646" spans="1:2" x14ac:dyDescent="0.25">
      <c r="A646">
        <v>2578</v>
      </c>
      <c r="B646">
        <f>60.300243</f>
        <v>60.300243000000002</v>
      </c>
    </row>
    <row r="647" spans="1:2" x14ac:dyDescent="0.25">
      <c r="A647">
        <v>2579</v>
      </c>
      <c r="B647">
        <f>61.094975</f>
        <v>61.094974999999998</v>
      </c>
    </row>
    <row r="648" spans="1:2" x14ac:dyDescent="0.25">
      <c r="A648">
        <v>2580</v>
      </c>
      <c r="B648">
        <f>61.883442</f>
        <v>61.883442000000002</v>
      </c>
    </row>
    <row r="649" spans="1:2" x14ac:dyDescent="0.25">
      <c r="A649">
        <v>2581</v>
      </c>
      <c r="B649">
        <f>62.665874</f>
        <v>62.665874000000002</v>
      </c>
    </row>
    <row r="650" spans="1:2" x14ac:dyDescent="0.25">
      <c r="A650">
        <v>2582</v>
      </c>
      <c r="B650">
        <f>63.442039</f>
        <v>63.442039000000001</v>
      </c>
    </row>
    <row r="651" spans="1:2" x14ac:dyDescent="0.25">
      <c r="A651">
        <v>2583</v>
      </c>
      <c r="B651">
        <f>64.211861</f>
        <v>64.211860999999999</v>
      </c>
    </row>
    <row r="652" spans="1:2" x14ac:dyDescent="0.25">
      <c r="A652">
        <v>2584</v>
      </c>
      <c r="B652">
        <f>64.975258</f>
        <v>64.975257999999997</v>
      </c>
    </row>
    <row r="653" spans="1:2" x14ac:dyDescent="0.25">
      <c r="A653">
        <v>2585</v>
      </c>
      <c r="B653">
        <f>65.732162</f>
        <v>65.732162000000002</v>
      </c>
    </row>
    <row r="654" spans="1:2" x14ac:dyDescent="0.25">
      <c r="A654">
        <v>2586</v>
      </c>
      <c r="B654">
        <f>66.482491</f>
        <v>66.482490999999996</v>
      </c>
    </row>
    <row r="655" spans="1:2" x14ac:dyDescent="0.25">
      <c r="A655">
        <v>2587</v>
      </c>
      <c r="B655">
        <f>67.226166</f>
        <v>67.226166000000006</v>
      </c>
    </row>
    <row r="656" spans="1:2" x14ac:dyDescent="0.25">
      <c r="A656">
        <v>2588</v>
      </c>
      <c r="B656">
        <f>67.962982</f>
        <v>67.962981999999997</v>
      </c>
    </row>
    <row r="657" spans="1:2" x14ac:dyDescent="0.25">
      <c r="A657">
        <v>2589</v>
      </c>
      <c r="B657">
        <f>68.693146</f>
        <v>68.693145999999999</v>
      </c>
    </row>
    <row r="658" spans="1:2" x14ac:dyDescent="0.25">
      <c r="A658">
        <v>2590</v>
      </c>
      <c r="B658">
        <f>69.416443</f>
        <v>69.416443000000001</v>
      </c>
    </row>
    <row r="659" spans="1:2" x14ac:dyDescent="0.25">
      <c r="A659">
        <v>2591</v>
      </c>
      <c r="B659">
        <f>70.13279</f>
        <v>70.13279</v>
      </c>
    </row>
    <row r="660" spans="1:2" x14ac:dyDescent="0.25">
      <c r="A660">
        <v>2592</v>
      </c>
      <c r="B660">
        <f>70.842125</f>
        <v>70.842124999999996</v>
      </c>
    </row>
    <row r="661" spans="1:2" x14ac:dyDescent="0.25">
      <c r="A661">
        <v>2593</v>
      </c>
      <c r="B661">
        <f>71.54438</f>
        <v>71.544380000000004</v>
      </c>
    </row>
    <row r="662" spans="1:2" x14ac:dyDescent="0.25">
      <c r="A662">
        <v>2594</v>
      </c>
      <c r="B662">
        <f>72.239471</f>
        <v>72.239470999999995</v>
      </c>
    </row>
    <row r="663" spans="1:2" x14ac:dyDescent="0.25">
      <c r="A663">
        <v>2595</v>
      </c>
      <c r="B663">
        <f>72.927345</f>
        <v>72.927345000000003</v>
      </c>
    </row>
    <row r="664" spans="1:2" x14ac:dyDescent="0.25">
      <c r="A664">
        <v>2596</v>
      </c>
      <c r="B664">
        <f>73.607796</f>
        <v>73.607795999999993</v>
      </c>
    </row>
    <row r="665" spans="1:2" x14ac:dyDescent="0.25">
      <c r="A665">
        <v>2597</v>
      </c>
      <c r="B665">
        <f>74.281021</f>
        <v>74.281020999999996</v>
      </c>
    </row>
    <row r="666" spans="1:2" x14ac:dyDescent="0.25">
      <c r="A666">
        <v>2598</v>
      </c>
      <c r="B666">
        <f>74.946815</f>
        <v>74.946815000000001</v>
      </c>
    </row>
    <row r="667" spans="1:2" x14ac:dyDescent="0.25">
      <c r="A667">
        <v>2599</v>
      </c>
      <c r="B667">
        <f>75.60511</f>
        <v>75.605109999999996</v>
      </c>
    </row>
    <row r="668" spans="1:2" x14ac:dyDescent="0.25">
      <c r="A668">
        <v>2600</v>
      </c>
      <c r="B668">
        <f>76.255844</f>
        <v>76.255843999999996</v>
      </c>
    </row>
    <row r="669" spans="1:2" x14ac:dyDescent="0.25">
      <c r="A669">
        <v>2601</v>
      </c>
      <c r="B669">
        <f>76.898956</f>
        <v>76.898955999999998</v>
      </c>
    </row>
    <row r="670" spans="1:2" x14ac:dyDescent="0.25">
      <c r="A670">
        <v>2602</v>
      </c>
      <c r="B670">
        <f>77.534378</f>
        <v>77.534378000000004</v>
      </c>
    </row>
    <row r="671" spans="1:2" x14ac:dyDescent="0.25">
      <c r="A671">
        <v>2603</v>
      </c>
      <c r="B671">
        <f>78.162041</f>
        <v>78.162041000000002</v>
      </c>
    </row>
    <row r="672" spans="1:2" x14ac:dyDescent="0.25">
      <c r="A672">
        <v>2604</v>
      </c>
      <c r="B672">
        <f>78.781891</f>
        <v>78.781891000000002</v>
      </c>
    </row>
    <row r="673" spans="1:2" x14ac:dyDescent="0.25">
      <c r="A673">
        <v>2605</v>
      </c>
      <c r="B673">
        <f>79.393745</f>
        <v>79.393744999999996</v>
      </c>
    </row>
    <row r="674" spans="1:2" x14ac:dyDescent="0.25">
      <c r="A674">
        <v>2606</v>
      </c>
      <c r="B674">
        <f>79.99778</f>
        <v>79.997780000000006</v>
      </c>
    </row>
    <row r="675" spans="1:2" x14ac:dyDescent="0.25">
      <c r="A675">
        <v>2607</v>
      </c>
      <c r="B675">
        <f>80.593811</f>
        <v>80.593811000000002</v>
      </c>
    </row>
    <row r="676" spans="1:2" x14ac:dyDescent="0.25">
      <c r="A676">
        <v>2608</v>
      </c>
      <c r="B676">
        <f>81.181786</f>
        <v>81.181786000000002</v>
      </c>
    </row>
    <row r="677" spans="1:2" x14ac:dyDescent="0.25">
      <c r="A677">
        <v>2609</v>
      </c>
      <c r="B677">
        <f>81.761642</f>
        <v>81.761641999999995</v>
      </c>
    </row>
    <row r="678" spans="1:2" x14ac:dyDescent="0.25">
      <c r="A678">
        <v>2610</v>
      </c>
      <c r="B678">
        <f>82.333321</f>
        <v>82.333320999999998</v>
      </c>
    </row>
    <row r="679" spans="1:2" x14ac:dyDescent="0.25">
      <c r="A679">
        <v>2611</v>
      </c>
      <c r="B679">
        <f>82.896767</f>
        <v>82.896766999999997</v>
      </c>
    </row>
    <row r="680" spans="1:2" x14ac:dyDescent="0.25">
      <c r="A680">
        <v>2612</v>
      </c>
      <c r="B680">
        <f>83.45192</f>
        <v>83.451920000000001</v>
      </c>
    </row>
    <row r="681" spans="1:2" x14ac:dyDescent="0.25">
      <c r="A681">
        <v>2613</v>
      </c>
      <c r="B681">
        <f>83.998627</f>
        <v>83.998626999999999</v>
      </c>
    </row>
    <row r="682" spans="1:2" x14ac:dyDescent="0.25">
      <c r="A682">
        <v>2614</v>
      </c>
      <c r="B682">
        <f>84.537041</f>
        <v>84.537041000000002</v>
      </c>
    </row>
    <row r="683" spans="1:2" x14ac:dyDescent="0.25">
      <c r="A683">
        <v>2615</v>
      </c>
      <c r="B683">
        <f>85.066994</f>
        <v>85.066993999999994</v>
      </c>
    </row>
    <row r="684" spans="1:2" x14ac:dyDescent="0.25">
      <c r="A684">
        <v>2616</v>
      </c>
      <c r="B684">
        <f>85.588448</f>
        <v>85.588448</v>
      </c>
    </row>
    <row r="685" spans="1:2" x14ac:dyDescent="0.25">
      <c r="A685">
        <v>2617</v>
      </c>
      <c r="B685">
        <f>86.101334</f>
        <v>86.101333999999994</v>
      </c>
    </row>
    <row r="686" spans="1:2" x14ac:dyDescent="0.25">
      <c r="A686">
        <v>2618</v>
      </c>
      <c r="B686">
        <f>86.605614</f>
        <v>86.605614000000003</v>
      </c>
    </row>
    <row r="687" spans="1:2" x14ac:dyDescent="0.25">
      <c r="A687">
        <v>2619</v>
      </c>
      <c r="B687">
        <f>87.101234</f>
        <v>87.101234000000005</v>
      </c>
    </row>
    <row r="688" spans="1:2" x14ac:dyDescent="0.25">
      <c r="A688">
        <v>2620</v>
      </c>
      <c r="B688">
        <f>87.588142</f>
        <v>87.588142000000005</v>
      </c>
    </row>
    <row r="689" spans="1:2" x14ac:dyDescent="0.25">
      <c r="A689">
        <v>2621</v>
      </c>
      <c r="B689">
        <f>88.066208</f>
        <v>88.066208000000003</v>
      </c>
    </row>
    <row r="690" spans="1:2" x14ac:dyDescent="0.25">
      <c r="A690">
        <v>2622</v>
      </c>
      <c r="B690">
        <f>88.535545</f>
        <v>88.535544999999999</v>
      </c>
    </row>
    <row r="691" spans="1:2" x14ac:dyDescent="0.25">
      <c r="A691">
        <v>2623</v>
      </c>
      <c r="B691">
        <f>88.99604</f>
        <v>88.996039999999994</v>
      </c>
    </row>
    <row r="692" spans="1:2" x14ac:dyDescent="0.25">
      <c r="A692">
        <v>2624</v>
      </c>
      <c r="B692">
        <f>89.447632</f>
        <v>89.447631999999999</v>
      </c>
    </row>
    <row r="693" spans="1:2" x14ac:dyDescent="0.25">
      <c r="A693">
        <v>2625</v>
      </c>
      <c r="B693">
        <f>89.890274</f>
        <v>89.890274000000005</v>
      </c>
    </row>
    <row r="694" spans="1:2" x14ac:dyDescent="0.25">
      <c r="A694">
        <v>2626</v>
      </c>
      <c r="B694">
        <f>90.323929</f>
        <v>90.323929000000007</v>
      </c>
    </row>
    <row r="695" spans="1:2" x14ac:dyDescent="0.25">
      <c r="A695">
        <v>2627</v>
      </c>
      <c r="B695">
        <f>90.748558</f>
        <v>90.748558000000003</v>
      </c>
    </row>
    <row r="696" spans="1:2" x14ac:dyDescent="0.25">
      <c r="A696">
        <v>2628</v>
      </c>
      <c r="B696">
        <f>91.164101</f>
        <v>91.164101000000002</v>
      </c>
    </row>
    <row r="697" spans="1:2" x14ac:dyDescent="0.25">
      <c r="A697">
        <v>2629</v>
      </c>
      <c r="B697">
        <f>91.570534</f>
        <v>91.570533999999995</v>
      </c>
    </row>
    <row r="698" spans="1:2" x14ac:dyDescent="0.25">
      <c r="A698">
        <v>2630</v>
      </c>
      <c r="B698">
        <f>91.967735</f>
        <v>91.967735000000005</v>
      </c>
    </row>
    <row r="699" spans="1:2" x14ac:dyDescent="0.25">
      <c r="A699">
        <v>2631</v>
      </c>
      <c r="B699">
        <f>92.355812</f>
        <v>92.355812</v>
      </c>
    </row>
    <row r="700" spans="1:2" x14ac:dyDescent="0.25">
      <c r="A700">
        <v>2632</v>
      </c>
      <c r="B700">
        <f>92.734657</f>
        <v>92.734656999999999</v>
      </c>
    </row>
    <row r="701" spans="1:2" x14ac:dyDescent="0.25">
      <c r="A701">
        <v>2633</v>
      </c>
      <c r="B701">
        <f>93.104225</f>
        <v>93.104225</v>
      </c>
    </row>
    <row r="702" spans="1:2" x14ac:dyDescent="0.25">
      <c r="A702">
        <v>2634</v>
      </c>
      <c r="B702">
        <f>93.464485</f>
        <v>93.464484999999996</v>
      </c>
    </row>
    <row r="703" spans="1:2" x14ac:dyDescent="0.25">
      <c r="A703">
        <v>2635</v>
      </c>
      <c r="B703">
        <f>93.815392</f>
        <v>93.815392000000003</v>
      </c>
    </row>
    <row r="704" spans="1:2" x14ac:dyDescent="0.25">
      <c r="A704">
        <v>2636</v>
      </c>
      <c r="B704">
        <f>94.156921</f>
        <v>94.156920999999997</v>
      </c>
    </row>
    <row r="705" spans="1:2" x14ac:dyDescent="0.25">
      <c r="A705">
        <v>2637</v>
      </c>
      <c r="B705">
        <f>94.489037</f>
        <v>94.489036999999996</v>
      </c>
    </row>
    <row r="706" spans="1:2" x14ac:dyDescent="0.25">
      <c r="A706">
        <v>2638</v>
      </c>
      <c r="B706">
        <f>94.811646</f>
        <v>94.811645999999996</v>
      </c>
    </row>
    <row r="707" spans="1:2" x14ac:dyDescent="0.25">
      <c r="A707">
        <v>2639</v>
      </c>
      <c r="B707">
        <f>95.124825</f>
        <v>95.124825000000001</v>
      </c>
    </row>
    <row r="708" spans="1:2" x14ac:dyDescent="0.25">
      <c r="A708">
        <v>2640</v>
      </c>
      <c r="B708">
        <f>95.428497</f>
        <v>95.428496999999993</v>
      </c>
    </row>
    <row r="709" spans="1:2" x14ac:dyDescent="0.25">
      <c r="A709">
        <v>2641</v>
      </c>
      <c r="B709">
        <f>95.722626</f>
        <v>95.722626000000005</v>
      </c>
    </row>
    <row r="710" spans="1:2" x14ac:dyDescent="0.25">
      <c r="A710">
        <v>2642</v>
      </c>
      <c r="B710">
        <f>96.007179</f>
        <v>96.007178999999994</v>
      </c>
    </row>
    <row r="711" spans="1:2" x14ac:dyDescent="0.25">
      <c r="A711">
        <v>2643</v>
      </c>
      <c r="B711">
        <f>96.282135</f>
        <v>96.282134999999997</v>
      </c>
    </row>
    <row r="712" spans="1:2" x14ac:dyDescent="0.25">
      <c r="A712">
        <v>2644</v>
      </c>
      <c r="B712">
        <f>96.547462</f>
        <v>96.547461999999996</v>
      </c>
    </row>
    <row r="713" spans="1:2" x14ac:dyDescent="0.25">
      <c r="A713">
        <v>2645</v>
      </c>
      <c r="B713">
        <f>96.803131</f>
        <v>96.803130999999993</v>
      </c>
    </row>
    <row r="714" spans="1:2" x14ac:dyDescent="0.25">
      <c r="A714">
        <v>2646</v>
      </c>
      <c r="B714">
        <f>97.04908</f>
        <v>97.049080000000004</v>
      </c>
    </row>
    <row r="715" spans="1:2" x14ac:dyDescent="0.25">
      <c r="A715">
        <v>2647</v>
      </c>
      <c r="B715">
        <f>97.28537</f>
        <v>97.28537</v>
      </c>
    </row>
    <row r="716" spans="1:2" x14ac:dyDescent="0.25">
      <c r="A716">
        <v>2648</v>
      </c>
      <c r="B716">
        <f>97.511925</f>
        <v>97.511925000000005</v>
      </c>
    </row>
    <row r="717" spans="1:2" x14ac:dyDescent="0.25">
      <c r="A717">
        <v>2649</v>
      </c>
      <c r="B717">
        <f>97.728729</f>
        <v>97.728729000000001</v>
      </c>
    </row>
    <row r="718" spans="1:2" x14ac:dyDescent="0.25">
      <c r="A718">
        <v>2650</v>
      </c>
      <c r="B718">
        <f>97.93576</f>
        <v>97.935760000000002</v>
      </c>
    </row>
    <row r="719" spans="1:2" x14ac:dyDescent="0.25">
      <c r="A719">
        <v>2651</v>
      </c>
      <c r="B719">
        <f>98.133003</f>
        <v>98.133003000000002</v>
      </c>
    </row>
    <row r="720" spans="1:2" x14ac:dyDescent="0.25">
      <c r="A720">
        <v>2652</v>
      </c>
      <c r="B720">
        <f>98.320427</f>
        <v>98.320426999999995</v>
      </c>
    </row>
    <row r="721" spans="1:2" x14ac:dyDescent="0.25">
      <c r="A721">
        <v>2653</v>
      </c>
      <c r="B721">
        <f>98.498024</f>
        <v>98.498024000000001</v>
      </c>
    </row>
    <row r="722" spans="1:2" x14ac:dyDescent="0.25">
      <c r="A722">
        <v>2654</v>
      </c>
      <c r="B722">
        <f>98.665764</f>
        <v>98.665763999999996</v>
      </c>
    </row>
    <row r="723" spans="1:2" x14ac:dyDescent="0.25">
      <c r="A723">
        <v>2655</v>
      </c>
      <c r="B723">
        <f>98.823616</f>
        <v>98.823616000000001</v>
      </c>
    </row>
    <row r="724" spans="1:2" x14ac:dyDescent="0.25">
      <c r="A724">
        <v>2656</v>
      </c>
      <c r="B724">
        <f>98.971611</f>
        <v>98.971610999999996</v>
      </c>
    </row>
    <row r="725" spans="1:2" x14ac:dyDescent="0.25">
      <c r="A725">
        <v>2657</v>
      </c>
      <c r="B725">
        <f>99.109703</f>
        <v>99.109702999999996</v>
      </c>
    </row>
    <row r="726" spans="1:2" x14ac:dyDescent="0.25">
      <c r="A726">
        <v>2658</v>
      </c>
      <c r="B726">
        <f>99.237892</f>
        <v>99.237892000000002</v>
      </c>
    </row>
    <row r="727" spans="1:2" x14ac:dyDescent="0.25">
      <c r="A727">
        <v>2659</v>
      </c>
      <c r="B727">
        <f>99.356155</f>
        <v>99.356155000000001</v>
      </c>
    </row>
    <row r="728" spans="1:2" x14ac:dyDescent="0.25">
      <c r="A728">
        <v>2660</v>
      </c>
      <c r="B728">
        <f>99.464478</f>
        <v>99.464478</v>
      </c>
    </row>
    <row r="729" spans="1:2" x14ac:dyDescent="0.25">
      <c r="A729">
        <v>2661</v>
      </c>
      <c r="B729">
        <f>99.562859</f>
        <v>99.562859000000003</v>
      </c>
    </row>
    <row r="730" spans="1:2" x14ac:dyDescent="0.25">
      <c r="A730">
        <v>2662</v>
      </c>
      <c r="B730">
        <f>99.651283</f>
        <v>99.651283000000006</v>
      </c>
    </row>
    <row r="731" spans="1:2" x14ac:dyDescent="0.25">
      <c r="A731">
        <v>2663</v>
      </c>
      <c r="B731">
        <f>99.729729</f>
        <v>99.729729000000006</v>
      </c>
    </row>
    <row r="732" spans="1:2" x14ac:dyDescent="0.25">
      <c r="A732">
        <v>2664</v>
      </c>
      <c r="B732">
        <f>99.79821</f>
        <v>99.798209999999997</v>
      </c>
    </row>
    <row r="733" spans="1:2" x14ac:dyDescent="0.25">
      <c r="A733">
        <v>2665</v>
      </c>
      <c r="B733">
        <f>99.85672</f>
        <v>99.856719999999996</v>
      </c>
    </row>
    <row r="734" spans="1:2" x14ac:dyDescent="0.25">
      <c r="A734">
        <v>2666</v>
      </c>
      <c r="B734">
        <f>99.905235</f>
        <v>99.905235000000005</v>
      </c>
    </row>
    <row r="735" spans="1:2" x14ac:dyDescent="0.25">
      <c r="A735">
        <v>2667</v>
      </c>
      <c r="B735">
        <f>99.943764</f>
        <v>99.943764000000002</v>
      </c>
    </row>
    <row r="736" spans="1:2" x14ac:dyDescent="0.25">
      <c r="A736">
        <v>2668</v>
      </c>
      <c r="B736">
        <f>99.972298</f>
        <v>99.972297999999995</v>
      </c>
    </row>
    <row r="737" spans="1:2" x14ac:dyDescent="0.25">
      <c r="A737">
        <v>2669</v>
      </c>
      <c r="B737">
        <f>99.990837</f>
        <v>99.990836999999999</v>
      </c>
    </row>
    <row r="738" spans="1:2" x14ac:dyDescent="0.25">
      <c r="A738">
        <v>2670</v>
      </c>
      <c r="B738">
        <f>99.999374</f>
        <v>99.999374000000003</v>
      </c>
    </row>
    <row r="739" spans="1:2" x14ac:dyDescent="0.25">
      <c r="A739">
        <v>2671</v>
      </c>
      <c r="B739">
        <f>99.99791</f>
        <v>99.997910000000005</v>
      </c>
    </row>
    <row r="740" spans="1:2" x14ac:dyDescent="0.25">
      <c r="A740">
        <v>2672</v>
      </c>
      <c r="B740">
        <f>99.98645</f>
        <v>99.986450000000005</v>
      </c>
    </row>
    <row r="741" spans="1:2" x14ac:dyDescent="0.25">
      <c r="A741">
        <v>2673</v>
      </c>
      <c r="B741">
        <f>99.964989</f>
        <v>99.964989000000003</v>
      </c>
    </row>
    <row r="742" spans="1:2" x14ac:dyDescent="0.25">
      <c r="A742">
        <v>2674</v>
      </c>
      <c r="B742">
        <f>99.933533</f>
        <v>99.933532999999997</v>
      </c>
    </row>
    <row r="743" spans="1:2" x14ac:dyDescent="0.25">
      <c r="A743">
        <v>2675</v>
      </c>
      <c r="B743">
        <f>99.892082</f>
        <v>99.892082000000002</v>
      </c>
    </row>
    <row r="744" spans="1:2" x14ac:dyDescent="0.25">
      <c r="A744">
        <v>2676</v>
      </c>
      <c r="B744">
        <f>99.840637</f>
        <v>99.840637000000001</v>
      </c>
    </row>
    <row r="745" spans="1:2" x14ac:dyDescent="0.25">
      <c r="A745">
        <v>2677</v>
      </c>
      <c r="B745">
        <f>99.779213</f>
        <v>99.779212999999999</v>
      </c>
    </row>
    <row r="746" spans="1:2" x14ac:dyDescent="0.25">
      <c r="A746">
        <v>2678</v>
      </c>
      <c r="B746">
        <f>99.707809</f>
        <v>99.707808999999997</v>
      </c>
    </row>
    <row r="747" spans="1:2" x14ac:dyDescent="0.25">
      <c r="A747">
        <v>2679</v>
      </c>
      <c r="B747">
        <f>99.626434</f>
        <v>99.626434000000003</v>
      </c>
    </row>
    <row r="748" spans="1:2" x14ac:dyDescent="0.25">
      <c r="A748">
        <v>2680</v>
      </c>
      <c r="B748">
        <f>99.535118</f>
        <v>99.535117999999997</v>
      </c>
    </row>
    <row r="749" spans="1:2" x14ac:dyDescent="0.25">
      <c r="A749">
        <v>2681</v>
      </c>
      <c r="B749">
        <f>99.43383</f>
        <v>99.43383</v>
      </c>
    </row>
    <row r="750" spans="1:2" x14ac:dyDescent="0.25">
      <c r="A750">
        <v>2682</v>
      </c>
      <c r="B750">
        <f>99.322594</f>
        <v>99.322593999999995</v>
      </c>
    </row>
    <row r="751" spans="1:2" x14ac:dyDescent="0.25">
      <c r="A751">
        <v>2683</v>
      </c>
      <c r="B751">
        <f>99.201431</f>
        <v>99.201430999999999</v>
      </c>
    </row>
    <row r="752" spans="1:2" x14ac:dyDescent="0.25">
      <c r="A752">
        <v>2684</v>
      </c>
      <c r="B752">
        <f>99.070343</f>
        <v>99.070342999999994</v>
      </c>
    </row>
    <row r="753" spans="1:2" x14ac:dyDescent="0.25">
      <c r="A753">
        <v>2685</v>
      </c>
      <c r="B753">
        <f>98.929352</f>
        <v>98.929351999999994</v>
      </c>
    </row>
    <row r="754" spans="1:2" x14ac:dyDescent="0.25">
      <c r="A754">
        <v>2686</v>
      </c>
      <c r="B754">
        <f>98.778458</f>
        <v>98.778458000000001</v>
      </c>
    </row>
    <row r="755" spans="1:2" x14ac:dyDescent="0.25">
      <c r="A755">
        <v>2687</v>
      </c>
      <c r="B755">
        <f>98.617699</f>
        <v>98.617699000000002</v>
      </c>
    </row>
    <row r="756" spans="1:2" x14ac:dyDescent="0.25">
      <c r="A756">
        <v>2688</v>
      </c>
      <c r="B756">
        <f>98.447098</f>
        <v>98.447097999999997</v>
      </c>
    </row>
    <row r="757" spans="1:2" x14ac:dyDescent="0.25">
      <c r="A757">
        <v>2689</v>
      </c>
      <c r="B757">
        <f>98.266632</f>
        <v>98.266632000000001</v>
      </c>
    </row>
    <row r="758" spans="1:2" x14ac:dyDescent="0.25">
      <c r="A758">
        <v>2690</v>
      </c>
      <c r="B758">
        <f>98.076332</f>
        <v>98.076331999999994</v>
      </c>
    </row>
    <row r="759" spans="1:2" x14ac:dyDescent="0.25">
      <c r="A759">
        <v>2691</v>
      </c>
      <c r="B759">
        <f>97.876228</f>
        <v>97.876227999999998</v>
      </c>
    </row>
    <row r="760" spans="1:2" x14ac:dyDescent="0.25">
      <c r="A760">
        <v>2692</v>
      </c>
      <c r="B760">
        <f>97.666336</f>
        <v>97.666336000000001</v>
      </c>
    </row>
    <row r="761" spans="1:2" x14ac:dyDescent="0.25">
      <c r="A761">
        <v>2693</v>
      </c>
      <c r="B761">
        <f>97.446671</f>
        <v>97.446670999999995</v>
      </c>
    </row>
    <row r="762" spans="1:2" x14ac:dyDescent="0.25">
      <c r="A762">
        <v>2694</v>
      </c>
      <c r="B762">
        <f>97.217262</f>
        <v>97.217262000000005</v>
      </c>
    </row>
    <row r="763" spans="1:2" x14ac:dyDescent="0.25">
      <c r="A763">
        <v>2695</v>
      </c>
      <c r="B763">
        <f>96.978134</f>
        <v>96.978133999999997</v>
      </c>
    </row>
    <row r="764" spans="1:2" x14ac:dyDescent="0.25">
      <c r="A764">
        <v>2696</v>
      </c>
      <c r="B764">
        <f>96.729362</f>
        <v>96.729361999999995</v>
      </c>
    </row>
    <row r="765" spans="1:2" x14ac:dyDescent="0.25">
      <c r="A765">
        <v>2697</v>
      </c>
      <c r="B765">
        <f>96.470863</f>
        <v>96.470862999999994</v>
      </c>
    </row>
    <row r="766" spans="1:2" x14ac:dyDescent="0.25">
      <c r="A766">
        <v>2698</v>
      </c>
      <c r="B766">
        <f>96.202721</f>
        <v>96.202720999999997</v>
      </c>
    </row>
    <row r="767" spans="1:2" x14ac:dyDescent="0.25">
      <c r="A767">
        <v>2699</v>
      </c>
      <c r="B767">
        <f>95.92495</f>
        <v>95.924949999999995</v>
      </c>
    </row>
    <row r="768" spans="1:2" x14ac:dyDescent="0.25">
      <c r="A768">
        <v>2700</v>
      </c>
      <c r="B768">
        <f>95.637596</f>
        <v>95.637596000000002</v>
      </c>
    </row>
    <row r="769" spans="1:2" x14ac:dyDescent="0.25">
      <c r="A769">
        <v>2701</v>
      </c>
      <c r="B769">
        <f>95.340668</f>
        <v>95.340667999999994</v>
      </c>
    </row>
    <row r="770" spans="1:2" x14ac:dyDescent="0.25">
      <c r="A770">
        <v>2702</v>
      </c>
      <c r="B770">
        <f>95.03421</f>
        <v>95.034210000000002</v>
      </c>
    </row>
    <row r="771" spans="1:2" x14ac:dyDescent="0.25">
      <c r="A771">
        <v>2703</v>
      </c>
      <c r="B771">
        <f>94.718254</f>
        <v>94.718254000000002</v>
      </c>
    </row>
    <row r="772" spans="1:2" x14ac:dyDescent="0.25">
      <c r="A772">
        <v>2704</v>
      </c>
      <c r="B772">
        <f>94.392822</f>
        <v>94.392821999999995</v>
      </c>
    </row>
    <row r="773" spans="1:2" x14ac:dyDescent="0.25">
      <c r="A773">
        <v>2705</v>
      </c>
      <c r="B773">
        <f>94.058014</f>
        <v>94.058014</v>
      </c>
    </row>
    <row r="774" spans="1:2" x14ac:dyDescent="0.25">
      <c r="A774">
        <v>2706</v>
      </c>
      <c r="B774">
        <f>93.713737</f>
        <v>93.713736999999995</v>
      </c>
    </row>
    <row r="775" spans="1:2" x14ac:dyDescent="0.25">
      <c r="A775">
        <v>2707</v>
      </c>
      <c r="B775">
        <f>93.360085</f>
        <v>93.360084999999998</v>
      </c>
    </row>
    <row r="776" spans="1:2" x14ac:dyDescent="0.25">
      <c r="A776">
        <v>2708</v>
      </c>
      <c r="B776">
        <f>92.997101</f>
        <v>92.997101000000001</v>
      </c>
    </row>
    <row r="777" spans="1:2" x14ac:dyDescent="0.25">
      <c r="A777">
        <v>2709</v>
      </c>
      <c r="B777">
        <f>92.624817</f>
        <v>92.624816999999993</v>
      </c>
    </row>
    <row r="778" spans="1:2" x14ac:dyDescent="0.25">
      <c r="A778">
        <v>2710</v>
      </c>
      <c r="B778">
        <f>92.243263</f>
        <v>92.243262999999999</v>
      </c>
    </row>
    <row r="779" spans="1:2" x14ac:dyDescent="0.25">
      <c r="A779">
        <v>2711</v>
      </c>
      <c r="B779">
        <f>91.852493</f>
        <v>91.852492999999996</v>
      </c>
    </row>
    <row r="780" spans="1:2" x14ac:dyDescent="0.25">
      <c r="A780">
        <v>2712</v>
      </c>
      <c r="B780">
        <f>91.452538</f>
        <v>91.452538000000004</v>
      </c>
    </row>
    <row r="781" spans="1:2" x14ac:dyDescent="0.25">
      <c r="A781">
        <v>2713</v>
      </c>
      <c r="B781">
        <f>91.04351</f>
        <v>91.043509999999998</v>
      </c>
    </row>
    <row r="782" spans="1:2" x14ac:dyDescent="0.25">
      <c r="A782">
        <v>2714</v>
      </c>
      <c r="B782">
        <f>90.625305</f>
        <v>90.625304999999997</v>
      </c>
    </row>
    <row r="783" spans="1:2" x14ac:dyDescent="0.25">
      <c r="A783">
        <v>2715</v>
      </c>
      <c r="B783">
        <f>90.198036</f>
        <v>90.198036000000002</v>
      </c>
    </row>
    <row r="784" spans="1:2" x14ac:dyDescent="0.25">
      <c r="A784">
        <v>2716</v>
      </c>
      <c r="B784">
        <f>89.761742</f>
        <v>89.761741999999998</v>
      </c>
    </row>
    <row r="785" spans="1:2" x14ac:dyDescent="0.25">
      <c r="A785">
        <v>2717</v>
      </c>
      <c r="B785">
        <f>89.316475</f>
        <v>89.316474999999997</v>
      </c>
    </row>
    <row r="786" spans="1:2" x14ac:dyDescent="0.25">
      <c r="A786">
        <v>2718</v>
      </c>
      <c r="B786">
        <f>88.862282</f>
        <v>88.862281999999993</v>
      </c>
    </row>
    <row r="787" spans="1:2" x14ac:dyDescent="0.25">
      <c r="A787">
        <v>2719</v>
      </c>
      <c r="B787">
        <f>88.399193</f>
        <v>88.399192999999997</v>
      </c>
    </row>
    <row r="788" spans="1:2" x14ac:dyDescent="0.25">
      <c r="A788">
        <v>2720</v>
      </c>
      <c r="B788">
        <f>87.927269</f>
        <v>87.927268999999995</v>
      </c>
    </row>
    <row r="789" spans="1:2" x14ac:dyDescent="0.25">
      <c r="A789">
        <v>2721</v>
      </c>
      <c r="B789">
        <f>87.446648</f>
        <v>87.446647999999996</v>
      </c>
    </row>
    <row r="790" spans="1:2" x14ac:dyDescent="0.25">
      <c r="A790">
        <v>2722</v>
      </c>
      <c r="B790">
        <f>86.957184</f>
        <v>86.957183999999998</v>
      </c>
    </row>
    <row r="791" spans="1:2" x14ac:dyDescent="0.25">
      <c r="A791">
        <v>2723</v>
      </c>
      <c r="B791">
        <f>86.459023</f>
        <v>86.459023000000002</v>
      </c>
    </row>
    <row r="792" spans="1:2" x14ac:dyDescent="0.25">
      <c r="A792">
        <v>2724</v>
      </c>
      <c r="B792">
        <f>85.952225</f>
        <v>85.952224999999999</v>
      </c>
    </row>
    <row r="793" spans="1:2" x14ac:dyDescent="0.25">
      <c r="A793">
        <v>2725</v>
      </c>
      <c r="B793">
        <f>85.436821</f>
        <v>85.436820999999995</v>
      </c>
    </row>
    <row r="794" spans="1:2" x14ac:dyDescent="0.25">
      <c r="A794">
        <v>2726</v>
      </c>
      <c r="B794">
        <f>84.91288</f>
        <v>84.912880000000001</v>
      </c>
    </row>
    <row r="795" spans="1:2" x14ac:dyDescent="0.25">
      <c r="A795">
        <v>2727</v>
      </c>
      <c r="B795">
        <f>84.380447</f>
        <v>84.380447000000004</v>
      </c>
    </row>
    <row r="796" spans="1:2" x14ac:dyDescent="0.25">
      <c r="A796">
        <v>2728</v>
      </c>
      <c r="B796">
        <f>83.839569</f>
        <v>83.839568999999997</v>
      </c>
    </row>
    <row r="797" spans="1:2" x14ac:dyDescent="0.25">
      <c r="A797">
        <v>2729</v>
      </c>
      <c r="B797">
        <f>83.290314</f>
        <v>83.290313999999995</v>
      </c>
    </row>
    <row r="798" spans="1:2" x14ac:dyDescent="0.25">
      <c r="A798">
        <v>2730</v>
      </c>
      <c r="B798">
        <f>82.732834</f>
        <v>82.732833999999997</v>
      </c>
    </row>
    <row r="799" spans="1:2" x14ac:dyDescent="0.25">
      <c r="A799">
        <v>2731</v>
      </c>
      <c r="B799">
        <f>82.166977</f>
        <v>82.166977000000003</v>
      </c>
    </row>
    <row r="800" spans="1:2" x14ac:dyDescent="0.25">
      <c r="A800">
        <v>2732</v>
      </c>
      <c r="B800">
        <f>81.592896</f>
        <v>81.592895999999996</v>
      </c>
    </row>
    <row r="801" spans="1:2" x14ac:dyDescent="0.25">
      <c r="A801">
        <v>2733</v>
      </c>
      <c r="B801">
        <f>81.010666</f>
        <v>81.010666000000001</v>
      </c>
    </row>
    <row r="802" spans="1:2" x14ac:dyDescent="0.25">
      <c r="A802">
        <v>2734</v>
      </c>
      <c r="B802">
        <f>80.420326</f>
        <v>80.420326000000003</v>
      </c>
    </row>
    <row r="803" spans="1:2" x14ac:dyDescent="0.25">
      <c r="A803">
        <v>2735</v>
      </c>
      <c r="B803">
        <f>79.821945</f>
        <v>79.821944999999999</v>
      </c>
    </row>
    <row r="804" spans="1:2" x14ac:dyDescent="0.25">
      <c r="A804">
        <v>2736</v>
      </c>
      <c r="B804">
        <f>79.215584</f>
        <v>79.215584000000007</v>
      </c>
    </row>
    <row r="805" spans="1:2" x14ac:dyDescent="0.25">
      <c r="A805">
        <v>2737</v>
      </c>
      <c r="B805">
        <f>78.601303</f>
        <v>78.601303000000001</v>
      </c>
    </row>
    <row r="806" spans="1:2" x14ac:dyDescent="0.25">
      <c r="A806">
        <v>2738</v>
      </c>
      <c r="B806">
        <f>77.979279</f>
        <v>77.979279000000005</v>
      </c>
    </row>
    <row r="807" spans="1:2" x14ac:dyDescent="0.25">
      <c r="A807">
        <v>2739</v>
      </c>
      <c r="B807">
        <f>77.349335</f>
        <v>77.349334999999996</v>
      </c>
    </row>
    <row r="808" spans="1:2" x14ac:dyDescent="0.25">
      <c r="A808">
        <v>2740</v>
      </c>
      <c r="B808">
        <f>76.711662</f>
        <v>76.711662000000004</v>
      </c>
    </row>
    <row r="809" spans="1:2" x14ac:dyDescent="0.25">
      <c r="A809">
        <v>2741</v>
      </c>
      <c r="B809">
        <f>76.066315</f>
        <v>76.066315000000003</v>
      </c>
    </row>
    <row r="810" spans="1:2" x14ac:dyDescent="0.25">
      <c r="A810">
        <v>2742</v>
      </c>
      <c r="B810">
        <f>75.413361</f>
        <v>75.413360999999995</v>
      </c>
    </row>
    <row r="811" spans="1:2" x14ac:dyDescent="0.25">
      <c r="A811">
        <v>2743</v>
      </c>
      <c r="B811">
        <f>74.752861</f>
        <v>74.752860999999996</v>
      </c>
    </row>
    <row r="812" spans="1:2" x14ac:dyDescent="0.25">
      <c r="A812">
        <v>2744</v>
      </c>
      <c r="B812">
        <f>74.084892</f>
        <v>74.084891999999996</v>
      </c>
    </row>
    <row r="813" spans="1:2" x14ac:dyDescent="0.25">
      <c r="A813">
        <v>2745</v>
      </c>
      <c r="B813">
        <f>73.409508</f>
        <v>73.409508000000002</v>
      </c>
    </row>
    <row r="814" spans="1:2" x14ac:dyDescent="0.25">
      <c r="A814">
        <v>2746</v>
      </c>
      <c r="B814">
        <f>72.726921</f>
        <v>72.726921000000004</v>
      </c>
    </row>
    <row r="815" spans="1:2" x14ac:dyDescent="0.25">
      <c r="A815">
        <v>2747</v>
      </c>
      <c r="B815">
        <f>72.036926</f>
        <v>72.036925999999994</v>
      </c>
    </row>
    <row r="816" spans="1:2" x14ac:dyDescent="0.25">
      <c r="A816">
        <v>2748</v>
      </c>
      <c r="B816">
        <f>71.339729</f>
        <v>71.339729000000005</v>
      </c>
    </row>
    <row r="817" spans="1:2" x14ac:dyDescent="0.25">
      <c r="A817">
        <v>2749</v>
      </c>
      <c r="B817">
        <f>70.635399</f>
        <v>70.635399000000007</v>
      </c>
    </row>
    <row r="818" spans="1:2" x14ac:dyDescent="0.25">
      <c r="A818">
        <v>2750</v>
      </c>
      <c r="B818">
        <f>69.924004</f>
        <v>69.924003999999996</v>
      </c>
    </row>
    <row r="819" spans="1:2" x14ac:dyDescent="0.25">
      <c r="A819">
        <v>2751</v>
      </c>
      <c r="B819">
        <f>69.205612</f>
        <v>69.205612000000002</v>
      </c>
    </row>
    <row r="820" spans="1:2" x14ac:dyDescent="0.25">
      <c r="A820">
        <v>2752</v>
      </c>
      <c r="B820">
        <f>68.480309</f>
        <v>68.480309000000005</v>
      </c>
    </row>
    <row r="821" spans="1:2" x14ac:dyDescent="0.25">
      <c r="A821">
        <v>2753</v>
      </c>
      <c r="B821">
        <f>67.748154</f>
        <v>67.748154</v>
      </c>
    </row>
    <row r="822" spans="1:2" x14ac:dyDescent="0.25">
      <c r="A822">
        <v>2754</v>
      </c>
      <c r="B822">
        <f>67.009216</f>
        <v>67.009215999999995</v>
      </c>
    </row>
    <row r="823" spans="1:2" x14ac:dyDescent="0.25">
      <c r="A823">
        <v>2755</v>
      </c>
      <c r="B823">
        <f>66.263725</f>
        <v>66.263724999999994</v>
      </c>
    </row>
    <row r="824" spans="1:2" x14ac:dyDescent="0.25">
      <c r="A824">
        <v>2756</v>
      </c>
      <c r="B824">
        <f>65.511467</f>
        <v>65.511466999999996</v>
      </c>
    </row>
    <row r="825" spans="1:2" x14ac:dyDescent="0.25">
      <c r="A825">
        <v>2757</v>
      </c>
      <c r="B825">
        <f>64.752663</f>
        <v>64.752662999999998</v>
      </c>
    </row>
    <row r="826" spans="1:2" x14ac:dyDescent="0.25">
      <c r="A826">
        <v>2758</v>
      </c>
      <c r="B826">
        <f>63.987373</f>
        <v>63.987372999999998</v>
      </c>
    </row>
    <row r="827" spans="1:2" x14ac:dyDescent="0.25">
      <c r="A827">
        <v>2759</v>
      </c>
      <c r="B827">
        <f>63.215691</f>
        <v>63.215691</v>
      </c>
    </row>
    <row r="828" spans="1:2" x14ac:dyDescent="0.25">
      <c r="A828">
        <v>2760</v>
      </c>
      <c r="B828">
        <f>62.437683</f>
        <v>62.437683</v>
      </c>
    </row>
    <row r="829" spans="1:2" x14ac:dyDescent="0.25">
      <c r="A829">
        <v>2761</v>
      </c>
      <c r="B829">
        <f>61.653435</f>
        <v>61.653435000000002</v>
      </c>
    </row>
    <row r="830" spans="1:2" x14ac:dyDescent="0.25">
      <c r="A830">
        <v>2762</v>
      </c>
      <c r="B830">
        <f>60.863018</f>
        <v>60.863017999999997</v>
      </c>
    </row>
    <row r="831" spans="1:2" x14ac:dyDescent="0.25">
      <c r="A831">
        <v>2763</v>
      </c>
      <c r="B831">
        <f>60.066669</f>
        <v>60.066668999999997</v>
      </c>
    </row>
    <row r="832" spans="1:2" x14ac:dyDescent="0.25">
      <c r="A832">
        <v>2764</v>
      </c>
      <c r="B832">
        <f>59.26416</f>
        <v>59.264159999999997</v>
      </c>
    </row>
    <row r="833" spans="1:2" x14ac:dyDescent="0.25">
      <c r="A833">
        <v>2765</v>
      </c>
      <c r="B833">
        <f>58.455727</f>
        <v>58.455727000000003</v>
      </c>
    </row>
    <row r="834" spans="1:2" x14ac:dyDescent="0.25">
      <c r="A834">
        <v>2766</v>
      </c>
      <c r="B834">
        <f>57.641445</f>
        <v>57.641444999999997</v>
      </c>
    </row>
    <row r="835" spans="1:2" x14ac:dyDescent="0.25">
      <c r="A835">
        <v>2767</v>
      </c>
      <c r="B835">
        <f>56.8214</f>
        <v>56.821399999999997</v>
      </c>
    </row>
    <row r="836" spans="1:2" x14ac:dyDescent="0.25">
      <c r="A836">
        <v>2768</v>
      </c>
      <c r="B836">
        <f>55.995674</f>
        <v>55.995674000000001</v>
      </c>
    </row>
    <row r="837" spans="1:2" x14ac:dyDescent="0.25">
      <c r="A837">
        <v>2769</v>
      </c>
      <c r="B837">
        <f>55.164345</f>
        <v>55.164344999999997</v>
      </c>
    </row>
    <row r="838" spans="1:2" x14ac:dyDescent="0.25">
      <c r="A838">
        <v>2770</v>
      </c>
      <c r="B838">
        <f>54.327503</f>
        <v>54.327503</v>
      </c>
    </row>
    <row r="839" spans="1:2" x14ac:dyDescent="0.25">
      <c r="A839">
        <v>2771</v>
      </c>
      <c r="B839">
        <f>53.485386</f>
        <v>53.485385999999998</v>
      </c>
    </row>
    <row r="840" spans="1:2" x14ac:dyDescent="0.25">
      <c r="A840">
        <v>2772</v>
      </c>
      <c r="B840">
        <f>52.637764</f>
        <v>52.637763999999997</v>
      </c>
    </row>
    <row r="841" spans="1:2" x14ac:dyDescent="0.25">
      <c r="A841">
        <v>2773</v>
      </c>
      <c r="B841">
        <f>51.784874</f>
        <v>51.784874000000002</v>
      </c>
    </row>
    <row r="842" spans="1:2" x14ac:dyDescent="0.25">
      <c r="A842">
        <v>2774</v>
      </c>
      <c r="B842">
        <f>50.926807</f>
        <v>50.926806999999997</v>
      </c>
    </row>
    <row r="843" spans="1:2" x14ac:dyDescent="0.25">
      <c r="A843">
        <v>2775</v>
      </c>
      <c r="B843">
        <f>50.063648</f>
        <v>50.063648000000001</v>
      </c>
    </row>
    <row r="844" spans="1:2" x14ac:dyDescent="0.25">
      <c r="A844">
        <v>2776</v>
      </c>
      <c r="B844">
        <f>49.195484</f>
        <v>49.195484</v>
      </c>
    </row>
    <row r="845" spans="1:2" x14ac:dyDescent="0.25">
      <c r="A845">
        <v>2777</v>
      </c>
      <c r="B845">
        <f>48.322395</f>
        <v>48.322395</v>
      </c>
    </row>
    <row r="846" spans="1:2" x14ac:dyDescent="0.25">
      <c r="A846">
        <v>2778</v>
      </c>
      <c r="B846">
        <f>47.444477</f>
        <v>47.444476999999999</v>
      </c>
    </row>
    <row r="847" spans="1:2" x14ac:dyDescent="0.25">
      <c r="A847">
        <v>2779</v>
      </c>
      <c r="B847">
        <f>46.561813</f>
        <v>46.561813000000001</v>
      </c>
    </row>
    <row r="848" spans="1:2" x14ac:dyDescent="0.25">
      <c r="A848">
        <v>2780</v>
      </c>
      <c r="B848">
        <f>45.674664</f>
        <v>45.674664</v>
      </c>
    </row>
    <row r="849" spans="1:2" x14ac:dyDescent="0.25">
      <c r="A849">
        <v>2781</v>
      </c>
      <c r="B849">
        <f>44.78278</f>
        <v>44.782780000000002</v>
      </c>
    </row>
    <row r="850" spans="1:2" x14ac:dyDescent="0.25">
      <c r="A850">
        <v>2782</v>
      </c>
      <c r="B850">
        <f>43.886414</f>
        <v>43.886414000000002</v>
      </c>
    </row>
    <row r="851" spans="1:2" x14ac:dyDescent="0.25">
      <c r="A851">
        <v>2783</v>
      </c>
      <c r="B851">
        <f>42.985661</f>
        <v>42.985661</v>
      </c>
    </row>
    <row r="852" spans="1:2" x14ac:dyDescent="0.25">
      <c r="A852">
        <v>2784</v>
      </c>
      <c r="B852">
        <f>42.080608</f>
        <v>42.080607999999998</v>
      </c>
    </row>
    <row r="853" spans="1:2" x14ac:dyDescent="0.25">
      <c r="A853">
        <v>2785</v>
      </c>
      <c r="B853">
        <f>41.171349</f>
        <v>41.171348999999999</v>
      </c>
    </row>
    <row r="854" spans="1:2" x14ac:dyDescent="0.25">
      <c r="A854">
        <v>2786</v>
      </c>
      <c r="B854">
        <f>40.257969</f>
        <v>40.257969000000003</v>
      </c>
    </row>
    <row r="855" spans="1:2" x14ac:dyDescent="0.25">
      <c r="A855">
        <v>2787</v>
      </c>
      <c r="B855">
        <f>39.340569</f>
        <v>39.340569000000002</v>
      </c>
    </row>
    <row r="856" spans="1:2" x14ac:dyDescent="0.25">
      <c r="A856">
        <v>2788</v>
      </c>
      <c r="B856">
        <f>38.419407</f>
        <v>38.419407</v>
      </c>
    </row>
    <row r="857" spans="1:2" x14ac:dyDescent="0.25">
      <c r="A857">
        <v>2789</v>
      </c>
      <c r="B857">
        <f>37.494225</f>
        <v>37.494225</v>
      </c>
    </row>
    <row r="858" spans="1:2" x14ac:dyDescent="0.25">
      <c r="A858">
        <v>2790</v>
      </c>
      <c r="B858">
        <f>36.565296</f>
        <v>36.565295999999996</v>
      </c>
    </row>
    <row r="859" spans="1:2" x14ac:dyDescent="0.25">
      <c r="A859">
        <v>2791</v>
      </c>
      <c r="B859">
        <f>35.632713</f>
        <v>35.632713000000003</v>
      </c>
    </row>
    <row r="860" spans="1:2" x14ac:dyDescent="0.25">
      <c r="A860">
        <v>2792</v>
      </c>
      <c r="B860">
        <f>34.696564</f>
        <v>34.696564000000002</v>
      </c>
    </row>
    <row r="861" spans="1:2" x14ac:dyDescent="0.25">
      <c r="A861">
        <v>2793</v>
      </c>
      <c r="B861">
        <f>33.756947</f>
        <v>33.756946999999997</v>
      </c>
    </row>
    <row r="862" spans="1:2" x14ac:dyDescent="0.25">
      <c r="A862">
        <v>2794</v>
      </c>
      <c r="B862">
        <f>32.81395</f>
        <v>32.813949999999998</v>
      </c>
    </row>
    <row r="863" spans="1:2" x14ac:dyDescent="0.25">
      <c r="A863">
        <v>2795</v>
      </c>
      <c r="B863">
        <f>31.867674</f>
        <v>31.867674000000001</v>
      </c>
    </row>
    <row r="864" spans="1:2" x14ac:dyDescent="0.25">
      <c r="A864">
        <v>2796</v>
      </c>
      <c r="B864">
        <f>30.918392</f>
        <v>30.918392000000001</v>
      </c>
    </row>
    <row r="865" spans="1:2" x14ac:dyDescent="0.25">
      <c r="A865">
        <v>2797</v>
      </c>
      <c r="B865">
        <f>29.965839</f>
        <v>29.965838999999999</v>
      </c>
    </row>
    <row r="866" spans="1:2" x14ac:dyDescent="0.25">
      <c r="A866">
        <v>2798</v>
      </c>
      <c r="B866">
        <f>29.010288</f>
        <v>29.010287999999999</v>
      </c>
    </row>
    <row r="867" spans="1:2" x14ac:dyDescent="0.25">
      <c r="A867">
        <v>2799</v>
      </c>
      <c r="B867">
        <f>28.051836</f>
        <v>28.051836000000002</v>
      </c>
    </row>
    <row r="868" spans="1:2" x14ac:dyDescent="0.25">
      <c r="A868">
        <v>2800</v>
      </c>
      <c r="B868">
        <f>27.090578</f>
        <v>27.090578000000001</v>
      </c>
    </row>
    <row r="869" spans="1:2" x14ac:dyDescent="0.25">
      <c r="A869">
        <v>2801</v>
      </c>
      <c r="B869">
        <f>26.126612</f>
        <v>26.126612000000002</v>
      </c>
    </row>
    <row r="870" spans="1:2" x14ac:dyDescent="0.25">
      <c r="A870">
        <v>2802</v>
      </c>
      <c r="B870">
        <f>25.160032</f>
        <v>25.160032000000001</v>
      </c>
    </row>
    <row r="871" spans="1:2" x14ac:dyDescent="0.25">
      <c r="A871">
        <v>2803</v>
      </c>
      <c r="B871">
        <f>24.190937</f>
        <v>24.190937000000002</v>
      </c>
    </row>
    <row r="872" spans="1:2" x14ac:dyDescent="0.25">
      <c r="A872">
        <v>2804</v>
      </c>
      <c r="B872">
        <f>23.219423</f>
        <v>23.219422999999999</v>
      </c>
    </row>
    <row r="873" spans="1:2" x14ac:dyDescent="0.25">
      <c r="A873">
        <v>2805</v>
      </c>
      <c r="B873">
        <f>22.245773</f>
        <v>22.245773</v>
      </c>
    </row>
    <row r="874" spans="1:2" x14ac:dyDescent="0.25">
      <c r="A874">
        <v>2806</v>
      </c>
      <c r="B874">
        <f>21.269712</f>
        <v>21.269711999999998</v>
      </c>
    </row>
    <row r="875" spans="1:2" x14ac:dyDescent="0.25">
      <c r="A875">
        <v>2807</v>
      </c>
      <c r="B875">
        <f>20.291525</f>
        <v>20.291525</v>
      </c>
    </row>
    <row r="876" spans="1:2" x14ac:dyDescent="0.25">
      <c r="A876">
        <v>2808</v>
      </c>
      <c r="B876">
        <f>19.311308</f>
        <v>19.311308</v>
      </c>
    </row>
    <row r="877" spans="1:2" x14ac:dyDescent="0.25">
      <c r="A877">
        <v>2809</v>
      </c>
      <c r="B877">
        <f>18.329159</f>
        <v>18.329159000000001</v>
      </c>
    </row>
    <row r="878" spans="1:2" x14ac:dyDescent="0.25">
      <c r="A878">
        <v>2810</v>
      </c>
      <c r="B878">
        <f>17.345179</f>
        <v>17.345179000000002</v>
      </c>
    </row>
    <row r="879" spans="1:2" x14ac:dyDescent="0.25">
      <c r="A879">
        <v>2811</v>
      </c>
      <c r="B879">
        <f>16.359463</f>
        <v>16.359463000000002</v>
      </c>
    </row>
    <row r="880" spans="1:2" x14ac:dyDescent="0.25">
      <c r="A880">
        <v>2812</v>
      </c>
      <c r="B880">
        <f>15.37211</f>
        <v>15.372109999999999</v>
      </c>
    </row>
    <row r="881" spans="1:2" x14ac:dyDescent="0.25">
      <c r="A881">
        <v>2813</v>
      </c>
      <c r="B881">
        <f>14.38341</f>
        <v>14.38341</v>
      </c>
    </row>
    <row r="882" spans="1:2" x14ac:dyDescent="0.25">
      <c r="A882">
        <v>2814</v>
      </c>
      <c r="B882">
        <f>13.393083</f>
        <v>13.393083000000001</v>
      </c>
    </row>
    <row r="883" spans="1:2" x14ac:dyDescent="0.25">
      <c r="A883">
        <v>2815</v>
      </c>
      <c r="B883">
        <f>12.401417</f>
        <v>12.401417</v>
      </c>
    </row>
    <row r="884" spans="1:2" x14ac:dyDescent="0.25">
      <c r="A884">
        <v>2816</v>
      </c>
      <c r="B884">
        <f>11.408509</f>
        <v>11.408509</v>
      </c>
    </row>
    <row r="885" spans="1:2" x14ac:dyDescent="0.25">
      <c r="A885">
        <v>2817</v>
      </c>
      <c r="B885">
        <f>10.414462</f>
        <v>10.414462</v>
      </c>
    </row>
    <row r="886" spans="1:2" x14ac:dyDescent="0.25">
      <c r="A886">
        <v>2818</v>
      </c>
      <c r="B886">
        <f>9.419373</f>
        <v>9.4193730000000002</v>
      </c>
    </row>
    <row r="887" spans="1:2" x14ac:dyDescent="0.25">
      <c r="A887">
        <v>2819</v>
      </c>
      <c r="B887">
        <f>8.423342</f>
        <v>8.4233419999999999</v>
      </c>
    </row>
    <row r="888" spans="1:2" x14ac:dyDescent="0.25">
      <c r="A888">
        <v>2820</v>
      </c>
      <c r="B888">
        <f>7.426468</f>
        <v>7.4264679999999998</v>
      </c>
    </row>
    <row r="889" spans="1:2" x14ac:dyDescent="0.25">
      <c r="A889">
        <v>2821</v>
      </c>
      <c r="B889">
        <f>6.429043</f>
        <v>6.4290430000000001</v>
      </c>
    </row>
    <row r="890" spans="1:2" x14ac:dyDescent="0.25">
      <c r="A890">
        <v>2822</v>
      </c>
      <c r="B890">
        <f>5.430784</f>
        <v>5.4307840000000001</v>
      </c>
    </row>
    <row r="891" spans="1:2" x14ac:dyDescent="0.25">
      <c r="A891">
        <v>2823</v>
      </c>
      <c r="B891">
        <f>4.431982</f>
        <v>4.4319819999999996</v>
      </c>
    </row>
    <row r="892" spans="1:2" x14ac:dyDescent="0.25">
      <c r="A892">
        <v>2824</v>
      </c>
      <c r="B892">
        <f>3.432737</f>
        <v>3.4327369999999999</v>
      </c>
    </row>
    <row r="893" spans="1:2" x14ac:dyDescent="0.25">
      <c r="A893">
        <v>2825</v>
      </c>
      <c r="B893">
        <f>2.433148</f>
        <v>2.4331480000000001</v>
      </c>
    </row>
    <row r="894" spans="1:2" x14ac:dyDescent="0.25">
      <c r="A894">
        <v>2826</v>
      </c>
      <c r="B894">
        <f>1.433316</f>
        <v>1.433316</v>
      </c>
    </row>
    <row r="895" spans="1:2" x14ac:dyDescent="0.25">
      <c r="A895">
        <v>2827</v>
      </c>
      <c r="B895">
        <f>0.433341</f>
        <v>0.43334099999999998</v>
      </c>
    </row>
    <row r="896" spans="1:2" x14ac:dyDescent="0.25">
      <c r="A896">
        <v>2828</v>
      </c>
      <c r="B896">
        <f>-0.566677</f>
        <v>-0.56667699999999999</v>
      </c>
    </row>
    <row r="897" spans="1:2" x14ac:dyDescent="0.25">
      <c r="A897">
        <v>2829</v>
      </c>
      <c r="B897">
        <f>-1.566639</f>
        <v>-1.5666389999999999</v>
      </c>
    </row>
    <row r="898" spans="1:2" x14ac:dyDescent="0.25">
      <c r="A898">
        <v>2830</v>
      </c>
      <c r="B898">
        <f>-2.566254</f>
        <v>-2.5662539999999998</v>
      </c>
    </row>
    <row r="899" spans="1:2" x14ac:dyDescent="0.25">
      <c r="A899">
        <v>2831</v>
      </c>
      <c r="B899">
        <f>-3.565802</f>
        <v>-3.5658020000000001</v>
      </c>
    </row>
    <row r="900" spans="1:2" x14ac:dyDescent="0.25">
      <c r="A900">
        <v>2832</v>
      </c>
      <c r="B900">
        <f>-4.564994</f>
        <v>-4.5649940000000004</v>
      </c>
    </row>
    <row r="901" spans="1:2" x14ac:dyDescent="0.25">
      <c r="A901">
        <v>2833</v>
      </c>
      <c r="B901">
        <f>-5.56373</f>
        <v>-5.5637299999999996</v>
      </c>
    </row>
    <row r="902" spans="1:2" x14ac:dyDescent="0.25">
      <c r="A902">
        <v>2834</v>
      </c>
      <c r="B902">
        <f>-6.561909</f>
        <v>-6.561909</v>
      </c>
    </row>
    <row r="903" spans="1:2" x14ac:dyDescent="0.25">
      <c r="A903">
        <v>2835</v>
      </c>
      <c r="B903">
        <f>-7.559432</f>
        <v>-7.5594320000000002</v>
      </c>
    </row>
    <row r="904" spans="1:2" x14ac:dyDescent="0.25">
      <c r="A904">
        <v>2836</v>
      </c>
      <c r="B904">
        <f>-8.556198</f>
        <v>-8.5561980000000002</v>
      </c>
    </row>
    <row r="905" spans="1:2" x14ac:dyDescent="0.25">
      <c r="A905">
        <v>2837</v>
      </c>
      <c r="B905">
        <f>-9.55211</f>
        <v>-9.5521100000000008</v>
      </c>
    </row>
    <row r="906" spans="1:2" x14ac:dyDescent="0.25">
      <c r="A906">
        <v>2838</v>
      </c>
      <c r="B906">
        <f>-10.546876</f>
        <v>-10.546875999999999</v>
      </c>
    </row>
    <row r="907" spans="1:2" x14ac:dyDescent="0.25">
      <c r="A907">
        <v>2839</v>
      </c>
      <c r="B907">
        <f>-11.540777</f>
        <v>-11.540777</v>
      </c>
    </row>
    <row r="908" spans="1:2" x14ac:dyDescent="0.25">
      <c r="A908">
        <v>2840</v>
      </c>
      <c r="B908">
        <f>-12.533525</f>
        <v>-12.533524999999999</v>
      </c>
    </row>
    <row r="909" spans="1:2" x14ac:dyDescent="0.25">
      <c r="A909">
        <v>2841</v>
      </c>
      <c r="B909">
        <f>-13.525019</f>
        <v>-13.525019</v>
      </c>
    </row>
    <row r="910" spans="1:2" x14ac:dyDescent="0.25">
      <c r="A910">
        <v>2842</v>
      </c>
      <c r="B910">
        <f>-14.51516</f>
        <v>-14.51516</v>
      </c>
    </row>
    <row r="911" spans="1:2" x14ac:dyDescent="0.25">
      <c r="A911">
        <v>2843</v>
      </c>
      <c r="B911">
        <f>-15.50385</f>
        <v>-15.50385</v>
      </c>
    </row>
    <row r="912" spans="1:2" x14ac:dyDescent="0.25">
      <c r="A912">
        <v>2844</v>
      </c>
      <c r="B912">
        <f>-16.49099</f>
        <v>-16.49099</v>
      </c>
    </row>
    <row r="913" spans="1:2" x14ac:dyDescent="0.25">
      <c r="A913">
        <v>2845</v>
      </c>
      <c r="B913">
        <f>-17.476479</f>
        <v>-17.476479000000001</v>
      </c>
    </row>
    <row r="914" spans="1:2" x14ac:dyDescent="0.25">
      <c r="A914">
        <v>2846</v>
      </c>
      <c r="B914">
        <f>-18.460035</f>
        <v>-18.460035000000001</v>
      </c>
    </row>
    <row r="915" spans="1:2" x14ac:dyDescent="0.25">
      <c r="A915">
        <v>2847</v>
      </c>
      <c r="B915">
        <f>-19.441931</f>
        <v>-19.441931</v>
      </c>
    </row>
    <row r="916" spans="1:2" x14ac:dyDescent="0.25">
      <c r="A916">
        <v>2848</v>
      </c>
      <c r="B916">
        <f>-20.421885</f>
        <v>-20.421885</v>
      </c>
    </row>
    <row r="917" spans="1:2" x14ac:dyDescent="0.25">
      <c r="A917">
        <v>2849</v>
      </c>
      <c r="B917">
        <f>-21.399794</f>
        <v>-21.399794</v>
      </c>
    </row>
    <row r="918" spans="1:2" x14ac:dyDescent="0.25">
      <c r="A918">
        <v>2850</v>
      </c>
      <c r="B918">
        <f>-22.375565</f>
        <v>-22.375565000000002</v>
      </c>
    </row>
    <row r="919" spans="1:2" x14ac:dyDescent="0.25">
      <c r="A919">
        <v>2851</v>
      </c>
      <c r="B919">
        <f>-23.349096</f>
        <v>-23.349095999999999</v>
      </c>
    </row>
    <row r="920" spans="1:2" x14ac:dyDescent="0.25">
      <c r="A920">
        <v>2852</v>
      </c>
      <c r="B920">
        <f>-24.320293</f>
        <v>-24.320292999999999</v>
      </c>
    </row>
    <row r="921" spans="1:2" x14ac:dyDescent="0.25">
      <c r="A921">
        <v>2853</v>
      </c>
      <c r="B921">
        <f>-25.289059</f>
        <v>-25.289059000000002</v>
      </c>
    </row>
    <row r="922" spans="1:2" x14ac:dyDescent="0.25">
      <c r="A922">
        <v>2854</v>
      </c>
      <c r="B922">
        <f>-26.255297</f>
        <v>-26.255296999999999</v>
      </c>
    </row>
    <row r="923" spans="1:2" x14ac:dyDescent="0.25">
      <c r="A923">
        <v>2855</v>
      </c>
      <c r="B923">
        <f>-27.218723</f>
        <v>-27.218723000000001</v>
      </c>
    </row>
    <row r="924" spans="1:2" x14ac:dyDescent="0.25">
      <c r="A924">
        <v>2856</v>
      </c>
      <c r="B924">
        <f>-28.179613</f>
        <v>-28.179613</v>
      </c>
    </row>
    <row r="925" spans="1:2" x14ac:dyDescent="0.25">
      <c r="A925">
        <v>2857</v>
      </c>
      <c r="B925">
        <f>-29.137684</f>
        <v>-29.137684</v>
      </c>
    </row>
    <row r="926" spans="1:2" x14ac:dyDescent="0.25">
      <c r="A926">
        <v>2858</v>
      </c>
      <c r="B926">
        <f>-30.09284</f>
        <v>-30.092839999999999</v>
      </c>
    </row>
    <row r="927" spans="1:2" x14ac:dyDescent="0.25">
      <c r="A927">
        <v>2859</v>
      </c>
      <c r="B927">
        <f>-31.044989</f>
        <v>-31.044989000000001</v>
      </c>
    </row>
    <row r="928" spans="1:2" x14ac:dyDescent="0.25">
      <c r="A928">
        <v>2860</v>
      </c>
      <c r="B928">
        <f>-31.994032</f>
        <v>-31.994032000000001</v>
      </c>
    </row>
    <row r="929" spans="1:2" x14ac:dyDescent="0.25">
      <c r="A929">
        <v>2861</v>
      </c>
      <c r="B929">
        <f>-32.939877</f>
        <v>-32.939877000000003</v>
      </c>
    </row>
    <row r="930" spans="1:2" x14ac:dyDescent="0.25">
      <c r="A930">
        <v>2862</v>
      </c>
      <c r="B930">
        <f>-33.882427</f>
        <v>-33.882427</v>
      </c>
    </row>
    <row r="931" spans="1:2" x14ac:dyDescent="0.25">
      <c r="A931">
        <v>2863</v>
      </c>
      <c r="B931">
        <f>-34.821407</f>
        <v>-34.821407000000001</v>
      </c>
    </row>
    <row r="932" spans="1:2" x14ac:dyDescent="0.25">
      <c r="A932">
        <v>2864</v>
      </c>
      <c r="B932">
        <f>-35.757088</f>
        <v>-35.757088000000003</v>
      </c>
    </row>
    <row r="933" spans="1:2" x14ac:dyDescent="0.25">
      <c r="A933">
        <v>2865</v>
      </c>
      <c r="B933">
        <f>-36.689194</f>
        <v>-36.689194000000001</v>
      </c>
    </row>
    <row r="934" spans="1:2" x14ac:dyDescent="0.25">
      <c r="A934">
        <v>2866</v>
      </c>
      <c r="B934">
        <f>-37.617626</f>
        <v>-37.617626000000001</v>
      </c>
    </row>
    <row r="935" spans="1:2" x14ac:dyDescent="0.25">
      <c r="A935">
        <v>2867</v>
      </c>
      <c r="B935">
        <f>-38.542301</f>
        <v>-38.542301000000002</v>
      </c>
    </row>
    <row r="936" spans="1:2" x14ac:dyDescent="0.25">
      <c r="A936">
        <v>2868</v>
      </c>
      <c r="B936">
        <f>-39.46312</f>
        <v>-39.463120000000004</v>
      </c>
    </row>
    <row r="937" spans="1:2" x14ac:dyDescent="0.25">
      <c r="A937">
        <v>2869</v>
      </c>
      <c r="B937">
        <f>-40.37999</f>
        <v>-40.379989999999999</v>
      </c>
    </row>
    <row r="938" spans="1:2" x14ac:dyDescent="0.25">
      <c r="A938">
        <v>2870</v>
      </c>
      <c r="B938">
        <f>-41.292824</f>
        <v>-41.292824000000003</v>
      </c>
    </row>
    <row r="939" spans="1:2" x14ac:dyDescent="0.25">
      <c r="A939">
        <v>2871</v>
      </c>
      <c r="B939">
        <f>-42.201355</f>
        <v>-42.201355</v>
      </c>
    </row>
    <row r="940" spans="1:2" x14ac:dyDescent="0.25">
      <c r="A940">
        <v>2872</v>
      </c>
      <c r="B940">
        <f>-43.105843</f>
        <v>-43.105843</v>
      </c>
    </row>
    <row r="941" spans="1:2" x14ac:dyDescent="0.25">
      <c r="A941">
        <v>2873</v>
      </c>
      <c r="B941">
        <f>-44.006016</f>
        <v>-44.006016000000002</v>
      </c>
    </row>
    <row r="942" spans="1:2" x14ac:dyDescent="0.25">
      <c r="A942">
        <v>2874</v>
      </c>
      <c r="B942">
        <f>-44.901791</f>
        <v>-44.901791000000003</v>
      </c>
    </row>
    <row r="943" spans="1:2" x14ac:dyDescent="0.25">
      <c r="A943">
        <v>2875</v>
      </c>
      <c r="B943">
        <f>-45.793072</f>
        <v>-45.793072000000002</v>
      </c>
    </row>
    <row r="944" spans="1:2" x14ac:dyDescent="0.25">
      <c r="A944">
        <v>2876</v>
      </c>
      <c r="B944">
        <f>-46.679775</f>
        <v>-46.679774999999999</v>
      </c>
    </row>
    <row r="945" spans="1:2" x14ac:dyDescent="0.25">
      <c r="A945">
        <v>2877</v>
      </c>
      <c r="B945">
        <f>-47.56181</f>
        <v>-47.561810000000001</v>
      </c>
    </row>
    <row r="946" spans="1:2" x14ac:dyDescent="0.25">
      <c r="A946">
        <v>2878</v>
      </c>
      <c r="B946">
        <f>-48.439091</f>
        <v>-48.439090999999998</v>
      </c>
    </row>
    <row r="947" spans="1:2" x14ac:dyDescent="0.25">
      <c r="A947">
        <v>2879</v>
      </c>
      <c r="B947">
        <f>-49.311527</f>
        <v>-49.311526999999998</v>
      </c>
    </row>
    <row r="948" spans="1:2" x14ac:dyDescent="0.25">
      <c r="A948">
        <v>2880</v>
      </c>
      <c r="B948">
        <f>-50.178864</f>
        <v>-50.178863999999997</v>
      </c>
    </row>
    <row r="949" spans="1:2" x14ac:dyDescent="0.25">
      <c r="A949">
        <v>2881</v>
      </c>
      <c r="B949">
        <f>-51.041351</f>
        <v>-51.041350999999999</v>
      </c>
    </row>
    <row r="950" spans="1:2" x14ac:dyDescent="0.25">
      <c r="A950">
        <v>2882</v>
      </c>
      <c r="B950">
        <f>-51.898731</f>
        <v>-51.898730999999998</v>
      </c>
    </row>
    <row r="951" spans="1:2" x14ac:dyDescent="0.25">
      <c r="A951">
        <v>2883</v>
      </c>
      <c r="B951">
        <f>-52.750927</f>
        <v>-52.750926999999997</v>
      </c>
    </row>
    <row r="952" spans="1:2" x14ac:dyDescent="0.25">
      <c r="A952">
        <v>2884</v>
      </c>
      <c r="B952">
        <f>-53.597843</f>
        <v>-53.597842999999997</v>
      </c>
    </row>
    <row r="953" spans="1:2" x14ac:dyDescent="0.25">
      <c r="A953">
        <v>2885</v>
      </c>
      <c r="B953">
        <f>-54.4394</f>
        <v>-54.439399999999999</v>
      </c>
    </row>
    <row r="954" spans="1:2" x14ac:dyDescent="0.25">
      <c r="A954">
        <v>2886</v>
      </c>
      <c r="B954">
        <f>-55.275513</f>
        <v>-55.275512999999997</v>
      </c>
    </row>
    <row r="955" spans="1:2" x14ac:dyDescent="0.25">
      <c r="A955">
        <v>2887</v>
      </c>
      <c r="B955">
        <f>-56.106098</f>
        <v>-56.106098000000003</v>
      </c>
    </row>
    <row r="956" spans="1:2" x14ac:dyDescent="0.25">
      <c r="A956">
        <v>2888</v>
      </c>
      <c r="B956">
        <f>-56.930916</f>
        <v>-56.930916000000003</v>
      </c>
    </row>
    <row r="957" spans="1:2" x14ac:dyDescent="0.25">
      <c r="A957">
        <v>2889</v>
      </c>
      <c r="B957">
        <f>-57.750195</f>
        <v>-57.750194999999998</v>
      </c>
    </row>
    <row r="958" spans="1:2" x14ac:dyDescent="0.25">
      <c r="A958">
        <v>2890</v>
      </c>
      <c r="B958">
        <f>-58.563702</f>
        <v>-58.563701999999999</v>
      </c>
    </row>
    <row r="959" spans="1:2" x14ac:dyDescent="0.25">
      <c r="A959">
        <v>2891</v>
      </c>
      <c r="B959">
        <f>-59.371353</f>
        <v>-59.371352999999999</v>
      </c>
    </row>
    <row r="960" spans="1:2" x14ac:dyDescent="0.25">
      <c r="A960">
        <v>2892</v>
      </c>
      <c r="B960">
        <f>-60.173065</f>
        <v>-60.173065000000001</v>
      </c>
    </row>
    <row r="961" spans="1:2" x14ac:dyDescent="0.25">
      <c r="A961">
        <v>2893</v>
      </c>
      <c r="B961">
        <f>-60.968761</f>
        <v>-60.968761000000001</v>
      </c>
    </row>
    <row r="962" spans="1:2" x14ac:dyDescent="0.25">
      <c r="A962">
        <v>2894</v>
      </c>
      <c r="B962">
        <f>-61.758358</f>
        <v>-61.758358000000001</v>
      </c>
    </row>
    <row r="963" spans="1:2" x14ac:dyDescent="0.25">
      <c r="A963">
        <v>2895</v>
      </c>
      <c r="B963">
        <f>-62.541782</f>
        <v>-62.541781999999998</v>
      </c>
    </row>
    <row r="964" spans="1:2" x14ac:dyDescent="0.25">
      <c r="A964">
        <v>2896</v>
      </c>
      <c r="B964">
        <f>-63.318802</f>
        <v>-63.318801999999998</v>
      </c>
    </row>
    <row r="965" spans="1:2" x14ac:dyDescent="0.25">
      <c r="A965">
        <v>2897</v>
      </c>
      <c r="B965">
        <f>-64.089638</f>
        <v>-64.089637999999994</v>
      </c>
    </row>
    <row r="966" spans="1:2" x14ac:dyDescent="0.25">
      <c r="A966">
        <v>2898</v>
      </c>
      <c r="B966">
        <f>-64.854065</f>
        <v>-64.854065000000006</v>
      </c>
    </row>
    <row r="967" spans="1:2" x14ac:dyDescent="0.25">
      <c r="A967">
        <v>2899</v>
      </c>
      <c r="B967">
        <f>-65.612007</f>
        <v>-65.612007000000006</v>
      </c>
    </row>
    <row r="968" spans="1:2" x14ac:dyDescent="0.25">
      <c r="A968">
        <v>2900</v>
      </c>
      <c r="B968">
        <f>-66.363388</f>
        <v>-66.363388</v>
      </c>
    </row>
    <row r="969" spans="1:2" x14ac:dyDescent="0.25">
      <c r="A969">
        <v>2901</v>
      </c>
      <c r="B969">
        <f>-67.108131</f>
        <v>-67.108131</v>
      </c>
    </row>
    <row r="970" spans="1:2" x14ac:dyDescent="0.25">
      <c r="A970">
        <v>2902</v>
      </c>
      <c r="B970">
        <f>-67.846169</f>
        <v>-67.846169000000003</v>
      </c>
    </row>
    <row r="971" spans="1:2" x14ac:dyDescent="0.25">
      <c r="A971">
        <v>2903</v>
      </c>
      <c r="B971">
        <f>-68.577415</f>
        <v>-68.577415000000002</v>
      </c>
    </row>
    <row r="972" spans="1:2" x14ac:dyDescent="0.25">
      <c r="A972">
        <v>2904</v>
      </c>
      <c r="B972">
        <f>-69.301804</f>
        <v>-69.301804000000004</v>
      </c>
    </row>
    <row r="973" spans="1:2" x14ac:dyDescent="0.25">
      <c r="A973">
        <v>2905</v>
      </c>
      <c r="B973">
        <f>-70.019127</f>
        <v>-70.019126999999997</v>
      </c>
    </row>
    <row r="974" spans="1:2" x14ac:dyDescent="0.25">
      <c r="A974">
        <v>2906</v>
      </c>
      <c r="B974">
        <f>-70.729584</f>
        <v>-70.729584000000003</v>
      </c>
    </row>
    <row r="975" spans="1:2" x14ac:dyDescent="0.25">
      <c r="A975">
        <v>2907</v>
      </c>
      <c r="B975">
        <f>-71.432968</f>
        <v>-71.432968000000002</v>
      </c>
    </row>
    <row r="976" spans="1:2" x14ac:dyDescent="0.25">
      <c r="A976">
        <v>2908</v>
      </c>
      <c r="B976">
        <f>-72.129211</f>
        <v>-72.129210999999998</v>
      </c>
    </row>
    <row r="977" spans="1:2" x14ac:dyDescent="0.25">
      <c r="A977">
        <v>2909</v>
      </c>
      <c r="B977">
        <f>-72.818237</f>
        <v>-72.818236999999996</v>
      </c>
    </row>
    <row r="978" spans="1:2" x14ac:dyDescent="0.25">
      <c r="A978">
        <v>2910</v>
      </c>
      <c r="B978">
        <f>-73.499985</f>
        <v>-73.499984999999995</v>
      </c>
    </row>
    <row r="979" spans="1:2" x14ac:dyDescent="0.25">
      <c r="A979">
        <v>2911</v>
      </c>
      <c r="B979">
        <f>-74.174385</f>
        <v>-74.174385000000001</v>
      </c>
    </row>
    <row r="980" spans="1:2" x14ac:dyDescent="0.25">
      <c r="A980">
        <v>2912</v>
      </c>
      <c r="B980">
        <f>-74.841362</f>
        <v>-74.841362000000004</v>
      </c>
    </row>
    <row r="981" spans="1:2" x14ac:dyDescent="0.25">
      <c r="A981">
        <v>2913</v>
      </c>
      <c r="B981">
        <f>-75.500732</f>
        <v>-75.500731999999999</v>
      </c>
    </row>
    <row r="982" spans="1:2" x14ac:dyDescent="0.25">
      <c r="A982">
        <v>2914</v>
      </c>
      <c r="B982">
        <f>-76.152679</f>
        <v>-76.152679000000006</v>
      </c>
    </row>
    <row r="983" spans="1:2" x14ac:dyDescent="0.25">
      <c r="A983">
        <v>2915</v>
      </c>
      <c r="B983">
        <f>-76.797005</f>
        <v>-76.797004999999999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25409</dc:creator>
  <cp:lastModifiedBy>25409</cp:lastModifiedBy>
  <dcterms:created xsi:type="dcterms:W3CDTF">2019-08-04T11:05:02Z</dcterms:created>
  <dcterms:modified xsi:type="dcterms:W3CDTF">2019-08-04T11:08:15Z</dcterms:modified>
</cp:coreProperties>
</file>