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1 четверть" sheetId="1" r:id="rId1"/>
    <sheet name="2 четверть" sheetId="2" r:id="rId2"/>
    <sheet name="3 четверть" sheetId="3" r:id="rId3"/>
    <sheet name="4 четверть" sheetId="4" r:id="rId4"/>
    <sheet name="годовые" sheetId="5" r:id="rId5"/>
  </sheets>
  <calcPr calcId="124519"/>
</workbook>
</file>

<file path=xl/calcChain.xml><?xml version="1.0" encoding="utf-8"?>
<calcChain xmlns="http://schemas.openxmlformats.org/spreadsheetml/2006/main">
  <c r="C9" i="5"/>
  <c r="D9"/>
  <c r="E9"/>
  <c r="F9"/>
  <c r="B9"/>
  <c r="E5"/>
  <c r="E6"/>
  <c r="E8"/>
  <c r="F5"/>
  <c r="F6"/>
  <c r="F8"/>
  <c r="D3"/>
  <c r="D4"/>
  <c r="D5"/>
  <c r="D6"/>
  <c r="D7"/>
  <c r="D8"/>
  <c r="D2"/>
  <c r="C3"/>
  <c r="C4"/>
  <c r="C5"/>
  <c r="C6"/>
  <c r="C7"/>
  <c r="C8"/>
  <c r="C2"/>
  <c r="B3"/>
  <c r="B4"/>
  <c r="B5"/>
  <c r="B6"/>
  <c r="B7"/>
  <c r="B8"/>
  <c r="B2"/>
  <c r="S7" i="3"/>
  <c r="X19" i="1"/>
  <c r="X18"/>
  <c r="X18" i="4"/>
  <c r="AA18" i="3"/>
  <c r="X18" i="2"/>
  <c r="P19"/>
  <c r="P20"/>
  <c r="P21"/>
  <c r="P22"/>
  <c r="P23"/>
  <c r="P24"/>
  <c r="P18"/>
  <c r="P24" i="4"/>
  <c r="P23"/>
  <c r="X22"/>
  <c r="T22"/>
  <c r="P22"/>
  <c r="X21"/>
  <c r="T21"/>
  <c r="P21"/>
  <c r="X20"/>
  <c r="T20"/>
  <c r="P20"/>
  <c r="X19"/>
  <c r="T19"/>
  <c r="P19"/>
  <c r="T18"/>
  <c r="P18"/>
  <c r="P11"/>
  <c r="P10"/>
  <c r="E7" i="5" s="1"/>
  <c r="F7" s="1"/>
  <c r="X9" i="4"/>
  <c r="T9"/>
  <c r="P9"/>
  <c r="X8"/>
  <c r="T8"/>
  <c r="P8"/>
  <c r="X7"/>
  <c r="T7"/>
  <c r="P7"/>
  <c r="E4" i="5" s="1"/>
  <c r="F4" s="1"/>
  <c r="X6" i="4"/>
  <c r="T6"/>
  <c r="P6"/>
  <c r="E3" i="5" s="1"/>
  <c r="F3" s="1"/>
  <c r="X5" i="4"/>
  <c r="T5"/>
  <c r="P5"/>
  <c r="E2" i="5" s="1"/>
  <c r="F2" s="1"/>
  <c r="S24" i="3"/>
  <c r="S23"/>
  <c r="AA22"/>
  <c r="W22"/>
  <c r="S22"/>
  <c r="AA21"/>
  <c r="W21"/>
  <c r="S21"/>
  <c r="AA20"/>
  <c r="W20"/>
  <c r="S20"/>
  <c r="AA19"/>
  <c r="W19"/>
  <c r="S19"/>
  <c r="W18"/>
  <c r="S18"/>
  <c r="S11"/>
  <c r="S10"/>
  <c r="AA9"/>
  <c r="W9"/>
  <c r="S9"/>
  <c r="AA8"/>
  <c r="W8"/>
  <c r="S8"/>
  <c r="AA7"/>
  <c r="W7"/>
  <c r="AA6"/>
  <c r="W6"/>
  <c r="S6"/>
  <c r="AA5"/>
  <c r="W5"/>
  <c r="S5"/>
  <c r="X22" i="2"/>
  <c r="T22"/>
  <c r="X21"/>
  <c r="T21"/>
  <c r="X20"/>
  <c r="T20"/>
  <c r="X19"/>
  <c r="T19"/>
  <c r="T18"/>
  <c r="M11"/>
  <c r="M10"/>
  <c r="U9"/>
  <c r="Q9"/>
  <c r="M9"/>
  <c r="U8"/>
  <c r="Q8"/>
  <c r="M8"/>
  <c r="U7"/>
  <c r="Q7"/>
  <c r="M7"/>
  <c r="U6"/>
  <c r="Q6"/>
  <c r="M6"/>
  <c r="U5"/>
  <c r="Q5"/>
  <c r="M5"/>
  <c r="X22" i="1"/>
  <c r="X21"/>
  <c r="X20"/>
  <c r="T22"/>
  <c r="T21"/>
  <c r="T20"/>
  <c r="T19"/>
  <c r="T18"/>
  <c r="X9"/>
  <c r="X8"/>
  <c r="X7"/>
  <c r="X6"/>
  <c r="X5"/>
  <c r="T9"/>
  <c r="T8"/>
  <c r="T7"/>
  <c r="T6"/>
  <c r="T5"/>
  <c r="P8"/>
  <c r="P9"/>
  <c r="P10"/>
  <c r="P11"/>
  <c r="P6"/>
  <c r="P7"/>
  <c r="P19"/>
  <c r="P20"/>
  <c r="P21"/>
  <c r="P22"/>
  <c r="P23"/>
  <c r="P24"/>
  <c r="P18"/>
  <c r="P5"/>
</calcChain>
</file>

<file path=xl/sharedStrings.xml><?xml version="1.0" encoding="utf-8"?>
<sst xmlns="http://schemas.openxmlformats.org/spreadsheetml/2006/main" count="168" uniqueCount="59">
  <si>
    <t>предмет</t>
  </si>
  <si>
    <t>неделя</t>
  </si>
  <si>
    <t>оценки</t>
  </si>
  <si>
    <t>математика</t>
  </si>
  <si>
    <t>русский язык</t>
  </si>
  <si>
    <t>русская литература</t>
  </si>
  <si>
    <t xml:space="preserve">белорусский язык </t>
  </si>
  <si>
    <t>белорусская литература</t>
  </si>
  <si>
    <t>немецкий язык</t>
  </si>
  <si>
    <t>человек и мир</t>
  </si>
  <si>
    <t>04.09.17-10.09.17</t>
  </si>
  <si>
    <t>печатный дневник</t>
  </si>
  <si>
    <t>электронный дневник</t>
  </si>
  <si>
    <t>11.09.17-17.09.17</t>
  </si>
  <si>
    <t>18.09.17-24.09.17</t>
  </si>
  <si>
    <t>25.09.17-01.10.17</t>
  </si>
  <si>
    <t>02.10.17-08.10.17</t>
  </si>
  <si>
    <t>09.10.17-15.10.17</t>
  </si>
  <si>
    <t>16.10.17-22.10.17</t>
  </si>
  <si>
    <t>23.10.17-29.10.17</t>
  </si>
  <si>
    <t>I четверть</t>
  </si>
  <si>
    <t>06.11.17-12.11.17</t>
  </si>
  <si>
    <t>II четверть</t>
  </si>
  <si>
    <t>IVчетверть</t>
  </si>
  <si>
    <t>IV четверть</t>
  </si>
  <si>
    <t>III четверть</t>
  </si>
  <si>
    <t>13.11.17-19.11.17</t>
  </si>
  <si>
    <t>20.11.17-26.11.17</t>
  </si>
  <si>
    <t>27.11.17-03.12.17</t>
  </si>
  <si>
    <t>04.12.17-10.12.17</t>
  </si>
  <si>
    <t>11.12.17-17.12.17</t>
  </si>
  <si>
    <t>18.12.17-24.12.17</t>
  </si>
  <si>
    <t>08.01.18-14.01.18</t>
  </si>
  <si>
    <t>15.01.18-21.01.18</t>
  </si>
  <si>
    <t>22.01.18-28.01.18</t>
  </si>
  <si>
    <t>29.01.18-04.02.18</t>
  </si>
  <si>
    <t>05.02.18-11.02.18</t>
  </si>
  <si>
    <t>12.02.18-18.02.18</t>
  </si>
  <si>
    <t>19.02.18-25.02.18</t>
  </si>
  <si>
    <t>26.02.18-04.03.18</t>
  </si>
  <si>
    <t>05.03.18-11.03.18</t>
  </si>
  <si>
    <t>12.03.18-18.03.18</t>
  </si>
  <si>
    <t>19.03.18-25.03.18</t>
  </si>
  <si>
    <t>ГОДОВАЯ</t>
  </si>
  <si>
    <t>8!</t>
  </si>
  <si>
    <t>10!</t>
  </si>
  <si>
    <t>02.04.18-08.04.18</t>
  </si>
  <si>
    <t>09.04.18-15.04.18</t>
  </si>
  <si>
    <t>16.04.18-22.04.18</t>
  </si>
  <si>
    <t>23.04.18-29.04.18</t>
  </si>
  <si>
    <t>30.04.18-06.05.18</t>
  </si>
  <si>
    <t>07.05.18-13.05.18</t>
  </si>
  <si>
    <t>14.05.18-20.05.18</t>
  </si>
  <si>
    <t>1 четверть</t>
  </si>
  <si>
    <t>2 четверть</t>
  </si>
  <si>
    <t>3 четверть</t>
  </si>
  <si>
    <t>4 четверть</t>
  </si>
  <si>
    <t>годовая</t>
  </si>
  <si>
    <t>средний балл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</si>
</sst>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charset val="204"/>
      <scheme val="minor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90"/>
    </xf>
    <xf numFmtId="0" fontId="1" fillId="0" borderId="1" xfId="0" applyFont="1" applyBorder="1"/>
    <xf numFmtId="0" fontId="1" fillId="0" borderId="1" xfId="0" applyFont="1" applyBorder="1" applyAlignment="1">
      <alignment horizontal="center" textRotation="90"/>
    </xf>
    <xf numFmtId="0" fontId="1" fillId="0" borderId="1" xfId="0" applyFont="1" applyBorder="1" applyAlignment="1">
      <alignment textRotation="90"/>
    </xf>
    <xf numFmtId="164" fontId="1" fillId="0" borderId="1" xfId="0" applyNumberFormat="1" applyFont="1" applyBorder="1"/>
    <xf numFmtId="0" fontId="2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horizontal="center" textRotation="90"/>
    </xf>
    <xf numFmtId="0" fontId="1" fillId="0" borderId="1" xfId="0" applyFont="1" applyBorder="1" applyAlignment="1">
      <alignment horizontal="center" textRotation="90"/>
    </xf>
    <xf numFmtId="0" fontId="2" fillId="0" borderId="1" xfId="0" applyFont="1" applyBorder="1" applyAlignment="1">
      <alignment textRotation="90"/>
    </xf>
    <xf numFmtId="0" fontId="2" fillId="0" borderId="1" xfId="0" applyFont="1" applyBorder="1"/>
    <xf numFmtId="0" fontId="1" fillId="0" borderId="1" xfId="0" applyFont="1" applyBorder="1" applyAlignment="1">
      <alignment horizontal="center" textRotation="90"/>
    </xf>
    <xf numFmtId="0" fontId="1" fillId="2" borderId="1" xfId="0" applyFont="1" applyFill="1" applyBorder="1"/>
    <xf numFmtId="0" fontId="1" fillId="3" borderId="1" xfId="0" applyFont="1" applyFill="1" applyBorder="1"/>
    <xf numFmtId="0" fontId="1" fillId="0" borderId="2" xfId="0" applyFont="1" applyBorder="1" applyAlignment="1">
      <alignment textRotation="90"/>
    </xf>
    <xf numFmtId="164" fontId="1" fillId="0" borderId="1" xfId="0" applyNumberFormat="1" applyFont="1" applyFill="1" applyBorder="1"/>
    <xf numFmtId="0" fontId="0" fillId="0" borderId="1" xfId="0" applyBorder="1"/>
    <xf numFmtId="1" fontId="0" fillId="0" borderId="1" xfId="0" applyNumberFormat="1" applyBorder="1"/>
    <xf numFmtId="1" fontId="3" fillId="0" borderId="1" xfId="0" applyNumberFormat="1" applyFont="1" applyBorder="1"/>
    <xf numFmtId="0" fontId="1" fillId="0" borderId="2" xfId="0" applyFont="1" applyBorder="1" applyAlignment="1">
      <alignment horizontal="center" textRotation="90"/>
    </xf>
    <xf numFmtId="0" fontId="1" fillId="0" borderId="4" xfId="0" applyFont="1" applyBorder="1" applyAlignment="1">
      <alignment horizontal="center" textRotation="9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textRotation="90"/>
    </xf>
    <xf numFmtId="0" fontId="1" fillId="0" borderId="3" xfId="0" applyFont="1" applyBorder="1" applyAlignment="1">
      <alignment horizontal="center" textRotation="9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4"/>
  <sheetViews>
    <sheetView tabSelected="1" workbookViewId="0">
      <selection activeCell="O7" sqref="O7"/>
    </sheetView>
  </sheetViews>
  <sheetFormatPr defaultRowHeight="14.25"/>
  <cols>
    <col min="1" max="1" width="28" style="1" customWidth="1"/>
    <col min="2" max="43" width="3.7109375" style="1" customWidth="1"/>
    <col min="44" max="16384" width="9.140625" style="1"/>
  </cols>
  <sheetData>
    <row r="1" spans="1:24">
      <c r="A1" s="1" t="s">
        <v>12</v>
      </c>
    </row>
    <row r="2" spans="1:24">
      <c r="A2" s="23" t="s">
        <v>0</v>
      </c>
      <c r="B2" s="29" t="s">
        <v>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24" ht="91.5">
      <c r="A3" s="23"/>
      <c r="B3" s="9" t="s">
        <v>10</v>
      </c>
      <c r="C3" s="9" t="s">
        <v>13</v>
      </c>
      <c r="D3" s="5" t="s">
        <v>14</v>
      </c>
      <c r="E3" s="24" t="s">
        <v>15</v>
      </c>
      <c r="F3" s="24"/>
      <c r="G3" s="24" t="s">
        <v>16</v>
      </c>
      <c r="H3" s="24"/>
      <c r="I3" s="24"/>
      <c r="J3" s="24" t="s">
        <v>17</v>
      </c>
      <c r="K3" s="24"/>
      <c r="L3" s="21" t="s">
        <v>18</v>
      </c>
      <c r="M3" s="22"/>
      <c r="N3" s="21" t="s">
        <v>19</v>
      </c>
      <c r="O3" s="22"/>
      <c r="P3" s="5" t="s">
        <v>20</v>
      </c>
      <c r="Q3" s="11" t="s">
        <v>20</v>
      </c>
      <c r="R3" s="2"/>
    </row>
    <row r="4" spans="1:24">
      <c r="A4" s="23"/>
      <c r="B4" s="26" t="s">
        <v>2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8"/>
    </row>
    <row r="5" spans="1:24">
      <c r="A5" s="3" t="s">
        <v>3</v>
      </c>
      <c r="B5" s="3">
        <v>7</v>
      </c>
      <c r="C5" s="3">
        <v>7</v>
      </c>
      <c r="D5" s="3">
        <v>7</v>
      </c>
      <c r="E5" s="3"/>
      <c r="F5" s="3"/>
      <c r="G5" s="3">
        <v>7</v>
      </c>
      <c r="H5" s="3">
        <v>9</v>
      </c>
      <c r="I5" s="3">
        <v>8</v>
      </c>
      <c r="J5" s="3">
        <v>8</v>
      </c>
      <c r="K5" s="3">
        <v>8</v>
      </c>
      <c r="L5" s="3">
        <v>10</v>
      </c>
      <c r="M5" s="3"/>
      <c r="N5" s="3"/>
      <c r="O5" s="3"/>
      <c r="P5" s="6">
        <f>SUM(B5:N5)/COUNT(B5:N5)</f>
        <v>7.8888888888888893</v>
      </c>
      <c r="Q5" s="12">
        <v>8</v>
      </c>
      <c r="S5" s="7">
        <v>10</v>
      </c>
      <c r="T5" s="1">
        <f>COUNTIF($B$5:$O$11,10)</f>
        <v>11</v>
      </c>
      <c r="W5" s="7">
        <v>5</v>
      </c>
      <c r="X5" s="1">
        <f>COUNTIF($B$5:$O$11,5)</f>
        <v>1</v>
      </c>
    </row>
    <row r="6" spans="1:24">
      <c r="A6" s="3" t="s">
        <v>4</v>
      </c>
      <c r="B6" s="3"/>
      <c r="C6" s="3"/>
      <c r="D6" s="3">
        <v>9</v>
      </c>
      <c r="E6" s="3">
        <v>6</v>
      </c>
      <c r="F6" s="3"/>
      <c r="G6" s="3">
        <v>10</v>
      </c>
      <c r="H6" s="3">
        <v>7</v>
      </c>
      <c r="I6" s="3"/>
      <c r="J6" s="3">
        <v>8</v>
      </c>
      <c r="K6" s="3"/>
      <c r="L6" s="3">
        <v>9</v>
      </c>
      <c r="M6" s="3"/>
      <c r="N6" s="3"/>
      <c r="O6" s="3"/>
      <c r="P6" s="6">
        <f t="shared" ref="P6:P11" si="0">SUM(B6:O6)/COUNT(B6:O6)</f>
        <v>8.1666666666666661</v>
      </c>
      <c r="Q6" s="12">
        <v>8</v>
      </c>
      <c r="S6" s="7">
        <v>9</v>
      </c>
      <c r="T6" s="1">
        <f>COUNTIF($B$5:$O$11,9)</f>
        <v>14</v>
      </c>
      <c r="W6" s="7">
        <v>4</v>
      </c>
      <c r="X6" s="1">
        <f>COUNTIF($B$5:$O$11,4)</f>
        <v>0</v>
      </c>
    </row>
    <row r="7" spans="1:24">
      <c r="A7" s="3" t="s">
        <v>5</v>
      </c>
      <c r="B7" s="3"/>
      <c r="C7" s="3"/>
      <c r="D7" s="3"/>
      <c r="E7" s="3">
        <v>10</v>
      </c>
      <c r="F7" s="3"/>
      <c r="G7" s="3">
        <v>9</v>
      </c>
      <c r="H7" s="3">
        <v>10</v>
      </c>
      <c r="I7" s="3"/>
      <c r="J7" s="3">
        <v>9</v>
      </c>
      <c r="K7" s="3">
        <v>10</v>
      </c>
      <c r="L7" s="3">
        <v>10</v>
      </c>
      <c r="M7" s="3"/>
      <c r="N7" s="3">
        <v>9</v>
      </c>
      <c r="O7" s="3">
        <v>5</v>
      </c>
      <c r="P7" s="6">
        <f t="shared" si="0"/>
        <v>9</v>
      </c>
      <c r="Q7" s="12">
        <v>9</v>
      </c>
      <c r="S7" s="7">
        <v>8</v>
      </c>
      <c r="T7" s="1">
        <f>COUNTIF($B$5:$O$11,8)</f>
        <v>9</v>
      </c>
      <c r="W7" s="7">
        <v>3</v>
      </c>
      <c r="X7" s="1">
        <f>COUNTIF($B$5:$O$11,3)</f>
        <v>0</v>
      </c>
    </row>
    <row r="8" spans="1:24">
      <c r="A8" s="3" t="s">
        <v>6</v>
      </c>
      <c r="B8" s="3"/>
      <c r="C8" s="3">
        <v>9</v>
      </c>
      <c r="D8" s="3">
        <v>7</v>
      </c>
      <c r="E8" s="3">
        <v>9</v>
      </c>
      <c r="F8" s="3">
        <v>6</v>
      </c>
      <c r="G8" s="3">
        <v>9</v>
      </c>
      <c r="H8" s="3">
        <v>8</v>
      </c>
      <c r="I8" s="3"/>
      <c r="J8" s="3">
        <v>10</v>
      </c>
      <c r="K8" s="3"/>
      <c r="L8" s="3">
        <v>7</v>
      </c>
      <c r="M8" s="3"/>
      <c r="N8" s="3"/>
      <c r="O8" s="3"/>
      <c r="P8" s="6">
        <f t="shared" si="0"/>
        <v>8.125</v>
      </c>
      <c r="Q8" s="12">
        <v>8</v>
      </c>
      <c r="S8" s="7">
        <v>7</v>
      </c>
      <c r="T8" s="1">
        <f>COUNTIF($B$5:$O$11,7)</f>
        <v>8</v>
      </c>
      <c r="W8" s="7">
        <v>2</v>
      </c>
      <c r="X8" s="1">
        <f>COUNTIF($B$5:$O$11,2)</f>
        <v>0</v>
      </c>
    </row>
    <row r="9" spans="1:24">
      <c r="A9" s="3" t="s">
        <v>7</v>
      </c>
      <c r="B9" s="3"/>
      <c r="C9" s="3">
        <v>9</v>
      </c>
      <c r="D9" s="3"/>
      <c r="E9" s="3">
        <v>9</v>
      </c>
      <c r="F9" s="3"/>
      <c r="G9" s="3">
        <v>10</v>
      </c>
      <c r="H9" s="3"/>
      <c r="I9" s="3"/>
      <c r="J9" s="3"/>
      <c r="K9" s="3"/>
      <c r="L9" s="3">
        <v>9</v>
      </c>
      <c r="M9" s="3"/>
      <c r="N9" s="3"/>
      <c r="O9" s="3"/>
      <c r="P9" s="6">
        <f t="shared" si="0"/>
        <v>9.25</v>
      </c>
      <c r="Q9" s="12">
        <v>9</v>
      </c>
      <c r="S9" s="7">
        <v>6</v>
      </c>
      <c r="T9" s="1">
        <f>COUNTIF($B$5:$O$11,6)</f>
        <v>4</v>
      </c>
      <c r="W9" s="7">
        <v>1</v>
      </c>
      <c r="X9" s="1">
        <f>COUNTIF($B$5:$O$11,1)</f>
        <v>0</v>
      </c>
    </row>
    <row r="10" spans="1:24">
      <c r="A10" s="3" t="s">
        <v>8</v>
      </c>
      <c r="B10" s="3">
        <v>8</v>
      </c>
      <c r="C10" s="3"/>
      <c r="D10" s="3">
        <v>8</v>
      </c>
      <c r="E10" s="3">
        <v>6</v>
      </c>
      <c r="F10" s="3"/>
      <c r="G10" s="3">
        <v>6</v>
      </c>
      <c r="H10" s="3">
        <v>10</v>
      </c>
      <c r="I10" s="3"/>
      <c r="J10" s="3">
        <v>9</v>
      </c>
      <c r="K10" s="3"/>
      <c r="L10" s="3">
        <v>7</v>
      </c>
      <c r="M10" s="3">
        <v>9</v>
      </c>
      <c r="N10" s="3"/>
      <c r="O10" s="3"/>
      <c r="P10" s="6">
        <f t="shared" si="0"/>
        <v>7.875</v>
      </c>
      <c r="Q10" s="12">
        <v>8</v>
      </c>
    </row>
    <row r="11" spans="1:24">
      <c r="A11" s="3" t="s">
        <v>9</v>
      </c>
      <c r="B11" s="3"/>
      <c r="C11" s="3"/>
      <c r="D11" s="3">
        <v>10</v>
      </c>
      <c r="E11" s="3">
        <v>8</v>
      </c>
      <c r="F11" s="3"/>
      <c r="G11" s="3">
        <v>10</v>
      </c>
      <c r="H11" s="3"/>
      <c r="I11" s="3"/>
      <c r="J11" s="3"/>
      <c r="K11" s="3"/>
      <c r="L11" s="3">
        <v>8</v>
      </c>
      <c r="M11" s="3"/>
      <c r="N11" s="3"/>
      <c r="O11" s="3"/>
      <c r="P11" s="6">
        <f t="shared" si="0"/>
        <v>9</v>
      </c>
      <c r="Q11" s="12">
        <v>9</v>
      </c>
    </row>
    <row r="14" spans="1:24">
      <c r="A14" s="1" t="s">
        <v>11</v>
      </c>
    </row>
    <row r="15" spans="1:24">
      <c r="A15" s="23" t="s">
        <v>0</v>
      </c>
      <c r="B15" s="26" t="s">
        <v>1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8"/>
    </row>
    <row r="16" spans="1:24" ht="91.5">
      <c r="A16" s="23"/>
      <c r="B16" s="4" t="s">
        <v>10</v>
      </c>
      <c r="C16" s="4" t="s">
        <v>13</v>
      </c>
      <c r="D16" s="5" t="s">
        <v>14</v>
      </c>
      <c r="E16" s="5" t="s">
        <v>15</v>
      </c>
      <c r="F16" s="21" t="s">
        <v>16</v>
      </c>
      <c r="G16" s="25"/>
      <c r="H16" s="25"/>
      <c r="I16" s="22"/>
      <c r="J16" s="21" t="s">
        <v>17</v>
      </c>
      <c r="K16" s="22"/>
      <c r="L16" s="21" t="s">
        <v>18</v>
      </c>
      <c r="M16" s="22"/>
      <c r="N16" s="21" t="s">
        <v>19</v>
      </c>
      <c r="O16" s="22"/>
      <c r="P16" s="5" t="s">
        <v>20</v>
      </c>
    </row>
    <row r="17" spans="1:24">
      <c r="A17" s="23"/>
      <c r="B17" s="26" t="s">
        <v>2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8"/>
    </row>
    <row r="18" spans="1:24">
      <c r="A18" s="3" t="s">
        <v>3</v>
      </c>
      <c r="B18" s="3"/>
      <c r="C18" s="3">
        <v>7</v>
      </c>
      <c r="D18" s="3">
        <v>7</v>
      </c>
      <c r="E18" s="3">
        <v>7</v>
      </c>
      <c r="F18" s="3">
        <v>7</v>
      </c>
      <c r="G18" s="3">
        <v>9</v>
      </c>
      <c r="H18" s="3">
        <v>9</v>
      </c>
      <c r="I18" s="3">
        <v>8</v>
      </c>
      <c r="J18" s="3">
        <v>8</v>
      </c>
      <c r="K18" s="8">
        <v>8</v>
      </c>
      <c r="L18" s="3">
        <v>10</v>
      </c>
      <c r="M18" s="3"/>
      <c r="N18" s="3"/>
      <c r="O18" s="3"/>
      <c r="P18" s="6">
        <f>SUM(B18:N18)/COUNT(B18:N18)</f>
        <v>8</v>
      </c>
      <c r="S18" s="7">
        <v>10</v>
      </c>
      <c r="T18" s="1">
        <f>COUNTIF($B$18:$O$24,10)</f>
        <v>12</v>
      </c>
      <c r="W18" s="7">
        <v>5</v>
      </c>
      <c r="X18" s="1">
        <f>COUNTIF($B$18:N$24,5)</f>
        <v>0</v>
      </c>
    </row>
    <row r="19" spans="1:24">
      <c r="A19" s="3" t="s">
        <v>4</v>
      </c>
      <c r="B19" s="3"/>
      <c r="C19" s="8"/>
      <c r="D19" s="3">
        <v>9</v>
      </c>
      <c r="E19" s="3">
        <v>6</v>
      </c>
      <c r="F19" s="3">
        <v>10</v>
      </c>
      <c r="G19" s="3">
        <v>7</v>
      </c>
      <c r="H19" s="3"/>
      <c r="I19" s="3"/>
      <c r="J19" s="3">
        <v>8</v>
      </c>
      <c r="K19" s="3"/>
      <c r="L19" s="3">
        <v>9</v>
      </c>
      <c r="M19" s="3"/>
      <c r="N19" s="3"/>
      <c r="O19" s="3"/>
      <c r="P19" s="6">
        <f t="shared" ref="P19:P24" si="1">SUM(B19:N19)/COUNT(B19:N19)</f>
        <v>8.1666666666666661</v>
      </c>
      <c r="S19" s="7">
        <v>9</v>
      </c>
      <c r="T19" s="1">
        <f>COUNTIF($B$18:$O$24,9)</f>
        <v>11</v>
      </c>
      <c r="W19" s="7">
        <v>4</v>
      </c>
      <c r="X19" s="1">
        <f>COUNTIF($B$18:$O$24,4)</f>
        <v>0</v>
      </c>
    </row>
    <row r="20" spans="1:24">
      <c r="A20" s="3" t="s">
        <v>5</v>
      </c>
      <c r="B20" s="3"/>
      <c r="C20" s="3">
        <v>10</v>
      </c>
      <c r="D20" s="3"/>
      <c r="E20" s="3">
        <v>10</v>
      </c>
      <c r="F20" s="3">
        <v>9</v>
      </c>
      <c r="G20" s="3">
        <v>10</v>
      </c>
      <c r="H20" s="3"/>
      <c r="I20" s="3"/>
      <c r="J20" s="3">
        <v>10</v>
      </c>
      <c r="K20" s="3"/>
      <c r="L20" s="3">
        <v>10</v>
      </c>
      <c r="M20" s="3"/>
      <c r="N20" s="3">
        <v>9</v>
      </c>
      <c r="O20" s="3"/>
      <c r="P20" s="6">
        <f t="shared" si="1"/>
        <v>9.7142857142857135</v>
      </c>
      <c r="S20" s="7">
        <v>8</v>
      </c>
      <c r="T20" s="1">
        <f>COUNTIF($B$18:$O$24,8)</f>
        <v>10</v>
      </c>
      <c r="W20" s="7">
        <v>3</v>
      </c>
      <c r="X20" s="1">
        <f>COUNTIF($B$18:$O$24,3)</f>
        <v>0</v>
      </c>
    </row>
    <row r="21" spans="1:24">
      <c r="A21" s="3" t="s">
        <v>6</v>
      </c>
      <c r="B21" s="3"/>
      <c r="C21" s="3">
        <v>9</v>
      </c>
      <c r="D21" s="3">
        <v>7</v>
      </c>
      <c r="E21" s="3"/>
      <c r="F21" s="3">
        <v>9</v>
      </c>
      <c r="G21" s="3">
        <v>6</v>
      </c>
      <c r="H21" s="3">
        <v>9</v>
      </c>
      <c r="I21" s="3">
        <v>8</v>
      </c>
      <c r="J21" s="3">
        <v>10</v>
      </c>
      <c r="K21" s="3"/>
      <c r="L21" s="3">
        <v>8</v>
      </c>
      <c r="M21" s="3"/>
      <c r="N21" s="3"/>
      <c r="O21" s="3"/>
      <c r="P21" s="6">
        <f t="shared" si="1"/>
        <v>8.25</v>
      </c>
      <c r="S21" s="7">
        <v>7</v>
      </c>
      <c r="T21" s="1">
        <f>COUNTIF($B$18:$O$24,7)</f>
        <v>6</v>
      </c>
      <c r="W21" s="7">
        <v>2</v>
      </c>
      <c r="X21" s="1">
        <f>COUNTIF($B$18:$O$24,2)</f>
        <v>0</v>
      </c>
    </row>
    <row r="22" spans="1:24">
      <c r="A22" s="3" t="s">
        <v>7</v>
      </c>
      <c r="B22" s="3"/>
      <c r="C22" s="3">
        <v>9</v>
      </c>
      <c r="D22" s="3"/>
      <c r="E22" s="3"/>
      <c r="F22" s="3">
        <v>10</v>
      </c>
      <c r="G22" s="3"/>
      <c r="H22" s="3"/>
      <c r="I22" s="3"/>
      <c r="J22" s="3">
        <v>9</v>
      </c>
      <c r="K22" s="3"/>
      <c r="L22" s="3"/>
      <c r="M22" s="3"/>
      <c r="N22" s="3"/>
      <c r="O22" s="3"/>
      <c r="P22" s="6">
        <f t="shared" si="1"/>
        <v>9.3333333333333339</v>
      </c>
      <c r="S22" s="7">
        <v>6</v>
      </c>
      <c r="T22" s="1">
        <f>COUNTIF($B$18:$O$24,6)</f>
        <v>4</v>
      </c>
      <c r="W22" s="7">
        <v>1</v>
      </c>
      <c r="X22" s="1">
        <f>COUNTIF($B$18:$O$24,1)</f>
        <v>0</v>
      </c>
    </row>
    <row r="23" spans="1:24">
      <c r="A23" s="3" t="s">
        <v>8</v>
      </c>
      <c r="B23" s="3">
        <v>8</v>
      </c>
      <c r="C23" s="3"/>
      <c r="D23" s="3">
        <v>8</v>
      </c>
      <c r="E23" s="3">
        <v>6</v>
      </c>
      <c r="F23" s="3">
        <v>6</v>
      </c>
      <c r="G23" s="3">
        <v>10</v>
      </c>
      <c r="H23" s="3"/>
      <c r="I23" s="3"/>
      <c r="J23" s="3"/>
      <c r="K23" s="3"/>
      <c r="L23" s="3"/>
      <c r="M23" s="3"/>
      <c r="N23" s="3"/>
      <c r="O23" s="3"/>
      <c r="P23" s="6">
        <f t="shared" si="1"/>
        <v>7.6</v>
      </c>
    </row>
    <row r="24" spans="1:24">
      <c r="A24" s="3" t="s">
        <v>9</v>
      </c>
      <c r="B24" s="3"/>
      <c r="C24" s="3"/>
      <c r="D24" s="3">
        <v>10</v>
      </c>
      <c r="E24" s="3">
        <v>8</v>
      </c>
      <c r="F24" s="3">
        <v>10</v>
      </c>
      <c r="G24" s="3"/>
      <c r="H24" s="3"/>
      <c r="I24" s="3"/>
      <c r="J24" s="3"/>
      <c r="K24" s="3"/>
      <c r="L24" s="3">
        <v>8</v>
      </c>
      <c r="M24" s="3"/>
      <c r="N24" s="3"/>
      <c r="O24" s="3"/>
      <c r="P24" s="6">
        <f t="shared" si="1"/>
        <v>9</v>
      </c>
    </row>
  </sheetData>
  <mergeCells count="15">
    <mergeCell ref="N16:O16"/>
    <mergeCell ref="A2:A4"/>
    <mergeCell ref="A15:A17"/>
    <mergeCell ref="E3:F3"/>
    <mergeCell ref="G3:I3"/>
    <mergeCell ref="F16:I16"/>
    <mergeCell ref="J16:K16"/>
    <mergeCell ref="J3:K3"/>
    <mergeCell ref="B15:P15"/>
    <mergeCell ref="B17:P17"/>
    <mergeCell ref="B4:Q4"/>
    <mergeCell ref="B2:Q2"/>
    <mergeCell ref="L3:M3"/>
    <mergeCell ref="L16:M16"/>
    <mergeCell ref="N3:O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24"/>
  <sheetViews>
    <sheetView workbookViewId="0">
      <selection activeCell="N10" sqref="N10"/>
    </sheetView>
  </sheetViews>
  <sheetFormatPr defaultRowHeight="14.25"/>
  <cols>
    <col min="1" max="1" width="28" style="1" customWidth="1"/>
    <col min="2" max="15" width="3.7109375" style="1" customWidth="1"/>
    <col min="16" max="16" width="4.7109375" style="1" customWidth="1"/>
    <col min="17" max="43" width="3.7109375" style="1" customWidth="1"/>
    <col min="44" max="16384" width="9.140625" style="1"/>
  </cols>
  <sheetData>
    <row r="1" spans="1:21">
      <c r="A1" s="1" t="s">
        <v>12</v>
      </c>
    </row>
    <row r="2" spans="1:21">
      <c r="A2" s="23" t="s">
        <v>0</v>
      </c>
      <c r="B2" s="26" t="s">
        <v>1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8"/>
    </row>
    <row r="3" spans="1:21" ht="91.5">
      <c r="A3" s="23"/>
      <c r="B3" s="10" t="s">
        <v>21</v>
      </c>
      <c r="C3" s="21" t="s">
        <v>26</v>
      </c>
      <c r="D3" s="22"/>
      <c r="E3" s="5" t="s">
        <v>27</v>
      </c>
      <c r="F3" s="24" t="s">
        <v>28</v>
      </c>
      <c r="G3" s="24"/>
      <c r="H3" s="24" t="s">
        <v>29</v>
      </c>
      <c r="I3" s="24"/>
      <c r="J3" s="16" t="s">
        <v>30</v>
      </c>
      <c r="K3" s="21" t="s">
        <v>31</v>
      </c>
      <c r="L3" s="22"/>
      <c r="M3" s="5" t="s">
        <v>22</v>
      </c>
      <c r="N3" s="11" t="s">
        <v>22</v>
      </c>
      <c r="O3" s="2"/>
    </row>
    <row r="4" spans="1:21">
      <c r="A4" s="23"/>
      <c r="B4" s="26" t="s">
        <v>2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8"/>
    </row>
    <row r="5" spans="1:21">
      <c r="A5" s="3" t="s">
        <v>3</v>
      </c>
      <c r="B5" s="3">
        <v>9</v>
      </c>
      <c r="C5" s="3">
        <v>7</v>
      </c>
      <c r="D5" s="3"/>
      <c r="E5" s="3">
        <v>7</v>
      </c>
      <c r="F5" s="3">
        <v>9</v>
      </c>
      <c r="G5" s="3">
        <v>8</v>
      </c>
      <c r="H5" s="14">
        <v>5</v>
      </c>
      <c r="I5" s="3"/>
      <c r="J5" s="3">
        <v>9</v>
      </c>
      <c r="K5" s="3">
        <v>7</v>
      </c>
      <c r="L5" s="3">
        <v>9</v>
      </c>
      <c r="M5" s="6">
        <f t="shared" ref="M5:M11" si="0">SUM(B5:L5)/COUNT(B5:L5)</f>
        <v>7.7777777777777777</v>
      </c>
      <c r="N5" s="12">
        <v>8</v>
      </c>
      <c r="P5" s="7">
        <v>10</v>
      </c>
      <c r="Q5" s="1">
        <f>COUNTIF($B$5:$L$11,10)</f>
        <v>8</v>
      </c>
      <c r="T5" s="7">
        <v>5</v>
      </c>
      <c r="U5" s="1">
        <f>COUNTIF($B$5:$L$11,5)</f>
        <v>2</v>
      </c>
    </row>
    <row r="6" spans="1:21">
      <c r="A6" s="3" t="s">
        <v>4</v>
      </c>
      <c r="B6" s="3">
        <v>7</v>
      </c>
      <c r="C6" s="3">
        <v>8</v>
      </c>
      <c r="D6" s="3">
        <v>7</v>
      </c>
      <c r="E6" s="3">
        <v>10</v>
      </c>
      <c r="F6" s="14">
        <v>5</v>
      </c>
      <c r="G6" s="3"/>
      <c r="H6" s="3">
        <v>9</v>
      </c>
      <c r="I6" s="3">
        <v>8</v>
      </c>
      <c r="J6" s="3"/>
      <c r="K6" s="3"/>
      <c r="L6" s="3"/>
      <c r="M6" s="6">
        <f t="shared" si="0"/>
        <v>7.7142857142857144</v>
      </c>
      <c r="N6" s="12">
        <v>8</v>
      </c>
      <c r="P6" s="7">
        <v>9</v>
      </c>
      <c r="Q6" s="1">
        <f>COUNTIF($B$5:$L$11,9)</f>
        <v>12</v>
      </c>
      <c r="T6" s="7">
        <v>4</v>
      </c>
      <c r="U6" s="1">
        <f>COUNTIF($B$5:$L$11,4)</f>
        <v>0</v>
      </c>
    </row>
    <row r="7" spans="1:21">
      <c r="A7" s="3" t="s">
        <v>5</v>
      </c>
      <c r="B7" s="3"/>
      <c r="C7" s="3">
        <v>10</v>
      </c>
      <c r="D7" s="3"/>
      <c r="E7" s="3">
        <v>9</v>
      </c>
      <c r="F7" s="3"/>
      <c r="G7" s="3"/>
      <c r="H7" s="3">
        <v>10</v>
      </c>
      <c r="I7" s="3"/>
      <c r="J7" s="3">
        <v>9</v>
      </c>
      <c r="K7" s="3"/>
      <c r="L7" s="3"/>
      <c r="M7" s="6">
        <f t="shared" si="0"/>
        <v>9.5</v>
      </c>
      <c r="N7" s="12">
        <v>10</v>
      </c>
      <c r="P7" s="7">
        <v>8</v>
      </c>
      <c r="Q7" s="1">
        <f>COUNTIF($B$5:$L$11,8)</f>
        <v>9</v>
      </c>
      <c r="T7" s="7">
        <v>3</v>
      </c>
      <c r="U7" s="1">
        <f>COUNTIF($B$5:$L$11,3)</f>
        <v>0</v>
      </c>
    </row>
    <row r="8" spans="1:21">
      <c r="A8" s="3" t="s">
        <v>6</v>
      </c>
      <c r="B8" s="3">
        <v>7</v>
      </c>
      <c r="C8" s="3"/>
      <c r="D8" s="3"/>
      <c r="E8" s="3">
        <v>7</v>
      </c>
      <c r="F8" s="3">
        <v>8</v>
      </c>
      <c r="G8" s="3"/>
      <c r="H8" s="3"/>
      <c r="I8" s="3"/>
      <c r="J8" s="3"/>
      <c r="K8" s="3"/>
      <c r="L8" s="3"/>
      <c r="M8" s="6">
        <f t="shared" si="0"/>
        <v>7.333333333333333</v>
      </c>
      <c r="N8" s="12">
        <v>7</v>
      </c>
      <c r="P8" s="7">
        <v>7</v>
      </c>
      <c r="Q8" s="1">
        <f>COUNTIF($B$5:$L$11,7)</f>
        <v>7</v>
      </c>
      <c r="T8" s="7">
        <v>2</v>
      </c>
      <c r="U8" s="1">
        <f>COUNTIF($B$5:$L$11,2)</f>
        <v>1</v>
      </c>
    </row>
    <row r="9" spans="1:21">
      <c r="A9" s="3" t="s">
        <v>7</v>
      </c>
      <c r="B9" s="3"/>
      <c r="C9" s="3">
        <v>10</v>
      </c>
      <c r="D9" s="3"/>
      <c r="E9" s="3"/>
      <c r="F9" s="3">
        <v>10</v>
      </c>
      <c r="G9" s="3"/>
      <c r="H9" s="3">
        <v>10</v>
      </c>
      <c r="I9" s="3"/>
      <c r="J9" s="3">
        <v>9</v>
      </c>
      <c r="K9" s="3"/>
      <c r="L9" s="3"/>
      <c r="M9" s="6">
        <f t="shared" si="0"/>
        <v>9.75</v>
      </c>
      <c r="N9" s="12">
        <v>10</v>
      </c>
      <c r="P9" s="7">
        <v>6</v>
      </c>
      <c r="Q9" s="1">
        <f>COUNTIF($B$5:$L$11,6)</f>
        <v>0</v>
      </c>
      <c r="T9" s="7">
        <v>1</v>
      </c>
      <c r="U9" s="1">
        <f>COUNTIF($B$5:$L$11,1)</f>
        <v>0</v>
      </c>
    </row>
    <row r="10" spans="1:21">
      <c r="A10" s="3" t="s">
        <v>8</v>
      </c>
      <c r="B10" s="3"/>
      <c r="C10" s="3">
        <v>8</v>
      </c>
      <c r="D10" s="3">
        <v>9</v>
      </c>
      <c r="E10" s="3">
        <v>8</v>
      </c>
      <c r="F10" s="3">
        <v>8</v>
      </c>
      <c r="G10" s="3"/>
      <c r="H10" s="3">
        <v>8</v>
      </c>
      <c r="I10" s="15">
        <v>2</v>
      </c>
      <c r="J10" s="3">
        <v>9</v>
      </c>
      <c r="K10" s="3">
        <v>8</v>
      </c>
      <c r="L10" s="3">
        <v>9</v>
      </c>
      <c r="M10" s="6">
        <f t="shared" si="0"/>
        <v>7.666666666666667</v>
      </c>
      <c r="N10" s="12">
        <v>8</v>
      </c>
    </row>
    <row r="11" spans="1:21">
      <c r="A11" s="3" t="s">
        <v>9</v>
      </c>
      <c r="B11" s="3"/>
      <c r="C11" s="3">
        <v>10</v>
      </c>
      <c r="D11" s="3"/>
      <c r="E11" s="3">
        <v>10</v>
      </c>
      <c r="F11" s="3"/>
      <c r="G11" s="3"/>
      <c r="H11" s="3">
        <v>9</v>
      </c>
      <c r="I11" s="3"/>
      <c r="J11" s="3"/>
      <c r="K11" s="3"/>
      <c r="L11" s="3"/>
      <c r="M11" s="6">
        <f t="shared" si="0"/>
        <v>9.6666666666666661</v>
      </c>
      <c r="N11" s="12">
        <v>10</v>
      </c>
    </row>
    <row r="14" spans="1:21">
      <c r="A14" s="1" t="s">
        <v>11</v>
      </c>
    </row>
    <row r="15" spans="1:21">
      <c r="A15" s="23" t="s">
        <v>0</v>
      </c>
      <c r="B15" s="26" t="s">
        <v>1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8"/>
    </row>
    <row r="16" spans="1:21" ht="91.5">
      <c r="A16" s="23"/>
      <c r="B16" s="10" t="s">
        <v>21</v>
      </c>
      <c r="C16" s="21" t="s">
        <v>26</v>
      </c>
      <c r="D16" s="25"/>
      <c r="E16" s="22"/>
      <c r="F16" s="5" t="s">
        <v>27</v>
      </c>
      <c r="G16" s="21" t="s">
        <v>28</v>
      </c>
      <c r="H16" s="25"/>
      <c r="I16" s="22"/>
      <c r="J16" s="21" t="s">
        <v>29</v>
      </c>
      <c r="K16" s="22"/>
      <c r="L16" s="21" t="s">
        <v>30</v>
      </c>
      <c r="M16" s="22"/>
      <c r="N16" s="21" t="s">
        <v>31</v>
      </c>
      <c r="O16" s="22"/>
      <c r="P16" s="5" t="s">
        <v>22</v>
      </c>
    </row>
    <row r="17" spans="1:24">
      <c r="A17" s="23"/>
      <c r="B17" s="26" t="s">
        <v>2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8"/>
    </row>
    <row r="18" spans="1:24">
      <c r="A18" s="3" t="s">
        <v>3</v>
      </c>
      <c r="B18" s="8">
        <v>9</v>
      </c>
      <c r="C18" s="8">
        <v>7</v>
      </c>
      <c r="D18" s="3"/>
      <c r="E18" s="3"/>
      <c r="F18" s="3">
        <v>7</v>
      </c>
      <c r="G18" s="3">
        <v>9</v>
      </c>
      <c r="H18" s="3">
        <v>9</v>
      </c>
      <c r="I18" s="3">
        <v>8</v>
      </c>
      <c r="J18" s="3">
        <v>5</v>
      </c>
      <c r="K18" s="8"/>
      <c r="L18" s="3">
        <v>9</v>
      </c>
      <c r="M18" s="3"/>
      <c r="N18" s="3"/>
      <c r="O18" s="3"/>
      <c r="P18" s="6">
        <f>SUM(B18:O18)/COUNT(B18:O18)</f>
        <v>7.875</v>
      </c>
      <c r="S18" s="7">
        <v>10</v>
      </c>
      <c r="T18" s="1">
        <f>COUNTIF($B$18:$O$24,10)</f>
        <v>9</v>
      </c>
      <c r="W18" s="7">
        <v>5</v>
      </c>
      <c r="X18" s="1">
        <f>COUNTIF($B$18:N$24,5)</f>
        <v>2</v>
      </c>
    </row>
    <row r="19" spans="1:24">
      <c r="A19" s="3" t="s">
        <v>4</v>
      </c>
      <c r="B19" s="3"/>
      <c r="C19" s="8">
        <v>7</v>
      </c>
      <c r="D19" s="3">
        <v>8</v>
      </c>
      <c r="E19" s="3">
        <v>7</v>
      </c>
      <c r="F19" s="3">
        <v>10</v>
      </c>
      <c r="G19" s="3">
        <v>5</v>
      </c>
      <c r="H19" s="3"/>
      <c r="I19" s="3"/>
      <c r="J19" s="3">
        <v>9</v>
      </c>
      <c r="K19" s="3">
        <v>8</v>
      </c>
      <c r="L19" s="3">
        <v>9</v>
      </c>
      <c r="M19" s="3"/>
      <c r="N19" s="3"/>
      <c r="O19" s="3"/>
      <c r="P19" s="6">
        <f t="shared" ref="P19:P24" si="1">SUM(B19:O19)/COUNT(B19:O19)</f>
        <v>7.875</v>
      </c>
      <c r="S19" s="7">
        <v>9</v>
      </c>
      <c r="T19" s="1">
        <f>COUNTIF($B$18:$O$24,9)</f>
        <v>11</v>
      </c>
      <c r="W19" s="7">
        <v>4</v>
      </c>
      <c r="X19" s="1">
        <f>COUNTIF($B$18:$O$24,4)</f>
        <v>0</v>
      </c>
    </row>
    <row r="20" spans="1:24">
      <c r="A20" s="3" t="s">
        <v>5</v>
      </c>
      <c r="B20" s="3"/>
      <c r="C20" s="14">
        <v>10</v>
      </c>
      <c r="D20" s="3">
        <v>10</v>
      </c>
      <c r="E20" s="3"/>
      <c r="F20" s="3"/>
      <c r="G20" s="3">
        <v>10</v>
      </c>
      <c r="H20" s="3">
        <v>10</v>
      </c>
      <c r="I20" s="3"/>
      <c r="J20" s="3">
        <v>10</v>
      </c>
      <c r="K20" s="3"/>
      <c r="L20" s="3">
        <v>9</v>
      </c>
      <c r="M20" s="3">
        <v>9</v>
      </c>
      <c r="N20" s="3"/>
      <c r="O20" s="3"/>
      <c r="P20" s="6">
        <f t="shared" si="1"/>
        <v>9.7142857142857135</v>
      </c>
      <c r="S20" s="7">
        <v>8</v>
      </c>
      <c r="T20" s="1">
        <f>COUNTIF($B$18:$O$24,8)</f>
        <v>8</v>
      </c>
      <c r="W20" s="7">
        <v>3</v>
      </c>
      <c r="X20" s="1">
        <f>COUNTIF($B$18:$O$24,3)</f>
        <v>0</v>
      </c>
    </row>
    <row r="21" spans="1:24">
      <c r="A21" s="3" t="s">
        <v>6</v>
      </c>
      <c r="B21" s="3"/>
      <c r="C21" s="8">
        <v>7</v>
      </c>
      <c r="D21" s="3"/>
      <c r="E21" s="3"/>
      <c r="F21" s="3"/>
      <c r="G21" s="3"/>
      <c r="H21" s="3">
        <v>8</v>
      </c>
      <c r="I21" s="3"/>
      <c r="J21" s="3"/>
      <c r="K21" s="3"/>
      <c r="L21" s="3">
        <v>7</v>
      </c>
      <c r="M21" s="3"/>
      <c r="N21" s="3"/>
      <c r="O21" s="3"/>
      <c r="P21" s="6">
        <f t="shared" si="1"/>
        <v>7.333333333333333</v>
      </c>
      <c r="S21" s="7">
        <v>7</v>
      </c>
      <c r="T21" s="1">
        <f>COUNTIF($B$18:$O$24,7)</f>
        <v>6</v>
      </c>
      <c r="W21" s="7">
        <v>2</v>
      </c>
      <c r="X21" s="1">
        <f>COUNTIF($B$18:$O$24,2)</f>
        <v>1</v>
      </c>
    </row>
    <row r="22" spans="1:24">
      <c r="A22" s="3" t="s">
        <v>7</v>
      </c>
      <c r="B22" s="3"/>
      <c r="C22" s="3">
        <v>10</v>
      </c>
      <c r="D22" s="3"/>
      <c r="E22" s="3"/>
      <c r="F22" s="3"/>
      <c r="G22" s="3"/>
      <c r="H22" s="3"/>
      <c r="I22" s="3"/>
      <c r="J22" s="3">
        <v>10</v>
      </c>
      <c r="K22" s="3"/>
      <c r="L22" s="3"/>
      <c r="M22" s="3"/>
      <c r="N22" s="3"/>
      <c r="O22" s="3"/>
      <c r="P22" s="6">
        <f t="shared" si="1"/>
        <v>10</v>
      </c>
      <c r="S22" s="7">
        <v>6</v>
      </c>
      <c r="T22" s="1">
        <f>COUNTIF($B$18:$O$24,6)</f>
        <v>0</v>
      </c>
      <c r="W22" s="7">
        <v>1</v>
      </c>
      <c r="X22" s="1">
        <f>COUNTIF($B$18:$O$24,1)</f>
        <v>0</v>
      </c>
    </row>
    <row r="23" spans="1:24">
      <c r="A23" s="3" t="s">
        <v>8</v>
      </c>
      <c r="B23" s="3"/>
      <c r="C23" s="3">
        <v>8</v>
      </c>
      <c r="D23" s="3">
        <v>9</v>
      </c>
      <c r="E23" s="3"/>
      <c r="F23" s="3">
        <v>8</v>
      </c>
      <c r="G23" s="3">
        <v>8</v>
      </c>
      <c r="H23" s="3"/>
      <c r="I23" s="3"/>
      <c r="J23" s="3">
        <v>8</v>
      </c>
      <c r="K23" s="3">
        <v>2</v>
      </c>
      <c r="L23" s="3">
        <v>9</v>
      </c>
      <c r="M23" s="3"/>
      <c r="N23" s="3"/>
      <c r="O23" s="3"/>
      <c r="P23" s="6">
        <f t="shared" si="1"/>
        <v>7.4285714285714288</v>
      </c>
    </row>
    <row r="24" spans="1:24">
      <c r="A24" s="3" t="s">
        <v>9</v>
      </c>
      <c r="B24" s="3"/>
      <c r="C24" s="3">
        <v>10</v>
      </c>
      <c r="D24" s="3"/>
      <c r="E24" s="3"/>
      <c r="F24" s="3"/>
      <c r="G24" s="3"/>
      <c r="H24" s="3"/>
      <c r="I24" s="3"/>
      <c r="J24" s="3">
        <v>9</v>
      </c>
      <c r="K24" s="3"/>
      <c r="L24" s="3"/>
      <c r="M24" s="3"/>
      <c r="N24" s="3"/>
      <c r="O24" s="3"/>
      <c r="P24" s="6">
        <f t="shared" si="1"/>
        <v>9.5</v>
      </c>
    </row>
  </sheetData>
  <mergeCells count="15">
    <mergeCell ref="A2:A4"/>
    <mergeCell ref="C3:D3"/>
    <mergeCell ref="F3:G3"/>
    <mergeCell ref="H3:I3"/>
    <mergeCell ref="K3:L3"/>
    <mergeCell ref="B2:N2"/>
    <mergeCell ref="B4:N4"/>
    <mergeCell ref="A15:A17"/>
    <mergeCell ref="B15:P15"/>
    <mergeCell ref="J16:K16"/>
    <mergeCell ref="L16:M16"/>
    <mergeCell ref="N16:O16"/>
    <mergeCell ref="B17:P17"/>
    <mergeCell ref="C16:E16"/>
    <mergeCell ref="G16:I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24"/>
  <sheetViews>
    <sheetView workbookViewId="0">
      <selection activeCell="T5" sqref="T5"/>
    </sheetView>
  </sheetViews>
  <sheetFormatPr defaultRowHeight="14.25"/>
  <cols>
    <col min="1" max="1" width="28" style="1" customWidth="1"/>
    <col min="2" max="18" width="3.7109375" style="1" customWidth="1"/>
    <col min="19" max="19" width="5" style="1" customWidth="1"/>
    <col min="20" max="46" width="3.7109375" style="1" customWidth="1"/>
    <col min="47" max="16384" width="9.140625" style="1"/>
  </cols>
  <sheetData>
    <row r="1" spans="1:27">
      <c r="A1" s="1" t="s">
        <v>12</v>
      </c>
    </row>
    <row r="2" spans="1:27">
      <c r="A2" s="23" t="s">
        <v>0</v>
      </c>
      <c r="B2" s="29" t="s">
        <v>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</row>
    <row r="3" spans="1:27" ht="91.5" customHeight="1">
      <c r="A3" s="23"/>
      <c r="B3" s="21" t="s">
        <v>32</v>
      </c>
      <c r="C3" s="22"/>
      <c r="D3" s="21" t="s">
        <v>33</v>
      </c>
      <c r="E3" s="22"/>
      <c r="F3" s="21" t="s">
        <v>34</v>
      </c>
      <c r="G3" s="22"/>
      <c r="H3" s="21" t="s">
        <v>35</v>
      </c>
      <c r="I3" s="22"/>
      <c r="J3" s="21" t="s">
        <v>36</v>
      </c>
      <c r="K3" s="22"/>
      <c r="L3" s="5" t="s">
        <v>37</v>
      </c>
      <c r="M3" s="5" t="s">
        <v>38</v>
      </c>
      <c r="N3" s="21" t="s">
        <v>39</v>
      </c>
      <c r="O3" s="22"/>
      <c r="P3" s="5" t="s">
        <v>40</v>
      </c>
      <c r="Q3" s="5" t="s">
        <v>41</v>
      </c>
      <c r="R3" s="5" t="s">
        <v>42</v>
      </c>
      <c r="S3" s="5" t="s">
        <v>25</v>
      </c>
      <c r="T3" s="11" t="s">
        <v>25</v>
      </c>
      <c r="U3" s="2"/>
    </row>
    <row r="4" spans="1:27">
      <c r="A4" s="23"/>
      <c r="B4" s="26" t="s">
        <v>2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8"/>
    </row>
    <row r="5" spans="1:27">
      <c r="A5" s="3" t="s">
        <v>3</v>
      </c>
      <c r="B5" s="3">
        <v>9</v>
      </c>
      <c r="C5" s="3">
        <v>10</v>
      </c>
      <c r="D5" s="3"/>
      <c r="E5" s="3"/>
      <c r="F5" s="8">
        <v>6</v>
      </c>
      <c r="G5" s="3"/>
      <c r="H5" s="3">
        <v>8</v>
      </c>
      <c r="I5" s="3"/>
      <c r="J5" s="3">
        <v>9</v>
      </c>
      <c r="K5" s="3">
        <v>7</v>
      </c>
      <c r="L5" s="3">
        <v>9</v>
      </c>
      <c r="M5" s="3">
        <v>8</v>
      </c>
      <c r="N5" s="3">
        <v>6</v>
      </c>
      <c r="O5" s="3">
        <v>8</v>
      </c>
      <c r="P5" s="3">
        <v>8</v>
      </c>
      <c r="Q5" s="3">
        <v>9</v>
      </c>
      <c r="R5" s="3">
        <v>6</v>
      </c>
      <c r="S5" s="6">
        <f>SUM(B5:N5)/COUNT(B5:N5)</f>
        <v>8</v>
      </c>
      <c r="T5" s="12">
        <v>8</v>
      </c>
      <c r="V5" s="7">
        <v>10</v>
      </c>
      <c r="W5" s="1">
        <f>COUNTIF($B$5:$R$11,10)</f>
        <v>15</v>
      </c>
      <c r="Z5" s="7">
        <v>5</v>
      </c>
      <c r="AA5" s="1">
        <f>COUNTIF($B$5:$R$11,5)</f>
        <v>2</v>
      </c>
    </row>
    <row r="6" spans="1:27">
      <c r="A6" s="3" t="s">
        <v>4</v>
      </c>
      <c r="B6" s="3"/>
      <c r="C6" s="3"/>
      <c r="D6" s="3">
        <v>8</v>
      </c>
      <c r="E6" s="3"/>
      <c r="F6" s="3">
        <v>8</v>
      </c>
      <c r="G6" s="3">
        <v>5</v>
      </c>
      <c r="H6" s="3">
        <v>7</v>
      </c>
      <c r="I6" s="3"/>
      <c r="J6" s="3">
        <v>10</v>
      </c>
      <c r="K6" s="3">
        <v>8</v>
      </c>
      <c r="L6" s="3">
        <v>7</v>
      </c>
      <c r="M6" s="3">
        <v>8</v>
      </c>
      <c r="N6" s="3"/>
      <c r="O6" s="3"/>
      <c r="P6" s="3">
        <v>7</v>
      </c>
      <c r="Q6" s="3">
        <v>6</v>
      </c>
      <c r="R6" s="3"/>
      <c r="S6" s="6">
        <f t="shared" ref="S6:S11" si="0">SUM(B6:R6)/COUNT(B6:R6)</f>
        <v>7.4</v>
      </c>
      <c r="T6" s="12">
        <v>7</v>
      </c>
      <c r="V6" s="7">
        <v>9</v>
      </c>
      <c r="W6" s="1">
        <f>COUNTIF($B$5:$R$11,9)</f>
        <v>17</v>
      </c>
      <c r="Z6" s="7">
        <v>4</v>
      </c>
      <c r="AA6" s="1">
        <f>COUNTIF($B$5:$R$11,4)</f>
        <v>0</v>
      </c>
    </row>
    <row r="7" spans="1:27">
      <c r="A7" s="3" t="s">
        <v>5</v>
      </c>
      <c r="B7" s="3"/>
      <c r="C7" s="3"/>
      <c r="D7" s="3"/>
      <c r="E7" s="3"/>
      <c r="F7" s="3"/>
      <c r="G7" s="3"/>
      <c r="H7" s="3">
        <v>9</v>
      </c>
      <c r="I7" s="3"/>
      <c r="J7" s="3">
        <v>9</v>
      </c>
      <c r="K7" s="3"/>
      <c r="L7" s="3">
        <v>10</v>
      </c>
      <c r="M7" s="3"/>
      <c r="N7" s="3">
        <v>9</v>
      </c>
      <c r="O7" s="3"/>
      <c r="P7" s="3">
        <v>10</v>
      </c>
      <c r="Q7" s="3"/>
      <c r="R7" s="3">
        <v>10</v>
      </c>
      <c r="S7" s="6">
        <f t="shared" si="0"/>
        <v>9.5</v>
      </c>
      <c r="T7" s="12">
        <v>10</v>
      </c>
      <c r="V7" s="7">
        <v>8</v>
      </c>
      <c r="W7" s="1">
        <f>COUNTIF($B$5:$R$11,8)</f>
        <v>20</v>
      </c>
      <c r="Z7" s="7">
        <v>3</v>
      </c>
      <c r="AA7" s="1">
        <f>COUNTIF($B$5:$R$11,3)</f>
        <v>0</v>
      </c>
    </row>
    <row r="8" spans="1:27">
      <c r="A8" s="3" t="s">
        <v>6</v>
      </c>
      <c r="B8" s="3">
        <v>7</v>
      </c>
      <c r="C8" s="3"/>
      <c r="D8" s="3">
        <v>10</v>
      </c>
      <c r="E8" s="3">
        <v>8</v>
      </c>
      <c r="F8" s="3">
        <v>8</v>
      </c>
      <c r="G8" s="3"/>
      <c r="H8" s="3">
        <v>8</v>
      </c>
      <c r="I8" s="3">
        <v>8</v>
      </c>
      <c r="J8" s="3">
        <v>8</v>
      </c>
      <c r="K8" s="3"/>
      <c r="L8" s="3">
        <v>8</v>
      </c>
      <c r="M8" s="3">
        <v>8</v>
      </c>
      <c r="N8" s="3">
        <v>9</v>
      </c>
      <c r="O8" s="3"/>
      <c r="P8" s="3">
        <v>8</v>
      </c>
      <c r="Q8" s="3">
        <v>8</v>
      </c>
      <c r="R8" s="3">
        <v>7</v>
      </c>
      <c r="S8" s="6">
        <f t="shared" si="0"/>
        <v>8.0769230769230766</v>
      </c>
      <c r="T8" s="12">
        <v>8</v>
      </c>
      <c r="V8" s="7">
        <v>7</v>
      </c>
      <c r="W8" s="1">
        <f>COUNTIF($B$5:$R$11,7)</f>
        <v>8</v>
      </c>
      <c r="Z8" s="7">
        <v>2</v>
      </c>
      <c r="AA8" s="1">
        <f>COUNTIF($B$5:$R$11,2)</f>
        <v>1</v>
      </c>
    </row>
    <row r="9" spans="1:27">
      <c r="A9" s="3" t="s">
        <v>7</v>
      </c>
      <c r="B9" s="3">
        <v>10</v>
      </c>
      <c r="C9" s="3"/>
      <c r="D9" s="3"/>
      <c r="E9" s="3"/>
      <c r="F9" s="3">
        <v>8</v>
      </c>
      <c r="G9" s="3"/>
      <c r="H9" s="3">
        <v>9</v>
      </c>
      <c r="I9" s="3"/>
      <c r="J9" s="3">
        <v>9</v>
      </c>
      <c r="K9" s="3"/>
      <c r="L9" s="3">
        <v>10</v>
      </c>
      <c r="M9" s="3"/>
      <c r="N9" s="3">
        <v>8</v>
      </c>
      <c r="O9" s="3"/>
      <c r="P9" s="3"/>
      <c r="Q9" s="3">
        <v>9</v>
      </c>
      <c r="R9" s="3"/>
      <c r="S9" s="17">
        <f t="shared" si="0"/>
        <v>9</v>
      </c>
      <c r="T9" s="12">
        <v>9</v>
      </c>
      <c r="V9" s="7">
        <v>6</v>
      </c>
      <c r="W9" s="1">
        <f>COUNTIF($B$5:$R$11,6)</f>
        <v>5</v>
      </c>
      <c r="Z9" s="7">
        <v>1</v>
      </c>
      <c r="AA9" s="1">
        <f>COUNTIF($B$5:$R$11,1)</f>
        <v>0</v>
      </c>
    </row>
    <row r="10" spans="1:27">
      <c r="A10" s="3" t="s">
        <v>8</v>
      </c>
      <c r="B10" s="3">
        <v>9</v>
      </c>
      <c r="C10" s="3"/>
      <c r="D10" s="3">
        <v>9</v>
      </c>
      <c r="E10" s="3">
        <v>7</v>
      </c>
      <c r="F10" s="3">
        <v>2</v>
      </c>
      <c r="G10" s="8">
        <v>7</v>
      </c>
      <c r="H10" s="3">
        <v>9</v>
      </c>
      <c r="I10" s="3"/>
      <c r="J10" s="3">
        <v>10</v>
      </c>
      <c r="K10" s="3">
        <v>5</v>
      </c>
      <c r="L10" s="3">
        <v>9</v>
      </c>
      <c r="M10" s="3">
        <v>9</v>
      </c>
      <c r="N10" s="3">
        <v>6</v>
      </c>
      <c r="O10" s="3"/>
      <c r="P10" s="3">
        <v>9</v>
      </c>
      <c r="Q10" s="3">
        <v>10</v>
      </c>
      <c r="R10" s="3">
        <v>10</v>
      </c>
      <c r="S10" s="17">
        <f t="shared" si="0"/>
        <v>7.9285714285714288</v>
      </c>
      <c r="T10" s="12">
        <v>8</v>
      </c>
    </row>
    <row r="11" spans="1:27">
      <c r="A11" s="3" t="s">
        <v>9</v>
      </c>
      <c r="B11" s="3"/>
      <c r="C11" s="3"/>
      <c r="D11" s="3">
        <v>8</v>
      </c>
      <c r="E11" s="3"/>
      <c r="F11" s="3"/>
      <c r="G11" s="3"/>
      <c r="H11" s="3"/>
      <c r="I11" s="3"/>
      <c r="J11" s="3">
        <v>10</v>
      </c>
      <c r="K11" s="3"/>
      <c r="L11" s="3"/>
      <c r="M11" s="3">
        <v>10</v>
      </c>
      <c r="N11" s="3"/>
      <c r="O11" s="3"/>
      <c r="P11" s="3"/>
      <c r="Q11" s="3">
        <v>10</v>
      </c>
      <c r="R11" s="3">
        <v>10</v>
      </c>
      <c r="S11" s="17">
        <f t="shared" si="0"/>
        <v>9.6</v>
      </c>
      <c r="T11" s="12">
        <v>10</v>
      </c>
    </row>
    <row r="14" spans="1:27">
      <c r="A14" s="1" t="s">
        <v>11</v>
      </c>
    </row>
    <row r="15" spans="1:27">
      <c r="A15" s="23" t="s">
        <v>0</v>
      </c>
      <c r="B15" s="26" t="s">
        <v>1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8"/>
    </row>
    <row r="16" spans="1:27" ht="65.25">
      <c r="A16" s="23"/>
      <c r="B16" s="10"/>
      <c r="C16" s="13"/>
      <c r="D16" s="5"/>
      <c r="E16" s="5"/>
      <c r="F16" s="21"/>
      <c r="G16" s="25"/>
      <c r="H16" s="25"/>
      <c r="I16" s="22"/>
      <c r="J16" s="21"/>
      <c r="K16" s="22"/>
      <c r="L16" s="21"/>
      <c r="M16" s="22"/>
      <c r="N16" s="21"/>
      <c r="O16" s="25"/>
      <c r="P16" s="25"/>
      <c r="Q16" s="25"/>
      <c r="R16" s="25"/>
      <c r="S16" s="5" t="s">
        <v>25</v>
      </c>
    </row>
    <row r="17" spans="1:27">
      <c r="A17" s="23"/>
      <c r="B17" s="26" t="s">
        <v>2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8"/>
    </row>
    <row r="18" spans="1:27">
      <c r="A18" s="3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8"/>
      <c r="L18" s="3"/>
      <c r="M18" s="3"/>
      <c r="N18" s="3"/>
      <c r="O18" s="3"/>
      <c r="P18" s="3"/>
      <c r="Q18" s="3"/>
      <c r="R18" s="3"/>
      <c r="S18" s="6" t="e">
        <f>SUM(B18:N18)/COUNT(B18:N18)</f>
        <v>#DIV/0!</v>
      </c>
      <c r="V18" s="7">
        <v>10</v>
      </c>
      <c r="W18" s="1">
        <f>COUNTIF($B$18:$R$24,10)</f>
        <v>0</v>
      </c>
      <c r="Z18" s="7">
        <v>5</v>
      </c>
      <c r="AA18" s="1">
        <f>COUNTIF($B$18:N$24,5)</f>
        <v>0</v>
      </c>
    </row>
    <row r="19" spans="1:27">
      <c r="A19" s="3" t="s">
        <v>4</v>
      </c>
      <c r="B19" s="3"/>
      <c r="C19" s="8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6" t="e">
        <f t="shared" ref="S19:S24" si="1">SUM(B19:N19)/COUNT(B19:N19)</f>
        <v>#DIV/0!</v>
      </c>
      <c r="V19" s="7">
        <v>9</v>
      </c>
      <c r="W19" s="1">
        <f>COUNTIF($B$18:$R$24,9)</f>
        <v>0</v>
      </c>
      <c r="Z19" s="7">
        <v>4</v>
      </c>
      <c r="AA19" s="1">
        <f>COUNTIF($B$18:$R$24,4)</f>
        <v>0</v>
      </c>
    </row>
    <row r="20" spans="1:27">
      <c r="A20" s="3" t="s">
        <v>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6" t="e">
        <f t="shared" si="1"/>
        <v>#DIV/0!</v>
      </c>
      <c r="V20" s="7">
        <v>8</v>
      </c>
      <c r="W20" s="1">
        <f>COUNTIF($B$18:$R$24,8)</f>
        <v>0</v>
      </c>
      <c r="Z20" s="7">
        <v>3</v>
      </c>
      <c r="AA20" s="1">
        <f>COUNTIF($B$18:$R$24,3)</f>
        <v>0</v>
      </c>
    </row>
    <row r="21" spans="1:27">
      <c r="A21" s="3" t="s">
        <v>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6" t="e">
        <f t="shared" si="1"/>
        <v>#DIV/0!</v>
      </c>
      <c r="V21" s="7">
        <v>7</v>
      </c>
      <c r="W21" s="1">
        <f>COUNTIF($B$18:$R$24,7)</f>
        <v>0</v>
      </c>
      <c r="Z21" s="7">
        <v>2</v>
      </c>
      <c r="AA21" s="1">
        <f>COUNTIF($B$18:$R$24,2)</f>
        <v>0</v>
      </c>
    </row>
    <row r="22" spans="1:27">
      <c r="A22" s="3" t="s">
        <v>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6" t="e">
        <f t="shared" si="1"/>
        <v>#DIV/0!</v>
      </c>
      <c r="V22" s="7">
        <v>6</v>
      </c>
      <c r="W22" s="1">
        <f>COUNTIF($B$18:$R$24,6)</f>
        <v>0</v>
      </c>
      <c r="Z22" s="7">
        <v>1</v>
      </c>
      <c r="AA22" s="1">
        <f>COUNTIF($B$18:$R$24,1)</f>
        <v>0</v>
      </c>
    </row>
    <row r="23" spans="1:27">
      <c r="A23" s="3" t="s">
        <v>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6" t="e">
        <f t="shared" si="1"/>
        <v>#DIV/0!</v>
      </c>
    </row>
    <row r="24" spans="1:27">
      <c r="A24" s="3" t="s">
        <v>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6" t="e">
        <f t="shared" si="1"/>
        <v>#DIV/0!</v>
      </c>
    </row>
  </sheetData>
  <mergeCells count="16">
    <mergeCell ref="A2:A4"/>
    <mergeCell ref="B2:T2"/>
    <mergeCell ref="B4:T4"/>
    <mergeCell ref="B3:C3"/>
    <mergeCell ref="D3:E3"/>
    <mergeCell ref="F3:G3"/>
    <mergeCell ref="H3:I3"/>
    <mergeCell ref="J3:K3"/>
    <mergeCell ref="N3:O3"/>
    <mergeCell ref="A15:A17"/>
    <mergeCell ref="B15:S15"/>
    <mergeCell ref="F16:I16"/>
    <mergeCell ref="J16:K16"/>
    <mergeCell ref="L16:M16"/>
    <mergeCell ref="N16:R16"/>
    <mergeCell ref="B17:S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4"/>
  <sheetViews>
    <sheetView workbookViewId="0">
      <selection activeCell="J16" sqref="J16:K16"/>
    </sheetView>
  </sheetViews>
  <sheetFormatPr defaultRowHeight="14.25"/>
  <cols>
    <col min="1" max="1" width="28" style="1" customWidth="1"/>
    <col min="2" max="43" width="3.7109375" style="1" customWidth="1"/>
    <col min="44" max="16384" width="9.140625" style="1"/>
  </cols>
  <sheetData>
    <row r="1" spans="1:24">
      <c r="A1" s="1" t="s">
        <v>12</v>
      </c>
    </row>
    <row r="2" spans="1:24">
      <c r="A2" s="23" t="s">
        <v>0</v>
      </c>
      <c r="B2" s="29" t="s">
        <v>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24" ht="91.5" customHeight="1">
      <c r="A3" s="23"/>
      <c r="B3" s="21" t="s">
        <v>46</v>
      </c>
      <c r="C3" s="22"/>
      <c r="D3" s="5" t="s">
        <v>47</v>
      </c>
      <c r="E3" s="5" t="s">
        <v>48</v>
      </c>
      <c r="F3" s="5" t="s">
        <v>49</v>
      </c>
      <c r="G3" s="21" t="s">
        <v>50</v>
      </c>
      <c r="H3" s="22"/>
      <c r="I3" s="24" t="s">
        <v>51</v>
      </c>
      <c r="J3" s="24"/>
      <c r="K3" s="21" t="s">
        <v>52</v>
      </c>
      <c r="L3" s="22"/>
      <c r="M3" s="5"/>
      <c r="N3" s="5"/>
      <c r="O3" s="5"/>
      <c r="P3" s="5" t="s">
        <v>23</v>
      </c>
      <c r="Q3" s="11" t="s">
        <v>23</v>
      </c>
      <c r="R3" s="11" t="s">
        <v>43</v>
      </c>
    </row>
    <row r="4" spans="1:24">
      <c r="A4" s="23"/>
      <c r="B4" s="29" t="s">
        <v>2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4">
      <c r="A5" s="3" t="s">
        <v>3</v>
      </c>
      <c r="B5" s="3">
        <v>7</v>
      </c>
      <c r="C5" s="3"/>
      <c r="D5" s="3">
        <v>8</v>
      </c>
      <c r="E5" s="3"/>
      <c r="F5" s="3"/>
      <c r="G5" s="3">
        <v>9</v>
      </c>
      <c r="H5" s="3"/>
      <c r="I5" s="3">
        <v>8</v>
      </c>
      <c r="J5" s="3"/>
      <c r="K5" s="3">
        <v>8</v>
      </c>
      <c r="L5" s="3">
        <v>8</v>
      </c>
      <c r="M5" s="3"/>
      <c r="N5" s="3"/>
      <c r="O5" s="3"/>
      <c r="P5" s="6">
        <f>SUM(B5:N5)/COUNT(B5:N5)</f>
        <v>8</v>
      </c>
      <c r="Q5" s="12"/>
      <c r="R5" s="12">
        <v>8</v>
      </c>
      <c r="S5" s="7">
        <v>10</v>
      </c>
      <c r="T5" s="1">
        <f>COUNTIF($B$5:$O$11,10)</f>
        <v>8</v>
      </c>
      <c r="W5" s="7">
        <v>5</v>
      </c>
      <c r="X5" s="1">
        <f>COUNTIF($B$5:$O$11,5)</f>
        <v>0</v>
      </c>
    </row>
    <row r="6" spans="1:24">
      <c r="A6" s="3" t="s">
        <v>4</v>
      </c>
      <c r="B6" s="3">
        <v>9</v>
      </c>
      <c r="C6" s="3">
        <v>7</v>
      </c>
      <c r="D6" s="3"/>
      <c r="E6" s="3"/>
      <c r="F6" s="3">
        <v>8</v>
      </c>
      <c r="G6" s="3">
        <v>7</v>
      </c>
      <c r="H6" s="3"/>
      <c r="I6" s="3">
        <v>9</v>
      </c>
      <c r="J6" s="3"/>
      <c r="K6" s="3"/>
      <c r="L6" s="3"/>
      <c r="M6" s="3"/>
      <c r="N6" s="3"/>
      <c r="O6" s="3"/>
      <c r="P6" s="6">
        <f t="shared" ref="P6:P11" si="0">SUM(B6:O6)/COUNT(B6:O6)</f>
        <v>8</v>
      </c>
      <c r="Q6" s="12"/>
      <c r="R6" s="12" t="s">
        <v>44</v>
      </c>
      <c r="S6" s="7">
        <v>9</v>
      </c>
      <c r="T6" s="1">
        <f>COUNTIF($B$5:$O$11,9)</f>
        <v>8</v>
      </c>
      <c r="W6" s="7">
        <v>4</v>
      </c>
      <c r="X6" s="1">
        <f>COUNTIF($B$5:$O$11,4)</f>
        <v>0</v>
      </c>
    </row>
    <row r="7" spans="1:24">
      <c r="A7" s="3" t="s">
        <v>5</v>
      </c>
      <c r="B7" s="3">
        <v>10</v>
      </c>
      <c r="C7" s="3"/>
      <c r="D7" s="3">
        <v>10</v>
      </c>
      <c r="E7" s="3"/>
      <c r="F7" s="3">
        <v>9</v>
      </c>
      <c r="G7" s="3"/>
      <c r="H7" s="3"/>
      <c r="I7" s="3">
        <v>8</v>
      </c>
      <c r="J7" s="3"/>
      <c r="K7" s="3">
        <v>10</v>
      </c>
      <c r="L7" s="3"/>
      <c r="M7" s="3"/>
      <c r="N7" s="3"/>
      <c r="O7" s="3"/>
      <c r="P7" s="6">
        <f t="shared" si="0"/>
        <v>9.4</v>
      </c>
      <c r="Q7" s="12"/>
      <c r="R7" s="12" t="s">
        <v>45</v>
      </c>
      <c r="S7" s="7">
        <v>8</v>
      </c>
      <c r="T7" s="1">
        <f>COUNTIF($B$5:$O$11,8)</f>
        <v>11</v>
      </c>
      <c r="W7" s="7">
        <v>3</v>
      </c>
      <c r="X7" s="1">
        <f>COUNTIF($B$5:$O$11,3)</f>
        <v>0</v>
      </c>
    </row>
    <row r="8" spans="1:24">
      <c r="A8" s="3" t="s">
        <v>6</v>
      </c>
      <c r="B8" s="3">
        <v>8</v>
      </c>
      <c r="C8" s="3"/>
      <c r="D8" s="3">
        <v>7</v>
      </c>
      <c r="E8" s="3"/>
      <c r="F8" s="3"/>
      <c r="G8" s="3">
        <v>8</v>
      </c>
      <c r="H8" s="3">
        <v>6</v>
      </c>
      <c r="I8" s="3">
        <v>9</v>
      </c>
      <c r="J8" s="3">
        <v>8</v>
      </c>
      <c r="K8" s="3"/>
      <c r="L8" s="3"/>
      <c r="M8" s="3"/>
      <c r="N8" s="3"/>
      <c r="O8" s="3"/>
      <c r="P8" s="6">
        <f t="shared" si="0"/>
        <v>7.666666666666667</v>
      </c>
      <c r="Q8" s="12"/>
      <c r="R8" s="12" t="s">
        <v>44</v>
      </c>
      <c r="S8" s="7">
        <v>7</v>
      </c>
      <c r="T8" s="1">
        <f>COUNTIF($B$5:$O$11,7)</f>
        <v>7</v>
      </c>
      <c r="W8" s="7">
        <v>2</v>
      </c>
      <c r="X8" s="1">
        <f>COUNTIF($B$5:$O$11,2)</f>
        <v>0</v>
      </c>
    </row>
    <row r="9" spans="1:24">
      <c r="A9" s="3" t="s">
        <v>7</v>
      </c>
      <c r="B9" s="3"/>
      <c r="C9" s="3"/>
      <c r="D9" s="3">
        <v>9</v>
      </c>
      <c r="E9" s="3">
        <v>10</v>
      </c>
      <c r="F9" s="3"/>
      <c r="G9" s="3"/>
      <c r="H9" s="3">
        <v>7</v>
      </c>
      <c r="I9" s="3"/>
      <c r="J9" s="3"/>
      <c r="K9" s="3"/>
      <c r="L9" s="3"/>
      <c r="M9" s="3"/>
      <c r="N9" s="3"/>
      <c r="O9" s="3"/>
      <c r="P9" s="6">
        <f t="shared" si="0"/>
        <v>8.6666666666666661</v>
      </c>
      <c r="Q9" s="12"/>
      <c r="R9" s="12" t="s">
        <v>45</v>
      </c>
      <c r="S9" s="7">
        <v>6</v>
      </c>
      <c r="T9" s="1">
        <f>COUNTIF($B$5:$O$11,6)</f>
        <v>2</v>
      </c>
      <c r="W9" s="7">
        <v>1</v>
      </c>
      <c r="X9" s="1">
        <f>COUNTIF($B$5:$O$11,1)</f>
        <v>0</v>
      </c>
    </row>
    <row r="10" spans="1:24">
      <c r="A10" s="3" t="s">
        <v>8</v>
      </c>
      <c r="B10" s="3">
        <v>9</v>
      </c>
      <c r="C10" s="3">
        <v>10</v>
      </c>
      <c r="D10" s="3">
        <v>10</v>
      </c>
      <c r="E10" s="3">
        <v>9</v>
      </c>
      <c r="F10" s="3">
        <v>6</v>
      </c>
      <c r="G10" s="3">
        <v>8</v>
      </c>
      <c r="H10" s="3"/>
      <c r="I10" s="3">
        <v>8</v>
      </c>
      <c r="J10" s="3"/>
      <c r="K10" s="3">
        <v>7</v>
      </c>
      <c r="L10" s="3"/>
      <c r="M10" s="3"/>
      <c r="N10" s="3"/>
      <c r="O10" s="3"/>
      <c r="P10" s="6">
        <f t="shared" si="0"/>
        <v>8.375</v>
      </c>
      <c r="Q10" s="12"/>
      <c r="R10" s="12">
        <v>8</v>
      </c>
    </row>
    <row r="11" spans="1:24">
      <c r="A11" s="3" t="s">
        <v>9</v>
      </c>
      <c r="B11" s="3"/>
      <c r="C11" s="3"/>
      <c r="D11" s="3"/>
      <c r="E11" s="3">
        <v>7</v>
      </c>
      <c r="F11" s="3"/>
      <c r="G11" s="3"/>
      <c r="H11" s="3"/>
      <c r="I11" s="3">
        <v>10</v>
      </c>
      <c r="J11" s="3"/>
      <c r="K11" s="3">
        <v>10</v>
      </c>
      <c r="L11" s="3"/>
      <c r="M11" s="3"/>
      <c r="N11" s="3"/>
      <c r="O11" s="3"/>
      <c r="P11" s="6">
        <f t="shared" si="0"/>
        <v>9</v>
      </c>
      <c r="Q11" s="12"/>
      <c r="R11" s="12" t="s">
        <v>45</v>
      </c>
    </row>
    <row r="14" spans="1:24">
      <c r="A14" s="1" t="s">
        <v>11</v>
      </c>
    </row>
    <row r="15" spans="1:24">
      <c r="A15" s="23" t="s">
        <v>0</v>
      </c>
      <c r="B15" s="26" t="s">
        <v>1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8"/>
    </row>
    <row r="16" spans="1:24" ht="91.5">
      <c r="A16" s="23"/>
      <c r="B16" s="10" t="s">
        <v>21</v>
      </c>
      <c r="C16" s="10"/>
      <c r="D16" s="5"/>
      <c r="E16" s="5"/>
      <c r="F16" s="21"/>
      <c r="G16" s="25"/>
      <c r="H16" s="25"/>
      <c r="I16" s="22"/>
      <c r="J16" s="21"/>
      <c r="K16" s="22"/>
      <c r="L16" s="21"/>
      <c r="M16" s="22"/>
      <c r="N16" s="21"/>
      <c r="O16" s="22"/>
      <c r="P16" s="5" t="s">
        <v>24</v>
      </c>
    </row>
    <row r="17" spans="1:24">
      <c r="A17" s="23"/>
      <c r="B17" s="26" t="s">
        <v>2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8"/>
    </row>
    <row r="18" spans="1:24">
      <c r="A18" s="3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8"/>
      <c r="L18" s="3"/>
      <c r="M18" s="3"/>
      <c r="N18" s="3"/>
      <c r="O18" s="3"/>
      <c r="P18" s="6" t="e">
        <f>SUM(B18:N18)/COUNT(B18:N18)</f>
        <v>#DIV/0!</v>
      </c>
      <c r="S18" s="7">
        <v>10</v>
      </c>
      <c r="T18" s="1">
        <f>COUNTIF($B$18:$O$24,10)</f>
        <v>0</v>
      </c>
      <c r="W18" s="7">
        <v>5</v>
      </c>
      <c r="X18" s="1">
        <f>COUNTIF($B$18:N$24,5)</f>
        <v>0</v>
      </c>
    </row>
    <row r="19" spans="1:24">
      <c r="A19" s="3" t="s">
        <v>4</v>
      </c>
      <c r="B19" s="3"/>
      <c r="C19" s="8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6" t="e">
        <f t="shared" ref="P19:P24" si="1">SUM(B19:N19)/COUNT(B19:N19)</f>
        <v>#DIV/0!</v>
      </c>
      <c r="S19" s="7">
        <v>9</v>
      </c>
      <c r="T19" s="1">
        <f>COUNTIF($B$18:$O$24,9)</f>
        <v>0</v>
      </c>
      <c r="W19" s="7">
        <v>4</v>
      </c>
      <c r="X19" s="1">
        <f>COUNTIF($B$18:$O$24,4)</f>
        <v>0</v>
      </c>
    </row>
    <row r="20" spans="1:24">
      <c r="A20" s="3" t="s">
        <v>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6" t="e">
        <f t="shared" si="1"/>
        <v>#DIV/0!</v>
      </c>
      <c r="S20" s="7">
        <v>8</v>
      </c>
      <c r="T20" s="1">
        <f>COUNTIF($B$18:$O$24,8)</f>
        <v>0</v>
      </c>
      <c r="W20" s="7">
        <v>3</v>
      </c>
      <c r="X20" s="1">
        <f>COUNTIF($B$18:$O$24,3)</f>
        <v>0</v>
      </c>
    </row>
    <row r="21" spans="1:24">
      <c r="A21" s="3" t="s">
        <v>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6" t="e">
        <f t="shared" si="1"/>
        <v>#DIV/0!</v>
      </c>
      <c r="S21" s="7">
        <v>7</v>
      </c>
      <c r="T21" s="1">
        <f>COUNTIF($B$18:$O$24,7)</f>
        <v>0</v>
      </c>
      <c r="W21" s="7">
        <v>2</v>
      </c>
      <c r="X21" s="1">
        <f>COUNTIF($B$18:$O$24,2)</f>
        <v>0</v>
      </c>
    </row>
    <row r="22" spans="1:24">
      <c r="A22" s="3" t="s">
        <v>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6" t="e">
        <f t="shared" si="1"/>
        <v>#DIV/0!</v>
      </c>
      <c r="S22" s="7">
        <v>6</v>
      </c>
      <c r="T22" s="1">
        <f>COUNTIF($B$18:$O$24,6)</f>
        <v>0</v>
      </c>
      <c r="W22" s="7">
        <v>1</v>
      </c>
      <c r="X22" s="1">
        <f>COUNTIF($B$18:$O$24,1)</f>
        <v>0</v>
      </c>
    </row>
    <row r="23" spans="1:24">
      <c r="A23" s="3" t="s">
        <v>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6" t="e">
        <f t="shared" si="1"/>
        <v>#DIV/0!</v>
      </c>
    </row>
    <row r="24" spans="1:24">
      <c r="A24" s="3" t="s">
        <v>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6" t="e">
        <f t="shared" si="1"/>
        <v>#DIV/0!</v>
      </c>
    </row>
  </sheetData>
  <mergeCells count="14">
    <mergeCell ref="A2:A4"/>
    <mergeCell ref="B2:Q2"/>
    <mergeCell ref="B4:R4"/>
    <mergeCell ref="B3:C3"/>
    <mergeCell ref="G3:H3"/>
    <mergeCell ref="I3:J3"/>
    <mergeCell ref="K3:L3"/>
    <mergeCell ref="A15:A17"/>
    <mergeCell ref="B15:P15"/>
    <mergeCell ref="F16:I16"/>
    <mergeCell ref="J16:K16"/>
    <mergeCell ref="L16:M16"/>
    <mergeCell ref="N16:O16"/>
    <mergeCell ref="B17:P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E14" sqref="E14"/>
    </sheetView>
  </sheetViews>
  <sheetFormatPr defaultRowHeight="15"/>
  <cols>
    <col min="1" max="1" width="28" customWidth="1"/>
    <col min="2" max="6" width="3.7109375" customWidth="1"/>
  </cols>
  <sheetData>
    <row r="1" spans="1:6" ht="60">
      <c r="B1" s="5" t="s">
        <v>53</v>
      </c>
      <c r="C1" s="5" t="s">
        <v>54</v>
      </c>
      <c r="D1" s="5" t="s">
        <v>55</v>
      </c>
      <c r="E1" s="5" t="s">
        <v>56</v>
      </c>
      <c r="F1" s="5" t="s">
        <v>57</v>
      </c>
    </row>
    <row r="2" spans="1:6">
      <c r="A2" s="3" t="s">
        <v>3</v>
      </c>
      <c r="B2" s="18">
        <f>'1 четверть'!Q5</f>
        <v>8</v>
      </c>
      <c r="C2" s="18">
        <f>'2 четверть'!N5</f>
        <v>8</v>
      </c>
      <c r="D2" s="18">
        <f>'3 четверть'!T5</f>
        <v>8</v>
      </c>
      <c r="E2" s="19">
        <f>'4 четверть'!P5</f>
        <v>8</v>
      </c>
      <c r="F2" s="20">
        <f>SUM(B2:E2)/4</f>
        <v>8</v>
      </c>
    </row>
    <row r="3" spans="1:6">
      <c r="A3" s="3" t="s">
        <v>4</v>
      </c>
      <c r="B3" s="18">
        <f>'1 четверть'!Q6</f>
        <v>8</v>
      </c>
      <c r="C3" s="18">
        <f>'2 четверть'!N6</f>
        <v>8</v>
      </c>
      <c r="D3" s="18">
        <f>'3 четверть'!T6</f>
        <v>7</v>
      </c>
      <c r="E3" s="19">
        <f>'4 четверть'!P6</f>
        <v>8</v>
      </c>
      <c r="F3" s="20">
        <f t="shared" ref="F3:F8" si="0">SUM(B3:E3)/4</f>
        <v>7.75</v>
      </c>
    </row>
    <row r="4" spans="1:6">
      <c r="A4" s="3" t="s">
        <v>5</v>
      </c>
      <c r="B4" s="18">
        <f>'1 четверть'!Q7</f>
        <v>9</v>
      </c>
      <c r="C4" s="18">
        <f>'2 четверть'!N7</f>
        <v>10</v>
      </c>
      <c r="D4" s="18">
        <f>'3 четверть'!T7</f>
        <v>10</v>
      </c>
      <c r="E4" s="19">
        <f>'4 четверть'!P7</f>
        <v>9.4</v>
      </c>
      <c r="F4" s="20">
        <f t="shared" si="0"/>
        <v>9.6</v>
      </c>
    </row>
    <row r="5" spans="1:6">
      <c r="A5" s="3" t="s">
        <v>6</v>
      </c>
      <c r="B5" s="18">
        <f>'1 четверть'!Q8</f>
        <v>8</v>
      </c>
      <c r="C5" s="18">
        <f>'2 четверть'!N8</f>
        <v>7</v>
      </c>
      <c r="D5" s="18">
        <f>'3 четверть'!T8</f>
        <v>8</v>
      </c>
      <c r="E5" s="19">
        <f>'4 четверть'!P8</f>
        <v>7.666666666666667</v>
      </c>
      <c r="F5" s="20">
        <f t="shared" si="0"/>
        <v>7.666666666666667</v>
      </c>
    </row>
    <row r="6" spans="1:6">
      <c r="A6" s="3" t="s">
        <v>7</v>
      </c>
      <c r="B6" s="18">
        <f>'1 четверть'!Q9</f>
        <v>9</v>
      </c>
      <c r="C6" s="18">
        <f>'2 четверть'!N9</f>
        <v>10</v>
      </c>
      <c r="D6" s="18">
        <f>'3 четверть'!T9</f>
        <v>9</v>
      </c>
      <c r="E6" s="19">
        <f>'4 четверть'!P9</f>
        <v>8.6666666666666661</v>
      </c>
      <c r="F6" s="20">
        <f t="shared" si="0"/>
        <v>9.1666666666666661</v>
      </c>
    </row>
    <row r="7" spans="1:6">
      <c r="A7" s="3" t="s">
        <v>8</v>
      </c>
      <c r="B7" s="18">
        <f>'1 четверть'!Q10</f>
        <v>8</v>
      </c>
      <c r="C7" s="18">
        <f>'2 четверть'!N10</f>
        <v>8</v>
      </c>
      <c r="D7" s="18">
        <f>'3 четверть'!T10</f>
        <v>8</v>
      </c>
      <c r="E7" s="19">
        <f>'4 четверть'!P10</f>
        <v>8.375</v>
      </c>
      <c r="F7" s="20">
        <f t="shared" si="0"/>
        <v>8.09375</v>
      </c>
    </row>
    <row r="8" spans="1:6">
      <c r="A8" s="3" t="s">
        <v>9</v>
      </c>
      <c r="B8" s="18">
        <f>'1 четверть'!Q11</f>
        <v>9</v>
      </c>
      <c r="C8" s="18">
        <f>'2 четверть'!N11</f>
        <v>10</v>
      </c>
      <c r="D8" s="18">
        <f>'3 четверть'!T11</f>
        <v>10</v>
      </c>
      <c r="E8" s="19">
        <f>'4 четверть'!P11</f>
        <v>9</v>
      </c>
      <c r="F8" s="20">
        <f t="shared" si="0"/>
        <v>9.5</v>
      </c>
    </row>
    <row r="9" spans="1:6">
      <c r="A9" s="30" t="s">
        <v>58</v>
      </c>
      <c r="B9">
        <f>AVERAGE(B2:B8)</f>
        <v>8.4285714285714288</v>
      </c>
      <c r="C9">
        <f t="shared" ref="C9:F9" si="1">AVERAGE(C2:C8)</f>
        <v>8.7142857142857135</v>
      </c>
      <c r="D9">
        <f t="shared" si="1"/>
        <v>8.5714285714285712</v>
      </c>
      <c r="E9">
        <f t="shared" si="1"/>
        <v>8.4440476190476179</v>
      </c>
      <c r="F9">
        <f t="shared" si="1"/>
        <v>8.5395833333333329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 четверть</vt:lpstr>
      <vt:lpstr>2 четверть</vt:lpstr>
      <vt:lpstr>3 четверть</vt:lpstr>
      <vt:lpstr>4 четверть</vt:lpstr>
      <vt:lpstr>годовые</vt:lpstr>
    </vt:vector>
  </TitlesOfParts>
  <Company>AlexSoft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2017-10-17T14:23:16Z</dcterms:created>
  <dcterms:modified xsi:type="dcterms:W3CDTF">2018-10-04T15:14:15Z</dcterms:modified>
</cp:coreProperties>
</file>