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<sst xmlns="http://schemas.openxmlformats.org/spreadsheetml/2006/main" count="128" uniqueCount="46">
  <si>
    <t>1. VerySeverly &lt;15</t>
  </si>
  <si>
    <t>2. Severly &gt;15 &amp;&amp; &lt;16</t>
  </si>
  <si>
    <t>3.Underweight &gt;16 &amp;&amp; &lt;18.5</t>
  </si>
  <si>
    <t>4.Normal &gt;18.5 &amp;&amp; &lt;25</t>
  </si>
  <si>
    <t>5.Overweight &gt;25 &amp;&amp; &lt;30</t>
  </si>
  <si>
    <t>6. Obese I&gt;30 &amp;&amp; &lt;35</t>
  </si>
  <si>
    <t>7.Obese II &gt;35 &amp;&amp; &lt;40</t>
  </si>
  <si>
    <t>8.Obese II &gt; 40</t>
  </si>
  <si>
    <t>Tests examples</t>
  </si>
  <si>
    <t>BMI</t>
  </si>
  <si>
    <t>x</t>
  </si>
  <si>
    <t>HowMuchKilosPutOn</t>
  </si>
  <si>
    <t>HowMuchKilosLose</t>
  </si>
  <si>
    <t>causesUnderweight</t>
  </si>
  <si>
    <t>causesOverweight</t>
  </si>
  <si>
    <t>treatmentUnderweight</t>
  </si>
  <si>
    <t>treatmentOverweight</t>
  </si>
  <si>
    <t>BMR</t>
  </si>
  <si>
    <t>TMR</t>
  </si>
  <si>
    <t>CaloriesCalculator</t>
  </si>
  <si>
    <t>WaterCalculator</t>
  </si>
  <si>
    <t>Nutrients / proteins [kcal]</t>
  </si>
  <si>
    <t>Nutrients / fats [g]</t>
  </si>
  <si>
    <t>Nutrients / carbs [g]</t>
  </si>
  <si>
    <t>Persona</t>
  </si>
  <si>
    <t>Grace</t>
  </si>
  <si>
    <t>John</t>
  </si>
  <si>
    <t>Kate</t>
  </si>
  <si>
    <t>Larry</t>
  </si>
  <si>
    <t>Mike</t>
  </si>
  <si>
    <t>Justin</t>
  </si>
  <si>
    <t>Jane</t>
  </si>
  <si>
    <t>Karen</t>
  </si>
  <si>
    <t>gender</t>
  </si>
  <si>
    <t>F</t>
  </si>
  <si>
    <t>M</t>
  </si>
  <si>
    <t>age</t>
  </si>
  <si>
    <t>mass</t>
  </si>
  <si>
    <t>height</t>
  </si>
  <si>
    <t>activityLevel</t>
  </si>
  <si>
    <t>plans</t>
  </si>
  <si>
    <t>CaloriesCalc</t>
  </si>
  <si>
    <t>WaterCalc</t>
  </si>
  <si>
    <t>male</t>
  </si>
  <si>
    <t>female</t>
  </si>
  <si>
    <t>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</si>
</sst>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</font>
    <font>
      <sz val="12.0"/>
    </font>
    <font>
      <b/>
      <sz val="12.0"/>
      <color theme="1"/>
      <name val="Arial"/>
    </font>
    <font>
      <b/>
      <color theme="1"/>
      <name val="Arial"/>
    </font>
    <font>
      <b/>
      <sz val="12.0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2" fontId="7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3" xfId="0" applyAlignment="1" applyFont="1" applyNumberFormat="1">
      <alignment readingOrder="0"/>
    </xf>
    <xf borderId="0" fillId="0" fontId="7" numFmtId="3" xfId="0" applyFont="1" applyNumberFormat="1"/>
    <xf borderId="0" fillId="0" fontId="1" numFmtId="3" xfId="0" applyFont="1" applyNumberFormat="1"/>
    <xf borderId="0" fillId="0" fontId="7" numFmtId="2" xfId="0" applyAlignment="1" applyFont="1" applyNumberFormat="1">
      <alignment readingOrder="0"/>
    </xf>
    <xf borderId="0" fillId="2" fontId="7" numFmtId="2" xfId="0" applyAlignment="1" applyFont="1" applyNumberFormat="1">
      <alignment readingOrder="0"/>
    </xf>
    <xf borderId="0" fillId="2" fontId="7" numFmtId="2" xfId="0" applyFont="1" applyNumberFormat="1"/>
    <xf borderId="0" fillId="0" fontId="7" numFmtId="2" xfId="0" applyFont="1" applyNumberFormat="1"/>
    <xf borderId="0" fillId="0" fontId="1" numFmtId="2" xfId="0" applyFont="1" applyNumberFormat="1"/>
    <xf borderId="0" fillId="0" fontId="7" numFmtId="1" xfId="0" applyFont="1" applyNumberFormat="1"/>
    <xf borderId="0" fillId="0" fontId="7" numFmtId="1" xfId="0" applyAlignment="1" applyFont="1" applyNumberFormat="1">
      <alignment readingOrder="0"/>
    </xf>
    <xf borderId="0" fillId="2" fontId="7" numFmtId="1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22.0"/>
    <col customWidth="1" min="3" max="3" width="20.14"/>
    <col customWidth="1" min="4" max="4" width="27.71"/>
    <col customWidth="1" min="5" max="5" width="21.0"/>
    <col customWidth="1" min="6" max="6" width="23.0"/>
    <col customWidth="1" min="7" max="7" width="20.0"/>
    <col customWidth="1" min="8" max="8" width="20.57"/>
    <col customWidth="1" min="9" max="9" width="14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</row>
    <row r="4">
      <c r="A4" s="3" t="s">
        <v>9</v>
      </c>
      <c r="B4" s="4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4" t="s">
        <v>10</v>
      </c>
      <c r="H4" s="5" t="s">
        <v>10</v>
      </c>
      <c r="I4" s="5" t="s">
        <v>10</v>
      </c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11</v>
      </c>
      <c r="B5" s="5" t="s">
        <v>10</v>
      </c>
      <c r="C5" s="4" t="s">
        <v>10</v>
      </c>
      <c r="D5" s="5" t="s">
        <v>10</v>
      </c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6.5" customHeight="1">
      <c r="A6" s="3" t="s">
        <v>12</v>
      </c>
      <c r="B6" s="6"/>
      <c r="C6" s="6"/>
      <c r="D6" s="6"/>
      <c r="E6" s="6"/>
      <c r="F6" s="4" t="s">
        <v>10</v>
      </c>
      <c r="G6" s="5" t="s">
        <v>10</v>
      </c>
      <c r="H6" s="5" t="s">
        <v>10</v>
      </c>
      <c r="I6" s="5" t="s">
        <v>10</v>
      </c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 t="s">
        <v>13</v>
      </c>
      <c r="B7" s="5" t="s">
        <v>10</v>
      </c>
      <c r="C7" s="5" t="s">
        <v>10</v>
      </c>
      <c r="D7" s="4" t="s">
        <v>10</v>
      </c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" t="s">
        <v>14</v>
      </c>
      <c r="B8" s="6"/>
      <c r="C8" s="6"/>
      <c r="D8" s="6"/>
      <c r="E8" s="6"/>
      <c r="F8" s="6"/>
      <c r="G8" s="5" t="s">
        <v>10</v>
      </c>
      <c r="H8" s="5" t="s">
        <v>10</v>
      </c>
      <c r="I8" s="4" t="s">
        <v>10</v>
      </c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 t="s">
        <v>15</v>
      </c>
      <c r="B9" s="4" t="s">
        <v>10</v>
      </c>
      <c r="C9" s="5" t="s">
        <v>10</v>
      </c>
      <c r="D9" s="5" t="s">
        <v>10</v>
      </c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" t="s">
        <v>16</v>
      </c>
      <c r="B10" s="6"/>
      <c r="C10" s="6"/>
      <c r="D10" s="6"/>
      <c r="E10" s="6"/>
      <c r="F10" s="5" t="s">
        <v>10</v>
      </c>
      <c r="G10" s="5" t="s">
        <v>10</v>
      </c>
      <c r="H10" s="4" t="s">
        <v>10</v>
      </c>
      <c r="I10" s="5" t="s">
        <v>10</v>
      </c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 t="s">
        <v>17</v>
      </c>
      <c r="B11" s="5" t="s">
        <v>10</v>
      </c>
      <c r="C11" s="5" t="s">
        <v>10</v>
      </c>
      <c r="D11" s="5" t="s">
        <v>10</v>
      </c>
      <c r="E11" s="4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 t="s">
        <v>18</v>
      </c>
      <c r="B12" s="8" t="s">
        <v>10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9" t="s">
        <v>10</v>
      </c>
      <c r="I12" s="8" t="s">
        <v>10</v>
      </c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" t="s">
        <v>19</v>
      </c>
      <c r="B13" s="8" t="s">
        <v>10</v>
      </c>
      <c r="C13" s="8" t="s">
        <v>10</v>
      </c>
      <c r="D13" s="8" t="s">
        <v>10</v>
      </c>
      <c r="E13" s="8" t="s">
        <v>10</v>
      </c>
      <c r="F13" s="9" t="s">
        <v>10</v>
      </c>
      <c r="G13" s="8" t="s">
        <v>10</v>
      </c>
      <c r="H13" s="8" t="s">
        <v>10</v>
      </c>
      <c r="I13" s="8" t="s">
        <v>10</v>
      </c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 t="s">
        <v>20</v>
      </c>
      <c r="B14" s="8" t="s">
        <v>10</v>
      </c>
      <c r="C14" s="8" t="s">
        <v>10</v>
      </c>
      <c r="D14" s="9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" t="s">
        <v>21</v>
      </c>
      <c r="B15" s="8" t="s">
        <v>10</v>
      </c>
      <c r="C15" s="8" t="s">
        <v>10</v>
      </c>
      <c r="D15" s="8" t="s">
        <v>10</v>
      </c>
      <c r="E15" s="9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 t="s">
        <v>22</v>
      </c>
      <c r="B16" s="10"/>
      <c r="C16" s="9" t="s">
        <v>10</v>
      </c>
      <c r="D16" s="10"/>
      <c r="E16" s="10"/>
      <c r="F16" s="10"/>
      <c r="G16" s="8"/>
      <c r="H16" s="10"/>
      <c r="I16" s="8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" t="s">
        <v>23</v>
      </c>
      <c r="B17" s="10"/>
      <c r="C17" s="10"/>
      <c r="D17" s="10"/>
      <c r="E17" s="10"/>
      <c r="F17" s="10"/>
      <c r="G17" s="9" t="s">
        <v>10</v>
      </c>
      <c r="H17" s="1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1"/>
      <c r="B18" s="12"/>
      <c r="C18" s="12"/>
      <c r="D18" s="12"/>
      <c r="E18" s="12"/>
      <c r="F18" s="12"/>
      <c r="G18" s="12"/>
      <c r="H18" s="12"/>
      <c r="I18" s="13"/>
      <c r="J18" s="12"/>
    </row>
    <row r="19">
      <c r="A19" s="8" t="s">
        <v>24</v>
      </c>
      <c r="B19" s="12"/>
      <c r="C19" s="12"/>
      <c r="D19" s="12"/>
      <c r="E19" s="12"/>
      <c r="F19" s="12"/>
      <c r="G19" s="12"/>
      <c r="H19" s="12"/>
      <c r="I19" s="14" t="s">
        <v>10</v>
      </c>
      <c r="J19" s="12"/>
    </row>
    <row r="20">
      <c r="A20" s="12"/>
      <c r="B20" s="15" t="s">
        <v>25</v>
      </c>
      <c r="C20" s="15" t="s">
        <v>26</v>
      </c>
      <c r="D20" s="15" t="s">
        <v>27</v>
      </c>
      <c r="E20" s="15" t="s">
        <v>28</v>
      </c>
      <c r="F20" s="15" t="s">
        <v>29</v>
      </c>
      <c r="G20" s="15" t="s">
        <v>30</v>
      </c>
      <c r="H20" s="15" t="s">
        <v>31</v>
      </c>
      <c r="I20" s="15" t="s">
        <v>32</v>
      </c>
      <c r="J20" s="12"/>
    </row>
    <row r="21">
      <c r="A21" s="11" t="s">
        <v>33</v>
      </c>
      <c r="B21" s="16" t="s">
        <v>34</v>
      </c>
      <c r="C21" s="16" t="s">
        <v>35</v>
      </c>
      <c r="D21" s="16" t="s">
        <v>34</v>
      </c>
      <c r="E21" s="16" t="s">
        <v>35</v>
      </c>
      <c r="F21" s="16" t="s">
        <v>35</v>
      </c>
      <c r="G21" s="16" t="s">
        <v>35</v>
      </c>
      <c r="H21" s="16" t="s">
        <v>34</v>
      </c>
      <c r="I21" s="16" t="s">
        <v>34</v>
      </c>
      <c r="J21" s="12"/>
    </row>
    <row r="22">
      <c r="A22" s="11" t="s">
        <v>36</v>
      </c>
      <c r="B22" s="11">
        <v>20.0</v>
      </c>
      <c r="C22" s="11">
        <v>30.0</v>
      </c>
      <c r="D22" s="11">
        <v>35.0</v>
      </c>
      <c r="E22" s="11">
        <v>40.0</v>
      </c>
      <c r="F22" s="11">
        <v>45.0</v>
      </c>
      <c r="G22" s="11">
        <v>50.0</v>
      </c>
      <c r="H22" s="11">
        <v>55.0</v>
      </c>
      <c r="I22" s="11">
        <v>60.0</v>
      </c>
      <c r="J22" s="12"/>
    </row>
    <row r="23">
      <c r="A23" s="17" t="s">
        <v>37</v>
      </c>
      <c r="B23" s="17">
        <f>B28*B24*B24</f>
        <v>39.0096</v>
      </c>
      <c r="C23" s="17">
        <f>15.5*C24*C24</f>
        <v>37.23875</v>
      </c>
      <c r="D23" s="17">
        <f>D28*D24*D24</f>
        <v>44.8</v>
      </c>
      <c r="E23" s="18">
        <f>22*(E24*E24)</f>
        <v>63.58</v>
      </c>
      <c r="F23" s="18">
        <f>F28*F24*F24</f>
        <v>82.6875</v>
      </c>
      <c r="G23" s="18">
        <f>33*(G24*G24)</f>
        <v>84.48</v>
      </c>
      <c r="H23" s="18">
        <f>37*(H24*H24)</f>
        <v>100.7325</v>
      </c>
      <c r="I23" s="18">
        <f>42*(I24*I24)</f>
        <v>136.08</v>
      </c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1" t="s">
        <v>38</v>
      </c>
      <c r="B24" s="11">
        <v>1.8</v>
      </c>
      <c r="C24" s="11">
        <v>1.55</v>
      </c>
      <c r="D24" s="11">
        <v>1.6</v>
      </c>
      <c r="E24" s="11">
        <v>1.7</v>
      </c>
      <c r="F24" s="11">
        <v>1.75</v>
      </c>
      <c r="G24" s="11">
        <v>1.6</v>
      </c>
      <c r="H24" s="11">
        <v>1.65</v>
      </c>
      <c r="I24" s="11">
        <v>1.8</v>
      </c>
      <c r="J24" s="12"/>
    </row>
    <row r="25">
      <c r="A25" s="11" t="s">
        <v>39</v>
      </c>
      <c r="B25" s="11">
        <v>1.0</v>
      </c>
      <c r="C25" s="11">
        <v>2.0</v>
      </c>
      <c r="D25" s="11">
        <v>3.0</v>
      </c>
      <c r="E25" s="11">
        <v>5.0</v>
      </c>
      <c r="F25" s="11">
        <v>4.0</v>
      </c>
      <c r="G25" s="11">
        <v>3.0</v>
      </c>
      <c r="H25" s="11">
        <v>2.0</v>
      </c>
      <c r="I25" s="11">
        <v>1.0</v>
      </c>
      <c r="J25" s="12"/>
    </row>
    <row r="26">
      <c r="A26" s="11" t="s">
        <v>40</v>
      </c>
      <c r="B26" s="11">
        <v>1.0</v>
      </c>
      <c r="C26" s="11">
        <v>1.0</v>
      </c>
      <c r="D26" s="11">
        <v>1.0</v>
      </c>
      <c r="E26" s="11">
        <v>2.0</v>
      </c>
      <c r="F26" s="11">
        <v>3.0</v>
      </c>
      <c r="G26" s="11">
        <v>3.0</v>
      </c>
      <c r="H26" s="11">
        <v>3.0</v>
      </c>
      <c r="I26" s="11">
        <v>3.0</v>
      </c>
      <c r="J26" s="12"/>
    </row>
    <row r="28">
      <c r="A28" s="20" t="s">
        <v>9</v>
      </c>
      <c r="B28" s="21">
        <v>12.04</v>
      </c>
      <c r="C28" s="20">
        <v>15.5</v>
      </c>
      <c r="D28" s="20">
        <v>17.5</v>
      </c>
      <c r="E28" s="20">
        <v>22.0</v>
      </c>
      <c r="F28" s="20">
        <v>27.0</v>
      </c>
      <c r="G28" s="22">
        <f t="shared" ref="G28:I28" si="1">G23/(G24*G24)</f>
        <v>33</v>
      </c>
      <c r="H28" s="23">
        <f t="shared" si="1"/>
        <v>37</v>
      </c>
      <c r="I28" s="23">
        <f t="shared" si="1"/>
        <v>42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11" t="s">
        <v>17</v>
      </c>
      <c r="B29" s="25" t="str">
        <f>(#REF!*B23)+(#REF!*B24)-(#REF!*B22)+#REF!</f>
        <v>#REF!</v>
      </c>
      <c r="C29" s="26">
        <v>1195.0</v>
      </c>
      <c r="D29" s="26">
        <v>1116.0</v>
      </c>
      <c r="E29" s="27">
        <v>1510.0</v>
      </c>
      <c r="F29" s="26">
        <v>1707.0</v>
      </c>
      <c r="G29" s="26">
        <v>1598.0</v>
      </c>
      <c r="H29" s="26">
        <v>1609.0</v>
      </c>
      <c r="I29" s="26">
        <v>2027.0</v>
      </c>
    </row>
    <row r="30">
      <c r="A30" s="11" t="s">
        <v>18</v>
      </c>
      <c r="B30" s="25" t="str">
        <f>B29*1.2</f>
        <v>#REF!</v>
      </c>
      <c r="C30" s="25">
        <f>C29*1.3</f>
        <v>1553.5</v>
      </c>
      <c r="D30" s="25">
        <f>D29*1.5</f>
        <v>1674</v>
      </c>
      <c r="E30" s="25">
        <f>E29*1.9</f>
        <v>2869</v>
      </c>
      <c r="F30" s="25">
        <f>F29*1.7</f>
        <v>2901.9</v>
      </c>
      <c r="G30" s="25">
        <f>G29*1.5</f>
        <v>2397</v>
      </c>
      <c r="H30" s="25">
        <f>H29*1.3</f>
        <v>2091.7</v>
      </c>
      <c r="I30" s="25">
        <f>I29*1.2</f>
        <v>2432.4</v>
      </c>
    </row>
    <row r="31">
      <c r="A31" s="11" t="s">
        <v>41</v>
      </c>
      <c r="B31" s="25" t="str">
        <f t="shared" ref="B31:D31" si="2">B30+500</f>
        <v>#REF!</v>
      </c>
      <c r="C31" s="25">
        <f t="shared" si="2"/>
        <v>2053.5</v>
      </c>
      <c r="D31" s="25">
        <f t="shared" si="2"/>
        <v>2174</v>
      </c>
      <c r="E31" s="26">
        <v>2869.0</v>
      </c>
      <c r="F31" s="25">
        <f t="shared" ref="F31:I31" si="3">F30-500</f>
        <v>2401.9</v>
      </c>
      <c r="G31" s="25">
        <f t="shared" si="3"/>
        <v>1897</v>
      </c>
      <c r="H31" s="25">
        <f t="shared" si="3"/>
        <v>1591.7</v>
      </c>
      <c r="I31" s="25">
        <f t="shared" si="3"/>
        <v>1932.4</v>
      </c>
    </row>
    <row r="32">
      <c r="A32" s="11" t="s">
        <v>42</v>
      </c>
      <c r="B32" s="25">
        <f t="shared" ref="B32:I32" si="4">35*B23</f>
        <v>1365.336</v>
      </c>
      <c r="C32" s="25">
        <f t="shared" si="4"/>
        <v>1303.35625</v>
      </c>
      <c r="D32" s="25">
        <f t="shared" si="4"/>
        <v>1568</v>
      </c>
      <c r="E32" s="25">
        <f t="shared" si="4"/>
        <v>2225.3</v>
      </c>
      <c r="F32" s="25">
        <f t="shared" si="4"/>
        <v>2894.0625</v>
      </c>
      <c r="G32" s="25">
        <f t="shared" si="4"/>
        <v>2956.8</v>
      </c>
      <c r="H32" s="25">
        <f t="shared" si="4"/>
        <v>3525.6375</v>
      </c>
      <c r="I32" s="25">
        <f t="shared" si="4"/>
        <v>4762.8</v>
      </c>
    </row>
    <row r="34">
      <c r="D34" s="1"/>
      <c r="E34" s="1"/>
    </row>
    <row r="37">
      <c r="C37" s="1" t="s">
        <v>37</v>
      </c>
      <c r="E37" s="1" t="s">
        <v>43</v>
      </c>
      <c r="F37" s="1" t="s">
        <v>44</v>
      </c>
    </row>
    <row r="38">
      <c r="B38" s="1">
        <v>9.99</v>
      </c>
      <c r="D38" s="28">
        <v>136.0</v>
      </c>
      <c r="E38" s="29">
        <f>B38*D38</f>
        <v>1358.64</v>
      </c>
      <c r="F38" s="29">
        <f>B38*D38</f>
        <v>1358.64</v>
      </c>
    </row>
    <row r="39">
      <c r="C39" s="1" t="s">
        <v>38</v>
      </c>
    </row>
    <row r="40">
      <c r="B40" s="1">
        <v>625.0</v>
      </c>
      <c r="D40" s="28">
        <v>1.8</v>
      </c>
      <c r="E40" s="29">
        <f>B40*D40</f>
        <v>1125</v>
      </c>
      <c r="F40" s="29">
        <f>B40*D40</f>
        <v>1125</v>
      </c>
    </row>
    <row r="41">
      <c r="C41" s="1" t="s">
        <v>36</v>
      </c>
    </row>
    <row r="42">
      <c r="B42" s="1">
        <v>4.92</v>
      </c>
      <c r="D42" s="28">
        <v>60.0</v>
      </c>
      <c r="E42" s="29">
        <f>-(B42*D42)</f>
        <v>-295.2</v>
      </c>
      <c r="F42" s="29">
        <f>-(B42*D42)</f>
        <v>-295.2</v>
      </c>
    </row>
    <row r="43">
      <c r="C43" s="1" t="s">
        <v>45</v>
      </c>
    </row>
    <row r="44">
      <c r="D44" s="29"/>
      <c r="E44" s="28"/>
      <c r="F44" s="28">
        <v>-161.0</v>
      </c>
    </row>
    <row r="45">
      <c r="D45" s="29"/>
      <c r="E45" s="28">
        <v>5.0</v>
      </c>
      <c r="F45" s="28"/>
    </row>
    <row r="47">
      <c r="E47" s="30">
        <f t="shared" ref="E47:F47" si="5">sum(E38:E45)</f>
        <v>2193.44</v>
      </c>
      <c r="F47" s="30">
        <f t="shared" si="5"/>
        <v>2027.44</v>
      </c>
    </row>
  </sheetData>
  <drawing r:id="rId1"/>
</worksheet>
</file>