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czerwiec 2017 rozszerzona nowa +\excel\"/>
    </mc:Choice>
  </mc:AlternateContent>
  <xr:revisionPtr revIDLastSave="0" documentId="13_ncr:1_{3366C757-FCC9-4E30-9A06-98D9ED2C5808}" xr6:coauthVersionLast="47" xr6:coauthVersionMax="47" xr10:uidLastSave="{00000000-0000-0000-0000-000000000000}"/>
  <bookViews>
    <workbookView xWindow="-110" yWindow="-110" windowWidth="19420" windowHeight="10300" xr2:uid="{E174D2EF-42B8-4581-B038-B49EDEFBFD86}"/>
  </bookViews>
  <sheets>
    <sheet name="4)" sheetId="7" r:id="rId1"/>
    <sheet name="2)" sheetId="5" r:id="rId2"/>
    <sheet name="3)" sheetId="6" r:id="rId3"/>
    <sheet name="1.2)" sheetId="4" r:id="rId4"/>
    <sheet name="1)" sheetId="3" r:id="rId5"/>
    <sheet name="transport" sheetId="2" r:id="rId6"/>
  </sheets>
  <definedNames>
    <definedName name="DaneZewnętrzne_1" localSheetId="4" hidden="1">'1)'!$A$1:$F$135</definedName>
    <definedName name="DaneZewnętrzne_1" localSheetId="3" hidden="1">'1.2)'!$A$1:$F$135</definedName>
    <definedName name="DaneZewnętrzne_1" localSheetId="1" hidden="1">'2)'!$A$1:$E$135</definedName>
    <definedName name="DaneZewnętrzne_1" localSheetId="2" hidden="1">'3)'!$A$1:$E$135</definedName>
    <definedName name="DaneZewnętrzne_1" localSheetId="0" hidden="1">'4)'!$A$1:$F$135</definedName>
    <definedName name="DaneZewnętrzne_1" localSheetId="5" hidden="1">transport!$A$1:$F$135</definedName>
  </definedNames>
  <calcPr calcId="191029"/>
  <pivotCaches>
    <pivotCache cacheId="2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7" l="1"/>
  <c r="G3" i="7"/>
  <c r="G4" i="7"/>
  <c r="G8" i="7"/>
  <c r="G114" i="7"/>
  <c r="G115" i="7"/>
  <c r="G40" i="7"/>
  <c r="G54" i="7"/>
  <c r="G83" i="7"/>
  <c r="G18" i="7"/>
  <c r="G41" i="7"/>
  <c r="G25" i="7"/>
  <c r="G42" i="7"/>
  <c r="G36" i="7"/>
  <c r="G87" i="7"/>
  <c r="G37" i="7"/>
  <c r="G55" i="7"/>
  <c r="G77" i="7"/>
  <c r="G2" i="7"/>
  <c r="G79" i="7"/>
  <c r="G80" i="7"/>
  <c r="G84" i="7"/>
  <c r="G38" i="7"/>
  <c r="G19" i="7"/>
  <c r="G27" i="7"/>
  <c r="G16" i="7"/>
  <c r="G88" i="7"/>
  <c r="G89" i="7"/>
  <c r="G75" i="7"/>
  <c r="G118" i="7"/>
  <c r="G69" i="7"/>
  <c r="G57" i="7"/>
  <c r="G106" i="7"/>
  <c r="G59" i="7"/>
  <c r="G65" i="7"/>
  <c r="G63" i="7"/>
  <c r="G67" i="7"/>
  <c r="G12" i="7"/>
  <c r="G90" i="7"/>
  <c r="G43" i="7"/>
  <c r="G7" i="7"/>
  <c r="G26" i="7"/>
  <c r="G28" i="7"/>
  <c r="G85" i="7"/>
  <c r="G29" i="7"/>
  <c r="G86" i="7"/>
  <c r="G52" i="7"/>
  <c r="G17" i="7"/>
  <c r="G14" i="7"/>
  <c r="G5" i="7"/>
  <c r="G45" i="7"/>
  <c r="G46" i="7"/>
  <c r="G47" i="7"/>
  <c r="G93" i="7"/>
  <c r="G66" i="7"/>
  <c r="G61" i="7"/>
  <c r="G68" i="7"/>
  <c r="G48" i="7"/>
  <c r="G49" i="7"/>
  <c r="G44" i="7"/>
  <c r="G30" i="7"/>
  <c r="G110" i="7"/>
  <c r="G111" i="7"/>
  <c r="G112" i="7"/>
  <c r="G113" i="7"/>
  <c r="G50" i="7"/>
  <c r="G51" i="7"/>
  <c r="G60" i="7"/>
  <c r="G100" i="7"/>
  <c r="G101" i="7"/>
  <c r="G102" i="7"/>
  <c r="G103" i="7"/>
  <c r="G104" i="7"/>
  <c r="G105" i="7"/>
  <c r="G13" i="7"/>
  <c r="G23" i="7"/>
  <c r="G56" i="7"/>
  <c r="G78" i="7"/>
  <c r="G39" i="7"/>
  <c r="G20" i="7"/>
  <c r="G76" i="7"/>
  <c r="G108" i="7"/>
  <c r="G10" i="7"/>
  <c r="G11" i="7"/>
  <c r="G70" i="7"/>
  <c r="G95" i="7"/>
  <c r="G96" i="7"/>
  <c r="G97" i="7"/>
  <c r="G98" i="7"/>
  <c r="G99" i="7"/>
  <c r="G91" i="7"/>
  <c r="G107" i="7"/>
  <c r="G92" i="7"/>
  <c r="G116" i="7"/>
  <c r="G94" i="7"/>
  <c r="G31" i="7"/>
  <c r="G32" i="7"/>
  <c r="G33" i="7"/>
  <c r="G34" i="7"/>
  <c r="G35" i="7"/>
  <c r="G64" i="7"/>
  <c r="G24" i="7"/>
  <c r="G81" i="7"/>
  <c r="G82" i="7"/>
  <c r="G53" i="7"/>
  <c r="G15" i="7"/>
  <c r="G119" i="7"/>
  <c r="G123" i="7"/>
  <c r="G124" i="7"/>
  <c r="G125" i="7"/>
  <c r="G126" i="7"/>
  <c r="G127" i="7"/>
  <c r="G128" i="7"/>
  <c r="G129" i="7"/>
  <c r="G130" i="7"/>
  <c r="G71" i="7"/>
  <c r="G117" i="7"/>
  <c r="G73" i="7"/>
  <c r="G74" i="7"/>
  <c r="G109" i="7"/>
  <c r="G58" i="7"/>
  <c r="G21" i="7"/>
  <c r="G120" i="7"/>
  <c r="G121" i="7"/>
  <c r="G122" i="7"/>
  <c r="G72" i="7"/>
  <c r="G22" i="7"/>
  <c r="G62" i="7"/>
  <c r="G131" i="7"/>
  <c r="G132" i="7"/>
  <c r="G133" i="7"/>
  <c r="G134" i="7"/>
  <c r="G135" i="7"/>
  <c r="G9" i="7"/>
  <c r="T6" i="6"/>
  <c r="U6" i="6"/>
  <c r="V6" i="6"/>
  <c r="W6" i="6"/>
  <c r="X6" i="6"/>
  <c r="Y6" i="6"/>
  <c r="Z6" i="6"/>
  <c r="AA6" i="6"/>
  <c r="AB6" i="6"/>
  <c r="AC6" i="6"/>
  <c r="T7" i="6"/>
  <c r="U7" i="6"/>
  <c r="V7" i="6"/>
  <c r="W7" i="6"/>
  <c r="X7" i="6"/>
  <c r="Y7" i="6"/>
  <c r="Z7" i="6"/>
  <c r="AA7" i="6"/>
  <c r="AB7" i="6"/>
  <c r="AC7" i="6"/>
  <c r="T8" i="6"/>
  <c r="U8" i="6"/>
  <c r="V8" i="6"/>
  <c r="W8" i="6"/>
  <c r="X8" i="6"/>
  <c r="Y8" i="6"/>
  <c r="Z8" i="6"/>
  <c r="AA8" i="6"/>
  <c r="AB8" i="6"/>
  <c r="AC8" i="6"/>
  <c r="T9" i="6"/>
  <c r="U9" i="6"/>
  <c r="V9" i="6"/>
  <c r="W9" i="6"/>
  <c r="X9" i="6"/>
  <c r="Y9" i="6"/>
  <c r="Z9" i="6"/>
  <c r="AA9" i="6"/>
  <c r="AB9" i="6"/>
  <c r="AC9" i="6"/>
  <c r="T10" i="6"/>
  <c r="U10" i="6"/>
  <c r="V10" i="6"/>
  <c r="W10" i="6"/>
  <c r="X10" i="6"/>
  <c r="Y10" i="6"/>
  <c r="Z10" i="6"/>
  <c r="AA10" i="6"/>
  <c r="AB10" i="6"/>
  <c r="AC10" i="6"/>
  <c r="T11" i="6"/>
  <c r="U11" i="6"/>
  <c r="V11" i="6"/>
  <c r="W11" i="6"/>
  <c r="X11" i="6"/>
  <c r="Y11" i="6"/>
  <c r="Z11" i="6"/>
  <c r="AA11" i="6"/>
  <c r="AB11" i="6"/>
  <c r="AC11" i="6"/>
  <c r="T12" i="6"/>
  <c r="U12" i="6"/>
  <c r="V12" i="6"/>
  <c r="W12" i="6"/>
  <c r="X12" i="6"/>
  <c r="Y12" i="6"/>
  <c r="Z12" i="6"/>
  <c r="AA12" i="6"/>
  <c r="AB12" i="6"/>
  <c r="AC12" i="6"/>
  <c r="AA5" i="6"/>
  <c r="AB5" i="6"/>
  <c r="AC5" i="6"/>
  <c r="U5" i="6"/>
  <c r="V5" i="6"/>
  <c r="W5" i="6"/>
  <c r="X5" i="6"/>
  <c r="Y5" i="6"/>
  <c r="Z5" i="6"/>
  <c r="T5" i="6"/>
  <c r="S7" i="6"/>
  <c r="S8" i="6"/>
  <c r="S9" i="6"/>
  <c r="S10" i="6"/>
  <c r="S11" i="6"/>
  <c r="S12" i="6"/>
  <c r="S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O17" i="5"/>
  <c r="O18" i="5"/>
  <c r="O19" i="5"/>
  <c r="O20" i="5"/>
  <c r="O21" i="5"/>
  <c r="O22" i="5"/>
  <c r="O1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2" i="5"/>
  <c r="I135" i="4"/>
  <c r="J135" i="4" s="1"/>
  <c r="G135" i="4"/>
  <c r="H135" i="4" s="1"/>
  <c r="I134" i="4"/>
  <c r="J134" i="4" s="1"/>
  <c r="G134" i="4"/>
  <c r="H134" i="4" s="1"/>
  <c r="K134" i="4" s="1"/>
  <c r="I133" i="4"/>
  <c r="J133" i="4" s="1"/>
  <c r="G133" i="4"/>
  <c r="H133" i="4" s="1"/>
  <c r="K133" i="4" s="1"/>
  <c r="I132" i="4"/>
  <c r="J132" i="4" s="1"/>
  <c r="H132" i="4"/>
  <c r="G132" i="4"/>
  <c r="I131" i="4"/>
  <c r="J131" i="4" s="1"/>
  <c r="G131" i="4"/>
  <c r="H131" i="4" s="1"/>
  <c r="I130" i="4"/>
  <c r="J130" i="4" s="1"/>
  <c r="H130" i="4"/>
  <c r="G130" i="4"/>
  <c r="I122" i="4"/>
  <c r="J122" i="4" s="1"/>
  <c r="G122" i="4"/>
  <c r="H122" i="4" s="1"/>
  <c r="J129" i="4"/>
  <c r="I129" i="4"/>
  <c r="G129" i="4"/>
  <c r="H129" i="4" s="1"/>
  <c r="K129" i="4" s="1"/>
  <c r="I125" i="4"/>
  <c r="J125" i="4" s="1"/>
  <c r="G125" i="4"/>
  <c r="H125" i="4" s="1"/>
  <c r="I124" i="4"/>
  <c r="J124" i="4" s="1"/>
  <c r="H124" i="4"/>
  <c r="K124" i="4" s="1"/>
  <c r="G124" i="4"/>
  <c r="I123" i="4"/>
  <c r="J123" i="4" s="1"/>
  <c r="G123" i="4"/>
  <c r="H123" i="4" s="1"/>
  <c r="J114" i="4"/>
  <c r="I114" i="4"/>
  <c r="G114" i="4"/>
  <c r="H114" i="4" s="1"/>
  <c r="K114" i="4" s="1"/>
  <c r="I96" i="4"/>
  <c r="J96" i="4" s="1"/>
  <c r="H96" i="4"/>
  <c r="K96" i="4" s="1"/>
  <c r="G96" i="4"/>
  <c r="I72" i="4"/>
  <c r="J72" i="4" s="1"/>
  <c r="H72" i="4"/>
  <c r="G72" i="4"/>
  <c r="J60" i="4"/>
  <c r="I60" i="4"/>
  <c r="G60" i="4"/>
  <c r="H60" i="4" s="1"/>
  <c r="K60" i="4" s="1"/>
  <c r="I59" i="4"/>
  <c r="J59" i="4" s="1"/>
  <c r="G59" i="4"/>
  <c r="H59" i="4" s="1"/>
  <c r="I127" i="4"/>
  <c r="J127" i="4" s="1"/>
  <c r="G127" i="4"/>
  <c r="H127" i="4" s="1"/>
  <c r="I126" i="4"/>
  <c r="J126" i="4" s="1"/>
  <c r="G126" i="4"/>
  <c r="H126" i="4" s="1"/>
  <c r="I121" i="4"/>
  <c r="J121" i="4" s="1"/>
  <c r="G121" i="4"/>
  <c r="H121" i="4" s="1"/>
  <c r="K120" i="4"/>
  <c r="J120" i="4"/>
  <c r="I120" i="4"/>
  <c r="H120" i="4"/>
  <c r="G120" i="4"/>
  <c r="I119" i="4"/>
  <c r="J119" i="4" s="1"/>
  <c r="G119" i="4"/>
  <c r="H119" i="4" s="1"/>
  <c r="K119" i="4" s="1"/>
  <c r="J118" i="4"/>
  <c r="I118" i="4"/>
  <c r="G118" i="4"/>
  <c r="H118" i="4" s="1"/>
  <c r="K118" i="4" s="1"/>
  <c r="I117" i="4"/>
  <c r="J117" i="4" s="1"/>
  <c r="G117" i="4"/>
  <c r="H117" i="4" s="1"/>
  <c r="I116" i="4"/>
  <c r="J116" i="4" s="1"/>
  <c r="G116" i="4"/>
  <c r="H116" i="4" s="1"/>
  <c r="I115" i="4"/>
  <c r="J115" i="4" s="1"/>
  <c r="G115" i="4"/>
  <c r="H115" i="4" s="1"/>
  <c r="K115" i="4" s="1"/>
  <c r="I113" i="4"/>
  <c r="J113" i="4" s="1"/>
  <c r="H113" i="4"/>
  <c r="K113" i="4" s="1"/>
  <c r="G113" i="4"/>
  <c r="I75" i="4"/>
  <c r="J75" i="4" s="1"/>
  <c r="G75" i="4"/>
  <c r="H75" i="4" s="1"/>
  <c r="I70" i="4"/>
  <c r="J70" i="4" s="1"/>
  <c r="G70" i="4"/>
  <c r="H70" i="4" s="1"/>
  <c r="K70" i="4" s="1"/>
  <c r="I57" i="4"/>
  <c r="J57" i="4" s="1"/>
  <c r="G57" i="4"/>
  <c r="H57" i="4" s="1"/>
  <c r="J49" i="4"/>
  <c r="I49" i="4"/>
  <c r="H49" i="4"/>
  <c r="K49" i="4" s="1"/>
  <c r="G49" i="4"/>
  <c r="J47" i="4"/>
  <c r="I47" i="4"/>
  <c r="G47" i="4"/>
  <c r="H47" i="4" s="1"/>
  <c r="K47" i="4" s="1"/>
  <c r="J24" i="4"/>
  <c r="I24" i="4"/>
  <c r="G24" i="4"/>
  <c r="H24" i="4" s="1"/>
  <c r="I128" i="4"/>
  <c r="J128" i="4" s="1"/>
  <c r="G128" i="4"/>
  <c r="H128" i="4" s="1"/>
  <c r="I112" i="4"/>
  <c r="J112" i="4" s="1"/>
  <c r="G112" i="4"/>
  <c r="H112" i="4" s="1"/>
  <c r="K112" i="4" s="1"/>
  <c r="I111" i="4"/>
  <c r="J111" i="4" s="1"/>
  <c r="G111" i="4"/>
  <c r="H111" i="4" s="1"/>
  <c r="J110" i="4"/>
  <c r="I110" i="4"/>
  <c r="H110" i="4"/>
  <c r="K110" i="4" s="1"/>
  <c r="G110" i="4"/>
  <c r="I108" i="4"/>
  <c r="J108" i="4" s="1"/>
  <c r="H108" i="4"/>
  <c r="G108" i="4"/>
  <c r="I107" i="4"/>
  <c r="J107" i="4" s="1"/>
  <c r="G107" i="4"/>
  <c r="H107" i="4" s="1"/>
  <c r="I105" i="4"/>
  <c r="J105" i="4" s="1"/>
  <c r="G105" i="4"/>
  <c r="H105" i="4" s="1"/>
  <c r="J99" i="4"/>
  <c r="I99" i="4"/>
  <c r="G99" i="4"/>
  <c r="H99" i="4" s="1"/>
  <c r="K99" i="4" s="1"/>
  <c r="I98" i="4"/>
  <c r="J98" i="4" s="1"/>
  <c r="G98" i="4"/>
  <c r="H98" i="4" s="1"/>
  <c r="K98" i="4" s="1"/>
  <c r="I97" i="4"/>
  <c r="J97" i="4" s="1"/>
  <c r="G97" i="4"/>
  <c r="H97" i="4" s="1"/>
  <c r="I94" i="4"/>
  <c r="J94" i="4" s="1"/>
  <c r="G94" i="4"/>
  <c r="H94" i="4" s="1"/>
  <c r="I84" i="4"/>
  <c r="J84" i="4" s="1"/>
  <c r="G84" i="4"/>
  <c r="H84" i="4" s="1"/>
  <c r="K84" i="4" s="1"/>
  <c r="I83" i="4"/>
  <c r="J83" i="4" s="1"/>
  <c r="H83" i="4"/>
  <c r="G83" i="4"/>
  <c r="J82" i="4"/>
  <c r="I82" i="4"/>
  <c r="H82" i="4"/>
  <c r="K82" i="4" s="1"/>
  <c r="G82" i="4"/>
  <c r="I79" i="4"/>
  <c r="J79" i="4" s="1"/>
  <c r="G79" i="4"/>
  <c r="H79" i="4" s="1"/>
  <c r="I78" i="4"/>
  <c r="J78" i="4" s="1"/>
  <c r="G78" i="4"/>
  <c r="H78" i="4" s="1"/>
  <c r="I73" i="4"/>
  <c r="J73" i="4" s="1"/>
  <c r="G73" i="4"/>
  <c r="H73" i="4" s="1"/>
  <c r="I69" i="4"/>
  <c r="J69" i="4" s="1"/>
  <c r="H69" i="4"/>
  <c r="G69" i="4"/>
  <c r="I68" i="4"/>
  <c r="J68" i="4" s="1"/>
  <c r="G68" i="4"/>
  <c r="H68" i="4" s="1"/>
  <c r="K68" i="4" s="1"/>
  <c r="J65" i="4"/>
  <c r="I65" i="4"/>
  <c r="G65" i="4"/>
  <c r="H65" i="4" s="1"/>
  <c r="K65" i="4" s="1"/>
  <c r="I64" i="4"/>
  <c r="J64" i="4" s="1"/>
  <c r="G64" i="4"/>
  <c r="H64" i="4" s="1"/>
  <c r="I58" i="4"/>
  <c r="J58" i="4" s="1"/>
  <c r="G58" i="4"/>
  <c r="H58" i="4" s="1"/>
  <c r="J48" i="4"/>
  <c r="I48" i="4"/>
  <c r="G48" i="4"/>
  <c r="H48" i="4" s="1"/>
  <c r="J37" i="4"/>
  <c r="I37" i="4"/>
  <c r="G37" i="4"/>
  <c r="H37" i="4" s="1"/>
  <c r="K37" i="4" s="1"/>
  <c r="I30" i="4"/>
  <c r="J30" i="4" s="1"/>
  <c r="G30" i="4"/>
  <c r="H30" i="4" s="1"/>
  <c r="I22" i="4"/>
  <c r="J22" i="4" s="1"/>
  <c r="H22" i="4"/>
  <c r="G22" i="4"/>
  <c r="I11" i="4"/>
  <c r="J11" i="4" s="1"/>
  <c r="G11" i="4"/>
  <c r="H11" i="4" s="1"/>
  <c r="I104" i="4"/>
  <c r="J104" i="4" s="1"/>
  <c r="K104" i="4" s="1"/>
  <c r="H104" i="4"/>
  <c r="G104" i="4"/>
  <c r="I103" i="4"/>
  <c r="J103" i="4" s="1"/>
  <c r="H103" i="4"/>
  <c r="K103" i="4" s="1"/>
  <c r="G103" i="4"/>
  <c r="J102" i="4"/>
  <c r="I102" i="4"/>
  <c r="G102" i="4"/>
  <c r="H102" i="4" s="1"/>
  <c r="K102" i="4" s="1"/>
  <c r="J101" i="4"/>
  <c r="I101" i="4"/>
  <c r="G101" i="4"/>
  <c r="H101" i="4" s="1"/>
  <c r="K101" i="4" s="1"/>
  <c r="I100" i="4"/>
  <c r="J100" i="4" s="1"/>
  <c r="G100" i="4"/>
  <c r="H100" i="4" s="1"/>
  <c r="I95" i="4"/>
  <c r="J95" i="4" s="1"/>
  <c r="G95" i="4"/>
  <c r="H95" i="4" s="1"/>
  <c r="I92" i="4"/>
  <c r="J92" i="4" s="1"/>
  <c r="G92" i="4"/>
  <c r="H92" i="4" s="1"/>
  <c r="K92" i="4" s="1"/>
  <c r="I89" i="4"/>
  <c r="J89" i="4" s="1"/>
  <c r="G89" i="4"/>
  <c r="H89" i="4" s="1"/>
  <c r="K89" i="4" s="1"/>
  <c r="I85" i="4"/>
  <c r="J85" i="4" s="1"/>
  <c r="H85" i="4"/>
  <c r="K85" i="4" s="1"/>
  <c r="G85" i="4"/>
  <c r="I81" i="4"/>
  <c r="J81" i="4" s="1"/>
  <c r="G81" i="4"/>
  <c r="H81" i="4" s="1"/>
  <c r="I80" i="4"/>
  <c r="J80" i="4" s="1"/>
  <c r="H80" i="4"/>
  <c r="G80" i="4"/>
  <c r="I77" i="4"/>
  <c r="J77" i="4" s="1"/>
  <c r="G77" i="4"/>
  <c r="H77" i="4" s="1"/>
  <c r="J76" i="4"/>
  <c r="I76" i="4"/>
  <c r="G76" i="4"/>
  <c r="H76" i="4" s="1"/>
  <c r="K76" i="4" s="1"/>
  <c r="I40" i="4"/>
  <c r="J40" i="4" s="1"/>
  <c r="G40" i="4"/>
  <c r="H40" i="4" s="1"/>
  <c r="I29" i="4"/>
  <c r="J29" i="4" s="1"/>
  <c r="H29" i="4"/>
  <c r="K29" i="4" s="1"/>
  <c r="G29" i="4"/>
  <c r="I26" i="4"/>
  <c r="J26" i="4" s="1"/>
  <c r="G26" i="4"/>
  <c r="H26" i="4" s="1"/>
  <c r="J25" i="4"/>
  <c r="I25" i="4"/>
  <c r="G25" i="4"/>
  <c r="H25" i="4" s="1"/>
  <c r="K25" i="4" s="1"/>
  <c r="I5" i="4"/>
  <c r="J5" i="4" s="1"/>
  <c r="H5" i="4"/>
  <c r="K5" i="4" s="1"/>
  <c r="G5" i="4"/>
  <c r="I106" i="4"/>
  <c r="J106" i="4" s="1"/>
  <c r="H106" i="4"/>
  <c r="G106" i="4"/>
  <c r="I93" i="4"/>
  <c r="J93" i="4" s="1"/>
  <c r="G93" i="4"/>
  <c r="H93" i="4" s="1"/>
  <c r="J91" i="4"/>
  <c r="I91" i="4"/>
  <c r="G91" i="4"/>
  <c r="H91" i="4" s="1"/>
  <c r="I90" i="4"/>
  <c r="J90" i="4" s="1"/>
  <c r="G90" i="4"/>
  <c r="H90" i="4" s="1"/>
  <c r="I88" i="4"/>
  <c r="J88" i="4" s="1"/>
  <c r="H88" i="4"/>
  <c r="K88" i="4" s="1"/>
  <c r="G88" i="4"/>
  <c r="I87" i="4"/>
  <c r="J87" i="4" s="1"/>
  <c r="G87" i="4"/>
  <c r="H87" i="4" s="1"/>
  <c r="J66" i="4"/>
  <c r="I66" i="4"/>
  <c r="G66" i="4"/>
  <c r="H66" i="4" s="1"/>
  <c r="K66" i="4" s="1"/>
  <c r="I61" i="4"/>
  <c r="J61" i="4" s="1"/>
  <c r="H61" i="4"/>
  <c r="K61" i="4" s="1"/>
  <c r="G61" i="4"/>
  <c r="I53" i="4"/>
  <c r="J53" i="4" s="1"/>
  <c r="H53" i="4"/>
  <c r="G53" i="4"/>
  <c r="I50" i="4"/>
  <c r="J50" i="4" s="1"/>
  <c r="G50" i="4"/>
  <c r="H50" i="4" s="1"/>
  <c r="J46" i="4"/>
  <c r="I46" i="4"/>
  <c r="G46" i="4"/>
  <c r="H46" i="4" s="1"/>
  <c r="I45" i="4"/>
  <c r="J45" i="4" s="1"/>
  <c r="G45" i="4"/>
  <c r="H45" i="4" s="1"/>
  <c r="I43" i="4"/>
  <c r="J43" i="4" s="1"/>
  <c r="H43" i="4"/>
  <c r="K43" i="4" s="1"/>
  <c r="G43" i="4"/>
  <c r="I36" i="4"/>
  <c r="J36" i="4" s="1"/>
  <c r="G36" i="4"/>
  <c r="H36" i="4" s="1"/>
  <c r="J31" i="4"/>
  <c r="I31" i="4"/>
  <c r="G31" i="4"/>
  <c r="H31" i="4" s="1"/>
  <c r="K31" i="4" s="1"/>
  <c r="I28" i="4"/>
  <c r="J28" i="4" s="1"/>
  <c r="H28" i="4"/>
  <c r="K28" i="4" s="1"/>
  <c r="G28" i="4"/>
  <c r="I27" i="4"/>
  <c r="J27" i="4" s="1"/>
  <c r="H27" i="4"/>
  <c r="G27" i="4"/>
  <c r="I20" i="4"/>
  <c r="J20" i="4" s="1"/>
  <c r="G20" i="4"/>
  <c r="H20" i="4" s="1"/>
  <c r="J8" i="4"/>
  <c r="I8" i="4"/>
  <c r="G8" i="4"/>
  <c r="H8" i="4" s="1"/>
  <c r="I2" i="4"/>
  <c r="J2" i="4" s="1"/>
  <c r="G2" i="4"/>
  <c r="H2" i="4" s="1"/>
  <c r="I109" i="4"/>
  <c r="J109" i="4" s="1"/>
  <c r="H109" i="4"/>
  <c r="K109" i="4" s="1"/>
  <c r="G109" i="4"/>
  <c r="I86" i="4"/>
  <c r="J86" i="4" s="1"/>
  <c r="G86" i="4"/>
  <c r="H86" i="4" s="1"/>
  <c r="J74" i="4"/>
  <c r="I74" i="4"/>
  <c r="G74" i="4"/>
  <c r="H74" i="4" s="1"/>
  <c r="K74" i="4" s="1"/>
  <c r="I71" i="4"/>
  <c r="J71" i="4" s="1"/>
  <c r="H71" i="4"/>
  <c r="K71" i="4" s="1"/>
  <c r="G71" i="4"/>
  <c r="I67" i="4"/>
  <c r="J67" i="4" s="1"/>
  <c r="H67" i="4"/>
  <c r="G67" i="4"/>
  <c r="J63" i="4"/>
  <c r="I63" i="4"/>
  <c r="G63" i="4"/>
  <c r="H63" i="4" s="1"/>
  <c r="K63" i="4" s="1"/>
  <c r="I62" i="4"/>
  <c r="J62" i="4" s="1"/>
  <c r="G62" i="4"/>
  <c r="H62" i="4" s="1"/>
  <c r="I56" i="4"/>
  <c r="J56" i="4" s="1"/>
  <c r="G56" i="4"/>
  <c r="H56" i="4" s="1"/>
  <c r="I55" i="4"/>
  <c r="J55" i="4" s="1"/>
  <c r="G55" i="4"/>
  <c r="H55" i="4" s="1"/>
  <c r="I54" i="4"/>
  <c r="J54" i="4" s="1"/>
  <c r="G54" i="4"/>
  <c r="H54" i="4" s="1"/>
  <c r="K54" i="4" s="1"/>
  <c r="K51" i="4"/>
  <c r="J51" i="4"/>
  <c r="I51" i="4"/>
  <c r="H51" i="4"/>
  <c r="G51" i="4"/>
  <c r="I42" i="4"/>
  <c r="J42" i="4" s="1"/>
  <c r="G42" i="4"/>
  <c r="H42" i="4" s="1"/>
  <c r="K42" i="4" s="1"/>
  <c r="J41" i="4"/>
  <c r="I41" i="4"/>
  <c r="G41" i="4"/>
  <c r="H41" i="4" s="1"/>
  <c r="K41" i="4" s="1"/>
  <c r="I39" i="4"/>
  <c r="J39" i="4" s="1"/>
  <c r="G39" i="4"/>
  <c r="H39" i="4" s="1"/>
  <c r="I38" i="4"/>
  <c r="J38" i="4" s="1"/>
  <c r="G38" i="4"/>
  <c r="H38" i="4" s="1"/>
  <c r="I33" i="4"/>
  <c r="J33" i="4" s="1"/>
  <c r="G33" i="4"/>
  <c r="H33" i="4" s="1"/>
  <c r="K33" i="4" s="1"/>
  <c r="I32" i="4"/>
  <c r="J32" i="4" s="1"/>
  <c r="H32" i="4"/>
  <c r="K32" i="4" s="1"/>
  <c r="G32" i="4"/>
  <c r="I23" i="4"/>
  <c r="J23" i="4" s="1"/>
  <c r="G23" i="4"/>
  <c r="H23" i="4" s="1"/>
  <c r="I21" i="4"/>
  <c r="J21" i="4" s="1"/>
  <c r="G21" i="4"/>
  <c r="H21" i="4" s="1"/>
  <c r="K21" i="4" s="1"/>
  <c r="I19" i="4"/>
  <c r="J19" i="4" s="1"/>
  <c r="G19" i="4"/>
  <c r="H19" i="4" s="1"/>
  <c r="K19" i="4" s="1"/>
  <c r="J18" i="4"/>
  <c r="I18" i="4"/>
  <c r="H18" i="4"/>
  <c r="K18" i="4" s="1"/>
  <c r="G18" i="4"/>
  <c r="J17" i="4"/>
  <c r="I17" i="4"/>
  <c r="G17" i="4"/>
  <c r="H17" i="4" s="1"/>
  <c r="J16" i="4"/>
  <c r="I16" i="4"/>
  <c r="G16" i="4"/>
  <c r="H16" i="4" s="1"/>
  <c r="I15" i="4"/>
  <c r="J15" i="4" s="1"/>
  <c r="G15" i="4"/>
  <c r="H15" i="4" s="1"/>
  <c r="I14" i="4"/>
  <c r="J14" i="4" s="1"/>
  <c r="G14" i="4"/>
  <c r="H14" i="4" s="1"/>
  <c r="K14" i="4" s="1"/>
  <c r="I12" i="4"/>
  <c r="J12" i="4" s="1"/>
  <c r="G12" i="4"/>
  <c r="H12" i="4" s="1"/>
  <c r="J35" i="4"/>
  <c r="I35" i="4"/>
  <c r="H35" i="4"/>
  <c r="K35" i="4" s="1"/>
  <c r="G35" i="4"/>
  <c r="I34" i="4"/>
  <c r="J34" i="4" s="1"/>
  <c r="H34" i="4"/>
  <c r="G34" i="4"/>
  <c r="I13" i="4"/>
  <c r="J13" i="4" s="1"/>
  <c r="G13" i="4"/>
  <c r="H13" i="4" s="1"/>
  <c r="I10" i="4"/>
  <c r="J10" i="4" s="1"/>
  <c r="G10" i="4"/>
  <c r="H10" i="4" s="1"/>
  <c r="J52" i="4"/>
  <c r="I52" i="4"/>
  <c r="G52" i="4"/>
  <c r="H52" i="4" s="1"/>
  <c r="K52" i="4" s="1"/>
  <c r="I44" i="4"/>
  <c r="J44" i="4" s="1"/>
  <c r="G44" i="4"/>
  <c r="H44" i="4" s="1"/>
  <c r="K44" i="4" s="1"/>
  <c r="I9" i="4"/>
  <c r="J9" i="4" s="1"/>
  <c r="G9" i="4"/>
  <c r="H9" i="4" s="1"/>
  <c r="K9" i="4" s="1"/>
  <c r="I7" i="4"/>
  <c r="J7" i="4" s="1"/>
  <c r="G7" i="4"/>
  <c r="H7" i="4" s="1"/>
  <c r="I6" i="4"/>
  <c r="J6" i="4" s="1"/>
  <c r="G6" i="4"/>
  <c r="H6" i="4" s="1"/>
  <c r="K6" i="4" s="1"/>
  <c r="I4" i="4"/>
  <c r="J4" i="4" s="1"/>
  <c r="H4" i="4"/>
  <c r="G4" i="4"/>
  <c r="J3" i="4"/>
  <c r="I3" i="4"/>
  <c r="H3" i="4"/>
  <c r="K3" i="4" s="1"/>
  <c r="G3" i="4"/>
  <c r="I135" i="3"/>
  <c r="J135" i="3" s="1"/>
  <c r="G135" i="3"/>
  <c r="H135" i="3" s="1"/>
  <c r="I134" i="3"/>
  <c r="J134" i="3" s="1"/>
  <c r="G134" i="3"/>
  <c r="H134" i="3" s="1"/>
  <c r="I133" i="3"/>
  <c r="J133" i="3" s="1"/>
  <c r="G133" i="3"/>
  <c r="H133" i="3" s="1"/>
  <c r="I132" i="3"/>
  <c r="J132" i="3" s="1"/>
  <c r="G132" i="3"/>
  <c r="H132" i="3" s="1"/>
  <c r="K132" i="3" s="1"/>
  <c r="I131" i="3"/>
  <c r="J131" i="3" s="1"/>
  <c r="G131" i="3"/>
  <c r="H131" i="3" s="1"/>
  <c r="I130" i="3"/>
  <c r="J130" i="3" s="1"/>
  <c r="G130" i="3"/>
  <c r="H130" i="3" s="1"/>
  <c r="K130" i="3" s="1"/>
  <c r="I129" i="3"/>
  <c r="J129" i="3" s="1"/>
  <c r="G129" i="3"/>
  <c r="H129" i="3" s="1"/>
  <c r="I128" i="3"/>
  <c r="J128" i="3" s="1"/>
  <c r="G128" i="3"/>
  <c r="H128" i="3" s="1"/>
  <c r="I127" i="3"/>
  <c r="J127" i="3" s="1"/>
  <c r="G127" i="3"/>
  <c r="H127" i="3" s="1"/>
  <c r="K127" i="3" s="1"/>
  <c r="I126" i="3"/>
  <c r="J126" i="3" s="1"/>
  <c r="G126" i="3"/>
  <c r="H126" i="3" s="1"/>
  <c r="I125" i="3"/>
  <c r="J125" i="3" s="1"/>
  <c r="G125" i="3"/>
  <c r="H125" i="3" s="1"/>
  <c r="I124" i="3"/>
  <c r="J124" i="3" s="1"/>
  <c r="G124" i="3"/>
  <c r="H124" i="3" s="1"/>
  <c r="I123" i="3"/>
  <c r="J123" i="3" s="1"/>
  <c r="G123" i="3"/>
  <c r="H123" i="3" s="1"/>
  <c r="I122" i="3"/>
  <c r="J122" i="3" s="1"/>
  <c r="G122" i="3"/>
  <c r="H122" i="3" s="1"/>
  <c r="I121" i="3"/>
  <c r="J121" i="3" s="1"/>
  <c r="K121" i="3" s="1"/>
  <c r="G121" i="3"/>
  <c r="H121" i="3" s="1"/>
  <c r="I120" i="3"/>
  <c r="J120" i="3" s="1"/>
  <c r="G120" i="3"/>
  <c r="H120" i="3" s="1"/>
  <c r="J119" i="3"/>
  <c r="I119" i="3"/>
  <c r="G119" i="3"/>
  <c r="H119" i="3" s="1"/>
  <c r="K119" i="3" s="1"/>
  <c r="I118" i="3"/>
  <c r="J118" i="3" s="1"/>
  <c r="G118" i="3"/>
  <c r="H118" i="3" s="1"/>
  <c r="I117" i="3"/>
  <c r="J117" i="3" s="1"/>
  <c r="G117" i="3"/>
  <c r="H117" i="3" s="1"/>
  <c r="I116" i="3"/>
  <c r="J116" i="3" s="1"/>
  <c r="G116" i="3"/>
  <c r="H116" i="3" s="1"/>
  <c r="I115" i="3"/>
  <c r="J115" i="3" s="1"/>
  <c r="H115" i="3"/>
  <c r="K115" i="3" s="1"/>
  <c r="G115" i="3"/>
  <c r="I114" i="3"/>
  <c r="J114" i="3" s="1"/>
  <c r="G114" i="3"/>
  <c r="H114" i="3" s="1"/>
  <c r="I113" i="3"/>
  <c r="J113" i="3" s="1"/>
  <c r="K113" i="3" s="1"/>
  <c r="G113" i="3"/>
  <c r="H113" i="3" s="1"/>
  <c r="I112" i="3"/>
  <c r="J112" i="3" s="1"/>
  <c r="G112" i="3"/>
  <c r="H112" i="3" s="1"/>
  <c r="I111" i="3"/>
  <c r="J111" i="3" s="1"/>
  <c r="G111" i="3"/>
  <c r="H111" i="3" s="1"/>
  <c r="I110" i="3"/>
  <c r="J110" i="3" s="1"/>
  <c r="H110" i="3"/>
  <c r="K110" i="3" s="1"/>
  <c r="G110" i="3"/>
  <c r="I109" i="3"/>
  <c r="J109" i="3" s="1"/>
  <c r="G109" i="3"/>
  <c r="H109" i="3" s="1"/>
  <c r="I108" i="3"/>
  <c r="J108" i="3" s="1"/>
  <c r="G108" i="3"/>
  <c r="H108" i="3" s="1"/>
  <c r="K108" i="3" s="1"/>
  <c r="I107" i="3"/>
  <c r="J107" i="3" s="1"/>
  <c r="H107" i="3"/>
  <c r="G107" i="3"/>
  <c r="I106" i="3"/>
  <c r="J106" i="3" s="1"/>
  <c r="G106" i="3"/>
  <c r="H106" i="3" s="1"/>
  <c r="K106" i="3" s="1"/>
  <c r="I105" i="3"/>
  <c r="J105" i="3" s="1"/>
  <c r="K105" i="3" s="1"/>
  <c r="H105" i="3"/>
  <c r="G105" i="3"/>
  <c r="I104" i="3"/>
  <c r="J104" i="3" s="1"/>
  <c r="G104" i="3"/>
  <c r="H104" i="3" s="1"/>
  <c r="I103" i="3"/>
  <c r="J103" i="3" s="1"/>
  <c r="G103" i="3"/>
  <c r="H103" i="3" s="1"/>
  <c r="K103" i="3" s="1"/>
  <c r="I102" i="3"/>
  <c r="J102" i="3" s="1"/>
  <c r="H102" i="3"/>
  <c r="G102" i="3"/>
  <c r="I101" i="3"/>
  <c r="J101" i="3" s="1"/>
  <c r="G101" i="3"/>
  <c r="H101" i="3" s="1"/>
  <c r="K101" i="3" s="1"/>
  <c r="I100" i="3"/>
  <c r="J100" i="3" s="1"/>
  <c r="K100" i="3" s="1"/>
  <c r="H100" i="3"/>
  <c r="G100" i="3"/>
  <c r="I99" i="3"/>
  <c r="J99" i="3" s="1"/>
  <c r="G99" i="3"/>
  <c r="H99" i="3" s="1"/>
  <c r="K99" i="3" s="1"/>
  <c r="I98" i="3"/>
  <c r="J98" i="3" s="1"/>
  <c r="G98" i="3"/>
  <c r="H98" i="3" s="1"/>
  <c r="J97" i="3"/>
  <c r="I97" i="3"/>
  <c r="G97" i="3"/>
  <c r="H97" i="3" s="1"/>
  <c r="I96" i="3"/>
  <c r="J96" i="3" s="1"/>
  <c r="G96" i="3"/>
  <c r="H96" i="3" s="1"/>
  <c r="I95" i="3"/>
  <c r="J95" i="3" s="1"/>
  <c r="H95" i="3"/>
  <c r="G95" i="3"/>
  <c r="I94" i="3"/>
  <c r="J94" i="3" s="1"/>
  <c r="H94" i="3"/>
  <c r="G94" i="3"/>
  <c r="I93" i="3"/>
  <c r="J93" i="3" s="1"/>
  <c r="G93" i="3"/>
  <c r="H93" i="3" s="1"/>
  <c r="J92" i="3"/>
  <c r="K92" i="3" s="1"/>
  <c r="I92" i="3"/>
  <c r="H92" i="3"/>
  <c r="G92" i="3"/>
  <c r="I91" i="3"/>
  <c r="J91" i="3" s="1"/>
  <c r="G91" i="3"/>
  <c r="H91" i="3" s="1"/>
  <c r="K91" i="3" s="1"/>
  <c r="I90" i="3"/>
  <c r="J90" i="3" s="1"/>
  <c r="G90" i="3"/>
  <c r="H90" i="3" s="1"/>
  <c r="K90" i="3" s="1"/>
  <c r="J89" i="3"/>
  <c r="I89" i="3"/>
  <c r="G89" i="3"/>
  <c r="H89" i="3" s="1"/>
  <c r="I88" i="3"/>
  <c r="J88" i="3" s="1"/>
  <c r="G88" i="3"/>
  <c r="H88" i="3" s="1"/>
  <c r="K88" i="3" s="1"/>
  <c r="I87" i="3"/>
  <c r="J87" i="3" s="1"/>
  <c r="G87" i="3"/>
  <c r="H87" i="3" s="1"/>
  <c r="I86" i="3"/>
  <c r="J86" i="3" s="1"/>
  <c r="G86" i="3"/>
  <c r="H86" i="3" s="1"/>
  <c r="I85" i="3"/>
  <c r="J85" i="3" s="1"/>
  <c r="G85" i="3"/>
  <c r="H85" i="3" s="1"/>
  <c r="I84" i="3"/>
  <c r="J84" i="3" s="1"/>
  <c r="G84" i="3"/>
  <c r="H84" i="3" s="1"/>
  <c r="K84" i="3" s="1"/>
  <c r="I83" i="3"/>
  <c r="J83" i="3" s="1"/>
  <c r="H83" i="3"/>
  <c r="G83" i="3"/>
  <c r="I82" i="3"/>
  <c r="J82" i="3" s="1"/>
  <c r="G82" i="3"/>
  <c r="H82" i="3" s="1"/>
  <c r="K82" i="3" s="1"/>
  <c r="J81" i="3"/>
  <c r="I81" i="3"/>
  <c r="H81" i="3"/>
  <c r="G81" i="3"/>
  <c r="I80" i="3"/>
  <c r="J80" i="3" s="1"/>
  <c r="G80" i="3"/>
  <c r="H80" i="3" s="1"/>
  <c r="I79" i="3"/>
  <c r="J79" i="3" s="1"/>
  <c r="G79" i="3"/>
  <c r="H79" i="3" s="1"/>
  <c r="K79" i="3" s="1"/>
  <c r="I78" i="3"/>
  <c r="J78" i="3" s="1"/>
  <c r="G78" i="3"/>
  <c r="H78" i="3" s="1"/>
  <c r="K78" i="3" s="1"/>
  <c r="I77" i="3"/>
  <c r="J77" i="3" s="1"/>
  <c r="G77" i="3"/>
  <c r="H77" i="3" s="1"/>
  <c r="I76" i="3"/>
  <c r="J76" i="3" s="1"/>
  <c r="G76" i="3"/>
  <c r="H76" i="3" s="1"/>
  <c r="K76" i="3" s="1"/>
  <c r="I75" i="3"/>
  <c r="J75" i="3" s="1"/>
  <c r="G75" i="3"/>
  <c r="H75" i="3" s="1"/>
  <c r="I74" i="3"/>
  <c r="J74" i="3" s="1"/>
  <c r="G74" i="3"/>
  <c r="H74" i="3" s="1"/>
  <c r="I73" i="3"/>
  <c r="J73" i="3" s="1"/>
  <c r="K73" i="3" s="1"/>
  <c r="G73" i="3"/>
  <c r="H73" i="3" s="1"/>
  <c r="I72" i="3"/>
  <c r="J72" i="3" s="1"/>
  <c r="G72" i="3"/>
  <c r="H72" i="3" s="1"/>
  <c r="K72" i="3" s="1"/>
  <c r="I71" i="3"/>
  <c r="J71" i="3" s="1"/>
  <c r="G71" i="3"/>
  <c r="H71" i="3" s="1"/>
  <c r="I70" i="3"/>
  <c r="J70" i="3" s="1"/>
  <c r="G70" i="3"/>
  <c r="H70" i="3" s="1"/>
  <c r="K70" i="3" s="1"/>
  <c r="I69" i="3"/>
  <c r="J69" i="3" s="1"/>
  <c r="G69" i="3"/>
  <c r="H69" i="3" s="1"/>
  <c r="K69" i="3" s="1"/>
  <c r="I68" i="3"/>
  <c r="J68" i="3" s="1"/>
  <c r="G68" i="3"/>
  <c r="H68" i="3" s="1"/>
  <c r="I67" i="3"/>
  <c r="J67" i="3" s="1"/>
  <c r="G67" i="3"/>
  <c r="H67" i="3" s="1"/>
  <c r="K67" i="3" s="1"/>
  <c r="I66" i="3"/>
  <c r="J66" i="3" s="1"/>
  <c r="G66" i="3"/>
  <c r="H66" i="3" s="1"/>
  <c r="I65" i="3"/>
  <c r="J65" i="3" s="1"/>
  <c r="K65" i="3" s="1"/>
  <c r="G65" i="3"/>
  <c r="H65" i="3" s="1"/>
  <c r="J64" i="3"/>
  <c r="I64" i="3"/>
  <c r="G64" i="3"/>
  <c r="H64" i="3" s="1"/>
  <c r="K64" i="3" s="1"/>
  <c r="I63" i="3"/>
  <c r="J63" i="3" s="1"/>
  <c r="G63" i="3"/>
  <c r="H63" i="3" s="1"/>
  <c r="I62" i="3"/>
  <c r="J62" i="3" s="1"/>
  <c r="G62" i="3"/>
  <c r="H62" i="3" s="1"/>
  <c r="K62" i="3" s="1"/>
  <c r="I61" i="3"/>
  <c r="J61" i="3" s="1"/>
  <c r="G61" i="3"/>
  <c r="H61" i="3" s="1"/>
  <c r="I60" i="3"/>
  <c r="J60" i="3" s="1"/>
  <c r="K60" i="3" s="1"/>
  <c r="H60" i="3"/>
  <c r="G60" i="3"/>
  <c r="I59" i="3"/>
  <c r="J59" i="3" s="1"/>
  <c r="G59" i="3"/>
  <c r="H59" i="3" s="1"/>
  <c r="K59" i="3" s="1"/>
  <c r="I58" i="3"/>
  <c r="J58" i="3" s="1"/>
  <c r="G58" i="3"/>
  <c r="H58" i="3" s="1"/>
  <c r="J57" i="3"/>
  <c r="I57" i="3"/>
  <c r="G57" i="3"/>
  <c r="H57" i="3" s="1"/>
  <c r="I56" i="3"/>
  <c r="J56" i="3" s="1"/>
  <c r="G56" i="3"/>
  <c r="H56" i="3" s="1"/>
  <c r="K56" i="3" s="1"/>
  <c r="I55" i="3"/>
  <c r="J55" i="3" s="1"/>
  <c r="H55" i="3"/>
  <c r="G55" i="3"/>
  <c r="I54" i="3"/>
  <c r="J54" i="3" s="1"/>
  <c r="H54" i="3"/>
  <c r="G54" i="3"/>
  <c r="I53" i="3"/>
  <c r="J53" i="3" s="1"/>
  <c r="G53" i="3"/>
  <c r="H53" i="3" s="1"/>
  <c r="K53" i="3" s="1"/>
  <c r="J52" i="3"/>
  <c r="I52" i="3"/>
  <c r="H52" i="3"/>
  <c r="K52" i="3" s="1"/>
  <c r="G52" i="3"/>
  <c r="I51" i="3"/>
  <c r="J51" i="3" s="1"/>
  <c r="G51" i="3"/>
  <c r="H51" i="3" s="1"/>
  <c r="I50" i="3"/>
  <c r="J50" i="3" s="1"/>
  <c r="G50" i="3"/>
  <c r="H50" i="3" s="1"/>
  <c r="J49" i="3"/>
  <c r="I49" i="3"/>
  <c r="G49" i="3"/>
  <c r="H49" i="3" s="1"/>
  <c r="I48" i="3"/>
  <c r="J48" i="3" s="1"/>
  <c r="G48" i="3"/>
  <c r="H48" i="3" s="1"/>
  <c r="K48" i="3" s="1"/>
  <c r="I47" i="3"/>
  <c r="J47" i="3" s="1"/>
  <c r="G47" i="3"/>
  <c r="H47" i="3" s="1"/>
  <c r="I46" i="3"/>
  <c r="J46" i="3" s="1"/>
  <c r="H46" i="3"/>
  <c r="K46" i="3" s="1"/>
  <c r="G46" i="3"/>
  <c r="I45" i="3"/>
  <c r="J45" i="3" s="1"/>
  <c r="G45" i="3"/>
  <c r="H45" i="3" s="1"/>
  <c r="I44" i="3"/>
  <c r="J44" i="3" s="1"/>
  <c r="G44" i="3"/>
  <c r="H44" i="3" s="1"/>
  <c r="K44" i="3" s="1"/>
  <c r="I43" i="3"/>
  <c r="J43" i="3" s="1"/>
  <c r="H43" i="3"/>
  <c r="G43" i="3"/>
  <c r="I42" i="3"/>
  <c r="J42" i="3" s="1"/>
  <c r="G42" i="3"/>
  <c r="H42" i="3" s="1"/>
  <c r="K42" i="3" s="1"/>
  <c r="I41" i="3"/>
  <c r="J41" i="3" s="1"/>
  <c r="K41" i="3" s="1"/>
  <c r="H41" i="3"/>
  <c r="G41" i="3"/>
  <c r="I40" i="3"/>
  <c r="J40" i="3" s="1"/>
  <c r="G40" i="3"/>
  <c r="H40" i="3" s="1"/>
  <c r="J39" i="3"/>
  <c r="I39" i="3"/>
  <c r="G39" i="3"/>
  <c r="H39" i="3" s="1"/>
  <c r="K39" i="3" s="1"/>
  <c r="I38" i="3"/>
  <c r="J38" i="3" s="1"/>
  <c r="K38" i="3" s="1"/>
  <c r="H38" i="3"/>
  <c r="G38" i="3"/>
  <c r="I37" i="3"/>
  <c r="J37" i="3" s="1"/>
  <c r="G37" i="3"/>
  <c r="H37" i="3" s="1"/>
  <c r="J36" i="3"/>
  <c r="I36" i="3"/>
  <c r="G36" i="3"/>
  <c r="H36" i="3" s="1"/>
  <c r="K36" i="3" s="1"/>
  <c r="I35" i="3"/>
  <c r="J35" i="3" s="1"/>
  <c r="H35" i="3"/>
  <c r="G35" i="3"/>
  <c r="I34" i="3"/>
  <c r="J34" i="3" s="1"/>
  <c r="G34" i="3"/>
  <c r="H34" i="3" s="1"/>
  <c r="K34" i="3" s="1"/>
  <c r="I33" i="3"/>
  <c r="J33" i="3" s="1"/>
  <c r="K33" i="3" s="1"/>
  <c r="H33" i="3"/>
  <c r="G33" i="3"/>
  <c r="I32" i="3"/>
  <c r="J32" i="3" s="1"/>
  <c r="G32" i="3"/>
  <c r="H32" i="3" s="1"/>
  <c r="J31" i="3"/>
  <c r="I31" i="3"/>
  <c r="G31" i="3"/>
  <c r="H31" i="3" s="1"/>
  <c r="K31" i="3" s="1"/>
  <c r="I30" i="3"/>
  <c r="J30" i="3" s="1"/>
  <c r="G30" i="3"/>
  <c r="H30" i="3" s="1"/>
  <c r="I29" i="3"/>
  <c r="J29" i="3" s="1"/>
  <c r="G29" i="3"/>
  <c r="H29" i="3" s="1"/>
  <c r="K29" i="3" s="1"/>
  <c r="I28" i="3"/>
  <c r="J28" i="3" s="1"/>
  <c r="H28" i="3"/>
  <c r="G28" i="3"/>
  <c r="I27" i="3"/>
  <c r="J27" i="3" s="1"/>
  <c r="H27" i="3"/>
  <c r="G27" i="3"/>
  <c r="I26" i="3"/>
  <c r="J26" i="3" s="1"/>
  <c r="H26" i="3"/>
  <c r="K26" i="3" s="1"/>
  <c r="G26" i="3"/>
  <c r="J25" i="3"/>
  <c r="I25" i="3"/>
  <c r="G25" i="3"/>
  <c r="H25" i="3" s="1"/>
  <c r="K25" i="3" s="1"/>
  <c r="J24" i="3"/>
  <c r="I24" i="3"/>
  <c r="G24" i="3"/>
  <c r="H24" i="3" s="1"/>
  <c r="I23" i="3"/>
  <c r="J23" i="3" s="1"/>
  <c r="G23" i="3"/>
  <c r="H23" i="3" s="1"/>
  <c r="I22" i="3"/>
  <c r="J22" i="3" s="1"/>
  <c r="G22" i="3"/>
  <c r="H22" i="3" s="1"/>
  <c r="I21" i="3"/>
  <c r="J21" i="3" s="1"/>
  <c r="G21" i="3"/>
  <c r="H21" i="3" s="1"/>
  <c r="I20" i="3"/>
  <c r="J20" i="3" s="1"/>
  <c r="G20" i="3"/>
  <c r="H20" i="3" s="1"/>
  <c r="I19" i="3"/>
  <c r="J19" i="3" s="1"/>
  <c r="G19" i="3"/>
  <c r="H19" i="3" s="1"/>
  <c r="K19" i="3" s="1"/>
  <c r="I18" i="3"/>
  <c r="J18" i="3" s="1"/>
  <c r="H18" i="3"/>
  <c r="K18" i="3" s="1"/>
  <c r="G18" i="3"/>
  <c r="I17" i="3"/>
  <c r="J17" i="3" s="1"/>
  <c r="K17" i="3" s="1"/>
  <c r="H17" i="3"/>
  <c r="G17" i="3"/>
  <c r="J16" i="3"/>
  <c r="I16" i="3"/>
  <c r="G16" i="3"/>
  <c r="H16" i="3" s="1"/>
  <c r="K16" i="3" s="1"/>
  <c r="I15" i="3"/>
  <c r="J15" i="3" s="1"/>
  <c r="G15" i="3"/>
  <c r="H15" i="3" s="1"/>
  <c r="I14" i="3"/>
  <c r="J14" i="3" s="1"/>
  <c r="G14" i="3"/>
  <c r="H14" i="3" s="1"/>
  <c r="K14" i="3" s="1"/>
  <c r="I13" i="3"/>
  <c r="J13" i="3" s="1"/>
  <c r="G13" i="3"/>
  <c r="H13" i="3" s="1"/>
  <c r="I12" i="3"/>
  <c r="J12" i="3" s="1"/>
  <c r="H12" i="3"/>
  <c r="G12" i="3"/>
  <c r="I11" i="3"/>
  <c r="J11" i="3" s="1"/>
  <c r="G11" i="3"/>
  <c r="H11" i="3" s="1"/>
  <c r="I10" i="3"/>
  <c r="J10" i="3" s="1"/>
  <c r="G10" i="3"/>
  <c r="H10" i="3" s="1"/>
  <c r="J9" i="3"/>
  <c r="I9" i="3"/>
  <c r="G9" i="3"/>
  <c r="H9" i="3" s="1"/>
  <c r="I8" i="3"/>
  <c r="J8" i="3" s="1"/>
  <c r="G8" i="3"/>
  <c r="H8" i="3" s="1"/>
  <c r="I7" i="3"/>
  <c r="J7" i="3" s="1"/>
  <c r="G7" i="3"/>
  <c r="H7" i="3" s="1"/>
  <c r="I6" i="3"/>
  <c r="J6" i="3" s="1"/>
  <c r="H6" i="3"/>
  <c r="G6" i="3"/>
  <c r="I5" i="3"/>
  <c r="J5" i="3" s="1"/>
  <c r="G5" i="3"/>
  <c r="H5" i="3" s="1"/>
  <c r="K5" i="3" s="1"/>
  <c r="I4" i="3"/>
  <c r="J4" i="3" s="1"/>
  <c r="G4" i="3"/>
  <c r="H4" i="3" s="1"/>
  <c r="I3" i="3"/>
  <c r="J3" i="3" s="1"/>
  <c r="H3" i="3"/>
  <c r="G3" i="3"/>
  <c r="I2" i="3"/>
  <c r="J2" i="3" s="1"/>
  <c r="G2" i="3"/>
  <c r="H2" i="3" s="1"/>
  <c r="K2" i="3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2" i="2"/>
  <c r="J2" i="2" s="1"/>
  <c r="G3" i="2"/>
  <c r="H3" i="2" s="1"/>
  <c r="K3" i="2" s="1"/>
  <c r="G4" i="2"/>
  <c r="H4" i="2" s="1"/>
  <c r="G5" i="2"/>
  <c r="H5" i="2" s="1"/>
  <c r="K5" i="2" s="1"/>
  <c r="G6" i="2"/>
  <c r="H6" i="2" s="1"/>
  <c r="K6" i="2" s="1"/>
  <c r="G7" i="2"/>
  <c r="H7" i="2" s="1"/>
  <c r="K7" i="2" s="1"/>
  <c r="G8" i="2"/>
  <c r="H8" i="2" s="1"/>
  <c r="G9" i="2"/>
  <c r="H9" i="2" s="1"/>
  <c r="K9" i="2" s="1"/>
  <c r="G10" i="2"/>
  <c r="H10" i="2" s="1"/>
  <c r="K10" i="2" s="1"/>
  <c r="G11" i="2"/>
  <c r="H11" i="2" s="1"/>
  <c r="K11" i="2" s="1"/>
  <c r="G12" i="2"/>
  <c r="H12" i="2" s="1"/>
  <c r="G13" i="2"/>
  <c r="H13" i="2" s="1"/>
  <c r="K13" i="2" s="1"/>
  <c r="G14" i="2"/>
  <c r="H14" i="2" s="1"/>
  <c r="K14" i="2" s="1"/>
  <c r="G15" i="2"/>
  <c r="H15" i="2" s="1"/>
  <c r="K15" i="2" s="1"/>
  <c r="G16" i="2"/>
  <c r="H16" i="2" s="1"/>
  <c r="G17" i="2"/>
  <c r="H17" i="2" s="1"/>
  <c r="K17" i="2" s="1"/>
  <c r="G18" i="2"/>
  <c r="H18" i="2" s="1"/>
  <c r="K18" i="2" s="1"/>
  <c r="G19" i="2"/>
  <c r="H19" i="2" s="1"/>
  <c r="K19" i="2" s="1"/>
  <c r="G20" i="2"/>
  <c r="H20" i="2" s="1"/>
  <c r="G21" i="2"/>
  <c r="H21" i="2" s="1"/>
  <c r="K21" i="2" s="1"/>
  <c r="G22" i="2"/>
  <c r="H22" i="2" s="1"/>
  <c r="K22" i="2" s="1"/>
  <c r="G23" i="2"/>
  <c r="H23" i="2" s="1"/>
  <c r="K23" i="2" s="1"/>
  <c r="G24" i="2"/>
  <c r="H24" i="2" s="1"/>
  <c r="G25" i="2"/>
  <c r="H25" i="2" s="1"/>
  <c r="K25" i="2" s="1"/>
  <c r="G26" i="2"/>
  <c r="H26" i="2" s="1"/>
  <c r="K26" i="2" s="1"/>
  <c r="G27" i="2"/>
  <c r="H27" i="2" s="1"/>
  <c r="K27" i="2" s="1"/>
  <c r="G28" i="2"/>
  <c r="H28" i="2" s="1"/>
  <c r="G29" i="2"/>
  <c r="H29" i="2" s="1"/>
  <c r="K29" i="2" s="1"/>
  <c r="G30" i="2"/>
  <c r="H30" i="2" s="1"/>
  <c r="K30" i="2" s="1"/>
  <c r="G31" i="2"/>
  <c r="H31" i="2" s="1"/>
  <c r="K31" i="2" s="1"/>
  <c r="G32" i="2"/>
  <c r="H32" i="2" s="1"/>
  <c r="G33" i="2"/>
  <c r="H33" i="2" s="1"/>
  <c r="K33" i="2" s="1"/>
  <c r="G34" i="2"/>
  <c r="H34" i="2" s="1"/>
  <c r="K34" i="2" s="1"/>
  <c r="G35" i="2"/>
  <c r="H35" i="2" s="1"/>
  <c r="K35" i="2" s="1"/>
  <c r="G36" i="2"/>
  <c r="H36" i="2" s="1"/>
  <c r="G37" i="2"/>
  <c r="H37" i="2" s="1"/>
  <c r="K37" i="2" s="1"/>
  <c r="G38" i="2"/>
  <c r="H38" i="2" s="1"/>
  <c r="K38" i="2" s="1"/>
  <c r="G39" i="2"/>
  <c r="H39" i="2" s="1"/>
  <c r="K39" i="2" s="1"/>
  <c r="G40" i="2"/>
  <c r="H40" i="2" s="1"/>
  <c r="G41" i="2"/>
  <c r="H41" i="2" s="1"/>
  <c r="K41" i="2" s="1"/>
  <c r="G42" i="2"/>
  <c r="H42" i="2" s="1"/>
  <c r="K42" i="2" s="1"/>
  <c r="G43" i="2"/>
  <c r="H43" i="2" s="1"/>
  <c r="K43" i="2" s="1"/>
  <c r="G44" i="2"/>
  <c r="H44" i="2" s="1"/>
  <c r="G45" i="2"/>
  <c r="H45" i="2" s="1"/>
  <c r="K45" i="2" s="1"/>
  <c r="G46" i="2"/>
  <c r="H46" i="2" s="1"/>
  <c r="K46" i="2" s="1"/>
  <c r="G47" i="2"/>
  <c r="H47" i="2" s="1"/>
  <c r="K47" i="2" s="1"/>
  <c r="G48" i="2"/>
  <c r="H48" i="2" s="1"/>
  <c r="G49" i="2"/>
  <c r="H49" i="2" s="1"/>
  <c r="K49" i="2" s="1"/>
  <c r="G50" i="2"/>
  <c r="H50" i="2" s="1"/>
  <c r="K50" i="2" s="1"/>
  <c r="G51" i="2"/>
  <c r="H51" i="2" s="1"/>
  <c r="K51" i="2" s="1"/>
  <c r="G52" i="2"/>
  <c r="H52" i="2" s="1"/>
  <c r="G53" i="2"/>
  <c r="H53" i="2" s="1"/>
  <c r="K53" i="2" s="1"/>
  <c r="G54" i="2"/>
  <c r="H54" i="2" s="1"/>
  <c r="K54" i="2" s="1"/>
  <c r="G55" i="2"/>
  <c r="H55" i="2" s="1"/>
  <c r="K55" i="2" s="1"/>
  <c r="G56" i="2"/>
  <c r="H56" i="2" s="1"/>
  <c r="G57" i="2"/>
  <c r="H57" i="2" s="1"/>
  <c r="K57" i="2" s="1"/>
  <c r="G58" i="2"/>
  <c r="H58" i="2" s="1"/>
  <c r="K58" i="2" s="1"/>
  <c r="G59" i="2"/>
  <c r="H59" i="2" s="1"/>
  <c r="K59" i="2" s="1"/>
  <c r="G60" i="2"/>
  <c r="H60" i="2" s="1"/>
  <c r="G61" i="2"/>
  <c r="H61" i="2" s="1"/>
  <c r="K61" i="2" s="1"/>
  <c r="G62" i="2"/>
  <c r="H62" i="2" s="1"/>
  <c r="K62" i="2" s="1"/>
  <c r="G63" i="2"/>
  <c r="H63" i="2" s="1"/>
  <c r="K63" i="2" s="1"/>
  <c r="G64" i="2"/>
  <c r="H64" i="2" s="1"/>
  <c r="G65" i="2"/>
  <c r="H65" i="2" s="1"/>
  <c r="K65" i="2" s="1"/>
  <c r="G66" i="2"/>
  <c r="H66" i="2" s="1"/>
  <c r="K66" i="2" s="1"/>
  <c r="G67" i="2"/>
  <c r="H67" i="2" s="1"/>
  <c r="K67" i="2" s="1"/>
  <c r="G68" i="2"/>
  <c r="H68" i="2" s="1"/>
  <c r="G69" i="2"/>
  <c r="H69" i="2" s="1"/>
  <c r="K69" i="2" s="1"/>
  <c r="G70" i="2"/>
  <c r="H70" i="2" s="1"/>
  <c r="K70" i="2" s="1"/>
  <c r="G71" i="2"/>
  <c r="H71" i="2" s="1"/>
  <c r="K71" i="2" s="1"/>
  <c r="G72" i="2"/>
  <c r="H72" i="2" s="1"/>
  <c r="G73" i="2"/>
  <c r="H73" i="2" s="1"/>
  <c r="K73" i="2" s="1"/>
  <c r="G74" i="2"/>
  <c r="H74" i="2" s="1"/>
  <c r="K74" i="2" s="1"/>
  <c r="G75" i="2"/>
  <c r="H75" i="2" s="1"/>
  <c r="K75" i="2" s="1"/>
  <c r="G76" i="2"/>
  <c r="H76" i="2" s="1"/>
  <c r="G77" i="2"/>
  <c r="H77" i="2" s="1"/>
  <c r="K77" i="2" s="1"/>
  <c r="G78" i="2"/>
  <c r="H78" i="2" s="1"/>
  <c r="K78" i="2" s="1"/>
  <c r="G79" i="2"/>
  <c r="H79" i="2" s="1"/>
  <c r="K79" i="2" s="1"/>
  <c r="G80" i="2"/>
  <c r="H80" i="2" s="1"/>
  <c r="G81" i="2"/>
  <c r="H81" i="2" s="1"/>
  <c r="K81" i="2" s="1"/>
  <c r="G82" i="2"/>
  <c r="H82" i="2" s="1"/>
  <c r="K82" i="2" s="1"/>
  <c r="G83" i="2"/>
  <c r="H83" i="2" s="1"/>
  <c r="K83" i="2" s="1"/>
  <c r="G84" i="2"/>
  <c r="H84" i="2" s="1"/>
  <c r="G85" i="2"/>
  <c r="H85" i="2" s="1"/>
  <c r="K85" i="2" s="1"/>
  <c r="G86" i="2"/>
  <c r="H86" i="2" s="1"/>
  <c r="K86" i="2" s="1"/>
  <c r="G87" i="2"/>
  <c r="H87" i="2" s="1"/>
  <c r="K87" i="2" s="1"/>
  <c r="G88" i="2"/>
  <c r="H88" i="2" s="1"/>
  <c r="G89" i="2"/>
  <c r="H89" i="2" s="1"/>
  <c r="K89" i="2" s="1"/>
  <c r="G90" i="2"/>
  <c r="H90" i="2" s="1"/>
  <c r="K90" i="2" s="1"/>
  <c r="G91" i="2"/>
  <c r="H91" i="2" s="1"/>
  <c r="K91" i="2" s="1"/>
  <c r="G92" i="2"/>
  <c r="H92" i="2" s="1"/>
  <c r="G93" i="2"/>
  <c r="H93" i="2" s="1"/>
  <c r="K93" i="2" s="1"/>
  <c r="G94" i="2"/>
  <c r="H94" i="2" s="1"/>
  <c r="K94" i="2" s="1"/>
  <c r="G95" i="2"/>
  <c r="H95" i="2" s="1"/>
  <c r="K95" i="2" s="1"/>
  <c r="G96" i="2"/>
  <c r="H96" i="2" s="1"/>
  <c r="G97" i="2"/>
  <c r="H97" i="2" s="1"/>
  <c r="K97" i="2" s="1"/>
  <c r="G98" i="2"/>
  <c r="H98" i="2" s="1"/>
  <c r="K98" i="2" s="1"/>
  <c r="G99" i="2"/>
  <c r="H99" i="2" s="1"/>
  <c r="K99" i="2" s="1"/>
  <c r="G100" i="2"/>
  <c r="H100" i="2" s="1"/>
  <c r="G101" i="2"/>
  <c r="H101" i="2" s="1"/>
  <c r="K101" i="2" s="1"/>
  <c r="G102" i="2"/>
  <c r="H102" i="2" s="1"/>
  <c r="K102" i="2" s="1"/>
  <c r="G103" i="2"/>
  <c r="H103" i="2" s="1"/>
  <c r="K103" i="2" s="1"/>
  <c r="G104" i="2"/>
  <c r="H104" i="2" s="1"/>
  <c r="G105" i="2"/>
  <c r="H105" i="2" s="1"/>
  <c r="K105" i="2" s="1"/>
  <c r="G106" i="2"/>
  <c r="H106" i="2" s="1"/>
  <c r="K106" i="2" s="1"/>
  <c r="G107" i="2"/>
  <c r="H107" i="2" s="1"/>
  <c r="K107" i="2" s="1"/>
  <c r="G108" i="2"/>
  <c r="H108" i="2" s="1"/>
  <c r="G109" i="2"/>
  <c r="H109" i="2" s="1"/>
  <c r="K109" i="2" s="1"/>
  <c r="G110" i="2"/>
  <c r="H110" i="2" s="1"/>
  <c r="K110" i="2" s="1"/>
  <c r="G111" i="2"/>
  <c r="H111" i="2" s="1"/>
  <c r="K111" i="2" s="1"/>
  <c r="G112" i="2"/>
  <c r="H112" i="2" s="1"/>
  <c r="G113" i="2"/>
  <c r="H113" i="2" s="1"/>
  <c r="K113" i="2" s="1"/>
  <c r="G114" i="2"/>
  <c r="H114" i="2" s="1"/>
  <c r="K114" i="2" s="1"/>
  <c r="G115" i="2"/>
  <c r="H115" i="2" s="1"/>
  <c r="K115" i="2" s="1"/>
  <c r="G116" i="2"/>
  <c r="H116" i="2" s="1"/>
  <c r="G117" i="2"/>
  <c r="H117" i="2" s="1"/>
  <c r="K117" i="2" s="1"/>
  <c r="G118" i="2"/>
  <c r="H118" i="2" s="1"/>
  <c r="K118" i="2" s="1"/>
  <c r="G119" i="2"/>
  <c r="H119" i="2" s="1"/>
  <c r="K119" i="2" s="1"/>
  <c r="G120" i="2"/>
  <c r="H120" i="2" s="1"/>
  <c r="G121" i="2"/>
  <c r="H121" i="2" s="1"/>
  <c r="K121" i="2" s="1"/>
  <c r="G122" i="2"/>
  <c r="H122" i="2" s="1"/>
  <c r="K122" i="2" s="1"/>
  <c r="G123" i="2"/>
  <c r="H123" i="2" s="1"/>
  <c r="K123" i="2" s="1"/>
  <c r="G124" i="2"/>
  <c r="H124" i="2" s="1"/>
  <c r="G125" i="2"/>
  <c r="H125" i="2" s="1"/>
  <c r="K125" i="2" s="1"/>
  <c r="G126" i="2"/>
  <c r="H126" i="2" s="1"/>
  <c r="K126" i="2" s="1"/>
  <c r="G127" i="2"/>
  <c r="H127" i="2" s="1"/>
  <c r="K127" i="2" s="1"/>
  <c r="G128" i="2"/>
  <c r="H128" i="2" s="1"/>
  <c r="G129" i="2"/>
  <c r="H129" i="2" s="1"/>
  <c r="K129" i="2" s="1"/>
  <c r="G130" i="2"/>
  <c r="H130" i="2" s="1"/>
  <c r="K130" i="2" s="1"/>
  <c r="G131" i="2"/>
  <c r="H131" i="2" s="1"/>
  <c r="K131" i="2" s="1"/>
  <c r="G132" i="2"/>
  <c r="H132" i="2" s="1"/>
  <c r="G133" i="2"/>
  <c r="H133" i="2" s="1"/>
  <c r="K133" i="2" s="1"/>
  <c r="G134" i="2"/>
  <c r="H134" i="2" s="1"/>
  <c r="K134" i="2" s="1"/>
  <c r="G135" i="2"/>
  <c r="H135" i="2" s="1"/>
  <c r="K135" i="2" s="1"/>
  <c r="G2" i="2"/>
  <c r="H2" i="2" s="1"/>
  <c r="K13" i="4" l="1"/>
  <c r="K107" i="4"/>
  <c r="K132" i="4"/>
  <c r="K58" i="4"/>
  <c r="K17" i="4"/>
  <c r="K8" i="4"/>
  <c r="K39" i="4"/>
  <c r="K86" i="4"/>
  <c r="K36" i="4"/>
  <c r="K87" i="4"/>
  <c r="K26" i="4"/>
  <c r="K100" i="4"/>
  <c r="K73" i="4"/>
  <c r="K117" i="4"/>
  <c r="K123" i="4"/>
  <c r="K20" i="4"/>
  <c r="K50" i="4"/>
  <c r="K93" i="4"/>
  <c r="K77" i="4"/>
  <c r="K78" i="4"/>
  <c r="K122" i="4"/>
  <c r="K16" i="4"/>
  <c r="K48" i="4"/>
  <c r="K94" i="4"/>
  <c r="K24" i="4"/>
  <c r="K127" i="4"/>
  <c r="K4" i="4"/>
  <c r="K12" i="4"/>
  <c r="K38" i="4"/>
  <c r="K67" i="4"/>
  <c r="K2" i="4"/>
  <c r="K45" i="4"/>
  <c r="K90" i="4"/>
  <c r="K40" i="4"/>
  <c r="K22" i="4"/>
  <c r="K79" i="4"/>
  <c r="K83" i="4"/>
  <c r="K111" i="4"/>
  <c r="K116" i="4"/>
  <c r="K72" i="4"/>
  <c r="K125" i="4"/>
  <c r="K10" i="4"/>
  <c r="K62" i="4"/>
  <c r="K80" i="4"/>
  <c r="K105" i="4"/>
  <c r="K59" i="4"/>
  <c r="K130" i="4"/>
  <c r="K46" i="4"/>
  <c r="K91" i="4"/>
  <c r="K15" i="4"/>
  <c r="K55" i="4"/>
  <c r="K81" i="4"/>
  <c r="K11" i="4"/>
  <c r="K128" i="4"/>
  <c r="K126" i="4"/>
  <c r="K131" i="4"/>
  <c r="K7" i="4"/>
  <c r="K56" i="4"/>
  <c r="K64" i="4"/>
  <c r="K34" i="4"/>
  <c r="K23" i="4"/>
  <c r="K27" i="4"/>
  <c r="K53" i="4"/>
  <c r="K106" i="4"/>
  <c r="K95" i="4"/>
  <c r="K69" i="4"/>
  <c r="K108" i="4"/>
  <c r="K75" i="4"/>
  <c r="K135" i="4"/>
  <c r="K30" i="4"/>
  <c r="K97" i="4"/>
  <c r="K57" i="4"/>
  <c r="K121" i="4"/>
  <c r="K111" i="3"/>
  <c r="K116" i="3"/>
  <c r="K12" i="3"/>
  <c r="K50" i="3"/>
  <c r="K95" i="3"/>
  <c r="K81" i="3"/>
  <c r="K85" i="3"/>
  <c r="K4" i="3"/>
  <c r="K8" i="3"/>
  <c r="K23" i="3"/>
  <c r="K28" i="3"/>
  <c r="K32" i="3"/>
  <c r="K37" i="3"/>
  <c r="K40" i="3"/>
  <c r="K126" i="3"/>
  <c r="K129" i="3"/>
  <c r="K124" i="3"/>
  <c r="K134" i="3"/>
  <c r="K98" i="3"/>
  <c r="K24" i="3"/>
  <c r="K77" i="3"/>
  <c r="K89" i="3"/>
  <c r="K9" i="3"/>
  <c r="K15" i="3"/>
  <c r="K43" i="3"/>
  <c r="K49" i="3"/>
  <c r="K57" i="3"/>
  <c r="K3" i="3"/>
  <c r="K6" i="3"/>
  <c r="K21" i="3"/>
  <c r="K27" i="3"/>
  <c r="K54" i="3"/>
  <c r="K66" i="3"/>
  <c r="K68" i="3"/>
  <c r="K97" i="3"/>
  <c r="K112" i="3"/>
  <c r="K117" i="3"/>
  <c r="K122" i="3"/>
  <c r="K125" i="3"/>
  <c r="K7" i="3"/>
  <c r="K22" i="3"/>
  <c r="K58" i="3"/>
  <c r="K61" i="3"/>
  <c r="K75" i="3"/>
  <c r="K87" i="3"/>
  <c r="K120" i="3"/>
  <c r="K10" i="3"/>
  <c r="K13" i="3"/>
  <c r="K47" i="3"/>
  <c r="K55" i="3"/>
  <c r="K93" i="3"/>
  <c r="K96" i="3"/>
  <c r="K118" i="3"/>
  <c r="K123" i="3"/>
  <c r="K133" i="3"/>
  <c r="K11" i="3"/>
  <c r="K20" i="3"/>
  <c r="K45" i="3"/>
  <c r="K51" i="3"/>
  <c r="K80" i="3"/>
  <c r="K94" i="3"/>
  <c r="K104" i="3"/>
  <c r="K109" i="3"/>
  <c r="K114" i="3"/>
  <c r="K30" i="3"/>
  <c r="K35" i="3"/>
  <c r="K63" i="3"/>
  <c r="K71" i="3"/>
  <c r="K74" i="3"/>
  <c r="K83" i="3"/>
  <c r="K86" i="3"/>
  <c r="K102" i="3"/>
  <c r="K107" i="3"/>
  <c r="K128" i="3"/>
  <c r="K131" i="3"/>
  <c r="K135" i="3"/>
  <c r="K124" i="2"/>
  <c r="K116" i="2"/>
  <c r="K108" i="2"/>
  <c r="K100" i="2"/>
  <c r="K92" i="2"/>
  <c r="K84" i="2"/>
  <c r="K68" i="2"/>
  <c r="K96" i="2"/>
  <c r="K48" i="2"/>
  <c r="K76" i="2"/>
  <c r="K60" i="2"/>
  <c r="K52" i="2"/>
  <c r="K44" i="2"/>
  <c r="K36" i="2"/>
  <c r="K28" i="2"/>
  <c r="K20" i="2"/>
  <c r="K12" i="2"/>
  <c r="K4" i="2"/>
  <c r="K132" i="2"/>
  <c r="K2" i="2"/>
  <c r="K128" i="2"/>
  <c r="K120" i="2"/>
  <c r="K112" i="2"/>
  <c r="K104" i="2"/>
  <c r="K88" i="2"/>
  <c r="K80" i="2"/>
  <c r="K72" i="2"/>
  <c r="K64" i="2"/>
  <c r="K56" i="2"/>
  <c r="K40" i="2"/>
  <c r="K32" i="2"/>
  <c r="K24" i="2"/>
  <c r="K16" i="2"/>
  <c r="K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0233FF-06CA-4E75-BF53-8E11FA0AFCB5}" keepAlive="1" name="Zapytanie — transport" description="Połączenie z zapytaniem „transport” w skoroszycie." type="5" refreshedVersion="7" background="1" saveData="1">
    <dbPr connection="Provider=Microsoft.Mashup.OleDb.1;Data Source=$Workbook$;Location=transport;Extended Properties=&quot;&quot;" command="SELECT * FROM [transport]"/>
  </connection>
  <connection id="2" xr16:uid="{1F0DE176-71D0-428F-8707-F4255053FFD2}" keepAlive="1" name="Zapytanie — transport (2)" description="Połączenie z zapytaniem „transport (2)” w skoroszycie." type="5" refreshedVersion="7" background="1" saveData="1">
    <dbPr connection="Provider=Microsoft.Mashup.OleDb.1;Data Source=$Workbook$;Location=&quot;transport (2)&quot;;Extended Properties=&quot;&quot;" command="SELECT * FROM [transport (2)]"/>
  </connection>
  <connection id="3" xr16:uid="{053BE09B-F804-439F-B3DC-94175F2ABC4D}" keepAlive="1" name="Zapytanie — transport (3)" description="Połączenie z zapytaniem „transport (3)” w skoroszycie." type="5" refreshedVersion="7" background="1" saveData="1">
    <dbPr connection="Provider=Microsoft.Mashup.OleDb.1;Data Source=$Workbook$;Location=&quot;transport (3)&quot;;Extended Properties=&quot;&quot;" command="SELECT * FROM [transport (3)]"/>
  </connection>
  <connection id="4" xr16:uid="{621239A2-0BBC-4931-980C-9A2975FF87AF}" keepAlive="1" name="Zapytanie — transport (4)" description="Połączenie z zapytaniem „transport (4)” w skoroszycie." type="5" refreshedVersion="7" background="1" saveData="1">
    <dbPr connection="Provider=Microsoft.Mashup.OleDb.1;Data Source=$Workbook$;Location=&quot;transport (4)&quot;;Extended Properties=&quot;&quot;" command="SELECT * FROM [transport (4)]"/>
  </connection>
  <connection id="5" xr16:uid="{C4802D89-375E-42D1-9C0D-0FCCCE944EA5}" keepAlive="1" name="Zapytanie — transport (5)" description="Połączenie z zapytaniem „transport (5)” w skoroszycie." type="5" refreshedVersion="7" background="1" saveData="1">
    <dbPr connection="Provider=Microsoft.Mashup.OleDb.1;Data Source=$Workbook$;Location=&quot;transport (5)&quot;;Extended Properties=&quot;&quot;" command="SELECT * FROM [transport (5)]"/>
  </connection>
  <connection id="6" xr16:uid="{CBABAC9E-E144-42AC-A0CE-DFE0AFA38F9E}" keepAlive="1" name="Zapytanie — transport (6)" description="Połączenie z zapytaniem „transport (6)” w skoroszycie." type="5" refreshedVersion="7" background="1" saveData="1">
    <dbPr connection="Provider=Microsoft.Mashup.OleDb.1;Data Source=$Workbook$;Location=&quot;transport (6)&quot;;Extended Properties=&quot;&quot;" command="SELECT * FROM [transport (6)]"/>
  </connection>
</connections>
</file>

<file path=xl/sharedStrings.xml><?xml version="1.0" encoding="utf-8"?>
<sst xmlns="http://schemas.openxmlformats.org/spreadsheetml/2006/main" count="1710" uniqueCount="200">
  <si>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</si>
  <si>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</si>
  <si>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</si>
  <si>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</si>
  <si>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</si>
  <si>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</si>
  <si>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</si>
  <si>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</si>
  <si>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</si>
  <si>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</si>
  <si>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</si>
  <si>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</si>
  <si>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</si>
  <si>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</si>
  <si>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</si>
  <si>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</si>
  <si>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</si>
  <si>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</si>
  <si>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</si>
  <si>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</si>
  <si>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</si>
  <si>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</si>
  <si>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</si>
  <si>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</si>
  <si>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</si>
  <si>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</si>
  <si>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</si>
  <si>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</si>
  <si>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</si>
  <si>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</si>
  <si>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</si>
  <si>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</si>
  <si>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</si>
  <si>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</si>
  <si>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</si>
  <si>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</si>
  <si>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</si>
  <si>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</si>
  <si>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</si>
  <si>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</si>
  <si>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</si>
  <si>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</si>
  <si>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</si>
  <si>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</si>
  <si>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</si>
  <si>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</si>
  <si>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</si>
  <si>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</si>
  <si>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</si>
  <si>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</si>
  <si>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</si>
  <si>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</si>
  <si>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</si>
  <si>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</si>
  <si>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</si>
  <si>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</si>
  <si>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</si>
  <si>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</si>
  <si>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</si>
  <si>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</si>
  <si>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</si>
  <si>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</si>
  <si>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</si>
  <si>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</si>
  <si>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</si>
  <si>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</si>
  <si>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</si>
  <si>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</si>
  <si>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</si>
  <si>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</si>
  <si>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</si>
  <si>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</si>
  <si>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</si>
  <si>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</si>
  <si>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</si>
  <si>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</si>
  <si>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</si>
  <si>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</si>
  <si>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</si>
  <si>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</si>
  <si>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</si>
  <si>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</si>
  <si>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</si>
  <si>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</si>
  <si>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</si>
  <si>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</si>
  <si>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</si>
  <si>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</si>
  <si>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</si>
  <si>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</si>
  <si>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</si>
  <si>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</si>
  <si>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</si>
  <si>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</si>
  <si>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</si>
  <si>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</si>
  <si>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</si>
  <si>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</si>
  <si>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</si>
  <si>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</si>
  <si>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</si>
  <si>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</si>
  <si>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</si>
  <si>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</si>
  <si>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</si>
  <si>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</si>
  <si>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</si>
  <si>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</si>
  <si>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</si>
  <si>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</si>
  <si>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</si>
  <si>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</si>
  <si>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</si>
  <si>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</si>
  <si>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</si>
  <si>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</si>
  <si>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</si>
  <si>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</si>
  <si>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</si>
  <si>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</si>
  <si>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</si>
  <si>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</si>
  <si>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</si>
  <si>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</si>
  <si>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</si>
  <si>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</si>
  <si>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</si>
  <si>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</si>
  <si>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</si>
  <si>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</si>
  <si>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</si>
  <si>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</si>
  <si>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</si>
  <si>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</si>
  <si>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</si>
  <si>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</si>
  <si>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</si>
  <si>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</si>
  <si>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</si>
  <si>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</si>
  <si>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</si>
  <si>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</si>
  <si>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</si>
  <si>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</si>
  <si>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</si>
  <si>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</si>
  <si>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</si>
  <si>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</si>
  <si>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</si>
  <si>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</si>
  <si>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</si>
  <si>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</si>
  <si>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</si>
  <si>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</si>
  <si>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</si>
  <si>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</si>
  <si>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</si>
  <si>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</si>
  <si>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</si>
  <si>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</si>
  <si>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</si>
  <si>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</si>
  <si>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</si>
  <si>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</si>
  <si>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</si>
  <si>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</si>
  <si>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</si>
  <si>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</si>
  <si>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</si>
  <si>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</si>
  <si>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</si>
  <si>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</si>
  <si>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</si>
  <si>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</si>
  <si>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</si>
  <si>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</si>
  <si>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</si>
  <si>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</si>
  <si>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2017</t>
  </si>
  <si>
    <t>uplyw</t>
  </si>
  <si>
    <t>zuzycie</t>
  </si>
  <si>
    <t>prebieg w 100 000</t>
  </si>
  <si>
    <t>wartosc</t>
  </si>
  <si>
    <t>marka</t>
  </si>
  <si>
    <t>Etykiety wierszy</t>
  </si>
  <si>
    <t xml:space="preserve">DAF </t>
  </si>
  <si>
    <t xml:space="preserve">Iveco </t>
  </si>
  <si>
    <t xml:space="preserve">MAN </t>
  </si>
  <si>
    <t xml:space="preserve">Mercedes </t>
  </si>
  <si>
    <t xml:space="preserve">Renault </t>
  </si>
  <si>
    <t xml:space="preserve">Scania </t>
  </si>
  <si>
    <t xml:space="preserve">Volvo </t>
  </si>
  <si>
    <t>Suma końcowa</t>
  </si>
  <si>
    <t>Liczba z marka</t>
  </si>
  <si>
    <t>Średnia z Przebieg</t>
  </si>
  <si>
    <t>liczba aut danej marki</t>
  </si>
  <si>
    <t>sredni przebieg dla danej marki</t>
  </si>
  <si>
    <t>rok produkcji</t>
  </si>
  <si>
    <t>liczba aut wyprodukowanych w danym roku</t>
  </si>
  <si>
    <t>liczba dni od remontu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</si>
</sst>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" fillId="5" borderId="1" xfId="0" applyFont="1" applyFill="1" applyBorder="1"/>
    <xf numFmtId="0" fontId="0" fillId="6" borderId="0" xfId="0" applyNumberFormat="1" applyFill="1"/>
    <xf numFmtId="0" fontId="0" fillId="6" borderId="0" xfId="0" applyFill="1"/>
    <xf numFmtId="14" fontId="0" fillId="6" borderId="0" xfId="0" applyNumberFormat="1" applyFill="1"/>
  </cellXfs>
  <cellStyles count="1">
    <cellStyle name="Normalny" xfId="0" builtinId="0"/>
  </cellStyles>
  <dxfs count="1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7" tint="0.59999389629810485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7" tint="0.59999389629810485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7" tint="0.59999389629810485"/>
        </patternFill>
      </fill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56244960064447"/>
          <c:y val="2.1338506847784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'2)'!$J$28</c:f>
              <c:strCache>
                <c:ptCount val="1"/>
                <c:pt idx="0">
                  <c:v>sredni przebieg dla danej marki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'2)'!$I$29:$I$35</c:f>
              <c:strCache>
                <c:ptCount val="7"/>
                <c:pt idx="0">
                  <c:v>DAF </c:v>
                </c:pt>
                <c:pt idx="1">
                  <c:v>Iveco </c:v>
                </c:pt>
                <c:pt idx="2">
                  <c:v>MAN </c:v>
                </c:pt>
                <c:pt idx="3">
                  <c:v>Mercedes </c:v>
                </c:pt>
                <c:pt idx="4">
                  <c:v>Renault </c:v>
                </c:pt>
                <c:pt idx="5">
                  <c:v>Scania </c:v>
                </c:pt>
                <c:pt idx="6">
                  <c:v>Volvo </c:v>
                </c:pt>
              </c:strCache>
            </c:strRef>
          </c:cat>
          <c:val>
            <c:numRef>
              <c:f>'2)'!$J$29:$J$35</c:f>
              <c:numCache>
                <c:formatCode>General</c:formatCode>
                <c:ptCount val="7"/>
                <c:pt idx="0">
                  <c:v>273239</c:v>
                </c:pt>
                <c:pt idx="1">
                  <c:v>657434</c:v>
                </c:pt>
                <c:pt idx="2">
                  <c:v>289637</c:v>
                </c:pt>
                <c:pt idx="3">
                  <c:v>486545</c:v>
                </c:pt>
                <c:pt idx="4">
                  <c:v>519936</c:v>
                </c:pt>
                <c:pt idx="5">
                  <c:v>557117</c:v>
                </c:pt>
                <c:pt idx="6">
                  <c:v>307130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A-4D55-8773-46275B3C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22144"/>
        <c:axId val="1022525472"/>
      </c:barChart>
      <c:catAx>
        <c:axId val="10225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marka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2525472"/>
        <c:crosses val="autoZero"/>
        <c:auto val="1"/>
        <c:lblAlgn val="ctr"/>
        <c:lblOffset val="100"/>
        <c:noMultiLvlLbl val="0"/>
      </c:catAx>
      <c:valAx>
        <c:axId val="10225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przebieg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25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92363</xdr:colOff>
      <xdr:row>16</xdr:row>
      <xdr:rowOff>138547</xdr:rowOff>
    </xdr:from>
    <xdr:to>
      <xdr:col>12</xdr:col>
      <xdr:colOff>184727</xdr:colOff>
      <xdr:row>36</xdr:row>
      <xdr:rowOff>15010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B76E11-BCE1-49F9-A9AB-AFC7FDD01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07.612059837964" createdVersion="7" refreshedVersion="7" minRefreshableVersion="3" recordCount="134" xr:uid="{830D463E-1350-461B-B77A-3B41B2DBC144}">
  <cacheSource type="worksheet">
    <worksheetSource name="transport5"/>
  </cacheSource>
  <cacheFields count="6">
    <cacheField name="Marka_i_model" numFmtId="0">
      <sharedItems/>
    </cacheField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07.615658680559" createdVersion="7" refreshedVersion="7" minRefreshableVersion="3" recordCount="134" xr:uid="{BB3EB15F-912F-4FC2-B3A2-0B8A50B29A16}">
  <cacheSource type="worksheet">
    <worksheetSource name="transport56"/>
  </cacheSource>
  <cacheFields count="6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n v="2006"/>
    <n v="85900"/>
    <s v="ERA 210 TR"/>
    <n v="1200655"/>
    <x v="0"/>
  </r>
  <r>
    <s v="Iveco Strails"/>
    <n v="2006"/>
    <n v="85900"/>
    <s v="ERA 211 TR"/>
    <n v="1068570"/>
    <x v="0"/>
  </r>
  <r>
    <s v="Iveco Strails"/>
    <n v="2006"/>
    <n v="85900"/>
    <s v="ERA 212 TR"/>
    <n v="998704"/>
    <x v="0"/>
  </r>
  <r>
    <s v="Iveco Strails"/>
    <n v="2006"/>
    <n v="85900"/>
    <s v="ERA 213 TR"/>
    <n v="936780"/>
    <x v="0"/>
  </r>
  <r>
    <s v="Iveco Strails"/>
    <n v="2006"/>
    <n v="85900"/>
    <s v="ERA 209 TR"/>
    <n v="870233"/>
    <x v="0"/>
  </r>
  <r>
    <s v="Mercedes Axor"/>
    <n v="2007"/>
    <n v="205000"/>
    <s v="ERA 223 TR"/>
    <n v="1260000"/>
    <x v="1"/>
  </r>
  <r>
    <s v="MAN TGA"/>
    <n v="2007"/>
    <n v="198000"/>
    <s v="ERA 217 TR"/>
    <n v="890200"/>
    <x v="2"/>
  </r>
  <r>
    <s v="Volvo FE"/>
    <n v="2008"/>
    <n v="49411"/>
    <s v="ERA 095 TR"/>
    <n v="186000"/>
    <x v="3"/>
  </r>
  <r>
    <s v="Volvo FM"/>
    <n v="2008"/>
    <n v="58000"/>
    <s v="ERA 093 TR"/>
    <n v="306000"/>
    <x v="3"/>
  </r>
  <r>
    <s v="Volvo FMX"/>
    <n v="2008"/>
    <n v="84000"/>
    <s v="ERA 094 TR"/>
    <n v="266000"/>
    <x v="3"/>
  </r>
  <r>
    <s v="Volvo FH"/>
    <n v="2008"/>
    <n v="89000"/>
    <s v="ERA 092 TR"/>
    <n v="305000"/>
    <x v="3"/>
  </r>
  <r>
    <s v="Volvo FE"/>
    <n v="2009"/>
    <n v="48411"/>
    <s v="ERA 097 TR"/>
    <n v="190000"/>
    <x v="3"/>
  </r>
  <r>
    <s v="Iveco 100E"/>
    <n v="2009"/>
    <n v="68000"/>
    <s v="ERA 114 TR"/>
    <n v="992600"/>
    <x v="0"/>
  </r>
  <r>
    <s v="Volvo FE"/>
    <n v="2009"/>
    <n v="49411"/>
    <s v="ERA 108 TR"/>
    <n v="186000"/>
    <x v="3"/>
  </r>
  <r>
    <s v="Scania L94"/>
    <n v="2009"/>
    <n v="67900"/>
    <s v="ERA 100 TR"/>
    <n v="850000"/>
    <x v="4"/>
  </r>
  <r>
    <s v="Volvo FE"/>
    <n v="2009"/>
    <n v="65000"/>
    <s v="ERA 101 TR"/>
    <n v="740000"/>
    <x v="3"/>
  </r>
  <r>
    <s v="Scania L94"/>
    <n v="2009"/>
    <n v="68900"/>
    <s v="ERA 111 TR"/>
    <n v="846000"/>
    <x v="4"/>
  </r>
  <r>
    <s v="Volvo FM"/>
    <n v="2009"/>
    <n v="59000"/>
    <s v="ERA 120 TR"/>
    <n v="302000"/>
    <x v="3"/>
  </r>
  <r>
    <s v="Renault Premium"/>
    <n v="2009"/>
    <n v="77000"/>
    <s v="ERA 110 TR"/>
    <n v="846000"/>
    <x v="5"/>
  </r>
  <r>
    <s v="Mercedes Atego"/>
    <n v="2009"/>
    <n v="85000"/>
    <s v="ERA 112 TR"/>
    <n v="946000"/>
    <x v="1"/>
  </r>
  <r>
    <s v="Scania M93"/>
    <n v="2009"/>
    <n v="79000"/>
    <s v="ERA 102 TR"/>
    <n v="390000"/>
    <x v="4"/>
  </r>
  <r>
    <s v="Scania M93"/>
    <n v="2009"/>
    <n v="79000"/>
    <s v="ERA 302 TR"/>
    <n v="390000"/>
    <x v="4"/>
  </r>
  <r>
    <s v="Volvo FMX"/>
    <n v="2009"/>
    <n v="83000"/>
    <s v="ERA 096 TR"/>
    <n v="270000"/>
    <x v="3"/>
  </r>
  <r>
    <s v="Iveco EuroCargo"/>
    <n v="2009"/>
    <n v="86133"/>
    <s v="ERA 104 TR"/>
    <n v="380000"/>
    <x v="0"/>
  </r>
  <r>
    <s v="Volvo FH"/>
    <n v="2009"/>
    <n v="90000"/>
    <s v="ERA 119 TR"/>
    <n v="301000"/>
    <x v="3"/>
  </r>
  <r>
    <s v="Mercedes Atego"/>
    <n v="2009"/>
    <n v="91000"/>
    <s v="ERA 106 TR"/>
    <n v="360000"/>
    <x v="1"/>
  </r>
  <r>
    <s v="MAN TGL"/>
    <n v="2009"/>
    <n v="114400"/>
    <s v="ERA 117 TR"/>
    <n v="226000"/>
    <x v="2"/>
  </r>
  <r>
    <s v="Volvo FL"/>
    <n v="2009"/>
    <n v="134000"/>
    <s v="ERA 098 TR"/>
    <n v="482000"/>
    <x v="3"/>
  </r>
  <r>
    <s v="Volvo FL"/>
    <n v="2009"/>
    <n v="135000"/>
    <s v="ERA 109 TR"/>
    <n v="478000"/>
    <x v="3"/>
  </r>
  <r>
    <s v="DAF LF45"/>
    <n v="2009"/>
    <n v="131780"/>
    <s v="ERA 115 TR"/>
    <n v="306000"/>
    <x v="6"/>
  </r>
  <r>
    <s v="MAN TGL"/>
    <n v="2009"/>
    <n v="159000"/>
    <s v="ERA 113 TR"/>
    <n v="403000"/>
    <x v="2"/>
  </r>
  <r>
    <s v="Renault Premium"/>
    <n v="2009"/>
    <n v="162800"/>
    <s v="ERA 107 TR"/>
    <n v="370000"/>
    <x v="5"/>
  </r>
  <r>
    <s v="MAN TGA41"/>
    <n v="2009"/>
    <n v="168800"/>
    <s v="ERA 116 TR"/>
    <n v="186300"/>
    <x v="2"/>
  </r>
  <r>
    <s v="MAN TGA33"/>
    <n v="2009"/>
    <n v="195370"/>
    <s v="ERA 105 TR"/>
    <n v="290000"/>
    <x v="2"/>
  </r>
  <r>
    <s v="DAF CF85"/>
    <n v="2009"/>
    <n v="195340"/>
    <s v="ERA 103 TR"/>
    <n v="190000"/>
    <x v="6"/>
  </r>
  <r>
    <s v="Mercedes Sided"/>
    <n v="2009"/>
    <n v="230000"/>
    <s v="ERA 099 TR"/>
    <n v="305000"/>
    <x v="1"/>
  </r>
  <r>
    <s v="Mercedes Actros"/>
    <n v="2009"/>
    <n v="291000"/>
    <s v="ERA 118 TR"/>
    <n v="166000"/>
    <x v="1"/>
  </r>
  <r>
    <s v="DAF LF45"/>
    <n v="2010"/>
    <n v="37000"/>
    <s v="ERA 132 TR"/>
    <n v="978000"/>
    <x v="6"/>
  </r>
  <r>
    <s v="DAF LF45"/>
    <n v="2010"/>
    <n v="40830"/>
    <s v="ERA 142 TR"/>
    <n v="326000"/>
    <x v="6"/>
  </r>
  <r>
    <s v="Volvo FE"/>
    <n v="2010"/>
    <n v="66000"/>
    <s v="ERA 145 TR"/>
    <n v="736000"/>
    <x v="3"/>
  </r>
  <r>
    <s v="Renault Midlum"/>
    <n v="2010"/>
    <n v="60000"/>
    <s v="ERA 146 TR"/>
    <n v="99250"/>
    <x v="5"/>
  </r>
  <r>
    <s v="Mercedes Atego"/>
    <n v="2010"/>
    <n v="84000"/>
    <s v="ERA 135 TR"/>
    <n v="950000"/>
    <x v="1"/>
  </r>
  <r>
    <s v="Iveco 100E"/>
    <n v="2010"/>
    <n v="67000"/>
    <s v="ERA 136 TR"/>
    <n v="103260"/>
    <x v="0"/>
  </r>
  <r>
    <s v="Renault D10"/>
    <n v="2010"/>
    <n v="75300"/>
    <s v="ERA 141 TR"/>
    <n v="302000"/>
    <x v="5"/>
  </r>
  <r>
    <s v="Volvo FMX"/>
    <n v="2010"/>
    <n v="84000"/>
    <s v="ERA 340 TR"/>
    <n v="266000"/>
    <x v="3"/>
  </r>
  <r>
    <s v="Mercedes Atego"/>
    <n v="2010"/>
    <n v="92000"/>
    <s v="ERA 147 TR"/>
    <n v="356000"/>
    <x v="1"/>
  </r>
  <r>
    <s v="MAN TGL"/>
    <n v="2010"/>
    <n v="89000"/>
    <s v="ERA 394 TR"/>
    <n v="266000"/>
    <x v="2"/>
  </r>
  <r>
    <s v="DAF CF75"/>
    <n v="2010"/>
    <n v="94000"/>
    <s v="ERA 143 TR"/>
    <n v="91000"/>
    <x v="6"/>
  </r>
  <r>
    <s v="MAN TGL"/>
    <n v="2010"/>
    <n v="113400"/>
    <s v="ERA 140 TR"/>
    <n v="230000"/>
    <x v="2"/>
  </r>
  <r>
    <s v="DAF CF65"/>
    <n v="2010"/>
    <n v="135000"/>
    <s v="ERA 133 TR"/>
    <n v="251000"/>
    <x v="6"/>
  </r>
  <r>
    <s v="Iveco TrakkerEuro5"/>
    <n v="2010"/>
    <n v="160000"/>
    <s v="ERA 214 TR"/>
    <n v="263000"/>
    <x v="0"/>
  </r>
  <r>
    <s v="Renault Magnum"/>
    <n v="2010"/>
    <n v="265000"/>
    <s v="ERA 227 TR"/>
    <n v="930000"/>
    <x v="5"/>
  </r>
  <r>
    <s v="Renault Magnum"/>
    <n v="2010"/>
    <n v="265000"/>
    <s v="ERA 228 TR"/>
    <n v="912000"/>
    <x v="5"/>
  </r>
  <r>
    <s v="Renault Magnum"/>
    <n v="2010"/>
    <n v="265000"/>
    <s v="ERA 226 TR"/>
    <n v="856000"/>
    <x v="5"/>
  </r>
  <r>
    <s v="Renault Premium"/>
    <n v="2010"/>
    <n v="230000"/>
    <s v="ERA 131 TR"/>
    <n v="455000"/>
    <x v="5"/>
  </r>
  <r>
    <s v="Mercedes Sided"/>
    <n v="2010"/>
    <n v="231000"/>
    <s v="ERA 144 TR"/>
    <n v="301000"/>
    <x v="1"/>
  </r>
  <r>
    <s v="Mercedes Actros"/>
    <n v="2010"/>
    <n v="257000"/>
    <s v="ERA 134 TR"/>
    <n v="164700"/>
    <x v="1"/>
  </r>
  <r>
    <s v="DAF LF45"/>
    <n v="2011"/>
    <n v="38000"/>
    <s v="ERA 161 TR"/>
    <n v="574000"/>
    <x v="6"/>
  </r>
  <r>
    <s v="Renault R385"/>
    <n v="2011"/>
    <n v="56700"/>
    <s v="ERA 158 TR"/>
    <n v="290000"/>
    <x v="5"/>
  </r>
  <r>
    <s v="Renault R385"/>
    <n v="2011"/>
    <n v="57700"/>
    <s v="ERA 160 TR"/>
    <n v="286000"/>
    <x v="5"/>
  </r>
  <r>
    <s v="Renault Midlum"/>
    <n v="2011"/>
    <n v="59000"/>
    <s v="ERA 159 TR"/>
    <n v="103250"/>
    <x v="5"/>
  </r>
  <r>
    <s v="Renault D10"/>
    <n v="2011"/>
    <n v="74300"/>
    <s v="ERA 157 TR"/>
    <n v="306000"/>
    <x v="5"/>
  </r>
  <r>
    <s v="Mercedes Actros"/>
    <n v="2011"/>
    <n v="210000"/>
    <s v="ERA 221 TR"/>
    <n v="780000"/>
    <x v="1"/>
  </r>
  <r>
    <s v="Mercedes Actros"/>
    <n v="2011"/>
    <n v="210000"/>
    <s v="ERA 225 TR"/>
    <n v="760300"/>
    <x v="1"/>
  </r>
  <r>
    <s v="Mercedes Actros"/>
    <n v="2011"/>
    <n v="210000"/>
    <s v="ERA 220 TR"/>
    <n v="680000"/>
    <x v="1"/>
  </r>
  <r>
    <s v="Mercedes Actros"/>
    <n v="2011"/>
    <n v="210000"/>
    <s v="ERA 222 TR"/>
    <n v="655000"/>
    <x v="1"/>
  </r>
  <r>
    <s v="Renault Pelen"/>
    <n v="2011"/>
    <n v="220000"/>
    <s v="ERA 230 TR"/>
    <n v="731000"/>
    <x v="5"/>
  </r>
  <r>
    <s v="Renault Pelen"/>
    <n v="2011"/>
    <n v="220000"/>
    <s v="ERA 229 TR"/>
    <n v="685413"/>
    <x v="5"/>
  </r>
  <r>
    <s v="DAF CF85"/>
    <n v="2011"/>
    <n v="196340"/>
    <s v="ERA 162 TR"/>
    <n v="186000"/>
    <x v="6"/>
  </r>
  <r>
    <s v="Scania R500"/>
    <n v="2011"/>
    <n v="245000"/>
    <s v="ERA 237 TR"/>
    <n v="720000"/>
    <x v="4"/>
  </r>
  <r>
    <s v="Scania R500"/>
    <n v="2011"/>
    <n v="245000"/>
    <s v="ERA 236 TR"/>
    <n v="680000"/>
    <x v="4"/>
  </r>
  <r>
    <s v="Scania R500"/>
    <n v="2011"/>
    <n v="245000"/>
    <s v="ERA 238 TR"/>
    <n v="660000"/>
    <x v="4"/>
  </r>
  <r>
    <s v="Scania R500"/>
    <n v="2011"/>
    <n v="245000"/>
    <s v="ERA 240 TR"/>
    <n v="630000"/>
    <x v="4"/>
  </r>
  <r>
    <s v="Scania R500"/>
    <n v="2011"/>
    <n v="245000"/>
    <s v="ERA 241 TR"/>
    <n v="655000"/>
    <x v="4"/>
  </r>
  <r>
    <s v="Scania R500"/>
    <n v="2011"/>
    <n v="245000"/>
    <s v="ERA 239 TR"/>
    <n v="590000"/>
    <x v="4"/>
  </r>
  <r>
    <s v="DAF LF45"/>
    <n v="2012"/>
    <n v="39830"/>
    <s v="ERA 168 TR"/>
    <n v="330000"/>
    <x v="6"/>
  </r>
  <r>
    <s v="DAF LF45"/>
    <n v="2012"/>
    <n v="48800"/>
    <s v="ERA 175 TR"/>
    <n v="268650"/>
    <x v="6"/>
  </r>
  <r>
    <s v="Volvo FM"/>
    <n v="2012"/>
    <n v="59000"/>
    <s v="ERA 173 TR"/>
    <n v="302000"/>
    <x v="3"/>
  </r>
  <r>
    <s v="Renault Premium"/>
    <n v="2012"/>
    <n v="76000"/>
    <s v="ERA 166 TR"/>
    <n v="850000"/>
    <x v="5"/>
  </r>
  <r>
    <s v="Iveco EuroCargo"/>
    <n v="2012"/>
    <n v="87133"/>
    <s v="ERA 176 TR"/>
    <n v="376000"/>
    <x v="0"/>
  </r>
  <r>
    <s v="Volvo FH"/>
    <n v="2012"/>
    <n v="110000"/>
    <s v="ERA 172 TR"/>
    <n v="201000"/>
    <x v="3"/>
  </r>
  <r>
    <s v="DAF LF45"/>
    <n v="2012"/>
    <n v="130780"/>
    <s v="ERA 169 TR"/>
    <n v="310000"/>
    <x v="6"/>
  </r>
  <r>
    <s v="MAN TGL"/>
    <n v="2012"/>
    <n v="135502"/>
    <s v="ERA 170 TR"/>
    <n v="247000"/>
    <x v="2"/>
  </r>
  <r>
    <s v="Iveco STRALIS"/>
    <n v="2012"/>
    <n v="145000"/>
    <s v="ERA 215 TR"/>
    <n v="386732"/>
    <x v="0"/>
  </r>
  <r>
    <s v="Iveco STRALIS"/>
    <n v="2012"/>
    <n v="145000"/>
    <s v="ERA 216 TR"/>
    <n v="312680"/>
    <x v="0"/>
  </r>
  <r>
    <s v="Renault Premium"/>
    <n v="2012"/>
    <n v="163800"/>
    <s v="ERA 178 TR"/>
    <n v="366000"/>
    <x v="5"/>
  </r>
  <r>
    <s v="Scania R420"/>
    <n v="2012"/>
    <n v="183000"/>
    <s v="ERA 232 TR"/>
    <n v="520000"/>
    <x v="4"/>
  </r>
  <r>
    <s v="Scania R420"/>
    <n v="2012"/>
    <n v="183000"/>
    <s v="ERA 233 TR"/>
    <n v="530000"/>
    <x v="4"/>
  </r>
  <r>
    <s v="Scania R420"/>
    <n v="2012"/>
    <n v="183000"/>
    <s v="ERA 231 TR"/>
    <n v="490000"/>
    <x v="4"/>
  </r>
  <r>
    <s v="Scania R420"/>
    <n v="2012"/>
    <n v="183000"/>
    <s v="ERA 234 TR"/>
    <n v="481000"/>
    <x v="4"/>
  </r>
  <r>
    <s v="Scania R420"/>
    <n v="2012"/>
    <n v="183000"/>
    <s v="ERA 235 TR"/>
    <n v="454000"/>
    <x v="4"/>
  </r>
  <r>
    <s v="Volvo FH13-500"/>
    <n v="2012"/>
    <n v="210000"/>
    <s v="ERA 248 TR"/>
    <n v="517000"/>
    <x v="3"/>
  </r>
  <r>
    <s v="MAN TGA33"/>
    <n v="2012"/>
    <n v="196370"/>
    <s v="ERA 177 TR"/>
    <n v="286000"/>
    <x v="2"/>
  </r>
  <r>
    <s v="Volvo FH13-500"/>
    <n v="2012"/>
    <n v="210000"/>
    <s v="ERA 247 TR"/>
    <n v="435000"/>
    <x v="3"/>
  </r>
  <r>
    <s v="MAN TGX"/>
    <n v="2012"/>
    <n v="210300"/>
    <s v="ERA 218 TR"/>
    <n v="417671"/>
    <x v="2"/>
  </r>
  <r>
    <s v="Renault Premium"/>
    <n v="2012"/>
    <n v="231000"/>
    <s v="ERA 174 TR"/>
    <n v="451000"/>
    <x v="5"/>
  </r>
  <r>
    <s v="DAF XF460"/>
    <n v="2012"/>
    <n v="240000"/>
    <s v="ERA 207 TR"/>
    <n v="301344"/>
    <x v="6"/>
  </r>
  <r>
    <s v="DAF XF460"/>
    <n v="2012"/>
    <n v="240000"/>
    <s v="ERA 405 TR"/>
    <n v="315988"/>
    <x v="6"/>
  </r>
  <r>
    <s v="DAF XF460"/>
    <n v="2012"/>
    <n v="240000"/>
    <s v="ERA 204 TR"/>
    <n v="234760"/>
    <x v="6"/>
  </r>
  <r>
    <s v="DAF XF460"/>
    <n v="2012"/>
    <n v="240000"/>
    <s v="ERA 208 TR"/>
    <n v="210780"/>
    <x v="6"/>
  </r>
  <r>
    <s v="DAF XF460"/>
    <n v="2012"/>
    <n v="240000"/>
    <s v="ERA 406 TR"/>
    <n v="198240"/>
    <x v="6"/>
  </r>
  <r>
    <s v="Mercedes Actros"/>
    <n v="2012"/>
    <n v="290000"/>
    <s v="ERA 171 TR"/>
    <n v="170000"/>
    <x v="1"/>
  </r>
  <r>
    <s v="DAF LF45"/>
    <n v="2013"/>
    <n v="47800"/>
    <s v="ERA 183 TR"/>
    <n v="272650"/>
    <x v="6"/>
  </r>
  <r>
    <s v="Scania M93"/>
    <n v="2013"/>
    <n v="80000"/>
    <s v="ERA 388 TR"/>
    <n v="350000"/>
    <x v="4"/>
  </r>
  <r>
    <s v="Scania M93"/>
    <n v="2013"/>
    <n v="80000"/>
    <s v="ERA 188 TR"/>
    <n v="235000"/>
    <x v="4"/>
  </r>
  <r>
    <s v="DAF CF75"/>
    <n v="2013"/>
    <n v="93000"/>
    <s v="ERA 184 TR"/>
    <n v="195000"/>
    <x v="6"/>
  </r>
  <r>
    <s v="DAF CF65"/>
    <n v="2013"/>
    <n v="136000"/>
    <s v="ERA 186 TR"/>
    <n v="247000"/>
    <x v="6"/>
  </r>
  <r>
    <s v="MAN TGL"/>
    <n v="2013"/>
    <n v="158000"/>
    <s v="ERA 185 TR"/>
    <n v="407000"/>
    <x v="2"/>
  </r>
  <r>
    <s v="DAF XF460"/>
    <n v="2013"/>
    <n v="240000"/>
    <s v="ERA 199 TR"/>
    <n v="301232"/>
    <x v="6"/>
  </r>
  <r>
    <s v="DAF XF460"/>
    <n v="2013"/>
    <n v="240000"/>
    <s v="ERA 198 TR"/>
    <n v="289567"/>
    <x v="6"/>
  </r>
  <r>
    <s v="DAF XF460"/>
    <n v="2013"/>
    <n v="240000"/>
    <s v="ERA 200 TR"/>
    <n v="245211"/>
    <x v="6"/>
  </r>
  <r>
    <s v="DAF XF460"/>
    <n v="2013"/>
    <n v="240000"/>
    <s v="ERA 201 TR"/>
    <n v="200123"/>
    <x v="6"/>
  </r>
  <r>
    <s v="DAF XF460"/>
    <n v="2013"/>
    <n v="240000"/>
    <s v="ERA 496 TR"/>
    <n v="235811"/>
    <x v="6"/>
  </r>
  <r>
    <s v="DAF XF460"/>
    <n v="2013"/>
    <n v="240000"/>
    <s v="ERA 497 TR"/>
    <n v="250021"/>
    <x v="6"/>
  </r>
  <r>
    <s v="DAF XF460"/>
    <n v="2013"/>
    <n v="240000"/>
    <s v="ERA 202 TR"/>
    <n v="198340"/>
    <x v="6"/>
  </r>
  <r>
    <s v="DAF XF460"/>
    <n v="2013"/>
    <n v="240000"/>
    <s v="ERA 203 TR"/>
    <n v="189761"/>
    <x v="6"/>
  </r>
  <r>
    <s v="MAN TGS"/>
    <n v="2013"/>
    <n v="271000"/>
    <s v="ERA 187 TR"/>
    <n v="153000"/>
    <x v="2"/>
  </r>
  <r>
    <s v="MAN TGS"/>
    <n v="2013"/>
    <n v="271000"/>
    <s v="ERA 219 TR"/>
    <n v="123000"/>
    <x v="2"/>
  </r>
  <r>
    <s v="MAN TGA18"/>
    <n v="2014"/>
    <n v="98000"/>
    <s v="ERA 193 TR"/>
    <n v="251000"/>
    <x v="2"/>
  </r>
  <r>
    <s v="MAN TGA18"/>
    <n v="2014"/>
    <n v="99000"/>
    <s v="ERA 195 TR"/>
    <n v="247000"/>
    <x v="2"/>
  </r>
  <r>
    <s v="MAN TGL"/>
    <n v="2014"/>
    <n v="136502"/>
    <s v="ERA 197 TR"/>
    <n v="243000"/>
    <x v="2"/>
  </r>
  <r>
    <s v="MAN TGA41"/>
    <n v="2014"/>
    <n v="167800"/>
    <s v="ERA 194 TR"/>
    <n v="190300"/>
    <x v="2"/>
  </r>
  <r>
    <s v="Mercedes Atego"/>
    <n v="2014"/>
    <n v="219000"/>
    <s v="ERA 196 TR"/>
    <n v="126290"/>
    <x v="1"/>
  </r>
  <r>
    <s v="DAF XF460"/>
    <n v="2014"/>
    <n v="240000"/>
    <s v="ERA 393 TR"/>
    <n v="183788"/>
    <x v="6"/>
  </r>
  <r>
    <s v="DAF XF460"/>
    <n v="2014"/>
    <n v="240000"/>
    <s v="ERA 494 TR"/>
    <n v="160198"/>
    <x v="6"/>
  </r>
  <r>
    <s v="DAF XF460"/>
    <n v="2014"/>
    <n v="240000"/>
    <s v="ERA 495 TR"/>
    <n v="156724"/>
    <x v="6"/>
  </r>
  <r>
    <s v="MAN TGS"/>
    <n v="2014"/>
    <n v="270000"/>
    <s v="ERA 192 TR"/>
    <n v="157000"/>
    <x v="2"/>
  </r>
  <r>
    <s v="Mercedes Atego"/>
    <n v="2015"/>
    <n v="218000"/>
    <s v="ERA 205 TR"/>
    <n v="130290"/>
    <x v="1"/>
  </r>
  <r>
    <s v="Mercedes Actros"/>
    <n v="2015"/>
    <n v="258000"/>
    <s v="ERA 206 TR"/>
    <n v="160700"/>
    <x v="1"/>
  </r>
  <r>
    <s v="Volvo 2015Euro6M"/>
    <n v="2015"/>
    <n v="360000"/>
    <s v="ERA 242 TR"/>
    <n v="100000"/>
    <x v="3"/>
  </r>
  <r>
    <s v="Volvo 2015Euro6M"/>
    <n v="2015"/>
    <n v="360000"/>
    <s v="ERA 243 TR"/>
    <n v="115000"/>
    <x v="3"/>
  </r>
  <r>
    <s v="Volvo 2015Euro6M"/>
    <n v="2015"/>
    <n v="360000"/>
    <s v="ERA 244 TR"/>
    <n v="132000"/>
    <x v="3"/>
  </r>
  <r>
    <s v="Volvo 2015Euro6M"/>
    <n v="2015"/>
    <n v="360000"/>
    <s v="ERA 245 TR"/>
    <n v="108000"/>
    <x v="3"/>
  </r>
  <r>
    <s v="Volvo 2015Euro6M"/>
    <n v="2015"/>
    <n v="360000"/>
    <s v="ERA 246 TR"/>
    <n v="1400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x v="0"/>
    <n v="85900"/>
    <s v="ERA 210 TR"/>
    <n v="1200655"/>
    <x v="0"/>
  </r>
  <r>
    <s v="Iveco Strails"/>
    <x v="0"/>
    <n v="85900"/>
    <s v="ERA 211 TR"/>
    <n v="1068570"/>
    <x v="0"/>
  </r>
  <r>
    <s v="Iveco Strails"/>
    <x v="0"/>
    <n v="85900"/>
    <s v="ERA 212 TR"/>
    <n v="998704"/>
    <x v="0"/>
  </r>
  <r>
    <s v="Iveco Strails"/>
    <x v="0"/>
    <n v="85900"/>
    <s v="ERA 213 TR"/>
    <n v="936780"/>
    <x v="0"/>
  </r>
  <r>
    <s v="Iveco Strails"/>
    <x v="0"/>
    <n v="85900"/>
    <s v="ERA 209 TR"/>
    <n v="870233"/>
    <x v="0"/>
  </r>
  <r>
    <s v="Mercedes Axor"/>
    <x v="1"/>
    <n v="205000"/>
    <s v="ERA 223 TR"/>
    <n v="1260000"/>
    <x v="1"/>
  </r>
  <r>
    <s v="MAN TGA"/>
    <x v="1"/>
    <n v="198000"/>
    <s v="ERA 217 TR"/>
    <n v="890200"/>
    <x v="2"/>
  </r>
  <r>
    <s v="Volvo FE"/>
    <x v="2"/>
    <n v="49411"/>
    <s v="ERA 095 TR"/>
    <n v="186000"/>
    <x v="3"/>
  </r>
  <r>
    <s v="Volvo FM"/>
    <x v="2"/>
    <n v="58000"/>
    <s v="ERA 093 TR"/>
    <n v="306000"/>
    <x v="3"/>
  </r>
  <r>
    <s v="Volvo FMX"/>
    <x v="2"/>
    <n v="84000"/>
    <s v="ERA 094 TR"/>
    <n v="266000"/>
    <x v="3"/>
  </r>
  <r>
    <s v="Volvo FH"/>
    <x v="2"/>
    <n v="89000"/>
    <s v="ERA 092 TR"/>
    <n v="305000"/>
    <x v="3"/>
  </r>
  <r>
    <s v="Volvo FE"/>
    <x v="3"/>
    <n v="48411"/>
    <s v="ERA 097 TR"/>
    <n v="190000"/>
    <x v="3"/>
  </r>
  <r>
    <s v="Iveco 100E"/>
    <x v="3"/>
    <n v="68000"/>
    <s v="ERA 114 TR"/>
    <n v="992600"/>
    <x v="0"/>
  </r>
  <r>
    <s v="Volvo FE"/>
    <x v="3"/>
    <n v="49411"/>
    <s v="ERA 108 TR"/>
    <n v="186000"/>
    <x v="3"/>
  </r>
  <r>
    <s v="Scania L94"/>
    <x v="3"/>
    <n v="67900"/>
    <s v="ERA 100 TR"/>
    <n v="850000"/>
    <x v="4"/>
  </r>
  <r>
    <s v="Volvo FE"/>
    <x v="3"/>
    <n v="65000"/>
    <s v="ERA 101 TR"/>
    <n v="740000"/>
    <x v="3"/>
  </r>
  <r>
    <s v="Scania L94"/>
    <x v="3"/>
    <n v="68900"/>
    <s v="ERA 111 TR"/>
    <n v="846000"/>
    <x v="4"/>
  </r>
  <r>
    <s v="Volvo FM"/>
    <x v="3"/>
    <n v="59000"/>
    <s v="ERA 120 TR"/>
    <n v="302000"/>
    <x v="3"/>
  </r>
  <r>
    <s v="Renault Premium"/>
    <x v="3"/>
    <n v="77000"/>
    <s v="ERA 110 TR"/>
    <n v="846000"/>
    <x v="5"/>
  </r>
  <r>
    <s v="Mercedes Atego"/>
    <x v="3"/>
    <n v="85000"/>
    <s v="ERA 112 TR"/>
    <n v="946000"/>
    <x v="1"/>
  </r>
  <r>
    <s v="Scania M93"/>
    <x v="3"/>
    <n v="79000"/>
    <s v="ERA 102 TR"/>
    <n v="390000"/>
    <x v="4"/>
  </r>
  <r>
    <s v="Scania M93"/>
    <x v="3"/>
    <n v="79000"/>
    <s v="ERA 302 TR"/>
    <n v="390000"/>
    <x v="4"/>
  </r>
  <r>
    <s v="Volvo FMX"/>
    <x v="3"/>
    <n v="83000"/>
    <s v="ERA 096 TR"/>
    <n v="270000"/>
    <x v="3"/>
  </r>
  <r>
    <s v="Iveco EuroCargo"/>
    <x v="3"/>
    <n v="86133"/>
    <s v="ERA 104 TR"/>
    <n v="380000"/>
    <x v="0"/>
  </r>
  <r>
    <s v="Volvo FH"/>
    <x v="3"/>
    <n v="90000"/>
    <s v="ERA 119 TR"/>
    <n v="301000"/>
    <x v="3"/>
  </r>
  <r>
    <s v="Mercedes Atego"/>
    <x v="3"/>
    <n v="91000"/>
    <s v="ERA 106 TR"/>
    <n v="360000"/>
    <x v="1"/>
  </r>
  <r>
    <s v="MAN TGL"/>
    <x v="3"/>
    <n v="114400"/>
    <s v="ERA 117 TR"/>
    <n v="226000"/>
    <x v="2"/>
  </r>
  <r>
    <s v="Volvo FL"/>
    <x v="3"/>
    <n v="134000"/>
    <s v="ERA 098 TR"/>
    <n v="482000"/>
    <x v="3"/>
  </r>
  <r>
    <s v="Volvo FL"/>
    <x v="3"/>
    <n v="135000"/>
    <s v="ERA 109 TR"/>
    <n v="478000"/>
    <x v="3"/>
  </r>
  <r>
    <s v="DAF LF45"/>
    <x v="3"/>
    <n v="131780"/>
    <s v="ERA 115 TR"/>
    <n v="306000"/>
    <x v="6"/>
  </r>
  <r>
    <s v="MAN TGL"/>
    <x v="3"/>
    <n v="159000"/>
    <s v="ERA 113 TR"/>
    <n v="403000"/>
    <x v="2"/>
  </r>
  <r>
    <s v="Renault Premium"/>
    <x v="3"/>
    <n v="162800"/>
    <s v="ERA 107 TR"/>
    <n v="370000"/>
    <x v="5"/>
  </r>
  <r>
    <s v="MAN TGA41"/>
    <x v="3"/>
    <n v="168800"/>
    <s v="ERA 116 TR"/>
    <n v="186300"/>
    <x v="2"/>
  </r>
  <r>
    <s v="MAN TGA33"/>
    <x v="3"/>
    <n v="195370"/>
    <s v="ERA 105 TR"/>
    <n v="290000"/>
    <x v="2"/>
  </r>
  <r>
    <s v="DAF CF85"/>
    <x v="3"/>
    <n v="195340"/>
    <s v="ERA 103 TR"/>
    <n v="190000"/>
    <x v="6"/>
  </r>
  <r>
    <s v="Mercedes Sided"/>
    <x v="3"/>
    <n v="230000"/>
    <s v="ERA 099 TR"/>
    <n v="305000"/>
    <x v="1"/>
  </r>
  <r>
    <s v="Mercedes Actros"/>
    <x v="3"/>
    <n v="291000"/>
    <s v="ERA 118 TR"/>
    <n v="166000"/>
    <x v="1"/>
  </r>
  <r>
    <s v="DAF LF45"/>
    <x v="4"/>
    <n v="37000"/>
    <s v="ERA 132 TR"/>
    <n v="978000"/>
    <x v="6"/>
  </r>
  <r>
    <s v="DAF LF45"/>
    <x v="4"/>
    <n v="40830"/>
    <s v="ERA 142 TR"/>
    <n v="326000"/>
    <x v="6"/>
  </r>
  <r>
    <s v="Volvo FE"/>
    <x v="4"/>
    <n v="66000"/>
    <s v="ERA 145 TR"/>
    <n v="736000"/>
    <x v="3"/>
  </r>
  <r>
    <s v="Renault Midlum"/>
    <x v="4"/>
    <n v="60000"/>
    <s v="ERA 146 TR"/>
    <n v="99250"/>
    <x v="5"/>
  </r>
  <r>
    <s v="Mercedes Atego"/>
    <x v="4"/>
    <n v="84000"/>
    <s v="ERA 135 TR"/>
    <n v="950000"/>
    <x v="1"/>
  </r>
  <r>
    <s v="Iveco 100E"/>
    <x v="4"/>
    <n v="67000"/>
    <s v="ERA 136 TR"/>
    <n v="103260"/>
    <x v="0"/>
  </r>
  <r>
    <s v="Renault D10"/>
    <x v="4"/>
    <n v="75300"/>
    <s v="ERA 141 TR"/>
    <n v="302000"/>
    <x v="5"/>
  </r>
  <r>
    <s v="Volvo FMX"/>
    <x v="4"/>
    <n v="84000"/>
    <s v="ERA 340 TR"/>
    <n v="266000"/>
    <x v="3"/>
  </r>
  <r>
    <s v="Mercedes Atego"/>
    <x v="4"/>
    <n v="92000"/>
    <s v="ERA 147 TR"/>
    <n v="356000"/>
    <x v="1"/>
  </r>
  <r>
    <s v="MAN TGL"/>
    <x v="4"/>
    <n v="89000"/>
    <s v="ERA 394 TR"/>
    <n v="266000"/>
    <x v="2"/>
  </r>
  <r>
    <s v="DAF CF75"/>
    <x v="4"/>
    <n v="94000"/>
    <s v="ERA 143 TR"/>
    <n v="91000"/>
    <x v="6"/>
  </r>
  <r>
    <s v="MAN TGL"/>
    <x v="4"/>
    <n v="113400"/>
    <s v="ERA 140 TR"/>
    <n v="230000"/>
    <x v="2"/>
  </r>
  <r>
    <s v="DAF CF65"/>
    <x v="4"/>
    <n v="135000"/>
    <s v="ERA 133 TR"/>
    <n v="251000"/>
    <x v="6"/>
  </r>
  <r>
    <s v="Iveco TrakkerEuro5"/>
    <x v="4"/>
    <n v="160000"/>
    <s v="ERA 214 TR"/>
    <n v="263000"/>
    <x v="0"/>
  </r>
  <r>
    <s v="Renault Magnum"/>
    <x v="4"/>
    <n v="265000"/>
    <s v="ERA 227 TR"/>
    <n v="930000"/>
    <x v="5"/>
  </r>
  <r>
    <s v="Renault Magnum"/>
    <x v="4"/>
    <n v="265000"/>
    <s v="ERA 228 TR"/>
    <n v="912000"/>
    <x v="5"/>
  </r>
  <r>
    <s v="Renault Magnum"/>
    <x v="4"/>
    <n v="265000"/>
    <s v="ERA 226 TR"/>
    <n v="856000"/>
    <x v="5"/>
  </r>
  <r>
    <s v="Renault Premium"/>
    <x v="4"/>
    <n v="230000"/>
    <s v="ERA 131 TR"/>
    <n v="455000"/>
    <x v="5"/>
  </r>
  <r>
    <s v="Mercedes Sided"/>
    <x v="4"/>
    <n v="231000"/>
    <s v="ERA 144 TR"/>
    <n v="301000"/>
    <x v="1"/>
  </r>
  <r>
    <s v="Mercedes Actros"/>
    <x v="4"/>
    <n v="257000"/>
    <s v="ERA 134 TR"/>
    <n v="164700"/>
    <x v="1"/>
  </r>
  <r>
    <s v="DAF LF45"/>
    <x v="5"/>
    <n v="38000"/>
    <s v="ERA 161 TR"/>
    <n v="574000"/>
    <x v="6"/>
  </r>
  <r>
    <s v="Renault R385"/>
    <x v="5"/>
    <n v="56700"/>
    <s v="ERA 158 TR"/>
    <n v="290000"/>
    <x v="5"/>
  </r>
  <r>
    <s v="Renault R385"/>
    <x v="5"/>
    <n v="57700"/>
    <s v="ERA 160 TR"/>
    <n v="286000"/>
    <x v="5"/>
  </r>
  <r>
    <s v="Renault Midlum"/>
    <x v="5"/>
    <n v="59000"/>
    <s v="ERA 159 TR"/>
    <n v="103250"/>
    <x v="5"/>
  </r>
  <r>
    <s v="Renault D10"/>
    <x v="5"/>
    <n v="74300"/>
    <s v="ERA 157 TR"/>
    <n v="306000"/>
    <x v="5"/>
  </r>
  <r>
    <s v="Mercedes Actros"/>
    <x v="5"/>
    <n v="210000"/>
    <s v="ERA 221 TR"/>
    <n v="780000"/>
    <x v="1"/>
  </r>
  <r>
    <s v="Mercedes Actros"/>
    <x v="5"/>
    <n v="210000"/>
    <s v="ERA 225 TR"/>
    <n v="760300"/>
    <x v="1"/>
  </r>
  <r>
    <s v="Mercedes Actros"/>
    <x v="5"/>
    <n v="210000"/>
    <s v="ERA 220 TR"/>
    <n v="680000"/>
    <x v="1"/>
  </r>
  <r>
    <s v="Mercedes Actros"/>
    <x v="5"/>
    <n v="210000"/>
    <s v="ERA 222 TR"/>
    <n v="655000"/>
    <x v="1"/>
  </r>
  <r>
    <s v="Renault Pelen"/>
    <x v="5"/>
    <n v="220000"/>
    <s v="ERA 230 TR"/>
    <n v="731000"/>
    <x v="5"/>
  </r>
  <r>
    <s v="Renault Pelen"/>
    <x v="5"/>
    <n v="220000"/>
    <s v="ERA 229 TR"/>
    <n v="685413"/>
    <x v="5"/>
  </r>
  <r>
    <s v="DAF CF85"/>
    <x v="5"/>
    <n v="196340"/>
    <s v="ERA 162 TR"/>
    <n v="186000"/>
    <x v="6"/>
  </r>
  <r>
    <s v="Scania R500"/>
    <x v="5"/>
    <n v="245000"/>
    <s v="ERA 237 TR"/>
    <n v="720000"/>
    <x v="4"/>
  </r>
  <r>
    <s v="Scania R500"/>
    <x v="5"/>
    <n v="245000"/>
    <s v="ERA 236 TR"/>
    <n v="680000"/>
    <x v="4"/>
  </r>
  <r>
    <s v="Scania R500"/>
    <x v="5"/>
    <n v="245000"/>
    <s v="ERA 238 TR"/>
    <n v="660000"/>
    <x v="4"/>
  </r>
  <r>
    <s v="Scania R500"/>
    <x v="5"/>
    <n v="245000"/>
    <s v="ERA 240 TR"/>
    <n v="630000"/>
    <x v="4"/>
  </r>
  <r>
    <s v="Scania R500"/>
    <x v="5"/>
    <n v="245000"/>
    <s v="ERA 241 TR"/>
    <n v="655000"/>
    <x v="4"/>
  </r>
  <r>
    <s v="Scania R500"/>
    <x v="5"/>
    <n v="245000"/>
    <s v="ERA 239 TR"/>
    <n v="590000"/>
    <x v="4"/>
  </r>
  <r>
    <s v="DAF LF45"/>
    <x v="6"/>
    <n v="39830"/>
    <s v="ERA 168 TR"/>
    <n v="330000"/>
    <x v="6"/>
  </r>
  <r>
    <s v="DAF LF45"/>
    <x v="6"/>
    <n v="48800"/>
    <s v="ERA 175 TR"/>
    <n v="268650"/>
    <x v="6"/>
  </r>
  <r>
    <s v="Volvo FM"/>
    <x v="6"/>
    <n v="59000"/>
    <s v="ERA 173 TR"/>
    <n v="302000"/>
    <x v="3"/>
  </r>
  <r>
    <s v="Renault Premium"/>
    <x v="6"/>
    <n v="76000"/>
    <s v="ERA 166 TR"/>
    <n v="850000"/>
    <x v="5"/>
  </r>
  <r>
    <s v="Iveco EuroCargo"/>
    <x v="6"/>
    <n v="87133"/>
    <s v="ERA 176 TR"/>
    <n v="376000"/>
    <x v="0"/>
  </r>
  <r>
    <s v="Volvo FH"/>
    <x v="6"/>
    <n v="110000"/>
    <s v="ERA 172 TR"/>
    <n v="201000"/>
    <x v="3"/>
  </r>
  <r>
    <s v="DAF LF45"/>
    <x v="6"/>
    <n v="130780"/>
    <s v="ERA 169 TR"/>
    <n v="310000"/>
    <x v="6"/>
  </r>
  <r>
    <s v="MAN TGL"/>
    <x v="6"/>
    <n v="135502"/>
    <s v="ERA 170 TR"/>
    <n v="247000"/>
    <x v="2"/>
  </r>
  <r>
    <s v="Iveco STRALIS"/>
    <x v="6"/>
    <n v="145000"/>
    <s v="ERA 215 TR"/>
    <n v="386732"/>
    <x v="0"/>
  </r>
  <r>
    <s v="Iveco STRALIS"/>
    <x v="6"/>
    <n v="145000"/>
    <s v="ERA 216 TR"/>
    <n v="312680"/>
    <x v="0"/>
  </r>
  <r>
    <s v="Renault Premium"/>
    <x v="6"/>
    <n v="163800"/>
    <s v="ERA 178 TR"/>
    <n v="366000"/>
    <x v="5"/>
  </r>
  <r>
    <s v="Scania R420"/>
    <x v="6"/>
    <n v="183000"/>
    <s v="ERA 232 TR"/>
    <n v="520000"/>
    <x v="4"/>
  </r>
  <r>
    <s v="Scania R420"/>
    <x v="6"/>
    <n v="183000"/>
    <s v="ERA 233 TR"/>
    <n v="530000"/>
    <x v="4"/>
  </r>
  <r>
    <s v="Scania R420"/>
    <x v="6"/>
    <n v="183000"/>
    <s v="ERA 231 TR"/>
    <n v="490000"/>
    <x v="4"/>
  </r>
  <r>
    <s v="Scania R420"/>
    <x v="6"/>
    <n v="183000"/>
    <s v="ERA 234 TR"/>
    <n v="481000"/>
    <x v="4"/>
  </r>
  <r>
    <s v="Scania R420"/>
    <x v="6"/>
    <n v="183000"/>
    <s v="ERA 235 TR"/>
    <n v="454000"/>
    <x v="4"/>
  </r>
  <r>
    <s v="Volvo FH13-500"/>
    <x v="6"/>
    <n v="210000"/>
    <s v="ERA 248 TR"/>
    <n v="517000"/>
    <x v="3"/>
  </r>
  <r>
    <s v="MAN TGA33"/>
    <x v="6"/>
    <n v="196370"/>
    <s v="ERA 177 TR"/>
    <n v="286000"/>
    <x v="2"/>
  </r>
  <r>
    <s v="Volvo FH13-500"/>
    <x v="6"/>
    <n v="210000"/>
    <s v="ERA 247 TR"/>
    <n v="435000"/>
    <x v="3"/>
  </r>
  <r>
    <s v="MAN TGX"/>
    <x v="6"/>
    <n v="210300"/>
    <s v="ERA 218 TR"/>
    <n v="417671"/>
    <x v="2"/>
  </r>
  <r>
    <s v="Renault Premium"/>
    <x v="6"/>
    <n v="231000"/>
    <s v="ERA 174 TR"/>
    <n v="451000"/>
    <x v="5"/>
  </r>
  <r>
    <s v="DAF XF460"/>
    <x v="6"/>
    <n v="240000"/>
    <s v="ERA 207 TR"/>
    <n v="301344"/>
    <x v="6"/>
  </r>
  <r>
    <s v="DAF XF460"/>
    <x v="6"/>
    <n v="240000"/>
    <s v="ERA 405 TR"/>
    <n v="315988"/>
    <x v="6"/>
  </r>
  <r>
    <s v="DAF XF460"/>
    <x v="6"/>
    <n v="240000"/>
    <s v="ERA 204 TR"/>
    <n v="234760"/>
    <x v="6"/>
  </r>
  <r>
    <s v="DAF XF460"/>
    <x v="6"/>
    <n v="240000"/>
    <s v="ERA 208 TR"/>
    <n v="210780"/>
    <x v="6"/>
  </r>
  <r>
    <s v="DAF XF460"/>
    <x v="6"/>
    <n v="240000"/>
    <s v="ERA 406 TR"/>
    <n v="198240"/>
    <x v="6"/>
  </r>
  <r>
    <s v="Mercedes Actros"/>
    <x v="6"/>
    <n v="290000"/>
    <s v="ERA 171 TR"/>
    <n v="170000"/>
    <x v="1"/>
  </r>
  <r>
    <s v="DAF LF45"/>
    <x v="7"/>
    <n v="47800"/>
    <s v="ERA 183 TR"/>
    <n v="272650"/>
    <x v="6"/>
  </r>
  <r>
    <s v="Scania M93"/>
    <x v="7"/>
    <n v="80000"/>
    <s v="ERA 388 TR"/>
    <n v="350000"/>
    <x v="4"/>
  </r>
  <r>
    <s v="Scania M93"/>
    <x v="7"/>
    <n v="80000"/>
    <s v="ERA 188 TR"/>
    <n v="235000"/>
    <x v="4"/>
  </r>
  <r>
    <s v="DAF CF75"/>
    <x v="7"/>
    <n v="93000"/>
    <s v="ERA 184 TR"/>
    <n v="195000"/>
    <x v="6"/>
  </r>
  <r>
    <s v="DAF CF65"/>
    <x v="7"/>
    <n v="136000"/>
    <s v="ERA 186 TR"/>
    <n v="247000"/>
    <x v="6"/>
  </r>
  <r>
    <s v="MAN TGL"/>
    <x v="7"/>
    <n v="158000"/>
    <s v="ERA 185 TR"/>
    <n v="407000"/>
    <x v="2"/>
  </r>
  <r>
    <s v="DAF XF460"/>
    <x v="7"/>
    <n v="240000"/>
    <s v="ERA 199 TR"/>
    <n v="301232"/>
    <x v="6"/>
  </r>
  <r>
    <s v="DAF XF460"/>
    <x v="7"/>
    <n v="240000"/>
    <s v="ERA 198 TR"/>
    <n v="289567"/>
    <x v="6"/>
  </r>
  <r>
    <s v="DAF XF460"/>
    <x v="7"/>
    <n v="240000"/>
    <s v="ERA 200 TR"/>
    <n v="245211"/>
    <x v="6"/>
  </r>
  <r>
    <s v="DAF XF460"/>
    <x v="7"/>
    <n v="240000"/>
    <s v="ERA 201 TR"/>
    <n v="200123"/>
    <x v="6"/>
  </r>
  <r>
    <s v="DAF XF460"/>
    <x v="7"/>
    <n v="240000"/>
    <s v="ERA 496 TR"/>
    <n v="235811"/>
    <x v="6"/>
  </r>
  <r>
    <s v="DAF XF460"/>
    <x v="7"/>
    <n v="240000"/>
    <s v="ERA 497 TR"/>
    <n v="250021"/>
    <x v="6"/>
  </r>
  <r>
    <s v="DAF XF460"/>
    <x v="7"/>
    <n v="240000"/>
    <s v="ERA 202 TR"/>
    <n v="198340"/>
    <x v="6"/>
  </r>
  <r>
    <s v="DAF XF460"/>
    <x v="7"/>
    <n v="240000"/>
    <s v="ERA 203 TR"/>
    <n v="189761"/>
    <x v="6"/>
  </r>
  <r>
    <s v="MAN TGS"/>
    <x v="7"/>
    <n v="271000"/>
    <s v="ERA 187 TR"/>
    <n v="153000"/>
    <x v="2"/>
  </r>
  <r>
    <s v="MAN TGS"/>
    <x v="7"/>
    <n v="271000"/>
    <s v="ERA 219 TR"/>
    <n v="123000"/>
    <x v="2"/>
  </r>
  <r>
    <s v="MAN TGA18"/>
    <x v="8"/>
    <n v="98000"/>
    <s v="ERA 193 TR"/>
    <n v="251000"/>
    <x v="2"/>
  </r>
  <r>
    <s v="MAN TGA18"/>
    <x v="8"/>
    <n v="99000"/>
    <s v="ERA 195 TR"/>
    <n v="247000"/>
    <x v="2"/>
  </r>
  <r>
    <s v="MAN TGL"/>
    <x v="8"/>
    <n v="136502"/>
    <s v="ERA 197 TR"/>
    <n v="243000"/>
    <x v="2"/>
  </r>
  <r>
    <s v="MAN TGA41"/>
    <x v="8"/>
    <n v="167800"/>
    <s v="ERA 194 TR"/>
    <n v="190300"/>
    <x v="2"/>
  </r>
  <r>
    <s v="Mercedes Atego"/>
    <x v="8"/>
    <n v="219000"/>
    <s v="ERA 196 TR"/>
    <n v="126290"/>
    <x v="1"/>
  </r>
  <r>
    <s v="DAF XF460"/>
    <x v="8"/>
    <n v="240000"/>
    <s v="ERA 393 TR"/>
    <n v="183788"/>
    <x v="6"/>
  </r>
  <r>
    <s v="DAF XF460"/>
    <x v="8"/>
    <n v="240000"/>
    <s v="ERA 494 TR"/>
    <n v="160198"/>
    <x v="6"/>
  </r>
  <r>
    <s v="DAF XF460"/>
    <x v="8"/>
    <n v="240000"/>
    <s v="ERA 495 TR"/>
    <n v="156724"/>
    <x v="6"/>
  </r>
  <r>
    <s v="MAN TGS"/>
    <x v="8"/>
    <n v="270000"/>
    <s v="ERA 192 TR"/>
    <n v="157000"/>
    <x v="2"/>
  </r>
  <r>
    <s v="Mercedes Atego"/>
    <x v="9"/>
    <n v="218000"/>
    <s v="ERA 205 TR"/>
    <n v="130290"/>
    <x v="1"/>
  </r>
  <r>
    <s v="Mercedes Actros"/>
    <x v="9"/>
    <n v="258000"/>
    <s v="ERA 206 TR"/>
    <n v="160700"/>
    <x v="1"/>
  </r>
  <r>
    <s v="Volvo 2015Euro6M"/>
    <x v="9"/>
    <n v="360000"/>
    <s v="ERA 242 TR"/>
    <n v="100000"/>
    <x v="3"/>
  </r>
  <r>
    <s v="Volvo 2015Euro6M"/>
    <x v="9"/>
    <n v="360000"/>
    <s v="ERA 243 TR"/>
    <n v="115000"/>
    <x v="3"/>
  </r>
  <r>
    <s v="Volvo 2015Euro6M"/>
    <x v="9"/>
    <n v="360000"/>
    <s v="ERA 244 TR"/>
    <n v="132000"/>
    <x v="3"/>
  </r>
  <r>
    <s v="Volvo 2015Euro6M"/>
    <x v="9"/>
    <n v="360000"/>
    <s v="ERA 245 TR"/>
    <n v="108000"/>
    <x v="3"/>
  </r>
  <r>
    <s v="Volvo 2015Euro6M"/>
    <x v="9"/>
    <n v="360000"/>
    <s v="ERA 246 TR"/>
    <n v="14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59089-A1BC-4B90-B506-4FE246377EEA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H3:J11" firstHeaderRow="0" firstDataRow="1" firstDataCol="1"/>
  <pivotFields count="6">
    <pivotField showAll="0"/>
    <pivotField showAll="0"/>
    <pivotField showAll="0"/>
    <pivotField showAll="0"/>
    <pivotField dataField="1" showAll="0"/>
    <pivotField axis="axisRow" dataField="1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marka" fld="5" subtotal="count" baseField="0" baseItem="0"/>
    <dataField name="Średnia z Przebieg" fld="4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3B554-D18A-4F52-BA90-6DE4D4FE9B88}" name="Tabela przestawna2" cacheId="6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marka" colHeaderCaption="rok produkcji">
  <location ref="H4:R12" firstHeaderRow="1" firstDataRow="2" firstDataCol="1"/>
  <pivotFields count="6"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dataField="1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iczba aut wyprodukowanych w danym roku" fld="5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8D0EA830-8440-4CFC-9126-1006A8879379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0885E151-E5AC-4918-A4BF-81DF6FD8AB0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12" dataBound="0" tableColumnId="12"/>
    </queryTableFields>
    <queryTableDeletedFields count="1">
      <deletedField name="Data_ostatniego_remontu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D78502EA-8E0A-47BB-87FD-6796EFD4284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12" dataBound="0" tableColumnId="12"/>
    </queryTableFields>
    <queryTableDeletedFields count="1">
      <deletedField name="Data_ostatniego_remontu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20E83265-37FE-4DB7-A45A-164328153A7C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10" dataBound="0" tableColumnId="10"/>
      <queryTableField id="9" dataBound="0" tableColumnId="9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2F7E9CD-6B99-49E1-A777-063ECCC6BE5E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10" dataBound="0" tableColumnId="10"/>
      <queryTableField id="9" dataBound="0" tableColumnId="9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5B70AE8-EF51-412C-BA58-4325FA39D7D7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10" dataBound="0" tableColumnId="10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DFB6D6-6EC4-4FD5-A56B-E6BC6F5B2AED}" name="transport7" displayName="transport7" ref="A1:G135" tableType="queryTable" totalsRowShown="0">
  <autoFilter ref="A1:G135" xr:uid="{2871AA8F-711A-4081-9183-3A66CEDBFA9D}"/>
  <sortState xmlns:xlrd2="http://schemas.microsoft.com/office/spreadsheetml/2017/richdata2" ref="A2:G135">
    <sortCondition descending="1" ref="G1:G135"/>
  </sortState>
  <tableColumns count="7">
    <tableColumn id="1" xr3:uid="{72F5FDE9-3E07-474F-BB19-57C61ABAC836}" uniqueName="1" name="Marka_i_model" queryTableFieldId="1" dataDxfId="2"/>
    <tableColumn id="2" xr3:uid="{C67D34E8-5680-4F7B-BFFD-BE835F5ECFDD}" uniqueName="2" name="Rok_produkcji" queryTableFieldId="2"/>
    <tableColumn id="3" xr3:uid="{D3E1310B-F09E-4BCE-845B-7EE88E321267}" uniqueName="3" name="Cena_zakupu" queryTableFieldId="3"/>
    <tableColumn id="4" xr3:uid="{5B30F4C0-E3D3-4A67-B689-77DB1444D7D5}" uniqueName="4" name="Nr_rejestracyjny" queryTableFieldId="4" dataDxfId="1"/>
    <tableColumn id="5" xr3:uid="{F57695A4-EA4B-4CE1-B6CB-B0C3F9A06FD1}" uniqueName="5" name="Przebieg" queryTableFieldId="5"/>
    <tableColumn id="6" xr3:uid="{E960E1AA-A79F-4F97-B048-AAAFB3EC29AD}" uniqueName="6" name="Data_ostatniego_remontu" queryTableFieldId="6" dataDxfId="0"/>
    <tableColumn id="12" xr3:uid="{BB2FEB6B-C5B4-4AC3-BCFD-964BA0891405}" uniqueName="12" name="liczba dni od remontu" queryTableFieldId="12">
      <calculatedColumnFormula>_xlfn.DAYS($J$2, transport7[[#This Row],[Data_ostatniego_remontu]])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2897FF-D354-4201-AAF1-CCD4C818FFB4}" name="transport5" displayName="transport5" ref="A1:F135" tableType="queryTable" totalsRowShown="0">
  <autoFilter ref="A1:F135" xr:uid="{2871AA8F-711A-4081-9183-3A66CEDBFA9D}"/>
  <tableColumns count="6">
    <tableColumn id="1" xr3:uid="{BCD3A6B8-2809-4B23-A0F6-7989148B695B}" uniqueName="1" name="Marka_i_model" queryTableFieldId="1" dataDxfId="6"/>
    <tableColumn id="2" xr3:uid="{FB912CB2-6C20-4B9C-959C-76F14FC8FA79}" uniqueName="2" name="Rok_produkcji" queryTableFieldId="2"/>
    <tableColumn id="3" xr3:uid="{95AC7EF6-4C4B-4440-B781-439FCF655310}" uniqueName="3" name="Cena_zakupu" queryTableFieldId="3"/>
    <tableColumn id="4" xr3:uid="{CE1E67D7-7EFD-4639-B6FE-8B8C56B6E510}" uniqueName="4" name="Nr_rejestracyjny" queryTableFieldId="4" dataDxfId="5"/>
    <tableColumn id="5" xr3:uid="{C606D13D-51CC-45FD-82FD-85DD9BC17A29}" uniqueName="5" name="Przebieg" queryTableFieldId="5"/>
    <tableColumn id="12" xr3:uid="{BA027663-756D-4AD6-BA40-2618ADA3C9DC}" uniqueName="12" name="marka" queryTableFieldId="12">
      <calculatedColumnFormula>LEFT(transport5[[#This Row],[Marka_i_model]], SEARCH(" ",transport5[[#This Row],[Marka_i_model]]))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06F777-88BF-4431-9D58-4FB0C65D7B7C}" name="transport56" displayName="transport56" ref="A1:F135" tableType="queryTable" totalsRowShown="0">
  <autoFilter ref="A1:F135" xr:uid="{D606F777-88BF-4431-9D58-4FB0C65D7B7C}"/>
  <tableColumns count="6">
    <tableColumn id="1" xr3:uid="{13391CE9-42D5-4F5C-9A92-72483028BCF4}" uniqueName="1" name="Marka_i_model" queryTableFieldId="1" dataDxfId="4"/>
    <tableColumn id="2" xr3:uid="{F0C75D04-56C3-4DC6-B38F-AA8E97E6324E}" uniqueName="2" name="Rok_produkcji" queryTableFieldId="2"/>
    <tableColumn id="3" xr3:uid="{BCDD6BD9-5E4B-4104-AAAF-85BC261AB348}" uniqueName="3" name="Cena_zakupu" queryTableFieldId="3"/>
    <tableColumn id="4" xr3:uid="{13223699-AC6F-4993-92E3-F97C08DC941F}" uniqueName="4" name="Nr_rejestracyjny" queryTableFieldId="4" dataDxfId="3"/>
    <tableColumn id="5" xr3:uid="{C1ABBF29-CF16-4125-9ECB-E0F05A8BEE67}" uniqueName="5" name="Przebieg" queryTableFieldId="5"/>
    <tableColumn id="12" xr3:uid="{ABECCB4F-BFEB-4D60-928C-BD24AD398EFB}" uniqueName="12" name="marka" queryTableFieldId="12">
      <calculatedColumnFormula>LEFT(transport56[[#This Row],[Marka_i_model]], SEARCH(" ",transport56[[#This Row],[Marka_i_model]]))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377BB7-EB50-4492-A6D6-C48E496D1416}" name="transport4" displayName="transport4" ref="A1:K135" tableType="queryTable" totalsRowShown="0">
  <autoFilter ref="A1:K135" xr:uid="{2871AA8F-711A-4081-9183-3A66CEDBFA9D}"/>
  <sortState xmlns:xlrd2="http://schemas.microsoft.com/office/spreadsheetml/2017/richdata2" ref="A2:K135">
    <sortCondition ref="K1:K135"/>
  </sortState>
  <tableColumns count="11">
    <tableColumn id="1" xr3:uid="{23FAF437-F584-4AD7-BE31-D404D4ED80ED}" uniqueName="1" name="Marka_i_model" queryTableFieldId="1" dataDxfId="10"/>
    <tableColumn id="2" xr3:uid="{FEBC4FC3-9629-4D7F-A68B-8E926BC8639D}" uniqueName="2" name="Rok_produkcji" queryTableFieldId="2"/>
    <tableColumn id="3" xr3:uid="{7BFF8CC1-89A1-4FD9-8304-554F89FF5473}" uniqueName="3" name="Cena_zakupu" queryTableFieldId="3"/>
    <tableColumn id="4" xr3:uid="{94D21536-E859-4440-BEEB-45A868CC6EB2}" uniqueName="4" name="Nr_rejestracyjny" queryTableFieldId="4" dataDxfId="9"/>
    <tableColumn id="5" xr3:uid="{DC8E23DA-D365-4880-9CCB-1098E03530C3}" uniqueName="5" name="Przebieg" queryTableFieldId="5"/>
    <tableColumn id="6" xr3:uid="{A0E0ABC7-E523-403F-9337-79719A0C4CE5}" uniqueName="6" name="Data_ostatniego_remontu" queryTableFieldId="6" dataDxfId="8"/>
    <tableColumn id="7" xr3:uid="{B1343363-2FB3-40A2-A34D-C7EBCC3A1CA7}" uniqueName="7" name="2017" queryTableFieldId="7">
      <calculatedColumnFormula>2017-transport4[[#This Row],[Rok_produkcji]]</calculatedColumnFormula>
    </tableColumn>
    <tableColumn id="8" xr3:uid="{EA352EAE-8E71-4958-B0F5-57C2A94D9844}" uniqueName="8" name="uplyw" queryTableFieldId="8">
      <calculatedColumnFormula>transport4[[#This Row],[Cena_zakupu]]*transport4[[#This Row],[2017]]*0.05</calculatedColumnFormula>
    </tableColumn>
    <tableColumn id="10" xr3:uid="{67AA043A-6F44-4860-8B03-791DEBB60A24}" uniqueName="10" name="prebieg w 100 000" queryTableFieldId="10">
      <calculatedColumnFormula>TRUNC(transport4[[#This Row],[Przebieg]]/100000)</calculatedColumnFormula>
    </tableColumn>
    <tableColumn id="9" xr3:uid="{4D4C032E-7592-4732-B562-0AD9E28E8392}" uniqueName="9" name="zuzycie" queryTableFieldId="9">
      <calculatedColumnFormula>0.02*transport4[[#This Row],[prebieg w 100 000]]*transport4[[#This Row],[Cena_zakupu]]</calculatedColumnFormula>
    </tableColumn>
    <tableColumn id="11" xr3:uid="{58F369E9-01FC-40A8-AE5D-CA89703C3055}" uniqueName="11" name="wartosc" queryTableFieldId="11" dataDxfId="7">
      <calculatedColumnFormula>transport4[[#This Row],[Cena_zakupu]]-transport4[[#This Row],[uplyw]]-transport4[[#This Row],[zuzycie]]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93D5EB-66B9-4551-AD1D-00C77CFEB28E}" name="transport3" displayName="transport3" ref="A1:K135" tableType="queryTable" totalsRowShown="0">
  <autoFilter ref="A1:K135" xr:uid="{2871AA8F-711A-4081-9183-3A66CEDBFA9D}">
    <filterColumn colId="3">
      <filters>
        <filter val="ERA 092 TR"/>
      </filters>
    </filterColumn>
  </autoFilter>
  <tableColumns count="11">
    <tableColumn id="1" xr3:uid="{2456A912-BC0C-4B77-8CB3-97F8BB38A8E6}" uniqueName="1" name="Marka_i_model" queryTableFieldId="1" dataDxfId="14"/>
    <tableColumn id="2" xr3:uid="{1063E432-5258-40F7-81FF-D71ED3FABCB7}" uniqueName="2" name="Rok_produkcji" queryTableFieldId="2"/>
    <tableColumn id="3" xr3:uid="{3C593222-3B02-46C4-A628-31F31AD339A6}" uniqueName="3" name="Cena_zakupu" queryTableFieldId="3"/>
    <tableColumn id="4" xr3:uid="{F8B48AFA-05FD-4FA5-B614-89DF27FD0438}" uniqueName="4" name="Nr_rejestracyjny" queryTableFieldId="4" dataDxfId="13"/>
    <tableColumn id="5" xr3:uid="{B7961CB5-40A9-4016-9B82-9EB02D6916F5}" uniqueName="5" name="Przebieg" queryTableFieldId="5"/>
    <tableColumn id="6" xr3:uid="{08C4E4C0-3540-420A-B03D-61BCFACC546D}" uniqueName="6" name="Data_ostatniego_remontu" queryTableFieldId="6" dataDxfId="12"/>
    <tableColumn id="7" xr3:uid="{77B31796-0F6F-4826-AAFC-A7782E107F97}" uniqueName="7" name="2017" queryTableFieldId="7">
      <calculatedColumnFormula>2017-transport3[[#This Row],[Rok_produkcji]]</calculatedColumnFormula>
    </tableColumn>
    <tableColumn id="8" xr3:uid="{FF676D4B-7076-4A9A-9165-6F794AF826D0}" uniqueName="8" name="uplyw" queryTableFieldId="8">
      <calculatedColumnFormula>transport3[[#This Row],[Cena_zakupu]]*transport3[[#This Row],[2017]]*0.05</calculatedColumnFormula>
    </tableColumn>
    <tableColumn id="10" xr3:uid="{82B19435-8C18-464E-B6DF-FAB8C5676A23}" uniqueName="10" name="prebieg w 100 000" queryTableFieldId="10">
      <calculatedColumnFormula>TRUNC(transport3[[#This Row],[Przebieg]]/100000)</calculatedColumnFormula>
    </tableColumn>
    <tableColumn id="9" xr3:uid="{38A170DA-751B-493A-B85B-CB9B67DC7371}" uniqueName="9" name="zuzycie" queryTableFieldId="9">
      <calculatedColumnFormula>0.02*transport3[[#This Row],[prebieg w 100 000]]*transport3[[#This Row],[Cena_zakupu]]</calculatedColumnFormula>
    </tableColumn>
    <tableColumn id="11" xr3:uid="{D509D041-2374-4132-BCE6-FAB64141828C}" uniqueName="11" name="wartosc" queryTableFieldId="11" dataDxfId="11">
      <calculatedColumnFormula>transport3[[#This Row],[Cena_zakupu]]-transport3[[#This Row],[uplyw]]-transport3[[#This Row],[zuzycie]]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1AA8F-711A-4081-9183-3A66CEDBFA9D}" name="transport" displayName="transport" ref="A1:K135" tableType="queryTable" totalsRowShown="0">
  <autoFilter ref="A1:K135" xr:uid="{2871AA8F-711A-4081-9183-3A66CEDBFA9D}"/>
  <tableColumns count="11">
    <tableColumn id="1" xr3:uid="{1BA21EBC-C939-4F79-9E5E-250B928ADFF6}" uniqueName="1" name="Marka_i_model" queryTableFieldId="1" dataDxfId="18"/>
    <tableColumn id="2" xr3:uid="{0399214E-9B36-4925-AAEE-E1EEEB1A6BD9}" uniqueName="2" name="Rok_produkcji" queryTableFieldId="2"/>
    <tableColumn id="3" xr3:uid="{08D1F71D-2008-4477-BAAE-C2E176A5BBA5}" uniqueName="3" name="Cena_zakupu" queryTableFieldId="3"/>
    <tableColumn id="4" xr3:uid="{266F5AC4-42D7-4E13-A41B-AC9E5D863407}" uniqueName="4" name="Nr_rejestracyjny" queryTableFieldId="4" dataDxfId="17"/>
    <tableColumn id="5" xr3:uid="{7A3C7A5F-6FCA-4C52-957C-14511482BFA0}" uniqueName="5" name="Przebieg" queryTableFieldId="5"/>
    <tableColumn id="6" xr3:uid="{10CEBD47-A836-499E-AB08-2BC5474DF5D7}" uniqueName="6" name="Data_ostatniego_remontu" queryTableFieldId="6" dataDxfId="16"/>
    <tableColumn id="7" xr3:uid="{6AA6B09B-3701-48E9-8D53-E4C5BA94F1BE}" uniqueName="7" name="2017" queryTableFieldId="7">
      <calculatedColumnFormula>2017-transport[[#This Row],[Rok_produkcji]]</calculatedColumnFormula>
    </tableColumn>
    <tableColumn id="8" xr3:uid="{DF74A16D-E895-4B7C-8F97-E65A7BD80651}" uniqueName="8" name="uplyw" queryTableFieldId="8">
      <calculatedColumnFormula>transport[[#This Row],[Cena_zakupu]]*transport[[#This Row],[2017]]*0.05</calculatedColumnFormula>
    </tableColumn>
    <tableColumn id="10" xr3:uid="{9A3D1AE7-A41D-44E7-ABD1-D36F2A1F5D9A}" uniqueName="10" name="prebieg w 100 000" queryTableFieldId="10">
      <calculatedColumnFormula>TRUNC(transport[[#This Row],[Przebieg]]/100000)</calculatedColumnFormula>
    </tableColumn>
    <tableColumn id="9" xr3:uid="{C5FE076A-7AA0-4D20-86C8-1A5FBCEA2817}" uniqueName="9" name="zuzycie" queryTableFieldId="9">
      <calculatedColumnFormula>0.02*transport[[#This Row],[prebieg w 100 000]]*transport[[#This Row],[Cena_zakupu]]</calculatedColumnFormula>
    </tableColumn>
    <tableColumn id="11" xr3:uid="{077E8BC3-FD8B-45C1-90B1-A1F7940AB81B}" uniqueName="11" name="wartosc" queryTableFieldId="11" dataDxfId="15">
      <calculatedColumnFormula>transport[[#This Row],[Cena_zakupu]]-transport[[#This Row],[uplyw]]-transport[[#This Row],[zuzycie]]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6862-566A-4DC9-B5CD-1474F39F45D8}">
  <dimension ref="A1:J135"/>
  <sheetViews>
    <sheetView tabSelected="1" zoomScale="55" zoomScaleNormal="55" workbookViewId="0">
      <selection activeCell="G5" sqref="A1:G5"/>
    </sheetView>
  </sheetViews>
  <sheetFormatPr defaultRowHeight="14.5" x14ac:dyDescent="0.35"/>
  <cols>
    <col min="1" max="1" width="17" bestFit="1" customWidth="1"/>
    <col min="2" max="2" width="15.26953125" hidden="1" customWidth="1"/>
    <col min="3" max="3" width="14.36328125" hidden="1" customWidth="1"/>
    <col min="4" max="4" width="17" bestFit="1" customWidth="1"/>
    <col min="5" max="5" width="10.1796875" hidden="1" customWidth="1"/>
    <col min="6" max="6" width="25.6328125" hidden="1" customWidth="1"/>
    <col min="7" max="7" width="21.90625" customWidth="1"/>
    <col min="10" max="10" width="10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199</v>
      </c>
    </row>
    <row r="2" spans="1:10" x14ac:dyDescent="0.35">
      <c r="A2" s="14" t="s">
        <v>35</v>
      </c>
      <c r="B2" s="15">
        <v>2009</v>
      </c>
      <c r="C2" s="15">
        <v>85000</v>
      </c>
      <c r="D2" s="14" t="s">
        <v>36</v>
      </c>
      <c r="E2" s="15">
        <v>946000</v>
      </c>
      <c r="F2" s="16">
        <v>42014</v>
      </c>
      <c r="G2" s="14">
        <f>_xlfn.DAYS($J$2, transport7[[#This Row],[Data_ostatniego_remontu]])</f>
        <v>722</v>
      </c>
      <c r="J2" s="2">
        <v>42736</v>
      </c>
    </row>
    <row r="3" spans="1:10" x14ac:dyDescent="0.35">
      <c r="A3" s="14" t="s">
        <v>6</v>
      </c>
      <c r="B3" s="15">
        <v>2006</v>
      </c>
      <c r="C3" s="15">
        <v>85900</v>
      </c>
      <c r="D3" s="14" t="s">
        <v>9</v>
      </c>
      <c r="E3" s="15">
        <v>998704</v>
      </c>
      <c r="F3" s="16">
        <v>42028</v>
      </c>
      <c r="G3" s="14">
        <f>_xlfn.DAYS($J$2, transport7[[#This Row],[Data_ostatniego_remontu]])</f>
        <v>708</v>
      </c>
    </row>
    <row r="4" spans="1:10" x14ac:dyDescent="0.35">
      <c r="A4" s="14" t="s">
        <v>6</v>
      </c>
      <c r="B4" s="15">
        <v>2006</v>
      </c>
      <c r="C4" s="15">
        <v>85900</v>
      </c>
      <c r="D4" s="14" t="s">
        <v>10</v>
      </c>
      <c r="E4" s="15">
        <v>936780</v>
      </c>
      <c r="F4" s="16">
        <v>42028</v>
      </c>
      <c r="G4" s="14">
        <f>_xlfn.DAYS($J$2, transport7[[#This Row],[Data_ostatniego_remontu]])</f>
        <v>708</v>
      </c>
    </row>
    <row r="5" spans="1:10" x14ac:dyDescent="0.35">
      <c r="A5" s="14" t="s">
        <v>81</v>
      </c>
      <c r="B5" s="15">
        <v>2010</v>
      </c>
      <c r="C5" s="15">
        <v>160000</v>
      </c>
      <c r="D5" s="14" t="s">
        <v>82</v>
      </c>
      <c r="E5" s="15">
        <v>263000</v>
      </c>
      <c r="F5" s="16">
        <v>42028</v>
      </c>
      <c r="G5" s="14">
        <f>_xlfn.DAYS($J$2, transport7[[#This Row],[Data_ostatniego_remontu]])</f>
        <v>708</v>
      </c>
    </row>
    <row r="6" spans="1:10" x14ac:dyDescent="0.35">
      <c r="A6" s="1" t="s">
        <v>6</v>
      </c>
      <c r="B6">
        <v>2006</v>
      </c>
      <c r="C6">
        <v>85900</v>
      </c>
      <c r="D6" s="1" t="s">
        <v>8</v>
      </c>
      <c r="E6">
        <v>1068570</v>
      </c>
      <c r="F6" s="2">
        <v>42029</v>
      </c>
      <c r="G6" s="1">
        <f>_xlfn.DAYS($J$2, transport7[[#This Row],[Data_ostatniego_remontu]])</f>
        <v>707</v>
      </c>
    </row>
    <row r="7" spans="1:10" x14ac:dyDescent="0.35">
      <c r="A7" s="1" t="s">
        <v>35</v>
      </c>
      <c r="B7">
        <v>2010</v>
      </c>
      <c r="C7">
        <v>84000</v>
      </c>
      <c r="D7" s="1" t="s">
        <v>69</v>
      </c>
      <c r="E7">
        <v>950000</v>
      </c>
      <c r="F7" s="2">
        <v>42029</v>
      </c>
      <c r="G7" s="1">
        <f>_xlfn.DAYS($J$2, transport7[[#This Row],[Data_ostatniego_remontu]])</f>
        <v>707</v>
      </c>
    </row>
    <row r="8" spans="1:10" x14ac:dyDescent="0.35">
      <c r="A8" s="1" t="s">
        <v>6</v>
      </c>
      <c r="B8">
        <v>2006</v>
      </c>
      <c r="C8">
        <v>85900</v>
      </c>
      <c r="D8" s="1" t="s">
        <v>11</v>
      </c>
      <c r="E8">
        <v>870233</v>
      </c>
      <c r="F8" s="2">
        <v>42034</v>
      </c>
      <c r="G8" s="1">
        <f>_xlfn.DAYS($J$2, transport7[[#This Row],[Data_ostatniego_remontu]])</f>
        <v>702</v>
      </c>
    </row>
    <row r="9" spans="1:10" x14ac:dyDescent="0.35">
      <c r="A9" s="1" t="s">
        <v>6</v>
      </c>
      <c r="B9">
        <v>2006</v>
      </c>
      <c r="C9">
        <v>85900</v>
      </c>
      <c r="D9" s="1" t="s">
        <v>7</v>
      </c>
      <c r="E9">
        <v>1200655</v>
      </c>
      <c r="F9" s="2">
        <v>42035</v>
      </c>
      <c r="G9" s="1">
        <f>_xlfn.DAYS($J$2, transport7[[#This Row],[Data_ostatniego_remontu]])</f>
        <v>701</v>
      </c>
    </row>
    <row r="10" spans="1:10" x14ac:dyDescent="0.35">
      <c r="A10" s="1" t="s">
        <v>119</v>
      </c>
      <c r="B10">
        <v>2012</v>
      </c>
      <c r="C10">
        <v>145000</v>
      </c>
      <c r="D10" s="1" t="s">
        <v>120</v>
      </c>
      <c r="E10">
        <v>386732</v>
      </c>
      <c r="F10" s="2">
        <v>42059</v>
      </c>
      <c r="G10" s="1">
        <f>_xlfn.DAYS($J$2, transport7[[#This Row],[Data_ostatniego_remontu]])</f>
        <v>677</v>
      </c>
    </row>
    <row r="11" spans="1:10" x14ac:dyDescent="0.35">
      <c r="A11" s="1" t="s">
        <v>119</v>
      </c>
      <c r="B11">
        <v>2012</v>
      </c>
      <c r="C11">
        <v>145000</v>
      </c>
      <c r="D11" s="1" t="s">
        <v>121</v>
      </c>
      <c r="E11">
        <v>312680</v>
      </c>
      <c r="F11" s="2">
        <v>42059</v>
      </c>
      <c r="G11" s="1">
        <f>_xlfn.DAYS($J$2, transport7[[#This Row],[Data_ostatniego_remontu]])</f>
        <v>677</v>
      </c>
    </row>
    <row r="12" spans="1:10" x14ac:dyDescent="0.35">
      <c r="A12" s="1" t="s">
        <v>50</v>
      </c>
      <c r="B12">
        <v>2010</v>
      </c>
      <c r="C12">
        <v>40830</v>
      </c>
      <c r="D12" s="1" t="s">
        <v>65</v>
      </c>
      <c r="E12">
        <v>326000</v>
      </c>
      <c r="F12" s="2">
        <v>42062</v>
      </c>
      <c r="G12" s="1">
        <f>_xlfn.DAYS($J$2, transport7[[#This Row],[Data_ostatniego_remontu]])</f>
        <v>674</v>
      </c>
    </row>
    <row r="13" spans="1:10" x14ac:dyDescent="0.35">
      <c r="A13" s="1" t="s">
        <v>50</v>
      </c>
      <c r="B13">
        <v>2012</v>
      </c>
      <c r="C13">
        <v>39830</v>
      </c>
      <c r="D13" s="1" t="s">
        <v>111</v>
      </c>
      <c r="E13">
        <v>330000</v>
      </c>
      <c r="F13" s="2">
        <v>42062</v>
      </c>
      <c r="G13" s="1">
        <f>_xlfn.DAYS($J$2, transport7[[#This Row],[Data_ostatniego_remontu]])</f>
        <v>674</v>
      </c>
    </row>
    <row r="14" spans="1:10" x14ac:dyDescent="0.35">
      <c r="A14" s="1" t="s">
        <v>79</v>
      </c>
      <c r="B14">
        <v>2010</v>
      </c>
      <c r="C14">
        <v>135000</v>
      </c>
      <c r="D14" s="1" t="s">
        <v>80</v>
      </c>
      <c r="E14">
        <v>251000</v>
      </c>
      <c r="F14" s="2">
        <v>42067</v>
      </c>
      <c r="G14" s="1">
        <f>_xlfn.DAYS($J$2, transport7[[#This Row],[Data_ostatniego_remontu]])</f>
        <v>669</v>
      </c>
    </row>
    <row r="15" spans="1:10" x14ac:dyDescent="0.35">
      <c r="A15" s="1" t="s">
        <v>79</v>
      </c>
      <c r="B15">
        <v>2013</v>
      </c>
      <c r="C15">
        <v>136000</v>
      </c>
      <c r="D15" s="1" t="s">
        <v>147</v>
      </c>
      <c r="E15">
        <v>247000</v>
      </c>
      <c r="F15" s="2">
        <v>42067</v>
      </c>
      <c r="G15" s="1">
        <f>_xlfn.DAYS($J$2, transport7[[#This Row],[Data_ostatniego_remontu]])</f>
        <v>669</v>
      </c>
    </row>
    <row r="16" spans="1:10" x14ac:dyDescent="0.35">
      <c r="A16" s="1" t="s">
        <v>45</v>
      </c>
      <c r="B16">
        <v>2009</v>
      </c>
      <c r="C16">
        <v>114400</v>
      </c>
      <c r="D16" s="1" t="s">
        <v>46</v>
      </c>
      <c r="E16">
        <v>226000</v>
      </c>
      <c r="F16" s="2">
        <v>42073</v>
      </c>
      <c r="G16" s="1">
        <f>_xlfn.DAYS($J$2, transport7[[#This Row],[Data_ostatniego_remontu]])</f>
        <v>663</v>
      </c>
    </row>
    <row r="17" spans="1:7" x14ac:dyDescent="0.35">
      <c r="A17" s="1" t="s">
        <v>45</v>
      </c>
      <c r="B17">
        <v>2010</v>
      </c>
      <c r="C17">
        <v>113400</v>
      </c>
      <c r="D17" s="1" t="s">
        <v>78</v>
      </c>
      <c r="E17">
        <v>230000</v>
      </c>
      <c r="F17" s="2">
        <v>42073</v>
      </c>
      <c r="G17" s="1">
        <f>_xlfn.DAYS($J$2, transport7[[#This Row],[Data_ostatniego_remontu]])</f>
        <v>663</v>
      </c>
    </row>
    <row r="18" spans="1:7" x14ac:dyDescent="0.35">
      <c r="A18" s="1" t="s">
        <v>22</v>
      </c>
      <c r="B18">
        <v>2008</v>
      </c>
      <c r="C18">
        <v>89000</v>
      </c>
      <c r="D18" s="1" t="s">
        <v>23</v>
      </c>
      <c r="E18">
        <v>305000</v>
      </c>
      <c r="F18" s="2">
        <v>42075</v>
      </c>
      <c r="G18" s="1">
        <f>_xlfn.DAYS($J$2, transport7[[#This Row],[Data_ostatniego_remontu]])</f>
        <v>661</v>
      </c>
    </row>
    <row r="19" spans="1:7" x14ac:dyDescent="0.35">
      <c r="A19" s="1" t="s">
        <v>22</v>
      </c>
      <c r="B19">
        <v>2009</v>
      </c>
      <c r="C19">
        <v>90000</v>
      </c>
      <c r="D19" s="1" t="s">
        <v>43</v>
      </c>
      <c r="E19">
        <v>301000</v>
      </c>
      <c r="F19" s="2">
        <v>42075</v>
      </c>
      <c r="G19" s="1">
        <f>_xlfn.DAYS($J$2, transport7[[#This Row],[Data_ostatniego_remontu]])</f>
        <v>661</v>
      </c>
    </row>
    <row r="20" spans="1:7" x14ac:dyDescent="0.35">
      <c r="A20" s="1" t="s">
        <v>22</v>
      </c>
      <c r="B20">
        <v>2012</v>
      </c>
      <c r="C20">
        <v>110000</v>
      </c>
      <c r="D20" s="1" t="s">
        <v>116</v>
      </c>
      <c r="E20">
        <v>201000</v>
      </c>
      <c r="F20" s="2">
        <v>42075</v>
      </c>
      <c r="G20" s="1">
        <f>_xlfn.DAYS($J$2, transport7[[#This Row],[Data_ostatniego_remontu]])</f>
        <v>661</v>
      </c>
    </row>
    <row r="21" spans="1:7" x14ac:dyDescent="0.35">
      <c r="A21" s="1" t="s">
        <v>35</v>
      </c>
      <c r="B21">
        <v>2014</v>
      </c>
      <c r="C21">
        <v>219000</v>
      </c>
      <c r="D21" s="1" t="s">
        <v>165</v>
      </c>
      <c r="E21">
        <v>126290</v>
      </c>
      <c r="F21" s="2">
        <v>42083</v>
      </c>
      <c r="G21" s="1">
        <f>_xlfn.DAYS($J$2, transport7[[#This Row],[Data_ostatniego_remontu]])</f>
        <v>653</v>
      </c>
    </row>
    <row r="22" spans="1:7" x14ac:dyDescent="0.35">
      <c r="A22" s="1" t="s">
        <v>35</v>
      </c>
      <c r="B22">
        <v>2015</v>
      </c>
      <c r="C22">
        <v>218000</v>
      </c>
      <c r="D22" s="1" t="s">
        <v>170</v>
      </c>
      <c r="E22">
        <v>130290</v>
      </c>
      <c r="F22" s="2">
        <v>42083</v>
      </c>
      <c r="G22" s="1">
        <f>_xlfn.DAYS($J$2, transport7[[#This Row],[Data_ostatniego_remontu]])</f>
        <v>653</v>
      </c>
    </row>
    <row r="23" spans="1:7" x14ac:dyDescent="0.35">
      <c r="A23" s="1" t="s">
        <v>50</v>
      </c>
      <c r="B23">
        <v>2012</v>
      </c>
      <c r="C23">
        <v>48800</v>
      </c>
      <c r="D23" s="1" t="s">
        <v>112</v>
      </c>
      <c r="E23">
        <v>268650</v>
      </c>
      <c r="F23" s="2">
        <v>42117</v>
      </c>
      <c r="G23" s="1">
        <f>_xlfn.DAYS($J$2, transport7[[#This Row],[Data_ostatniego_remontu]])</f>
        <v>619</v>
      </c>
    </row>
    <row r="24" spans="1:7" x14ac:dyDescent="0.35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  <c r="G24" s="1">
        <f>_xlfn.DAYS($J$2, transport7[[#This Row],[Data_ostatniego_remontu]])</f>
        <v>619</v>
      </c>
    </row>
    <row r="25" spans="1:7" x14ac:dyDescent="0.35">
      <c r="A25" s="1" t="s">
        <v>25</v>
      </c>
      <c r="B25">
        <v>2009</v>
      </c>
      <c r="C25">
        <v>68000</v>
      </c>
      <c r="D25" s="1" t="s">
        <v>26</v>
      </c>
      <c r="E25">
        <v>992600</v>
      </c>
      <c r="F25" s="2">
        <v>42157</v>
      </c>
      <c r="G25" s="1">
        <f>_xlfn.DAYS($J$2, transport7[[#This Row],[Data_ostatniego_remontu]])</f>
        <v>579</v>
      </c>
    </row>
    <row r="26" spans="1:7" x14ac:dyDescent="0.35">
      <c r="A26" s="1" t="s">
        <v>25</v>
      </c>
      <c r="B26">
        <v>2010</v>
      </c>
      <c r="C26">
        <v>67000</v>
      </c>
      <c r="D26" s="1" t="s">
        <v>70</v>
      </c>
      <c r="E26">
        <v>103260</v>
      </c>
      <c r="F26" s="2">
        <v>42157</v>
      </c>
      <c r="G26" s="1">
        <f>_xlfn.DAYS($J$2, transport7[[#This Row],[Data_ostatniego_remontu]])</f>
        <v>579</v>
      </c>
    </row>
    <row r="27" spans="1:7" x14ac:dyDescent="0.3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 s="1">
        <f>_xlfn.DAYS($J$2, transport7[[#This Row],[Data_ostatniego_remontu]])</f>
        <v>562</v>
      </c>
    </row>
    <row r="28" spans="1:7" x14ac:dyDescent="0.35">
      <c r="A28" s="1" t="s">
        <v>71</v>
      </c>
      <c r="B28">
        <v>2010</v>
      </c>
      <c r="C28">
        <v>75300</v>
      </c>
      <c r="D28" s="1" t="s">
        <v>72</v>
      </c>
      <c r="E28">
        <v>302000</v>
      </c>
      <c r="F28" s="2">
        <v>42174</v>
      </c>
      <c r="G28" s="1">
        <f>_xlfn.DAYS($J$2, transport7[[#This Row],[Data_ostatniego_remontu]])</f>
        <v>562</v>
      </c>
    </row>
    <row r="29" spans="1:7" x14ac:dyDescent="0.35">
      <c r="A29" s="1" t="s">
        <v>35</v>
      </c>
      <c r="B29">
        <v>2010</v>
      </c>
      <c r="C29">
        <v>92000</v>
      </c>
      <c r="D29" s="1" t="s">
        <v>74</v>
      </c>
      <c r="E29">
        <v>356000</v>
      </c>
      <c r="F29" s="2">
        <v>42174</v>
      </c>
      <c r="G29" s="1">
        <f>_xlfn.DAYS($J$2, transport7[[#This Row],[Data_ostatniego_remontu]])</f>
        <v>562</v>
      </c>
    </row>
    <row r="30" spans="1:7" x14ac:dyDescent="0.35">
      <c r="A30" s="1" t="s">
        <v>71</v>
      </c>
      <c r="B30">
        <v>2011</v>
      </c>
      <c r="C30">
        <v>74300</v>
      </c>
      <c r="D30" s="1" t="s">
        <v>95</v>
      </c>
      <c r="E30">
        <v>306000</v>
      </c>
      <c r="F30" s="2">
        <v>42174</v>
      </c>
      <c r="G30" s="1">
        <f>_xlfn.DAYS($J$2, transport7[[#This Row],[Data_ostatniego_remontu]])</f>
        <v>562</v>
      </c>
    </row>
    <row r="31" spans="1:7" x14ac:dyDescent="0.35">
      <c r="A31" s="1" t="s">
        <v>136</v>
      </c>
      <c r="B31">
        <v>2012</v>
      </c>
      <c r="C31">
        <v>240000</v>
      </c>
      <c r="D31" s="1" t="s">
        <v>137</v>
      </c>
      <c r="E31">
        <v>301344</v>
      </c>
      <c r="F31" s="2">
        <v>42185</v>
      </c>
      <c r="G31" s="1">
        <f>_xlfn.DAYS($J$2, transport7[[#This Row],[Data_ostatniego_remontu]])</f>
        <v>551</v>
      </c>
    </row>
    <row r="32" spans="1:7" x14ac:dyDescent="0.35">
      <c r="A32" s="1" t="s">
        <v>136</v>
      </c>
      <c r="B32">
        <v>2012</v>
      </c>
      <c r="C32">
        <v>240000</v>
      </c>
      <c r="D32" s="1" t="s">
        <v>138</v>
      </c>
      <c r="E32">
        <v>315988</v>
      </c>
      <c r="F32" s="2">
        <v>42185</v>
      </c>
      <c r="G32" s="1">
        <f>_xlfn.DAYS($J$2, transport7[[#This Row],[Data_ostatniego_remontu]])</f>
        <v>551</v>
      </c>
    </row>
    <row r="33" spans="1:7" x14ac:dyDescent="0.35">
      <c r="A33" s="1" t="s">
        <v>136</v>
      </c>
      <c r="B33">
        <v>2012</v>
      </c>
      <c r="C33">
        <v>240000</v>
      </c>
      <c r="D33" s="1" t="s">
        <v>139</v>
      </c>
      <c r="E33">
        <v>234760</v>
      </c>
      <c r="F33" s="2">
        <v>42185</v>
      </c>
      <c r="G33" s="1">
        <f>_xlfn.DAYS($J$2, transport7[[#This Row],[Data_ostatniego_remontu]])</f>
        <v>551</v>
      </c>
    </row>
    <row r="34" spans="1:7" x14ac:dyDescent="0.35">
      <c r="A34" s="1" t="s">
        <v>136</v>
      </c>
      <c r="B34">
        <v>2012</v>
      </c>
      <c r="C34">
        <v>240000</v>
      </c>
      <c r="D34" s="1" t="s">
        <v>140</v>
      </c>
      <c r="E34">
        <v>210780</v>
      </c>
      <c r="F34" s="2">
        <v>42185</v>
      </c>
      <c r="G34" s="1">
        <f>_xlfn.DAYS($J$2, transport7[[#This Row],[Data_ostatniego_remontu]])</f>
        <v>551</v>
      </c>
    </row>
    <row r="35" spans="1:7" x14ac:dyDescent="0.35">
      <c r="A35" s="1" t="s">
        <v>136</v>
      </c>
      <c r="B35">
        <v>2012</v>
      </c>
      <c r="C35">
        <v>240000</v>
      </c>
      <c r="D35" s="1" t="s">
        <v>141</v>
      </c>
      <c r="E35">
        <v>198240</v>
      </c>
      <c r="F35" s="2">
        <v>42185</v>
      </c>
      <c r="G35" s="1">
        <f>_xlfn.DAYS($J$2, transport7[[#This Row],[Data_ostatniego_remontu]])</f>
        <v>551</v>
      </c>
    </row>
    <row r="36" spans="1:7" x14ac:dyDescent="0.35">
      <c r="A36" s="1" t="s">
        <v>28</v>
      </c>
      <c r="B36">
        <v>2009</v>
      </c>
      <c r="C36">
        <v>67900</v>
      </c>
      <c r="D36" s="1" t="s">
        <v>29</v>
      </c>
      <c r="E36">
        <v>850000</v>
      </c>
      <c r="F36" s="2">
        <v>42194</v>
      </c>
      <c r="G36" s="1">
        <f>_xlfn.DAYS($J$2, transport7[[#This Row],[Data_ostatniego_remontu]])</f>
        <v>542</v>
      </c>
    </row>
    <row r="37" spans="1:7" x14ac:dyDescent="0.35">
      <c r="A37" s="1" t="s">
        <v>28</v>
      </c>
      <c r="B37">
        <v>2009</v>
      </c>
      <c r="C37">
        <v>68900</v>
      </c>
      <c r="D37" s="1" t="s">
        <v>31</v>
      </c>
      <c r="E37">
        <v>846000</v>
      </c>
      <c r="F37" s="2">
        <v>42194</v>
      </c>
      <c r="G37" s="1">
        <f>_xlfn.DAYS($J$2, transport7[[#This Row],[Data_ostatniego_remontu]])</f>
        <v>542</v>
      </c>
    </row>
    <row r="38" spans="1:7" x14ac:dyDescent="0.35">
      <c r="A38" s="1" t="s">
        <v>41</v>
      </c>
      <c r="B38">
        <v>2009</v>
      </c>
      <c r="C38">
        <v>86133</v>
      </c>
      <c r="D38" s="1" t="s">
        <v>42</v>
      </c>
      <c r="E38">
        <v>380000</v>
      </c>
      <c r="F38" s="2">
        <v>42208</v>
      </c>
      <c r="G38" s="1">
        <f>_xlfn.DAYS($J$2, transport7[[#This Row],[Data_ostatniego_remontu]])</f>
        <v>528</v>
      </c>
    </row>
    <row r="39" spans="1:7" x14ac:dyDescent="0.35">
      <c r="A39" s="1" t="s">
        <v>41</v>
      </c>
      <c r="B39">
        <v>2012</v>
      </c>
      <c r="C39">
        <v>87133</v>
      </c>
      <c r="D39" s="1" t="s">
        <v>115</v>
      </c>
      <c r="E39">
        <v>376000</v>
      </c>
      <c r="F39" s="2">
        <v>42208</v>
      </c>
      <c r="G39" s="1">
        <f>_xlfn.DAYS($J$2, transport7[[#This Row],[Data_ostatniego_remontu]])</f>
        <v>528</v>
      </c>
    </row>
    <row r="40" spans="1:7" x14ac:dyDescent="0.35">
      <c r="A40" s="1" t="s">
        <v>16</v>
      </c>
      <c r="B40">
        <v>2008</v>
      </c>
      <c r="C40">
        <v>49411</v>
      </c>
      <c r="D40" s="1" t="s">
        <v>17</v>
      </c>
      <c r="E40">
        <v>186000</v>
      </c>
      <c r="F40" s="2">
        <v>42210</v>
      </c>
      <c r="G40" s="1">
        <f>_xlfn.DAYS($J$2, transport7[[#This Row],[Data_ostatniego_remontu]])</f>
        <v>526</v>
      </c>
    </row>
    <row r="41" spans="1:7" x14ac:dyDescent="0.35">
      <c r="A41" s="1" t="s">
        <v>16</v>
      </c>
      <c r="B41">
        <v>2009</v>
      </c>
      <c r="C41">
        <v>48411</v>
      </c>
      <c r="D41" s="1" t="s">
        <v>24</v>
      </c>
      <c r="E41">
        <v>190000</v>
      </c>
      <c r="F41" s="2">
        <v>42210</v>
      </c>
      <c r="G41" s="1">
        <f>_xlfn.DAYS($J$2, transport7[[#This Row],[Data_ostatniego_remontu]])</f>
        <v>526</v>
      </c>
    </row>
    <row r="42" spans="1:7" x14ac:dyDescent="0.35">
      <c r="A42" s="1" t="s">
        <v>16</v>
      </c>
      <c r="B42">
        <v>2009</v>
      </c>
      <c r="C42">
        <v>49411</v>
      </c>
      <c r="D42" s="1" t="s">
        <v>27</v>
      </c>
      <c r="E42">
        <v>186000</v>
      </c>
      <c r="F42" s="2">
        <v>42210</v>
      </c>
      <c r="G42" s="1">
        <f>_xlfn.DAYS($J$2, transport7[[#This Row],[Data_ostatniego_remontu]])</f>
        <v>526</v>
      </c>
    </row>
    <row r="43" spans="1:7" x14ac:dyDescent="0.35">
      <c r="A43" s="1" t="s">
        <v>67</v>
      </c>
      <c r="B43">
        <v>2010</v>
      </c>
      <c r="C43">
        <v>60000</v>
      </c>
      <c r="D43" s="1" t="s">
        <v>68</v>
      </c>
      <c r="E43">
        <v>99250</v>
      </c>
      <c r="F43" s="2">
        <v>42226</v>
      </c>
      <c r="G43" s="1">
        <f>_xlfn.DAYS($J$2, transport7[[#This Row],[Data_ostatniego_remontu]])</f>
        <v>510</v>
      </c>
    </row>
    <row r="44" spans="1:7" x14ac:dyDescent="0.35">
      <c r="A44" s="1" t="s">
        <v>67</v>
      </c>
      <c r="B44">
        <v>2011</v>
      </c>
      <c r="C44">
        <v>59000</v>
      </c>
      <c r="D44" s="1" t="s">
        <v>94</v>
      </c>
      <c r="E44">
        <v>103250</v>
      </c>
      <c r="F44" s="2">
        <v>42226</v>
      </c>
      <c r="G44" s="1">
        <f>_xlfn.DAYS($J$2, transport7[[#This Row],[Data_ostatniego_remontu]])</f>
        <v>510</v>
      </c>
    </row>
    <row r="45" spans="1:7" x14ac:dyDescent="0.35">
      <c r="A45" s="1" t="s">
        <v>83</v>
      </c>
      <c r="B45">
        <v>2010</v>
      </c>
      <c r="C45">
        <v>265000</v>
      </c>
      <c r="D45" s="1" t="s">
        <v>84</v>
      </c>
      <c r="E45">
        <v>930000</v>
      </c>
      <c r="F45" s="2">
        <v>42236</v>
      </c>
      <c r="G45" s="1">
        <f>_xlfn.DAYS($J$2, transport7[[#This Row],[Data_ostatniego_remontu]])</f>
        <v>500</v>
      </c>
    </row>
    <row r="46" spans="1:7" x14ac:dyDescent="0.35">
      <c r="A46" s="1" t="s">
        <v>83</v>
      </c>
      <c r="B46">
        <v>2010</v>
      </c>
      <c r="C46">
        <v>265000</v>
      </c>
      <c r="D46" s="1" t="s">
        <v>85</v>
      </c>
      <c r="E46">
        <v>912000</v>
      </c>
      <c r="F46" s="2">
        <v>42236</v>
      </c>
      <c r="G46" s="1">
        <f>_xlfn.DAYS($J$2, transport7[[#This Row],[Data_ostatniego_remontu]])</f>
        <v>500</v>
      </c>
    </row>
    <row r="47" spans="1:7" x14ac:dyDescent="0.35">
      <c r="A47" s="1" t="s">
        <v>83</v>
      </c>
      <c r="B47">
        <v>2010</v>
      </c>
      <c r="C47">
        <v>265000</v>
      </c>
      <c r="D47" s="1" t="s">
        <v>86</v>
      </c>
      <c r="E47">
        <v>856000</v>
      </c>
      <c r="F47" s="2">
        <v>42236</v>
      </c>
      <c r="G47" s="1">
        <f>_xlfn.DAYS($J$2, transport7[[#This Row],[Data_ostatniego_remontu]])</f>
        <v>500</v>
      </c>
    </row>
    <row r="48" spans="1:7" x14ac:dyDescent="0.35">
      <c r="A48" s="1" t="s">
        <v>91</v>
      </c>
      <c r="B48">
        <v>2011</v>
      </c>
      <c r="C48">
        <v>56700</v>
      </c>
      <c r="D48" s="1" t="s">
        <v>92</v>
      </c>
      <c r="E48">
        <v>290000</v>
      </c>
      <c r="F48" s="2">
        <v>42236</v>
      </c>
      <c r="G48" s="1">
        <f>_xlfn.DAYS($J$2, transport7[[#This Row],[Data_ostatniego_remontu]])</f>
        <v>500</v>
      </c>
    </row>
    <row r="49" spans="1:7" x14ac:dyDescent="0.35">
      <c r="A49" s="1" t="s">
        <v>91</v>
      </c>
      <c r="B49">
        <v>2011</v>
      </c>
      <c r="C49">
        <v>57700</v>
      </c>
      <c r="D49" s="1" t="s">
        <v>93</v>
      </c>
      <c r="E49">
        <v>286000</v>
      </c>
      <c r="F49" s="2">
        <v>42236</v>
      </c>
      <c r="G49" s="1">
        <f>_xlfn.DAYS($J$2, transport7[[#This Row],[Data_ostatniego_remontu]])</f>
        <v>500</v>
      </c>
    </row>
    <row r="50" spans="1:7" x14ac:dyDescent="0.35">
      <c r="A50" s="1" t="s">
        <v>100</v>
      </c>
      <c r="B50">
        <v>2011</v>
      </c>
      <c r="C50">
        <v>220000</v>
      </c>
      <c r="D50" s="1" t="s">
        <v>101</v>
      </c>
      <c r="E50">
        <v>731000</v>
      </c>
      <c r="F50" s="2">
        <v>42236</v>
      </c>
      <c r="G50" s="1">
        <f>_xlfn.DAYS($J$2, transport7[[#This Row],[Data_ostatniego_remontu]])</f>
        <v>500</v>
      </c>
    </row>
    <row r="51" spans="1:7" x14ac:dyDescent="0.35">
      <c r="A51" s="1" t="s">
        <v>100</v>
      </c>
      <c r="B51">
        <v>2011</v>
      </c>
      <c r="C51">
        <v>220000</v>
      </c>
      <c r="D51" s="1" t="s">
        <v>102</v>
      </c>
      <c r="E51">
        <v>685413</v>
      </c>
      <c r="F51" s="2">
        <v>42236</v>
      </c>
      <c r="G51" s="1">
        <f>_xlfn.DAYS($J$2, transport7[[#This Row],[Data_ostatniego_remontu]])</f>
        <v>500</v>
      </c>
    </row>
    <row r="52" spans="1:7" x14ac:dyDescent="0.35">
      <c r="A52" s="1" t="s">
        <v>76</v>
      </c>
      <c r="B52">
        <v>2010</v>
      </c>
      <c r="C52">
        <v>94000</v>
      </c>
      <c r="D52" s="1" t="s">
        <v>77</v>
      </c>
      <c r="E52">
        <v>91000</v>
      </c>
      <c r="F52" s="2">
        <v>42268</v>
      </c>
      <c r="G52" s="1">
        <f>_xlfn.DAYS($J$2, transport7[[#This Row],[Data_ostatniego_remontu]])</f>
        <v>468</v>
      </c>
    </row>
    <row r="53" spans="1:7" x14ac:dyDescent="0.35">
      <c r="A53" s="1" t="s">
        <v>76</v>
      </c>
      <c r="B53">
        <v>2013</v>
      </c>
      <c r="C53">
        <v>93000</v>
      </c>
      <c r="D53" s="1" t="s">
        <v>146</v>
      </c>
      <c r="E53">
        <v>195000</v>
      </c>
      <c r="F53" s="2">
        <v>42268</v>
      </c>
      <c r="G53" s="1">
        <f>_xlfn.DAYS($J$2, transport7[[#This Row],[Data_ostatniego_remontu]])</f>
        <v>468</v>
      </c>
    </row>
    <row r="54" spans="1:7" x14ac:dyDescent="0.35">
      <c r="A54" s="1" t="s">
        <v>18</v>
      </c>
      <c r="B54">
        <v>2008</v>
      </c>
      <c r="C54">
        <v>58000</v>
      </c>
      <c r="D54" s="1" t="s">
        <v>19</v>
      </c>
      <c r="E54">
        <v>306000</v>
      </c>
      <c r="F54" s="2">
        <v>42271</v>
      </c>
      <c r="G54" s="1">
        <f>_xlfn.DAYS($J$2, transport7[[#This Row],[Data_ostatniego_remontu]])</f>
        <v>465</v>
      </c>
    </row>
    <row r="55" spans="1:7" x14ac:dyDescent="0.35">
      <c r="A55" s="1" t="s">
        <v>18</v>
      </c>
      <c r="B55">
        <v>2009</v>
      </c>
      <c r="C55">
        <v>59000</v>
      </c>
      <c r="D55" s="1" t="s">
        <v>32</v>
      </c>
      <c r="E55">
        <v>302000</v>
      </c>
      <c r="F55" s="2">
        <v>42271</v>
      </c>
      <c r="G55" s="1">
        <f>_xlfn.DAYS($J$2, transport7[[#This Row],[Data_ostatniego_remontu]])</f>
        <v>465</v>
      </c>
    </row>
    <row r="56" spans="1:7" x14ac:dyDescent="0.35">
      <c r="A56" s="1" t="s">
        <v>18</v>
      </c>
      <c r="B56">
        <v>2012</v>
      </c>
      <c r="C56">
        <v>59000</v>
      </c>
      <c r="D56" s="1" t="s">
        <v>113</v>
      </c>
      <c r="E56">
        <v>302000</v>
      </c>
      <c r="F56" s="2">
        <v>42271</v>
      </c>
      <c r="G56" s="1">
        <f>_xlfn.DAYS($J$2, transport7[[#This Row],[Data_ostatniego_remontu]])</f>
        <v>465</v>
      </c>
    </row>
    <row r="57" spans="1:7" x14ac:dyDescent="0.35">
      <c r="A57" s="1" t="s">
        <v>54</v>
      </c>
      <c r="B57">
        <v>2009</v>
      </c>
      <c r="C57">
        <v>168800</v>
      </c>
      <c r="D57" s="1" t="s">
        <v>55</v>
      </c>
      <c r="E57">
        <v>186300</v>
      </c>
      <c r="F57" s="2">
        <v>42272</v>
      </c>
      <c r="G57" s="1">
        <f>_xlfn.DAYS($J$2, transport7[[#This Row],[Data_ostatniego_remontu]])</f>
        <v>464</v>
      </c>
    </row>
    <row r="58" spans="1:7" x14ac:dyDescent="0.35">
      <c r="A58" s="1" t="s">
        <v>54</v>
      </c>
      <c r="B58">
        <v>2014</v>
      </c>
      <c r="C58">
        <v>167800</v>
      </c>
      <c r="D58" s="1" t="s">
        <v>164</v>
      </c>
      <c r="E58">
        <v>190300</v>
      </c>
      <c r="F58" s="2">
        <v>42272</v>
      </c>
      <c r="G58" s="1">
        <f>_xlfn.DAYS($J$2, transport7[[#This Row],[Data_ostatniego_remontu]])</f>
        <v>464</v>
      </c>
    </row>
    <row r="59" spans="1:7" x14ac:dyDescent="0.35">
      <c r="A59" s="1" t="s">
        <v>58</v>
      </c>
      <c r="B59">
        <v>2009</v>
      </c>
      <c r="C59">
        <v>195340</v>
      </c>
      <c r="D59" s="1" t="s">
        <v>59</v>
      </c>
      <c r="E59">
        <v>190000</v>
      </c>
      <c r="F59" s="2">
        <v>42278</v>
      </c>
      <c r="G59" s="1">
        <f>_xlfn.DAYS($J$2, transport7[[#This Row],[Data_ostatniego_remontu]])</f>
        <v>458</v>
      </c>
    </row>
    <row r="60" spans="1:7" x14ac:dyDescent="0.35">
      <c r="A60" s="1" t="s">
        <v>58</v>
      </c>
      <c r="B60">
        <v>2011</v>
      </c>
      <c r="C60">
        <v>196340</v>
      </c>
      <c r="D60" s="1" t="s">
        <v>103</v>
      </c>
      <c r="E60">
        <v>186000</v>
      </c>
      <c r="F60" s="2">
        <v>42278</v>
      </c>
      <c r="G60" s="1">
        <f>_xlfn.DAYS($J$2, transport7[[#This Row],[Data_ostatniego_remontu]])</f>
        <v>458</v>
      </c>
    </row>
    <row r="61" spans="1:7" x14ac:dyDescent="0.35">
      <c r="A61" s="1" t="s">
        <v>62</v>
      </c>
      <c r="B61">
        <v>2010</v>
      </c>
      <c r="C61">
        <v>257000</v>
      </c>
      <c r="D61" s="1" t="s">
        <v>89</v>
      </c>
      <c r="E61">
        <v>164700</v>
      </c>
      <c r="F61" s="2">
        <v>42286</v>
      </c>
      <c r="G61" s="1">
        <f>_xlfn.DAYS($J$2, transport7[[#This Row],[Data_ostatniego_remontu]])</f>
        <v>450</v>
      </c>
    </row>
    <row r="62" spans="1:7" x14ac:dyDescent="0.35">
      <c r="A62" s="1" t="s">
        <v>62</v>
      </c>
      <c r="B62">
        <v>2015</v>
      </c>
      <c r="C62">
        <v>258000</v>
      </c>
      <c r="D62" s="1" t="s">
        <v>171</v>
      </c>
      <c r="E62">
        <v>160700</v>
      </c>
      <c r="F62" s="2">
        <v>42286</v>
      </c>
      <c r="G62" s="1">
        <f>_xlfn.DAYS($J$2, transport7[[#This Row],[Data_ostatniego_remontu]])</f>
        <v>450</v>
      </c>
    </row>
    <row r="63" spans="1:7" x14ac:dyDescent="0.35">
      <c r="A63" s="1" t="s">
        <v>62</v>
      </c>
      <c r="B63">
        <v>2009</v>
      </c>
      <c r="C63">
        <v>291000</v>
      </c>
      <c r="D63" s="1" t="s">
        <v>63</v>
      </c>
      <c r="E63">
        <v>166000</v>
      </c>
      <c r="F63" s="2">
        <v>42297</v>
      </c>
      <c r="G63" s="1">
        <f>_xlfn.DAYS($J$2, transport7[[#This Row],[Data_ostatniego_remontu]])</f>
        <v>439</v>
      </c>
    </row>
    <row r="64" spans="1:7" x14ac:dyDescent="0.35">
      <c r="A64" s="1" t="s">
        <v>62</v>
      </c>
      <c r="B64">
        <v>2012</v>
      </c>
      <c r="C64">
        <v>290000</v>
      </c>
      <c r="D64" s="1" t="s">
        <v>142</v>
      </c>
      <c r="E64">
        <v>170000</v>
      </c>
      <c r="F64" s="2">
        <v>42297</v>
      </c>
      <c r="G64" s="1">
        <f>_xlfn.DAYS($J$2, transport7[[#This Row],[Data_ostatniego_remontu]])</f>
        <v>439</v>
      </c>
    </row>
    <row r="65" spans="1:7" x14ac:dyDescent="0.35">
      <c r="A65" s="1" t="s">
        <v>60</v>
      </c>
      <c r="B65">
        <v>2009</v>
      </c>
      <c r="C65">
        <v>230000</v>
      </c>
      <c r="D65" s="1" t="s">
        <v>61</v>
      </c>
      <c r="E65">
        <v>305000</v>
      </c>
      <c r="F65" s="2">
        <v>42307</v>
      </c>
      <c r="G65" s="1">
        <f>_xlfn.DAYS($J$2, transport7[[#This Row],[Data_ostatniego_remontu]])</f>
        <v>429</v>
      </c>
    </row>
    <row r="66" spans="1:7" x14ac:dyDescent="0.35">
      <c r="A66" s="1" t="s">
        <v>60</v>
      </c>
      <c r="B66">
        <v>2010</v>
      </c>
      <c r="C66">
        <v>231000</v>
      </c>
      <c r="D66" s="1" t="s">
        <v>88</v>
      </c>
      <c r="E66">
        <v>301000</v>
      </c>
      <c r="F66" s="2">
        <v>42307</v>
      </c>
      <c r="G66" s="1">
        <f>_xlfn.DAYS($J$2, transport7[[#This Row],[Data_ostatniego_remontu]])</f>
        <v>429</v>
      </c>
    </row>
    <row r="67" spans="1:7" x14ac:dyDescent="0.35">
      <c r="A67" s="1" t="s">
        <v>50</v>
      </c>
      <c r="B67">
        <v>2010</v>
      </c>
      <c r="C67">
        <v>37000</v>
      </c>
      <c r="D67" s="1" t="s">
        <v>64</v>
      </c>
      <c r="E67">
        <v>978000</v>
      </c>
      <c r="F67" s="2">
        <v>42309</v>
      </c>
      <c r="G67" s="1">
        <f>_xlfn.DAYS($J$2, transport7[[#This Row],[Data_ostatniego_remontu]])</f>
        <v>427</v>
      </c>
    </row>
    <row r="68" spans="1:7" x14ac:dyDescent="0.35">
      <c r="A68" s="1" t="s">
        <v>50</v>
      </c>
      <c r="B68">
        <v>2011</v>
      </c>
      <c r="C68">
        <v>38000</v>
      </c>
      <c r="D68" s="1" t="s">
        <v>90</v>
      </c>
      <c r="E68">
        <v>574000</v>
      </c>
      <c r="F68" s="2">
        <v>42309</v>
      </c>
      <c r="G68" s="1">
        <f>_xlfn.DAYS($J$2, transport7[[#This Row],[Data_ostatniego_remontu]])</f>
        <v>427</v>
      </c>
    </row>
    <row r="69" spans="1:7" x14ac:dyDescent="0.35">
      <c r="A69" s="1" t="s">
        <v>33</v>
      </c>
      <c r="B69">
        <v>2009</v>
      </c>
      <c r="C69">
        <v>162800</v>
      </c>
      <c r="D69" s="1" t="s">
        <v>53</v>
      </c>
      <c r="E69">
        <v>370000</v>
      </c>
      <c r="F69" s="2">
        <v>42329</v>
      </c>
      <c r="G69" s="1">
        <f>_xlfn.DAYS($J$2, transport7[[#This Row],[Data_ostatniego_remontu]])</f>
        <v>407</v>
      </c>
    </row>
    <row r="70" spans="1:7" x14ac:dyDescent="0.35">
      <c r="A70" s="1" t="s">
        <v>33</v>
      </c>
      <c r="B70">
        <v>2012</v>
      </c>
      <c r="C70">
        <v>163800</v>
      </c>
      <c r="D70" s="1" t="s">
        <v>122</v>
      </c>
      <c r="E70">
        <v>366000</v>
      </c>
      <c r="F70" s="2">
        <v>42329</v>
      </c>
      <c r="G70" s="1">
        <f>_xlfn.DAYS($J$2, transport7[[#This Row],[Data_ostatniego_remontu]])</f>
        <v>407</v>
      </c>
    </row>
    <row r="71" spans="1:7" x14ac:dyDescent="0.35">
      <c r="A71" s="1" t="s">
        <v>157</v>
      </c>
      <c r="B71">
        <v>2013</v>
      </c>
      <c r="C71">
        <v>271000</v>
      </c>
      <c r="D71" s="1" t="s">
        <v>158</v>
      </c>
      <c r="E71">
        <v>153000</v>
      </c>
      <c r="F71" s="2">
        <v>42334</v>
      </c>
      <c r="G71" s="1">
        <f>_xlfn.DAYS($J$2, transport7[[#This Row],[Data_ostatniego_remontu]])</f>
        <v>402</v>
      </c>
    </row>
    <row r="72" spans="1:7" x14ac:dyDescent="0.35">
      <c r="A72" s="1" t="s">
        <v>157</v>
      </c>
      <c r="B72">
        <v>2014</v>
      </c>
      <c r="C72">
        <v>270000</v>
      </c>
      <c r="D72" s="1" t="s">
        <v>169</v>
      </c>
      <c r="E72">
        <v>157000</v>
      </c>
      <c r="F72" s="2">
        <v>42334</v>
      </c>
      <c r="G72" s="1">
        <f>_xlfn.DAYS($J$2, transport7[[#This Row],[Data_ostatniego_remontu]])</f>
        <v>402</v>
      </c>
    </row>
    <row r="73" spans="1:7" x14ac:dyDescent="0.35">
      <c r="A73" s="1" t="s">
        <v>160</v>
      </c>
      <c r="B73">
        <v>2014</v>
      </c>
      <c r="C73">
        <v>98000</v>
      </c>
      <c r="D73" s="1" t="s">
        <v>161</v>
      </c>
      <c r="E73">
        <v>251000</v>
      </c>
      <c r="F73" s="2">
        <v>42344</v>
      </c>
      <c r="G73" s="1">
        <f>_xlfn.DAYS($J$2, transport7[[#This Row],[Data_ostatniego_remontu]])</f>
        <v>392</v>
      </c>
    </row>
    <row r="74" spans="1:7" x14ac:dyDescent="0.35">
      <c r="A74" s="1" t="s">
        <v>160</v>
      </c>
      <c r="B74">
        <v>2014</v>
      </c>
      <c r="C74">
        <v>99000</v>
      </c>
      <c r="D74" s="1" t="s">
        <v>162</v>
      </c>
      <c r="E74">
        <v>247000</v>
      </c>
      <c r="F74" s="2">
        <v>42344</v>
      </c>
      <c r="G74" s="1">
        <f>_xlfn.DAYS($J$2, transport7[[#This Row],[Data_ostatniego_remontu]])</f>
        <v>392</v>
      </c>
    </row>
    <row r="75" spans="1:7" x14ac:dyDescent="0.35">
      <c r="A75" s="1" t="s">
        <v>50</v>
      </c>
      <c r="B75">
        <v>2009</v>
      </c>
      <c r="C75">
        <v>131780</v>
      </c>
      <c r="D75" s="1" t="s">
        <v>51</v>
      </c>
      <c r="E75">
        <v>306000</v>
      </c>
      <c r="F75" s="2">
        <v>42365</v>
      </c>
      <c r="G75" s="1">
        <f>_xlfn.DAYS($J$2, transport7[[#This Row],[Data_ostatniego_remontu]])</f>
        <v>371</v>
      </c>
    </row>
    <row r="76" spans="1:7" x14ac:dyDescent="0.35">
      <c r="A76" s="1" t="s">
        <v>50</v>
      </c>
      <c r="B76">
        <v>2012</v>
      </c>
      <c r="C76">
        <v>130780</v>
      </c>
      <c r="D76" s="1" t="s">
        <v>117</v>
      </c>
      <c r="E76">
        <v>310000</v>
      </c>
      <c r="F76" s="2">
        <v>42365</v>
      </c>
      <c r="G76" s="1">
        <f>_xlfn.DAYS($J$2, transport7[[#This Row],[Data_ostatniego_remontu]])</f>
        <v>371</v>
      </c>
    </row>
    <row r="77" spans="1:7" x14ac:dyDescent="0.35">
      <c r="A77" s="1" t="s">
        <v>33</v>
      </c>
      <c r="B77">
        <v>2009</v>
      </c>
      <c r="C77">
        <v>77000</v>
      </c>
      <c r="D77" s="1" t="s">
        <v>34</v>
      </c>
      <c r="E77">
        <v>846000</v>
      </c>
      <c r="F77" s="2">
        <v>42376</v>
      </c>
      <c r="G77" s="1">
        <f>_xlfn.DAYS($J$2, transport7[[#This Row],[Data_ostatniego_remontu]])</f>
        <v>360</v>
      </c>
    </row>
    <row r="78" spans="1:7" x14ac:dyDescent="0.35">
      <c r="A78" s="1" t="s">
        <v>33</v>
      </c>
      <c r="B78">
        <v>2012</v>
      </c>
      <c r="C78">
        <v>76000</v>
      </c>
      <c r="D78" s="1" t="s">
        <v>114</v>
      </c>
      <c r="E78">
        <v>850000</v>
      </c>
      <c r="F78" s="2">
        <v>42376</v>
      </c>
      <c r="G78" s="1">
        <f>_xlfn.DAYS($J$2, transport7[[#This Row],[Data_ostatniego_remontu]])</f>
        <v>360</v>
      </c>
    </row>
    <row r="79" spans="1:7" x14ac:dyDescent="0.35">
      <c r="A79" s="1" t="s">
        <v>37</v>
      </c>
      <c r="B79">
        <v>2009</v>
      </c>
      <c r="C79">
        <v>79000</v>
      </c>
      <c r="D79" s="1" t="s">
        <v>38</v>
      </c>
      <c r="E79">
        <v>390000</v>
      </c>
      <c r="F79" s="2">
        <v>42379</v>
      </c>
      <c r="G79" s="1">
        <f>_xlfn.DAYS($J$2, transport7[[#This Row],[Data_ostatniego_remontu]])</f>
        <v>357</v>
      </c>
    </row>
    <row r="80" spans="1:7" x14ac:dyDescent="0.35">
      <c r="A80" s="1" t="s">
        <v>37</v>
      </c>
      <c r="B80">
        <v>2009</v>
      </c>
      <c r="C80">
        <v>79000</v>
      </c>
      <c r="D80" s="1" t="s">
        <v>39</v>
      </c>
      <c r="E80">
        <v>390000</v>
      </c>
      <c r="F80" s="2">
        <v>42379</v>
      </c>
      <c r="G80" s="1">
        <f>_xlfn.DAYS($J$2, transport7[[#This Row],[Data_ostatniego_remontu]])</f>
        <v>357</v>
      </c>
    </row>
    <row r="81" spans="1:7" x14ac:dyDescent="0.35">
      <c r="A81" s="1" t="s">
        <v>37</v>
      </c>
      <c r="B81">
        <v>2013</v>
      </c>
      <c r="C81">
        <v>80000</v>
      </c>
      <c r="D81" s="1" t="s">
        <v>144</v>
      </c>
      <c r="E81">
        <v>350000</v>
      </c>
      <c r="F81" s="2">
        <v>42379</v>
      </c>
      <c r="G81" s="1">
        <f>_xlfn.DAYS($J$2, transport7[[#This Row],[Data_ostatniego_remontu]])</f>
        <v>357</v>
      </c>
    </row>
    <row r="82" spans="1:7" x14ac:dyDescent="0.35">
      <c r="A82" s="1" t="s">
        <v>37</v>
      </c>
      <c r="B82">
        <v>2013</v>
      </c>
      <c r="C82">
        <v>80000</v>
      </c>
      <c r="D82" s="1" t="s">
        <v>145</v>
      </c>
      <c r="E82">
        <v>235000</v>
      </c>
      <c r="F82" s="2">
        <v>42379</v>
      </c>
      <c r="G82" s="1">
        <f>_xlfn.DAYS($J$2, transport7[[#This Row],[Data_ostatniego_remontu]])</f>
        <v>357</v>
      </c>
    </row>
    <row r="83" spans="1:7" x14ac:dyDescent="0.35">
      <c r="A83" s="1" t="s">
        <v>20</v>
      </c>
      <c r="B83">
        <v>2008</v>
      </c>
      <c r="C83">
        <v>84000</v>
      </c>
      <c r="D83" s="1" t="s">
        <v>21</v>
      </c>
      <c r="E83">
        <v>266000</v>
      </c>
      <c r="F83" s="2">
        <v>42382</v>
      </c>
      <c r="G83" s="1">
        <f>_xlfn.DAYS($J$2, transport7[[#This Row],[Data_ostatniego_remontu]])</f>
        <v>354</v>
      </c>
    </row>
    <row r="84" spans="1:7" x14ac:dyDescent="0.35">
      <c r="A84" s="1" t="s">
        <v>20</v>
      </c>
      <c r="B84">
        <v>2009</v>
      </c>
      <c r="C84">
        <v>83000</v>
      </c>
      <c r="D84" s="1" t="s">
        <v>40</v>
      </c>
      <c r="E84">
        <v>270000</v>
      </c>
      <c r="F84" s="2">
        <v>42382</v>
      </c>
      <c r="G84" s="1">
        <f>_xlfn.DAYS($J$2, transport7[[#This Row],[Data_ostatniego_remontu]])</f>
        <v>354</v>
      </c>
    </row>
    <row r="85" spans="1:7" x14ac:dyDescent="0.35">
      <c r="A85" s="1" t="s">
        <v>20</v>
      </c>
      <c r="B85">
        <v>2010</v>
      </c>
      <c r="C85">
        <v>84000</v>
      </c>
      <c r="D85" s="1" t="s">
        <v>73</v>
      </c>
      <c r="E85">
        <v>266000</v>
      </c>
      <c r="F85" s="2">
        <v>42382</v>
      </c>
      <c r="G85" s="1">
        <f>_xlfn.DAYS($J$2, transport7[[#This Row],[Data_ostatniego_remontu]])</f>
        <v>354</v>
      </c>
    </row>
    <row r="86" spans="1:7" x14ac:dyDescent="0.35">
      <c r="A86" s="1" t="s">
        <v>45</v>
      </c>
      <c r="B86">
        <v>2010</v>
      </c>
      <c r="C86">
        <v>89000</v>
      </c>
      <c r="D86" s="1" t="s">
        <v>75</v>
      </c>
      <c r="E86">
        <v>266000</v>
      </c>
      <c r="F86" s="2">
        <v>42382</v>
      </c>
      <c r="G86" s="1">
        <f>_xlfn.DAYS($J$2, transport7[[#This Row],[Data_ostatniego_remontu]])</f>
        <v>354</v>
      </c>
    </row>
    <row r="87" spans="1:7" x14ac:dyDescent="0.35">
      <c r="A87" s="1" t="s">
        <v>16</v>
      </c>
      <c r="B87">
        <v>2009</v>
      </c>
      <c r="C87">
        <v>65000</v>
      </c>
      <c r="D87" s="1" t="s">
        <v>30</v>
      </c>
      <c r="E87">
        <v>740000</v>
      </c>
      <c r="F87" s="2">
        <v>42385</v>
      </c>
      <c r="G87" s="1">
        <f>_xlfn.DAYS($J$2, transport7[[#This Row],[Data_ostatniego_remontu]])</f>
        <v>351</v>
      </c>
    </row>
    <row r="88" spans="1:7" x14ac:dyDescent="0.35">
      <c r="A88" s="1" t="s">
        <v>47</v>
      </c>
      <c r="B88">
        <v>2009</v>
      </c>
      <c r="C88">
        <v>134000</v>
      </c>
      <c r="D88" s="1" t="s">
        <v>48</v>
      </c>
      <c r="E88">
        <v>482000</v>
      </c>
      <c r="F88" s="2">
        <v>42385</v>
      </c>
      <c r="G88" s="1">
        <f>_xlfn.DAYS($J$2, transport7[[#This Row],[Data_ostatniego_remontu]])</f>
        <v>351</v>
      </c>
    </row>
    <row r="89" spans="1:7" x14ac:dyDescent="0.35">
      <c r="A89" s="1" t="s">
        <v>47</v>
      </c>
      <c r="B89">
        <v>2009</v>
      </c>
      <c r="C89">
        <v>135000</v>
      </c>
      <c r="D89" s="1" t="s">
        <v>49</v>
      </c>
      <c r="E89">
        <v>478000</v>
      </c>
      <c r="F89" s="2">
        <v>42385</v>
      </c>
      <c r="G89" s="1">
        <f>_xlfn.DAYS($J$2, transport7[[#This Row],[Data_ostatniego_remontu]])</f>
        <v>351</v>
      </c>
    </row>
    <row r="90" spans="1:7" x14ac:dyDescent="0.35">
      <c r="A90" s="1" t="s">
        <v>16</v>
      </c>
      <c r="B90">
        <v>2010</v>
      </c>
      <c r="C90">
        <v>66000</v>
      </c>
      <c r="D90" s="1" t="s">
        <v>66</v>
      </c>
      <c r="E90">
        <v>736000</v>
      </c>
      <c r="F90" s="2">
        <v>42385</v>
      </c>
      <c r="G90" s="1">
        <f>_xlfn.DAYS($J$2, transport7[[#This Row],[Data_ostatniego_remontu]])</f>
        <v>351</v>
      </c>
    </row>
    <row r="91" spans="1:7" x14ac:dyDescent="0.35">
      <c r="A91" s="1" t="s">
        <v>129</v>
      </c>
      <c r="B91">
        <v>2012</v>
      </c>
      <c r="C91">
        <v>210000</v>
      </c>
      <c r="D91" s="1" t="s">
        <v>130</v>
      </c>
      <c r="E91">
        <v>517000</v>
      </c>
      <c r="F91" s="2">
        <v>42415</v>
      </c>
      <c r="G91" s="1">
        <f>_xlfn.DAYS($J$2, transport7[[#This Row],[Data_ostatniego_remontu]])</f>
        <v>321</v>
      </c>
    </row>
    <row r="92" spans="1:7" x14ac:dyDescent="0.35">
      <c r="A92" s="1" t="s">
        <v>129</v>
      </c>
      <c r="B92">
        <v>2012</v>
      </c>
      <c r="C92">
        <v>210000</v>
      </c>
      <c r="D92" s="1" t="s">
        <v>132</v>
      </c>
      <c r="E92">
        <v>435000</v>
      </c>
      <c r="F92" s="2">
        <v>42415</v>
      </c>
      <c r="G92" s="1">
        <f>_xlfn.DAYS($J$2, transport7[[#This Row],[Data_ostatniego_remontu]])</f>
        <v>321</v>
      </c>
    </row>
    <row r="93" spans="1:7" x14ac:dyDescent="0.35">
      <c r="A93" s="1" t="s">
        <v>33</v>
      </c>
      <c r="B93">
        <v>2010</v>
      </c>
      <c r="C93">
        <v>230000</v>
      </c>
      <c r="D93" s="1" t="s">
        <v>87</v>
      </c>
      <c r="E93">
        <v>455000</v>
      </c>
      <c r="F93" s="2">
        <v>42439</v>
      </c>
      <c r="G93" s="1">
        <f>_xlfn.DAYS($J$2, transport7[[#This Row],[Data_ostatniego_remontu]])</f>
        <v>297</v>
      </c>
    </row>
    <row r="94" spans="1:7" x14ac:dyDescent="0.35">
      <c r="A94" s="1" t="s">
        <v>33</v>
      </c>
      <c r="B94">
        <v>2012</v>
      </c>
      <c r="C94">
        <v>231000</v>
      </c>
      <c r="D94" s="1" t="s">
        <v>135</v>
      </c>
      <c r="E94">
        <v>451000</v>
      </c>
      <c r="F94" s="2">
        <v>42439</v>
      </c>
      <c r="G94" s="1">
        <f>_xlfn.DAYS($J$2, transport7[[#This Row],[Data_ostatniego_remontu]])</f>
        <v>297</v>
      </c>
    </row>
    <row r="95" spans="1:7" x14ac:dyDescent="0.35">
      <c r="A95" s="1" t="s">
        <v>123</v>
      </c>
      <c r="B95">
        <v>2012</v>
      </c>
      <c r="C95">
        <v>183000</v>
      </c>
      <c r="D95" s="1" t="s">
        <v>124</v>
      </c>
      <c r="E95">
        <v>520000</v>
      </c>
      <c r="F95" s="2">
        <v>42444</v>
      </c>
      <c r="G95" s="1">
        <f>_xlfn.DAYS($J$2, transport7[[#This Row],[Data_ostatniego_remontu]])</f>
        <v>292</v>
      </c>
    </row>
    <row r="96" spans="1:7" x14ac:dyDescent="0.35">
      <c r="A96" s="1" t="s">
        <v>123</v>
      </c>
      <c r="B96">
        <v>2012</v>
      </c>
      <c r="C96">
        <v>183000</v>
      </c>
      <c r="D96" s="1" t="s">
        <v>125</v>
      </c>
      <c r="E96">
        <v>530000</v>
      </c>
      <c r="F96" s="2">
        <v>42444</v>
      </c>
      <c r="G96" s="1">
        <f>_xlfn.DAYS($J$2, transport7[[#This Row],[Data_ostatniego_remontu]])</f>
        <v>292</v>
      </c>
    </row>
    <row r="97" spans="1:7" x14ac:dyDescent="0.35">
      <c r="A97" s="1" t="s">
        <v>123</v>
      </c>
      <c r="B97">
        <v>2012</v>
      </c>
      <c r="C97">
        <v>183000</v>
      </c>
      <c r="D97" s="1" t="s">
        <v>126</v>
      </c>
      <c r="E97">
        <v>490000</v>
      </c>
      <c r="F97" s="2">
        <v>42444</v>
      </c>
      <c r="G97" s="1">
        <f>_xlfn.DAYS($J$2, transport7[[#This Row],[Data_ostatniego_remontu]])</f>
        <v>292</v>
      </c>
    </row>
    <row r="98" spans="1:7" x14ac:dyDescent="0.35">
      <c r="A98" s="1" t="s">
        <v>123</v>
      </c>
      <c r="B98">
        <v>2012</v>
      </c>
      <c r="C98">
        <v>183000</v>
      </c>
      <c r="D98" s="1" t="s">
        <v>127</v>
      </c>
      <c r="E98">
        <v>481000</v>
      </c>
      <c r="F98" s="2">
        <v>42444</v>
      </c>
      <c r="G98" s="1">
        <f>_xlfn.DAYS($J$2, transport7[[#This Row],[Data_ostatniego_remontu]])</f>
        <v>292</v>
      </c>
    </row>
    <row r="99" spans="1:7" x14ac:dyDescent="0.35">
      <c r="A99" s="1" t="s">
        <v>123</v>
      </c>
      <c r="B99">
        <v>2012</v>
      </c>
      <c r="C99">
        <v>183000</v>
      </c>
      <c r="D99" s="1" t="s">
        <v>128</v>
      </c>
      <c r="E99">
        <v>454000</v>
      </c>
      <c r="F99" s="2">
        <v>42444</v>
      </c>
      <c r="G99" s="1">
        <f>_xlfn.DAYS($J$2, transport7[[#This Row],[Data_ostatniego_remontu]])</f>
        <v>292</v>
      </c>
    </row>
    <row r="100" spans="1:7" x14ac:dyDescent="0.35">
      <c r="A100" s="1" t="s">
        <v>104</v>
      </c>
      <c r="B100">
        <v>2011</v>
      </c>
      <c r="C100">
        <v>245000</v>
      </c>
      <c r="D100" s="1" t="s">
        <v>105</v>
      </c>
      <c r="E100">
        <v>720000</v>
      </c>
      <c r="F100" s="2">
        <v>42462</v>
      </c>
      <c r="G100" s="1">
        <f>_xlfn.DAYS($J$2, transport7[[#This Row],[Data_ostatniego_remontu]])</f>
        <v>274</v>
      </c>
    </row>
    <row r="101" spans="1:7" x14ac:dyDescent="0.35">
      <c r="A101" s="1" t="s">
        <v>104</v>
      </c>
      <c r="B101">
        <v>2011</v>
      </c>
      <c r="C101">
        <v>245000</v>
      </c>
      <c r="D101" s="1" t="s">
        <v>106</v>
      </c>
      <c r="E101">
        <v>680000</v>
      </c>
      <c r="F101" s="2">
        <v>42462</v>
      </c>
      <c r="G101" s="1">
        <f>_xlfn.DAYS($J$2, transport7[[#This Row],[Data_ostatniego_remontu]])</f>
        <v>274</v>
      </c>
    </row>
    <row r="102" spans="1:7" x14ac:dyDescent="0.35">
      <c r="A102" s="1" t="s">
        <v>104</v>
      </c>
      <c r="B102">
        <v>2011</v>
      </c>
      <c r="C102">
        <v>245000</v>
      </c>
      <c r="D102" s="1" t="s">
        <v>107</v>
      </c>
      <c r="E102">
        <v>660000</v>
      </c>
      <c r="F102" s="2">
        <v>42462</v>
      </c>
      <c r="G102" s="1">
        <f>_xlfn.DAYS($J$2, transport7[[#This Row],[Data_ostatniego_remontu]])</f>
        <v>274</v>
      </c>
    </row>
    <row r="103" spans="1:7" x14ac:dyDescent="0.35">
      <c r="A103" s="1" t="s">
        <v>104</v>
      </c>
      <c r="B103">
        <v>2011</v>
      </c>
      <c r="C103">
        <v>245000</v>
      </c>
      <c r="D103" s="1" t="s">
        <v>108</v>
      </c>
      <c r="E103">
        <v>630000</v>
      </c>
      <c r="F103" s="2">
        <v>42462</v>
      </c>
      <c r="G103" s="1">
        <f>_xlfn.DAYS($J$2, transport7[[#This Row],[Data_ostatniego_remontu]])</f>
        <v>274</v>
      </c>
    </row>
    <row r="104" spans="1:7" x14ac:dyDescent="0.35">
      <c r="A104" s="1" t="s">
        <v>104</v>
      </c>
      <c r="B104">
        <v>2011</v>
      </c>
      <c r="C104">
        <v>245000</v>
      </c>
      <c r="D104" s="1" t="s">
        <v>109</v>
      </c>
      <c r="E104">
        <v>655000</v>
      </c>
      <c r="F104" s="2">
        <v>42462</v>
      </c>
      <c r="G104" s="1">
        <f>_xlfn.DAYS($J$2, transport7[[#This Row],[Data_ostatniego_remontu]])</f>
        <v>274</v>
      </c>
    </row>
    <row r="105" spans="1:7" x14ac:dyDescent="0.35">
      <c r="A105" s="1" t="s">
        <v>104</v>
      </c>
      <c r="B105">
        <v>2011</v>
      </c>
      <c r="C105">
        <v>245000</v>
      </c>
      <c r="D105" s="1" t="s">
        <v>110</v>
      </c>
      <c r="E105">
        <v>590000</v>
      </c>
      <c r="F105" s="2">
        <v>42462</v>
      </c>
      <c r="G105" s="1">
        <f>_xlfn.DAYS($J$2, transport7[[#This Row],[Data_ostatniego_remontu]])</f>
        <v>274</v>
      </c>
    </row>
    <row r="106" spans="1:7" x14ac:dyDescent="0.35">
      <c r="A106" s="1" t="s">
        <v>56</v>
      </c>
      <c r="B106">
        <v>2009</v>
      </c>
      <c r="C106">
        <v>195370</v>
      </c>
      <c r="D106" s="1" t="s">
        <v>57</v>
      </c>
      <c r="E106">
        <v>290000</v>
      </c>
      <c r="F106" s="2">
        <v>42467</v>
      </c>
      <c r="G106" s="1">
        <f>_xlfn.DAYS($J$2, transport7[[#This Row],[Data_ostatniego_remontu]])</f>
        <v>269</v>
      </c>
    </row>
    <row r="107" spans="1:7" x14ac:dyDescent="0.35">
      <c r="A107" s="1" t="s">
        <v>56</v>
      </c>
      <c r="B107">
        <v>2012</v>
      </c>
      <c r="C107">
        <v>196370</v>
      </c>
      <c r="D107" s="1" t="s">
        <v>131</v>
      </c>
      <c r="E107">
        <v>286000</v>
      </c>
      <c r="F107" s="2">
        <v>42467</v>
      </c>
      <c r="G107" s="1">
        <f>_xlfn.DAYS($J$2, transport7[[#This Row],[Data_ostatniego_remontu]])</f>
        <v>269</v>
      </c>
    </row>
    <row r="108" spans="1:7" x14ac:dyDescent="0.35">
      <c r="A108" s="1" t="s">
        <v>45</v>
      </c>
      <c r="B108">
        <v>2012</v>
      </c>
      <c r="C108">
        <v>135502</v>
      </c>
      <c r="D108" s="1" t="s">
        <v>118</v>
      </c>
      <c r="E108">
        <v>247000</v>
      </c>
      <c r="F108" s="2">
        <v>42476</v>
      </c>
      <c r="G108" s="1">
        <f>_xlfn.DAYS($J$2, transport7[[#This Row],[Data_ostatniego_remontu]])</f>
        <v>260</v>
      </c>
    </row>
    <row r="109" spans="1:7" x14ac:dyDescent="0.35">
      <c r="A109" s="1" t="s">
        <v>45</v>
      </c>
      <c r="B109">
        <v>2014</v>
      </c>
      <c r="C109">
        <v>136502</v>
      </c>
      <c r="D109" s="1" t="s">
        <v>163</v>
      </c>
      <c r="E109">
        <v>243000</v>
      </c>
      <c r="F109" s="2">
        <v>42476</v>
      </c>
      <c r="G109" s="1">
        <f>_xlfn.DAYS($J$2, transport7[[#This Row],[Data_ostatniego_remontu]])</f>
        <v>260</v>
      </c>
    </row>
    <row r="110" spans="1:7" x14ac:dyDescent="0.35">
      <c r="A110" s="1" t="s">
        <v>62</v>
      </c>
      <c r="B110">
        <v>2011</v>
      </c>
      <c r="C110">
        <v>210000</v>
      </c>
      <c r="D110" s="1" t="s">
        <v>96</v>
      </c>
      <c r="E110">
        <v>780000</v>
      </c>
      <c r="F110" s="2">
        <v>42481</v>
      </c>
      <c r="G110" s="1">
        <f>_xlfn.DAYS($J$2, transport7[[#This Row],[Data_ostatniego_remontu]])</f>
        <v>255</v>
      </c>
    </row>
    <row r="111" spans="1:7" x14ac:dyDescent="0.35">
      <c r="A111" s="1" t="s">
        <v>62</v>
      </c>
      <c r="B111">
        <v>2011</v>
      </c>
      <c r="C111">
        <v>210000</v>
      </c>
      <c r="D111" s="1" t="s">
        <v>97</v>
      </c>
      <c r="E111">
        <v>760300</v>
      </c>
      <c r="F111" s="2">
        <v>42481</v>
      </c>
      <c r="G111" s="1">
        <f>_xlfn.DAYS($J$2, transport7[[#This Row],[Data_ostatniego_remontu]])</f>
        <v>255</v>
      </c>
    </row>
    <row r="112" spans="1:7" x14ac:dyDescent="0.35">
      <c r="A112" s="1" t="s">
        <v>62</v>
      </c>
      <c r="B112">
        <v>2011</v>
      </c>
      <c r="C112">
        <v>210000</v>
      </c>
      <c r="D112" s="1" t="s">
        <v>98</v>
      </c>
      <c r="E112">
        <v>680000</v>
      </c>
      <c r="F112" s="2">
        <v>42481</v>
      </c>
      <c r="G112" s="1">
        <f>_xlfn.DAYS($J$2, transport7[[#This Row],[Data_ostatniego_remontu]])</f>
        <v>255</v>
      </c>
    </row>
    <row r="113" spans="1:7" x14ac:dyDescent="0.35">
      <c r="A113" s="1" t="s">
        <v>62</v>
      </c>
      <c r="B113">
        <v>2011</v>
      </c>
      <c r="C113">
        <v>210000</v>
      </c>
      <c r="D113" s="1" t="s">
        <v>99</v>
      </c>
      <c r="E113">
        <v>655000</v>
      </c>
      <c r="F113" s="2">
        <v>42481</v>
      </c>
      <c r="G113" s="1">
        <f>_xlfn.DAYS($J$2, transport7[[#This Row],[Data_ostatniego_remontu]])</f>
        <v>255</v>
      </c>
    </row>
    <row r="114" spans="1:7" x14ac:dyDescent="0.35">
      <c r="A114" s="1" t="s">
        <v>12</v>
      </c>
      <c r="B114">
        <v>2007</v>
      </c>
      <c r="C114">
        <v>205000</v>
      </c>
      <c r="D114" s="1" t="s">
        <v>13</v>
      </c>
      <c r="E114">
        <v>1260000</v>
      </c>
      <c r="F114" s="2">
        <v>42483</v>
      </c>
      <c r="G114" s="1">
        <f>_xlfn.DAYS($J$2, transport7[[#This Row],[Data_ostatniego_remontu]])</f>
        <v>253</v>
      </c>
    </row>
    <row r="115" spans="1:7" x14ac:dyDescent="0.35">
      <c r="A115" s="1" t="s">
        <v>14</v>
      </c>
      <c r="B115">
        <v>2007</v>
      </c>
      <c r="C115">
        <v>198000</v>
      </c>
      <c r="D115" s="1" t="s">
        <v>15</v>
      </c>
      <c r="E115">
        <v>890200</v>
      </c>
      <c r="F115" s="2">
        <v>42520</v>
      </c>
      <c r="G115" s="1">
        <f>_xlfn.DAYS($J$2, transport7[[#This Row],[Data_ostatniego_remontu]])</f>
        <v>216</v>
      </c>
    </row>
    <row r="116" spans="1:7" x14ac:dyDescent="0.35">
      <c r="A116" s="1" t="s">
        <v>133</v>
      </c>
      <c r="B116">
        <v>2012</v>
      </c>
      <c r="C116">
        <v>210300</v>
      </c>
      <c r="D116" s="1" t="s">
        <v>134</v>
      </c>
      <c r="E116">
        <v>417671</v>
      </c>
      <c r="F116" s="2">
        <v>42520</v>
      </c>
      <c r="G116" s="1">
        <f>_xlfn.DAYS($J$2, transport7[[#This Row],[Data_ostatniego_remontu]])</f>
        <v>216</v>
      </c>
    </row>
    <row r="117" spans="1:7" x14ac:dyDescent="0.35">
      <c r="A117" s="1" t="s">
        <v>157</v>
      </c>
      <c r="B117">
        <v>2013</v>
      </c>
      <c r="C117">
        <v>271000</v>
      </c>
      <c r="D117" s="1" t="s">
        <v>159</v>
      </c>
      <c r="E117">
        <v>123000</v>
      </c>
      <c r="F117" s="2">
        <v>42520</v>
      </c>
      <c r="G117" s="1">
        <f>_xlfn.DAYS($J$2, transport7[[#This Row],[Data_ostatniego_remontu]])</f>
        <v>216</v>
      </c>
    </row>
    <row r="118" spans="1:7" x14ac:dyDescent="0.35">
      <c r="A118" s="1" t="s">
        <v>45</v>
      </c>
      <c r="B118">
        <v>2009</v>
      </c>
      <c r="C118">
        <v>159000</v>
      </c>
      <c r="D118" s="1" t="s">
        <v>52</v>
      </c>
      <c r="E118">
        <v>403000</v>
      </c>
      <c r="F118" s="2">
        <v>42681</v>
      </c>
      <c r="G118" s="1">
        <f>_xlfn.DAYS($J$2, transport7[[#This Row],[Data_ostatniego_remontu]])</f>
        <v>55</v>
      </c>
    </row>
    <row r="119" spans="1:7" x14ac:dyDescent="0.35">
      <c r="A119" s="1" t="s">
        <v>45</v>
      </c>
      <c r="B119">
        <v>2013</v>
      </c>
      <c r="C119">
        <v>158000</v>
      </c>
      <c r="D119" s="1" t="s">
        <v>148</v>
      </c>
      <c r="E119">
        <v>407000</v>
      </c>
      <c r="F119" s="2">
        <v>42681</v>
      </c>
      <c r="G119" s="1">
        <f>_xlfn.DAYS($J$2, transport7[[#This Row],[Data_ostatniego_remontu]])</f>
        <v>55</v>
      </c>
    </row>
    <row r="120" spans="1:7" x14ac:dyDescent="0.35">
      <c r="A120" s="1" t="s">
        <v>136</v>
      </c>
      <c r="B120">
        <v>2014</v>
      </c>
      <c r="C120">
        <v>240000</v>
      </c>
      <c r="D120" s="1" t="s">
        <v>166</v>
      </c>
      <c r="E120">
        <v>183788</v>
      </c>
      <c r="F120" s="2">
        <v>42681</v>
      </c>
      <c r="G120" s="1">
        <f>_xlfn.DAYS($J$2, transport7[[#This Row],[Data_ostatniego_remontu]])</f>
        <v>55</v>
      </c>
    </row>
    <row r="121" spans="1:7" x14ac:dyDescent="0.35">
      <c r="A121" s="1" t="s">
        <v>136</v>
      </c>
      <c r="B121">
        <v>2014</v>
      </c>
      <c r="C121">
        <v>240000</v>
      </c>
      <c r="D121" s="1" t="s">
        <v>167</v>
      </c>
      <c r="E121">
        <v>160198</v>
      </c>
      <c r="F121" s="2">
        <v>42681</v>
      </c>
      <c r="G121" s="1">
        <f>_xlfn.DAYS($J$2, transport7[[#This Row],[Data_ostatniego_remontu]])</f>
        <v>55</v>
      </c>
    </row>
    <row r="122" spans="1:7" x14ac:dyDescent="0.35">
      <c r="A122" s="1" t="s">
        <v>136</v>
      </c>
      <c r="B122">
        <v>2014</v>
      </c>
      <c r="C122">
        <v>240000</v>
      </c>
      <c r="D122" s="1" t="s">
        <v>168</v>
      </c>
      <c r="E122">
        <v>156724</v>
      </c>
      <c r="F122" s="2">
        <v>42681</v>
      </c>
      <c r="G122" s="1">
        <f>_xlfn.DAYS($J$2, transport7[[#This Row],[Data_ostatniego_remontu]])</f>
        <v>55</v>
      </c>
    </row>
    <row r="123" spans="1:7" x14ac:dyDescent="0.35">
      <c r="A123" s="1" t="s">
        <v>136</v>
      </c>
      <c r="B123">
        <v>2013</v>
      </c>
      <c r="C123">
        <v>240000</v>
      </c>
      <c r="D123" s="1" t="s">
        <v>149</v>
      </c>
      <c r="E123">
        <v>301232</v>
      </c>
      <c r="F123" s="2">
        <v>42719</v>
      </c>
      <c r="G123" s="1">
        <f>_xlfn.DAYS($J$2, transport7[[#This Row],[Data_ostatniego_remontu]])</f>
        <v>17</v>
      </c>
    </row>
    <row r="124" spans="1:7" x14ac:dyDescent="0.35">
      <c r="A124" s="1" t="s">
        <v>136</v>
      </c>
      <c r="B124">
        <v>2013</v>
      </c>
      <c r="C124">
        <v>240000</v>
      </c>
      <c r="D124" s="1" t="s">
        <v>150</v>
      </c>
      <c r="E124">
        <v>289567</v>
      </c>
      <c r="F124" s="2">
        <v>42719</v>
      </c>
      <c r="G124" s="1">
        <f>_xlfn.DAYS($J$2, transport7[[#This Row],[Data_ostatniego_remontu]])</f>
        <v>17</v>
      </c>
    </row>
    <row r="125" spans="1:7" x14ac:dyDescent="0.35">
      <c r="A125" s="1" t="s">
        <v>136</v>
      </c>
      <c r="B125">
        <v>2013</v>
      </c>
      <c r="C125">
        <v>240000</v>
      </c>
      <c r="D125" s="1" t="s">
        <v>151</v>
      </c>
      <c r="E125">
        <v>245211</v>
      </c>
      <c r="F125" s="2">
        <v>42719</v>
      </c>
      <c r="G125" s="1">
        <f>_xlfn.DAYS($J$2, transport7[[#This Row],[Data_ostatniego_remontu]])</f>
        <v>17</v>
      </c>
    </row>
    <row r="126" spans="1:7" x14ac:dyDescent="0.35">
      <c r="A126" s="1" t="s">
        <v>136</v>
      </c>
      <c r="B126">
        <v>2013</v>
      </c>
      <c r="C126">
        <v>240000</v>
      </c>
      <c r="D126" s="1" t="s">
        <v>152</v>
      </c>
      <c r="E126">
        <v>200123</v>
      </c>
      <c r="F126" s="2">
        <v>42719</v>
      </c>
      <c r="G126" s="1">
        <f>_xlfn.DAYS($J$2, transport7[[#This Row],[Data_ostatniego_remontu]])</f>
        <v>17</v>
      </c>
    </row>
    <row r="127" spans="1:7" x14ac:dyDescent="0.35">
      <c r="A127" s="1" t="s">
        <v>136</v>
      </c>
      <c r="B127">
        <v>2013</v>
      </c>
      <c r="C127">
        <v>240000</v>
      </c>
      <c r="D127" s="1" t="s">
        <v>153</v>
      </c>
      <c r="E127">
        <v>235811</v>
      </c>
      <c r="F127" s="2">
        <v>42719</v>
      </c>
      <c r="G127" s="1">
        <f>_xlfn.DAYS($J$2, transport7[[#This Row],[Data_ostatniego_remontu]])</f>
        <v>17</v>
      </c>
    </row>
    <row r="128" spans="1:7" x14ac:dyDescent="0.35">
      <c r="A128" s="1" t="s">
        <v>136</v>
      </c>
      <c r="B128">
        <v>2013</v>
      </c>
      <c r="C128">
        <v>240000</v>
      </c>
      <c r="D128" s="1" t="s">
        <v>154</v>
      </c>
      <c r="E128">
        <v>250021</v>
      </c>
      <c r="F128" s="2">
        <v>42719</v>
      </c>
      <c r="G128" s="1">
        <f>_xlfn.DAYS($J$2, transport7[[#This Row],[Data_ostatniego_remontu]])</f>
        <v>17</v>
      </c>
    </row>
    <row r="129" spans="1:7" x14ac:dyDescent="0.35">
      <c r="A129" s="1" t="s">
        <v>136</v>
      </c>
      <c r="B129">
        <v>2013</v>
      </c>
      <c r="C129">
        <v>240000</v>
      </c>
      <c r="D129" s="1" t="s">
        <v>155</v>
      </c>
      <c r="E129">
        <v>198340</v>
      </c>
      <c r="F129" s="2">
        <v>42719</v>
      </c>
      <c r="G129" s="1">
        <f>_xlfn.DAYS($J$2, transport7[[#This Row],[Data_ostatniego_remontu]])</f>
        <v>17</v>
      </c>
    </row>
    <row r="130" spans="1:7" x14ac:dyDescent="0.35">
      <c r="A130" s="1" t="s">
        <v>136</v>
      </c>
      <c r="B130">
        <v>2013</v>
      </c>
      <c r="C130">
        <v>240000</v>
      </c>
      <c r="D130" s="1" t="s">
        <v>156</v>
      </c>
      <c r="E130">
        <v>189761</v>
      </c>
      <c r="F130" s="2">
        <v>42719</v>
      </c>
      <c r="G130" s="1">
        <f>_xlfn.DAYS($J$2, transport7[[#This Row],[Data_ostatniego_remontu]])</f>
        <v>17</v>
      </c>
    </row>
    <row r="131" spans="1:7" x14ac:dyDescent="0.3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 s="1">
        <f>_xlfn.DAYS($J$2, transport7[[#This Row],[Data_ostatniego_remontu]])</f>
        <v>2</v>
      </c>
    </row>
    <row r="132" spans="1:7" x14ac:dyDescent="0.3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 s="1">
        <f>_xlfn.DAYS($J$2, transport7[[#This Row],[Data_ostatniego_remontu]])</f>
        <v>2</v>
      </c>
    </row>
    <row r="133" spans="1:7" x14ac:dyDescent="0.3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 s="1">
        <f>_xlfn.DAYS($J$2, transport7[[#This Row],[Data_ostatniego_remontu]])</f>
        <v>2</v>
      </c>
    </row>
    <row r="134" spans="1:7" x14ac:dyDescent="0.3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 s="1">
        <f>_xlfn.DAYS($J$2, transport7[[#This Row],[Data_ostatniego_remontu]])</f>
        <v>2</v>
      </c>
    </row>
    <row r="135" spans="1:7" x14ac:dyDescent="0.3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 s="1">
        <f>_xlfn.DAYS($J$2, transport7[[#This Row],[Data_ostatniego_remontu]])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475D-3E97-46C0-A51F-DBA6D3A5C6BF}">
  <dimension ref="A1:O135"/>
  <sheetViews>
    <sheetView zoomScale="55" zoomScaleNormal="55" workbookViewId="0">
      <selection activeCell="F1" sqref="A1:F1048576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14.36328125" bestFit="1" customWidth="1"/>
    <col min="4" max="4" width="17" bestFit="1" customWidth="1"/>
    <col min="5" max="5" width="10.1796875" bestFit="1" customWidth="1"/>
    <col min="8" max="8" width="16.54296875" bestFit="1" customWidth="1"/>
    <col min="9" max="9" width="26.26953125" customWidth="1"/>
    <col min="10" max="10" width="47.6328125" customWidth="1"/>
    <col min="14" max="14" width="25.54296875" hidden="1" customWidth="1"/>
    <col min="15" max="15" width="37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183</v>
      </c>
    </row>
    <row r="2" spans="1:15" x14ac:dyDescent="0.3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t="str">
        <f>LEFT(transport5[[#This Row],[Marka_i_model]], SEARCH(" ",transport5[[#This Row],[Marka_i_model]]))</f>
        <v xml:space="preserve">Iveco </v>
      </c>
    </row>
    <row r="3" spans="1:15" x14ac:dyDescent="0.3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t="str">
        <f>LEFT(transport5[[#This Row],[Marka_i_model]], SEARCH(" ",transport5[[#This Row],[Marka_i_model]]))</f>
        <v xml:space="preserve">Iveco </v>
      </c>
      <c r="H3" s="11" t="s">
        <v>184</v>
      </c>
      <c r="I3" t="s">
        <v>193</v>
      </c>
      <c r="J3" t="s">
        <v>194</v>
      </c>
    </row>
    <row r="4" spans="1:15" x14ac:dyDescent="0.3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t="str">
        <f>LEFT(transport5[[#This Row],[Marka_i_model]], SEARCH(" ",transport5[[#This Row],[Marka_i_model]]))</f>
        <v xml:space="preserve">Iveco </v>
      </c>
      <c r="H4" s="12" t="s">
        <v>185</v>
      </c>
      <c r="I4" s="1">
        <v>30</v>
      </c>
      <c r="J4" s="1">
        <v>273239.59999999998</v>
      </c>
    </row>
    <row r="5" spans="1:15" x14ac:dyDescent="0.3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t="str">
        <f>LEFT(transport5[[#This Row],[Marka_i_model]], SEARCH(" ",transport5[[#This Row],[Marka_i_model]]))</f>
        <v xml:space="preserve">Iveco </v>
      </c>
      <c r="H5" s="12" t="s">
        <v>186</v>
      </c>
      <c r="I5" s="1">
        <v>12</v>
      </c>
      <c r="J5" s="1">
        <v>657434.5</v>
      </c>
    </row>
    <row r="6" spans="1:15" x14ac:dyDescent="0.3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t="str">
        <f>LEFT(transport5[[#This Row],[Marka_i_model]], SEARCH(" ",transport5[[#This Row],[Marka_i_model]]))</f>
        <v xml:space="preserve">Iveco </v>
      </c>
      <c r="H6" s="12" t="s">
        <v>187</v>
      </c>
      <c r="I6" s="1">
        <v>18</v>
      </c>
      <c r="J6" s="1">
        <v>289637.27777777775</v>
      </c>
    </row>
    <row r="7" spans="1:15" x14ac:dyDescent="0.3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t="str">
        <f>LEFT(transport5[[#This Row],[Marka_i_model]], SEARCH(" ",transport5[[#This Row],[Marka_i_model]]))</f>
        <v xml:space="preserve">Mercedes </v>
      </c>
      <c r="H7" s="12" t="s">
        <v>188</v>
      </c>
      <c r="I7" s="1">
        <v>17</v>
      </c>
      <c r="J7" s="1">
        <v>486545.8823529412</v>
      </c>
    </row>
    <row r="8" spans="1:15" x14ac:dyDescent="0.3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t="str">
        <f>LEFT(transport5[[#This Row],[Marka_i_model]], SEARCH(" ",transport5[[#This Row],[Marka_i_model]]))</f>
        <v xml:space="preserve">MAN </v>
      </c>
      <c r="H8" s="12" t="s">
        <v>189</v>
      </c>
      <c r="I8" s="1">
        <v>17</v>
      </c>
      <c r="J8" s="1">
        <v>519936.0588235294</v>
      </c>
    </row>
    <row r="9" spans="1:15" x14ac:dyDescent="0.3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t="str">
        <f>LEFT(transport5[[#This Row],[Marka_i_model]], SEARCH(" ",transport5[[#This Row],[Marka_i_model]]))</f>
        <v xml:space="preserve">Volvo </v>
      </c>
      <c r="H9" s="12" t="s">
        <v>190</v>
      </c>
      <c r="I9" s="1">
        <v>17</v>
      </c>
      <c r="J9" s="1">
        <v>557117.6470588235</v>
      </c>
    </row>
    <row r="10" spans="1:15" x14ac:dyDescent="0.3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t="str">
        <f>LEFT(transport5[[#This Row],[Marka_i_model]], SEARCH(" ",transport5[[#This Row],[Marka_i_model]]))</f>
        <v xml:space="preserve">Volvo </v>
      </c>
      <c r="H10" s="12" t="s">
        <v>191</v>
      </c>
      <c r="I10" s="1">
        <v>23</v>
      </c>
      <c r="J10" s="1">
        <v>307130.4347826087</v>
      </c>
    </row>
    <row r="11" spans="1:15" x14ac:dyDescent="0.3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t="str">
        <f>LEFT(transport5[[#This Row],[Marka_i_model]], SEARCH(" ",transport5[[#This Row],[Marka_i_model]]))</f>
        <v xml:space="preserve">Volvo </v>
      </c>
      <c r="H11" s="12" t="s">
        <v>192</v>
      </c>
      <c r="I11" s="1">
        <v>134</v>
      </c>
      <c r="J11" s="1">
        <v>410037.80597014923</v>
      </c>
    </row>
    <row r="12" spans="1:15" x14ac:dyDescent="0.3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t="str">
        <f>LEFT(transport5[[#This Row],[Marka_i_model]], SEARCH(" ",transport5[[#This Row],[Marka_i_model]]))</f>
        <v xml:space="preserve">Volvo </v>
      </c>
    </row>
    <row r="13" spans="1:15" x14ac:dyDescent="0.3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t="str">
        <f>LEFT(transport5[[#This Row],[Marka_i_model]], SEARCH(" ",transport5[[#This Row],[Marka_i_model]]))</f>
        <v xml:space="preserve">Volvo </v>
      </c>
    </row>
    <row r="14" spans="1:15" x14ac:dyDescent="0.3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t="str">
        <f>LEFT(transport5[[#This Row],[Marka_i_model]], SEARCH(" ",transport5[[#This Row],[Marka_i_model]]))</f>
        <v xml:space="preserve">Iveco </v>
      </c>
    </row>
    <row r="15" spans="1:15" x14ac:dyDescent="0.3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t="str">
        <f>LEFT(transport5[[#This Row],[Marka_i_model]], SEARCH(" ",transport5[[#This Row],[Marka_i_model]]))</f>
        <v xml:space="preserve">Volvo </v>
      </c>
      <c r="H15" s="13" t="s">
        <v>183</v>
      </c>
      <c r="I15" s="13" t="s">
        <v>195</v>
      </c>
      <c r="J15" s="13" t="s">
        <v>196</v>
      </c>
      <c r="M15" s="13" t="s">
        <v>183</v>
      </c>
      <c r="N15" s="13" t="s">
        <v>195</v>
      </c>
      <c r="O15" s="13" t="s">
        <v>196</v>
      </c>
    </row>
    <row r="16" spans="1:15" x14ac:dyDescent="0.3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t="str">
        <f>LEFT(transport5[[#This Row],[Marka_i_model]], SEARCH(" ",transport5[[#This Row],[Marka_i_model]]))</f>
        <v xml:space="preserve">Scania </v>
      </c>
      <c r="H16" s="12" t="s">
        <v>185</v>
      </c>
      <c r="I16" s="1">
        <v>30</v>
      </c>
      <c r="J16" s="1">
        <v>273239.59999999998</v>
      </c>
      <c r="M16" s="12" t="s">
        <v>185</v>
      </c>
      <c r="N16" s="1">
        <v>30</v>
      </c>
      <c r="O16">
        <f>TRUNC(J16)</f>
        <v>273239</v>
      </c>
    </row>
    <row r="17" spans="1:15" x14ac:dyDescent="0.3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t="str">
        <f>LEFT(transport5[[#This Row],[Marka_i_model]], SEARCH(" ",transport5[[#This Row],[Marka_i_model]]))</f>
        <v xml:space="preserve">Volvo </v>
      </c>
      <c r="H17" s="12" t="s">
        <v>186</v>
      </c>
      <c r="I17" s="1">
        <v>12</v>
      </c>
      <c r="J17" s="1">
        <v>657434.5</v>
      </c>
      <c r="M17" s="12" t="s">
        <v>186</v>
      </c>
      <c r="N17" s="1">
        <v>12</v>
      </c>
      <c r="O17">
        <f t="shared" ref="O17:O22" si="0">TRUNC(J17)</f>
        <v>657434</v>
      </c>
    </row>
    <row r="18" spans="1:15" x14ac:dyDescent="0.3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t="str">
        <f>LEFT(transport5[[#This Row],[Marka_i_model]], SEARCH(" ",transport5[[#This Row],[Marka_i_model]]))</f>
        <v xml:space="preserve">Scania </v>
      </c>
      <c r="H18" s="12" t="s">
        <v>187</v>
      </c>
      <c r="I18" s="1">
        <v>18</v>
      </c>
      <c r="J18" s="1">
        <v>289637.27777777775</v>
      </c>
      <c r="M18" s="12" t="s">
        <v>187</v>
      </c>
      <c r="N18" s="1">
        <v>18</v>
      </c>
      <c r="O18">
        <f t="shared" si="0"/>
        <v>289637</v>
      </c>
    </row>
    <row r="19" spans="1:15" x14ac:dyDescent="0.3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t="str">
        <f>LEFT(transport5[[#This Row],[Marka_i_model]], SEARCH(" ",transport5[[#This Row],[Marka_i_model]]))</f>
        <v xml:space="preserve">Volvo </v>
      </c>
      <c r="H19" s="12" t="s">
        <v>188</v>
      </c>
      <c r="I19" s="1">
        <v>17</v>
      </c>
      <c r="J19" s="1">
        <v>486545.8823529412</v>
      </c>
      <c r="M19" s="12" t="s">
        <v>188</v>
      </c>
      <c r="N19" s="1">
        <v>17</v>
      </c>
      <c r="O19">
        <f t="shared" si="0"/>
        <v>486545</v>
      </c>
    </row>
    <row r="20" spans="1:15" x14ac:dyDescent="0.3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t="str">
        <f>LEFT(transport5[[#This Row],[Marka_i_model]], SEARCH(" ",transport5[[#This Row],[Marka_i_model]]))</f>
        <v xml:space="preserve">Renault </v>
      </c>
      <c r="H20" s="12" t="s">
        <v>189</v>
      </c>
      <c r="I20" s="1">
        <v>17</v>
      </c>
      <c r="J20" s="1">
        <v>519936.0588235294</v>
      </c>
      <c r="M20" s="12" t="s">
        <v>189</v>
      </c>
      <c r="N20" s="1">
        <v>17</v>
      </c>
      <c r="O20">
        <f t="shared" si="0"/>
        <v>519936</v>
      </c>
    </row>
    <row r="21" spans="1:15" x14ac:dyDescent="0.3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t="str">
        <f>LEFT(transport5[[#This Row],[Marka_i_model]], SEARCH(" ",transport5[[#This Row],[Marka_i_model]]))</f>
        <v xml:space="preserve">Mercedes </v>
      </c>
      <c r="H21" s="12" t="s">
        <v>190</v>
      </c>
      <c r="I21" s="1">
        <v>17</v>
      </c>
      <c r="J21" s="1">
        <v>557117.6470588235</v>
      </c>
      <c r="M21" s="12" t="s">
        <v>190</v>
      </c>
      <c r="N21" s="1">
        <v>17</v>
      </c>
      <c r="O21">
        <f t="shared" si="0"/>
        <v>557117</v>
      </c>
    </row>
    <row r="22" spans="1:15" x14ac:dyDescent="0.3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t="str">
        <f>LEFT(transport5[[#This Row],[Marka_i_model]], SEARCH(" ",transport5[[#This Row],[Marka_i_model]]))</f>
        <v xml:space="preserve">Scania </v>
      </c>
      <c r="H22" s="12" t="s">
        <v>191</v>
      </c>
      <c r="I22" s="1">
        <v>23</v>
      </c>
      <c r="J22" s="1">
        <v>307130.4347826087</v>
      </c>
      <c r="M22" s="12" t="s">
        <v>191</v>
      </c>
      <c r="N22" s="1">
        <v>23</v>
      </c>
      <c r="O22">
        <f t="shared" si="0"/>
        <v>307130</v>
      </c>
    </row>
    <row r="23" spans="1:15" x14ac:dyDescent="0.3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t="str">
        <f>LEFT(transport5[[#This Row],[Marka_i_model]], SEARCH(" ",transport5[[#This Row],[Marka_i_model]]))</f>
        <v xml:space="preserve">Scania </v>
      </c>
    </row>
    <row r="24" spans="1:15" x14ac:dyDescent="0.3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t="str">
        <f>LEFT(transport5[[#This Row],[Marka_i_model]], SEARCH(" ",transport5[[#This Row],[Marka_i_model]]))</f>
        <v xml:space="preserve">Volvo </v>
      </c>
    </row>
    <row r="25" spans="1:15" x14ac:dyDescent="0.3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t="str">
        <f>LEFT(transport5[[#This Row],[Marka_i_model]], SEARCH(" ",transport5[[#This Row],[Marka_i_model]]))</f>
        <v xml:space="preserve">Iveco </v>
      </c>
    </row>
    <row r="26" spans="1:15" x14ac:dyDescent="0.3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t="str">
        <f>LEFT(transport5[[#This Row],[Marka_i_model]], SEARCH(" ",transport5[[#This Row],[Marka_i_model]]))</f>
        <v xml:space="preserve">Volvo </v>
      </c>
    </row>
    <row r="27" spans="1:15" x14ac:dyDescent="0.3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t="str">
        <f>LEFT(transport5[[#This Row],[Marka_i_model]], SEARCH(" ",transport5[[#This Row],[Marka_i_model]]))</f>
        <v xml:space="preserve">Mercedes </v>
      </c>
    </row>
    <row r="28" spans="1:15" x14ac:dyDescent="0.3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t="str">
        <f>LEFT(transport5[[#This Row],[Marka_i_model]], SEARCH(" ",transport5[[#This Row],[Marka_i_model]]))</f>
        <v xml:space="preserve">MAN </v>
      </c>
      <c r="I28" t="s">
        <v>183</v>
      </c>
      <c r="J28" t="s">
        <v>196</v>
      </c>
    </row>
    <row r="29" spans="1:15" x14ac:dyDescent="0.3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t="str">
        <f>LEFT(transport5[[#This Row],[Marka_i_model]], SEARCH(" ",transport5[[#This Row],[Marka_i_model]]))</f>
        <v xml:space="preserve">Volvo </v>
      </c>
      <c r="I29" t="s">
        <v>185</v>
      </c>
      <c r="J29">
        <v>273239</v>
      </c>
    </row>
    <row r="30" spans="1:15" x14ac:dyDescent="0.3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t="str">
        <f>LEFT(transport5[[#This Row],[Marka_i_model]], SEARCH(" ",transport5[[#This Row],[Marka_i_model]]))</f>
        <v xml:space="preserve">Volvo </v>
      </c>
      <c r="I30" t="s">
        <v>186</v>
      </c>
      <c r="J30">
        <v>657434</v>
      </c>
    </row>
    <row r="31" spans="1:15" x14ac:dyDescent="0.3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t="str">
        <f>LEFT(transport5[[#This Row],[Marka_i_model]], SEARCH(" ",transport5[[#This Row],[Marka_i_model]]))</f>
        <v xml:space="preserve">DAF </v>
      </c>
      <c r="I31" t="s">
        <v>187</v>
      </c>
      <c r="J31">
        <v>289637</v>
      </c>
    </row>
    <row r="32" spans="1:15" x14ac:dyDescent="0.3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t="str">
        <f>LEFT(transport5[[#This Row],[Marka_i_model]], SEARCH(" ",transport5[[#This Row],[Marka_i_model]]))</f>
        <v xml:space="preserve">MAN </v>
      </c>
      <c r="I32" t="s">
        <v>188</v>
      </c>
      <c r="J32">
        <v>486545</v>
      </c>
    </row>
    <row r="33" spans="1:10" x14ac:dyDescent="0.3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t="str">
        <f>LEFT(transport5[[#This Row],[Marka_i_model]], SEARCH(" ",transport5[[#This Row],[Marka_i_model]]))</f>
        <v xml:space="preserve">Renault </v>
      </c>
      <c r="I33" t="s">
        <v>189</v>
      </c>
      <c r="J33">
        <v>519936</v>
      </c>
    </row>
    <row r="34" spans="1:10" x14ac:dyDescent="0.3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t="str">
        <f>LEFT(transport5[[#This Row],[Marka_i_model]], SEARCH(" ",transport5[[#This Row],[Marka_i_model]]))</f>
        <v xml:space="preserve">MAN </v>
      </c>
      <c r="I34" t="s">
        <v>190</v>
      </c>
      <c r="J34">
        <v>557117</v>
      </c>
    </row>
    <row r="35" spans="1:10" x14ac:dyDescent="0.3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t="str">
        <f>LEFT(transport5[[#This Row],[Marka_i_model]], SEARCH(" ",transport5[[#This Row],[Marka_i_model]]))</f>
        <v xml:space="preserve">MAN </v>
      </c>
      <c r="I35" t="s">
        <v>191</v>
      </c>
      <c r="J35">
        <v>307130</v>
      </c>
    </row>
    <row r="36" spans="1:10" x14ac:dyDescent="0.3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t="str">
        <f>LEFT(transport5[[#This Row],[Marka_i_model]], SEARCH(" ",transport5[[#This Row],[Marka_i_model]]))</f>
        <v xml:space="preserve">DAF </v>
      </c>
    </row>
    <row r="37" spans="1:10" x14ac:dyDescent="0.3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t="str">
        <f>LEFT(transport5[[#This Row],[Marka_i_model]], SEARCH(" ",transport5[[#This Row],[Marka_i_model]]))</f>
        <v xml:space="preserve">Mercedes </v>
      </c>
    </row>
    <row r="38" spans="1:10" x14ac:dyDescent="0.3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t="str">
        <f>LEFT(transport5[[#This Row],[Marka_i_model]], SEARCH(" ",transport5[[#This Row],[Marka_i_model]]))</f>
        <v xml:space="preserve">Mercedes </v>
      </c>
    </row>
    <row r="39" spans="1:10" x14ac:dyDescent="0.3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t="str">
        <f>LEFT(transport5[[#This Row],[Marka_i_model]], SEARCH(" ",transport5[[#This Row],[Marka_i_model]]))</f>
        <v xml:space="preserve">DAF </v>
      </c>
    </row>
    <row r="40" spans="1:10" x14ac:dyDescent="0.3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t="str">
        <f>LEFT(transport5[[#This Row],[Marka_i_model]], SEARCH(" ",transport5[[#This Row],[Marka_i_model]]))</f>
        <v xml:space="preserve">DAF </v>
      </c>
    </row>
    <row r="41" spans="1:10" x14ac:dyDescent="0.3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t="str">
        <f>LEFT(transport5[[#This Row],[Marka_i_model]], SEARCH(" ",transport5[[#This Row],[Marka_i_model]]))</f>
        <v xml:space="preserve">Volvo </v>
      </c>
    </row>
    <row r="42" spans="1:10" x14ac:dyDescent="0.3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t="str">
        <f>LEFT(transport5[[#This Row],[Marka_i_model]], SEARCH(" ",transport5[[#This Row],[Marka_i_model]]))</f>
        <v xml:space="preserve">Renault </v>
      </c>
    </row>
    <row r="43" spans="1:10" x14ac:dyDescent="0.3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t="str">
        <f>LEFT(transport5[[#This Row],[Marka_i_model]], SEARCH(" ",transport5[[#This Row],[Marka_i_model]]))</f>
        <v xml:space="preserve">Mercedes </v>
      </c>
    </row>
    <row r="44" spans="1:10" x14ac:dyDescent="0.3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t="str">
        <f>LEFT(transport5[[#This Row],[Marka_i_model]], SEARCH(" ",transport5[[#This Row],[Marka_i_model]]))</f>
        <v xml:space="preserve">Iveco </v>
      </c>
    </row>
    <row r="45" spans="1:10" x14ac:dyDescent="0.3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t="str">
        <f>LEFT(transport5[[#This Row],[Marka_i_model]], SEARCH(" ",transport5[[#This Row],[Marka_i_model]]))</f>
        <v xml:space="preserve">Renault </v>
      </c>
    </row>
    <row r="46" spans="1:10" x14ac:dyDescent="0.3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t="str">
        <f>LEFT(transport5[[#This Row],[Marka_i_model]], SEARCH(" ",transport5[[#This Row],[Marka_i_model]]))</f>
        <v xml:space="preserve">Volvo </v>
      </c>
    </row>
    <row r="47" spans="1:10" x14ac:dyDescent="0.3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t="str">
        <f>LEFT(transport5[[#This Row],[Marka_i_model]], SEARCH(" ",transport5[[#This Row],[Marka_i_model]]))</f>
        <v xml:space="preserve">Mercedes </v>
      </c>
    </row>
    <row r="48" spans="1:10" x14ac:dyDescent="0.3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t="str">
        <f>LEFT(transport5[[#This Row],[Marka_i_model]], SEARCH(" ",transport5[[#This Row],[Marka_i_model]]))</f>
        <v xml:space="preserve">MAN </v>
      </c>
    </row>
    <row r="49" spans="1:6" x14ac:dyDescent="0.3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t="str">
        <f>LEFT(transport5[[#This Row],[Marka_i_model]], SEARCH(" ",transport5[[#This Row],[Marka_i_model]]))</f>
        <v xml:space="preserve">DAF </v>
      </c>
    </row>
    <row r="50" spans="1:6" x14ac:dyDescent="0.3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t="str">
        <f>LEFT(transport5[[#This Row],[Marka_i_model]], SEARCH(" ",transport5[[#This Row],[Marka_i_model]]))</f>
        <v xml:space="preserve">MAN </v>
      </c>
    </row>
    <row r="51" spans="1:6" x14ac:dyDescent="0.3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t="str">
        <f>LEFT(transport5[[#This Row],[Marka_i_model]], SEARCH(" ",transport5[[#This Row],[Marka_i_model]]))</f>
        <v xml:space="preserve">DAF </v>
      </c>
    </row>
    <row r="52" spans="1:6" x14ac:dyDescent="0.3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t="str">
        <f>LEFT(transport5[[#This Row],[Marka_i_model]], SEARCH(" ",transport5[[#This Row],[Marka_i_model]]))</f>
        <v xml:space="preserve">Iveco </v>
      </c>
    </row>
    <row r="53" spans="1:6" x14ac:dyDescent="0.3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t="str">
        <f>LEFT(transport5[[#This Row],[Marka_i_model]], SEARCH(" ",transport5[[#This Row],[Marka_i_model]]))</f>
        <v xml:space="preserve">Renault </v>
      </c>
    </row>
    <row r="54" spans="1:6" x14ac:dyDescent="0.3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t="str">
        <f>LEFT(transport5[[#This Row],[Marka_i_model]], SEARCH(" ",transport5[[#This Row],[Marka_i_model]]))</f>
        <v xml:space="preserve">Renault </v>
      </c>
    </row>
    <row r="55" spans="1:6" x14ac:dyDescent="0.3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t="str">
        <f>LEFT(transport5[[#This Row],[Marka_i_model]], SEARCH(" ",transport5[[#This Row],[Marka_i_model]]))</f>
        <v xml:space="preserve">Renault </v>
      </c>
    </row>
    <row r="56" spans="1:6" x14ac:dyDescent="0.3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t="str">
        <f>LEFT(transport5[[#This Row],[Marka_i_model]], SEARCH(" ",transport5[[#This Row],[Marka_i_model]]))</f>
        <v xml:space="preserve">Renault </v>
      </c>
    </row>
    <row r="57" spans="1:6" x14ac:dyDescent="0.3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t="str">
        <f>LEFT(transport5[[#This Row],[Marka_i_model]], SEARCH(" ",transport5[[#This Row],[Marka_i_model]]))</f>
        <v xml:space="preserve">Mercedes </v>
      </c>
    </row>
    <row r="58" spans="1:6" x14ac:dyDescent="0.3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t="str">
        <f>LEFT(transport5[[#This Row],[Marka_i_model]], SEARCH(" ",transport5[[#This Row],[Marka_i_model]]))</f>
        <v xml:space="preserve">Mercedes </v>
      </c>
    </row>
    <row r="59" spans="1:6" x14ac:dyDescent="0.3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t="str">
        <f>LEFT(transport5[[#This Row],[Marka_i_model]], SEARCH(" ",transport5[[#This Row],[Marka_i_model]]))</f>
        <v xml:space="preserve">DAF </v>
      </c>
    </row>
    <row r="60" spans="1:6" x14ac:dyDescent="0.3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t="str">
        <f>LEFT(transport5[[#This Row],[Marka_i_model]], SEARCH(" ",transport5[[#This Row],[Marka_i_model]]))</f>
        <v xml:space="preserve">Renault </v>
      </c>
    </row>
    <row r="61" spans="1:6" x14ac:dyDescent="0.3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t="str">
        <f>LEFT(transport5[[#This Row],[Marka_i_model]], SEARCH(" ",transport5[[#This Row],[Marka_i_model]]))</f>
        <v xml:space="preserve">Renault </v>
      </c>
    </row>
    <row r="62" spans="1:6" x14ac:dyDescent="0.3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t="str">
        <f>LEFT(transport5[[#This Row],[Marka_i_model]], SEARCH(" ",transport5[[#This Row],[Marka_i_model]]))</f>
        <v xml:space="preserve">Renault </v>
      </c>
    </row>
    <row r="63" spans="1:6" x14ac:dyDescent="0.3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t="str">
        <f>LEFT(transport5[[#This Row],[Marka_i_model]], SEARCH(" ",transport5[[#This Row],[Marka_i_model]]))</f>
        <v xml:space="preserve">Renault </v>
      </c>
    </row>
    <row r="64" spans="1:6" x14ac:dyDescent="0.3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t="str">
        <f>LEFT(transport5[[#This Row],[Marka_i_model]], SEARCH(" ",transport5[[#This Row],[Marka_i_model]]))</f>
        <v xml:space="preserve">Mercedes </v>
      </c>
    </row>
    <row r="65" spans="1:6" x14ac:dyDescent="0.3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t="str">
        <f>LEFT(transport5[[#This Row],[Marka_i_model]], SEARCH(" ",transport5[[#This Row],[Marka_i_model]]))</f>
        <v xml:space="preserve">Mercedes </v>
      </c>
    </row>
    <row r="66" spans="1:6" x14ac:dyDescent="0.3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t="str">
        <f>LEFT(transport5[[#This Row],[Marka_i_model]], SEARCH(" ",transport5[[#This Row],[Marka_i_model]]))</f>
        <v xml:space="preserve">Mercedes </v>
      </c>
    </row>
    <row r="67" spans="1:6" x14ac:dyDescent="0.3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t="str">
        <f>LEFT(transport5[[#This Row],[Marka_i_model]], SEARCH(" ",transport5[[#This Row],[Marka_i_model]]))</f>
        <v xml:space="preserve">Mercedes </v>
      </c>
    </row>
    <row r="68" spans="1:6" x14ac:dyDescent="0.3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t="str">
        <f>LEFT(transport5[[#This Row],[Marka_i_model]], SEARCH(" ",transport5[[#This Row],[Marka_i_model]]))</f>
        <v xml:space="preserve">Renault </v>
      </c>
    </row>
    <row r="69" spans="1:6" x14ac:dyDescent="0.3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t="str">
        <f>LEFT(transport5[[#This Row],[Marka_i_model]], SEARCH(" ",transport5[[#This Row],[Marka_i_model]]))</f>
        <v xml:space="preserve">Renault </v>
      </c>
    </row>
    <row r="70" spans="1:6" x14ac:dyDescent="0.3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t="str">
        <f>LEFT(transport5[[#This Row],[Marka_i_model]], SEARCH(" ",transport5[[#This Row],[Marka_i_model]]))</f>
        <v xml:space="preserve">DAF </v>
      </c>
    </row>
    <row r="71" spans="1:6" x14ac:dyDescent="0.3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t="str">
        <f>LEFT(transport5[[#This Row],[Marka_i_model]], SEARCH(" ",transport5[[#This Row],[Marka_i_model]]))</f>
        <v xml:space="preserve">Scania </v>
      </c>
    </row>
    <row r="72" spans="1:6" x14ac:dyDescent="0.3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t="str">
        <f>LEFT(transport5[[#This Row],[Marka_i_model]], SEARCH(" ",transport5[[#This Row],[Marka_i_model]]))</f>
        <v xml:space="preserve">Scania </v>
      </c>
    </row>
    <row r="73" spans="1:6" x14ac:dyDescent="0.3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t="str">
        <f>LEFT(transport5[[#This Row],[Marka_i_model]], SEARCH(" ",transport5[[#This Row],[Marka_i_model]]))</f>
        <v xml:space="preserve">Scania </v>
      </c>
    </row>
    <row r="74" spans="1:6" x14ac:dyDescent="0.3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t="str">
        <f>LEFT(transport5[[#This Row],[Marka_i_model]], SEARCH(" ",transport5[[#This Row],[Marka_i_model]]))</f>
        <v xml:space="preserve">Scania </v>
      </c>
    </row>
    <row r="75" spans="1:6" x14ac:dyDescent="0.3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t="str">
        <f>LEFT(transport5[[#This Row],[Marka_i_model]], SEARCH(" ",transport5[[#This Row],[Marka_i_model]]))</f>
        <v xml:space="preserve">Scania </v>
      </c>
    </row>
    <row r="76" spans="1:6" x14ac:dyDescent="0.3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t="str">
        <f>LEFT(transport5[[#This Row],[Marka_i_model]], SEARCH(" ",transport5[[#This Row],[Marka_i_model]]))</f>
        <v xml:space="preserve">Scania </v>
      </c>
    </row>
    <row r="77" spans="1:6" x14ac:dyDescent="0.3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t="str">
        <f>LEFT(transport5[[#This Row],[Marka_i_model]], SEARCH(" ",transport5[[#This Row],[Marka_i_model]]))</f>
        <v xml:space="preserve">DAF </v>
      </c>
    </row>
    <row r="78" spans="1:6" x14ac:dyDescent="0.3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t="str">
        <f>LEFT(transport5[[#This Row],[Marka_i_model]], SEARCH(" ",transport5[[#This Row],[Marka_i_model]]))</f>
        <v xml:space="preserve">DAF </v>
      </c>
    </row>
    <row r="79" spans="1:6" x14ac:dyDescent="0.3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t="str">
        <f>LEFT(transport5[[#This Row],[Marka_i_model]], SEARCH(" ",transport5[[#This Row],[Marka_i_model]]))</f>
        <v xml:space="preserve">Volvo </v>
      </c>
    </row>
    <row r="80" spans="1:6" x14ac:dyDescent="0.3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t="str">
        <f>LEFT(transport5[[#This Row],[Marka_i_model]], SEARCH(" ",transport5[[#This Row],[Marka_i_model]]))</f>
        <v xml:space="preserve">Renault </v>
      </c>
    </row>
    <row r="81" spans="1:6" x14ac:dyDescent="0.3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t="str">
        <f>LEFT(transport5[[#This Row],[Marka_i_model]], SEARCH(" ",transport5[[#This Row],[Marka_i_model]]))</f>
        <v xml:space="preserve">Iveco </v>
      </c>
    </row>
    <row r="82" spans="1:6" x14ac:dyDescent="0.3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t="str">
        <f>LEFT(transport5[[#This Row],[Marka_i_model]], SEARCH(" ",transport5[[#This Row],[Marka_i_model]]))</f>
        <v xml:space="preserve">Volvo </v>
      </c>
    </row>
    <row r="83" spans="1:6" x14ac:dyDescent="0.3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t="str">
        <f>LEFT(transport5[[#This Row],[Marka_i_model]], SEARCH(" ",transport5[[#This Row],[Marka_i_model]]))</f>
        <v xml:space="preserve">DAF </v>
      </c>
    </row>
    <row r="84" spans="1:6" x14ac:dyDescent="0.3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t="str">
        <f>LEFT(transport5[[#This Row],[Marka_i_model]], SEARCH(" ",transport5[[#This Row],[Marka_i_model]]))</f>
        <v xml:space="preserve">MAN </v>
      </c>
    </row>
    <row r="85" spans="1:6" x14ac:dyDescent="0.3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t="str">
        <f>LEFT(transport5[[#This Row],[Marka_i_model]], SEARCH(" ",transport5[[#This Row],[Marka_i_model]]))</f>
        <v xml:space="preserve">Iveco </v>
      </c>
    </row>
    <row r="86" spans="1:6" x14ac:dyDescent="0.3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t="str">
        <f>LEFT(transport5[[#This Row],[Marka_i_model]], SEARCH(" ",transport5[[#This Row],[Marka_i_model]]))</f>
        <v xml:space="preserve">Iveco </v>
      </c>
    </row>
    <row r="87" spans="1:6" x14ac:dyDescent="0.3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t="str">
        <f>LEFT(transport5[[#This Row],[Marka_i_model]], SEARCH(" ",transport5[[#This Row],[Marka_i_model]]))</f>
        <v xml:space="preserve">Renault </v>
      </c>
    </row>
    <row r="88" spans="1:6" x14ac:dyDescent="0.3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t="str">
        <f>LEFT(transport5[[#This Row],[Marka_i_model]], SEARCH(" ",transport5[[#This Row],[Marka_i_model]]))</f>
        <v xml:space="preserve">Scania </v>
      </c>
    </row>
    <row r="89" spans="1:6" x14ac:dyDescent="0.3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t="str">
        <f>LEFT(transport5[[#This Row],[Marka_i_model]], SEARCH(" ",transport5[[#This Row],[Marka_i_model]]))</f>
        <v xml:space="preserve">Scania </v>
      </c>
    </row>
    <row r="90" spans="1:6" x14ac:dyDescent="0.3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t="str">
        <f>LEFT(transport5[[#This Row],[Marka_i_model]], SEARCH(" ",transport5[[#This Row],[Marka_i_model]]))</f>
        <v xml:space="preserve">Scania </v>
      </c>
    </row>
    <row r="91" spans="1:6" x14ac:dyDescent="0.3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t="str">
        <f>LEFT(transport5[[#This Row],[Marka_i_model]], SEARCH(" ",transport5[[#This Row],[Marka_i_model]]))</f>
        <v xml:space="preserve">Scania </v>
      </c>
    </row>
    <row r="92" spans="1:6" x14ac:dyDescent="0.3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t="str">
        <f>LEFT(transport5[[#This Row],[Marka_i_model]], SEARCH(" ",transport5[[#This Row],[Marka_i_model]]))</f>
        <v xml:space="preserve">Scania </v>
      </c>
    </row>
    <row r="93" spans="1:6" x14ac:dyDescent="0.3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t="str">
        <f>LEFT(transport5[[#This Row],[Marka_i_model]], SEARCH(" ",transport5[[#This Row],[Marka_i_model]]))</f>
        <v xml:space="preserve">Volvo </v>
      </c>
    </row>
    <row r="94" spans="1:6" x14ac:dyDescent="0.3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t="str">
        <f>LEFT(transport5[[#This Row],[Marka_i_model]], SEARCH(" ",transport5[[#This Row],[Marka_i_model]]))</f>
        <v xml:space="preserve">MAN </v>
      </c>
    </row>
    <row r="95" spans="1:6" x14ac:dyDescent="0.3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t="str">
        <f>LEFT(transport5[[#This Row],[Marka_i_model]], SEARCH(" ",transport5[[#This Row],[Marka_i_model]]))</f>
        <v xml:space="preserve">Volvo </v>
      </c>
    </row>
    <row r="96" spans="1:6" x14ac:dyDescent="0.3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t="str">
        <f>LEFT(transport5[[#This Row],[Marka_i_model]], SEARCH(" ",transport5[[#This Row],[Marka_i_model]]))</f>
        <v xml:space="preserve">MAN </v>
      </c>
    </row>
    <row r="97" spans="1:6" x14ac:dyDescent="0.3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t="str">
        <f>LEFT(transport5[[#This Row],[Marka_i_model]], SEARCH(" ",transport5[[#This Row],[Marka_i_model]]))</f>
        <v xml:space="preserve">Renault </v>
      </c>
    </row>
    <row r="98" spans="1:6" x14ac:dyDescent="0.3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t="str">
        <f>LEFT(transport5[[#This Row],[Marka_i_model]], SEARCH(" ",transport5[[#This Row],[Marka_i_model]]))</f>
        <v xml:space="preserve">DAF </v>
      </c>
    </row>
    <row r="99" spans="1:6" x14ac:dyDescent="0.3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t="str">
        <f>LEFT(transport5[[#This Row],[Marka_i_model]], SEARCH(" ",transport5[[#This Row],[Marka_i_model]]))</f>
        <v xml:space="preserve">DAF </v>
      </c>
    </row>
    <row r="100" spans="1:6" x14ac:dyDescent="0.3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t="str">
        <f>LEFT(transport5[[#This Row],[Marka_i_model]], SEARCH(" ",transport5[[#This Row],[Marka_i_model]]))</f>
        <v xml:space="preserve">DAF </v>
      </c>
    </row>
    <row r="101" spans="1:6" x14ac:dyDescent="0.3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t="str">
        <f>LEFT(transport5[[#This Row],[Marka_i_model]], SEARCH(" ",transport5[[#This Row],[Marka_i_model]]))</f>
        <v xml:space="preserve">DAF </v>
      </c>
    </row>
    <row r="102" spans="1:6" x14ac:dyDescent="0.3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t="str">
        <f>LEFT(transport5[[#This Row],[Marka_i_model]], SEARCH(" ",transport5[[#This Row],[Marka_i_model]]))</f>
        <v xml:space="preserve">DAF </v>
      </c>
    </row>
    <row r="103" spans="1:6" x14ac:dyDescent="0.3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t="str">
        <f>LEFT(transport5[[#This Row],[Marka_i_model]], SEARCH(" ",transport5[[#This Row],[Marka_i_model]]))</f>
        <v xml:space="preserve">Mercedes </v>
      </c>
    </row>
    <row r="104" spans="1:6" x14ac:dyDescent="0.3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t="str">
        <f>LEFT(transport5[[#This Row],[Marka_i_model]], SEARCH(" ",transport5[[#This Row],[Marka_i_model]]))</f>
        <v xml:space="preserve">DAF </v>
      </c>
    </row>
    <row r="105" spans="1:6" x14ac:dyDescent="0.3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t="str">
        <f>LEFT(transport5[[#This Row],[Marka_i_model]], SEARCH(" ",transport5[[#This Row],[Marka_i_model]]))</f>
        <v xml:space="preserve">Scania </v>
      </c>
    </row>
    <row r="106" spans="1:6" x14ac:dyDescent="0.3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t="str">
        <f>LEFT(transport5[[#This Row],[Marka_i_model]], SEARCH(" ",transport5[[#This Row],[Marka_i_model]]))</f>
        <v xml:space="preserve">Scania </v>
      </c>
    </row>
    <row r="107" spans="1:6" x14ac:dyDescent="0.3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t="str">
        <f>LEFT(transport5[[#This Row],[Marka_i_model]], SEARCH(" ",transport5[[#This Row],[Marka_i_model]]))</f>
        <v xml:space="preserve">DAF </v>
      </c>
    </row>
    <row r="108" spans="1:6" x14ac:dyDescent="0.3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t="str">
        <f>LEFT(transport5[[#This Row],[Marka_i_model]], SEARCH(" ",transport5[[#This Row],[Marka_i_model]]))</f>
        <v xml:space="preserve">DAF </v>
      </c>
    </row>
    <row r="109" spans="1:6" x14ac:dyDescent="0.3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t="str">
        <f>LEFT(transport5[[#This Row],[Marka_i_model]], SEARCH(" ",transport5[[#This Row],[Marka_i_model]]))</f>
        <v xml:space="preserve">MAN </v>
      </c>
    </row>
    <row r="110" spans="1:6" x14ac:dyDescent="0.3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t="str">
        <f>LEFT(transport5[[#This Row],[Marka_i_model]], SEARCH(" ",transport5[[#This Row],[Marka_i_model]]))</f>
        <v xml:space="preserve">DAF </v>
      </c>
    </row>
    <row r="111" spans="1:6" x14ac:dyDescent="0.3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t="str">
        <f>LEFT(transport5[[#This Row],[Marka_i_model]], SEARCH(" ",transport5[[#This Row],[Marka_i_model]]))</f>
        <v xml:space="preserve">DAF </v>
      </c>
    </row>
    <row r="112" spans="1:6" x14ac:dyDescent="0.3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t="str">
        <f>LEFT(transport5[[#This Row],[Marka_i_model]], SEARCH(" ",transport5[[#This Row],[Marka_i_model]]))</f>
        <v xml:space="preserve">DAF </v>
      </c>
    </row>
    <row r="113" spans="1:6" x14ac:dyDescent="0.3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t="str">
        <f>LEFT(transport5[[#This Row],[Marka_i_model]], SEARCH(" ",transport5[[#This Row],[Marka_i_model]]))</f>
        <v xml:space="preserve">DAF </v>
      </c>
    </row>
    <row r="114" spans="1:6" x14ac:dyDescent="0.3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t="str">
        <f>LEFT(transport5[[#This Row],[Marka_i_model]], SEARCH(" ",transport5[[#This Row],[Marka_i_model]]))</f>
        <v xml:space="preserve">DAF </v>
      </c>
    </row>
    <row r="115" spans="1:6" x14ac:dyDescent="0.3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t="str">
        <f>LEFT(transport5[[#This Row],[Marka_i_model]], SEARCH(" ",transport5[[#This Row],[Marka_i_model]]))</f>
        <v xml:space="preserve">DAF </v>
      </c>
    </row>
    <row r="116" spans="1:6" x14ac:dyDescent="0.3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t="str">
        <f>LEFT(transport5[[#This Row],[Marka_i_model]], SEARCH(" ",transport5[[#This Row],[Marka_i_model]]))</f>
        <v xml:space="preserve">DAF </v>
      </c>
    </row>
    <row r="117" spans="1:6" x14ac:dyDescent="0.3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t="str">
        <f>LEFT(transport5[[#This Row],[Marka_i_model]], SEARCH(" ",transport5[[#This Row],[Marka_i_model]]))</f>
        <v xml:space="preserve">DAF </v>
      </c>
    </row>
    <row r="118" spans="1:6" x14ac:dyDescent="0.3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t="str">
        <f>LEFT(transport5[[#This Row],[Marka_i_model]], SEARCH(" ",transport5[[#This Row],[Marka_i_model]]))</f>
        <v xml:space="preserve">MAN </v>
      </c>
    </row>
    <row r="119" spans="1:6" x14ac:dyDescent="0.3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t="str">
        <f>LEFT(transport5[[#This Row],[Marka_i_model]], SEARCH(" ",transport5[[#This Row],[Marka_i_model]]))</f>
        <v xml:space="preserve">MAN </v>
      </c>
    </row>
    <row r="120" spans="1:6" x14ac:dyDescent="0.3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t="str">
        <f>LEFT(transport5[[#This Row],[Marka_i_model]], SEARCH(" ",transport5[[#This Row],[Marka_i_model]]))</f>
        <v xml:space="preserve">MAN </v>
      </c>
    </row>
    <row r="121" spans="1:6" x14ac:dyDescent="0.3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t="str">
        <f>LEFT(transport5[[#This Row],[Marka_i_model]], SEARCH(" ",transport5[[#This Row],[Marka_i_model]]))</f>
        <v xml:space="preserve">MAN </v>
      </c>
    </row>
    <row r="122" spans="1:6" x14ac:dyDescent="0.3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t="str">
        <f>LEFT(transport5[[#This Row],[Marka_i_model]], SEARCH(" ",transport5[[#This Row],[Marka_i_model]]))</f>
        <v xml:space="preserve">MAN </v>
      </c>
    </row>
    <row r="123" spans="1:6" x14ac:dyDescent="0.3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t="str">
        <f>LEFT(transport5[[#This Row],[Marka_i_model]], SEARCH(" ",transport5[[#This Row],[Marka_i_model]]))</f>
        <v xml:space="preserve">MAN </v>
      </c>
    </row>
    <row r="124" spans="1:6" x14ac:dyDescent="0.3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t="str">
        <f>LEFT(transport5[[#This Row],[Marka_i_model]], SEARCH(" ",transport5[[#This Row],[Marka_i_model]]))</f>
        <v xml:space="preserve">Mercedes </v>
      </c>
    </row>
    <row r="125" spans="1:6" x14ac:dyDescent="0.3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t="str">
        <f>LEFT(transport5[[#This Row],[Marka_i_model]], SEARCH(" ",transport5[[#This Row],[Marka_i_model]]))</f>
        <v xml:space="preserve">DAF </v>
      </c>
    </row>
    <row r="126" spans="1:6" x14ac:dyDescent="0.3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t="str">
        <f>LEFT(transport5[[#This Row],[Marka_i_model]], SEARCH(" ",transport5[[#This Row],[Marka_i_model]]))</f>
        <v xml:space="preserve">DAF </v>
      </c>
    </row>
    <row r="127" spans="1:6" x14ac:dyDescent="0.3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t="str">
        <f>LEFT(transport5[[#This Row],[Marka_i_model]], SEARCH(" ",transport5[[#This Row],[Marka_i_model]]))</f>
        <v xml:space="preserve">DAF </v>
      </c>
    </row>
    <row r="128" spans="1:6" x14ac:dyDescent="0.3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t="str">
        <f>LEFT(transport5[[#This Row],[Marka_i_model]], SEARCH(" ",transport5[[#This Row],[Marka_i_model]]))</f>
        <v xml:space="preserve">MAN </v>
      </c>
    </row>
    <row r="129" spans="1:6" x14ac:dyDescent="0.3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t="str">
        <f>LEFT(transport5[[#This Row],[Marka_i_model]], SEARCH(" ",transport5[[#This Row],[Marka_i_model]]))</f>
        <v xml:space="preserve">Mercedes </v>
      </c>
    </row>
    <row r="130" spans="1:6" x14ac:dyDescent="0.3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t="str">
        <f>LEFT(transport5[[#This Row],[Marka_i_model]], SEARCH(" ",transport5[[#This Row],[Marka_i_model]]))</f>
        <v xml:space="preserve">Mercedes </v>
      </c>
    </row>
    <row r="131" spans="1:6" x14ac:dyDescent="0.3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t="str">
        <f>LEFT(transport5[[#This Row],[Marka_i_model]], SEARCH(" ",transport5[[#This Row],[Marka_i_model]]))</f>
        <v xml:space="preserve">Volvo </v>
      </c>
    </row>
    <row r="132" spans="1:6" x14ac:dyDescent="0.3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t="str">
        <f>LEFT(transport5[[#This Row],[Marka_i_model]], SEARCH(" ",transport5[[#This Row],[Marka_i_model]]))</f>
        <v xml:space="preserve">Volvo </v>
      </c>
    </row>
    <row r="133" spans="1:6" x14ac:dyDescent="0.3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t="str">
        <f>LEFT(transport5[[#This Row],[Marka_i_model]], SEARCH(" ",transport5[[#This Row],[Marka_i_model]]))</f>
        <v xml:space="preserve">Volvo </v>
      </c>
    </row>
    <row r="134" spans="1:6" x14ac:dyDescent="0.3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t="str">
        <f>LEFT(transport5[[#This Row],[Marka_i_model]], SEARCH(" ",transport5[[#This Row],[Marka_i_model]]))</f>
        <v xml:space="preserve">Volvo </v>
      </c>
    </row>
    <row r="135" spans="1:6" x14ac:dyDescent="0.3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t="str">
        <f>LEFT(transport5[[#This Row],[Marka_i_model]], SEARCH(" ",transport5[[#This Row],[Marka_i_model]]))</f>
        <v xml:space="preserve">Volvo 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74DC-1795-4C4B-BE85-66B8D456F17B}">
  <dimension ref="A1:AC135"/>
  <sheetViews>
    <sheetView topLeftCell="I1" zoomScale="70" zoomScaleNormal="70" workbookViewId="0">
      <selection activeCell="S5" sqref="S5:AC1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14.36328125" bestFit="1" customWidth="1"/>
    <col min="4" max="4" width="17" bestFit="1" customWidth="1"/>
    <col min="5" max="5" width="10.1796875" bestFit="1" customWidth="1"/>
    <col min="8" max="8" width="38.1796875" bestFit="1" customWidth="1"/>
    <col min="9" max="9" width="14.6328125" bestFit="1" customWidth="1"/>
    <col min="10" max="18" width="4.81640625" bestFit="1" customWidth="1"/>
    <col min="19" max="19" width="13.542968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183</v>
      </c>
    </row>
    <row r="2" spans="1:29" x14ac:dyDescent="0.3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t="str">
        <f>LEFT(transport56[[#This Row],[Marka_i_model]], SEARCH(" ",transport56[[#This Row],[Marka_i_model]]))</f>
        <v xml:space="preserve">Iveco </v>
      </c>
    </row>
    <row r="3" spans="1:29" x14ac:dyDescent="0.3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t="str">
        <f>LEFT(transport56[[#This Row],[Marka_i_model]], SEARCH(" ",transport56[[#This Row],[Marka_i_model]]))</f>
        <v xml:space="preserve">Iveco </v>
      </c>
    </row>
    <row r="4" spans="1:29" x14ac:dyDescent="0.3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t="str">
        <f>LEFT(transport56[[#This Row],[Marka_i_model]], SEARCH(" ",transport56[[#This Row],[Marka_i_model]]))</f>
        <v xml:space="preserve">Iveco </v>
      </c>
      <c r="H4" s="11" t="s">
        <v>198</v>
      </c>
      <c r="I4" s="11" t="s">
        <v>197</v>
      </c>
    </row>
    <row r="5" spans="1:29" x14ac:dyDescent="0.3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t="str">
        <f>LEFT(transport56[[#This Row],[Marka_i_model]], SEARCH(" ",transport56[[#This Row],[Marka_i_model]]))</f>
        <v xml:space="preserve">Iveco </v>
      </c>
      <c r="H5" s="11" t="s">
        <v>183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Q5">
        <v>2014</v>
      </c>
      <c r="R5">
        <v>2015</v>
      </c>
      <c r="T5">
        <f>I5</f>
        <v>2006</v>
      </c>
      <c r="U5">
        <f t="shared" ref="U5:Z5" si="0">J5</f>
        <v>2007</v>
      </c>
      <c r="V5">
        <f t="shared" si="0"/>
        <v>2008</v>
      </c>
      <c r="W5">
        <f t="shared" si="0"/>
        <v>2009</v>
      </c>
      <c r="X5">
        <f t="shared" si="0"/>
        <v>2010</v>
      </c>
      <c r="Y5">
        <f t="shared" si="0"/>
        <v>2011</v>
      </c>
      <c r="Z5">
        <f t="shared" si="0"/>
        <v>2012</v>
      </c>
      <c r="AA5">
        <f>P5</f>
        <v>2013</v>
      </c>
      <c r="AB5">
        <f t="shared" ref="AB5" si="1">Q5</f>
        <v>2014</v>
      </c>
      <c r="AC5">
        <f t="shared" ref="AC5" si="2">R5</f>
        <v>2015</v>
      </c>
    </row>
    <row r="6" spans="1:29" x14ac:dyDescent="0.3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t="str">
        <f>LEFT(transport56[[#This Row],[Marka_i_model]], SEARCH(" ",transport56[[#This Row],[Marka_i_model]]))</f>
        <v xml:space="preserve">Iveco </v>
      </c>
      <c r="H6" s="12" t="s">
        <v>185</v>
      </c>
      <c r="I6" s="1"/>
      <c r="J6" s="1"/>
      <c r="K6" s="1"/>
      <c r="L6" s="1">
        <v>2</v>
      </c>
      <c r="M6" s="1">
        <v>4</v>
      </c>
      <c r="N6" s="1">
        <v>2</v>
      </c>
      <c r="O6" s="1">
        <v>8</v>
      </c>
      <c r="P6" s="1">
        <v>11</v>
      </c>
      <c r="Q6" s="1">
        <v>3</v>
      </c>
      <c r="R6" s="1"/>
      <c r="S6" t="str">
        <f>H6</f>
        <v xml:space="preserve">DAF </v>
      </c>
      <c r="T6">
        <f t="shared" ref="T6:T12" si="3">I6</f>
        <v>0</v>
      </c>
      <c r="U6">
        <f t="shared" ref="U6:U12" si="4">J6</f>
        <v>0</v>
      </c>
      <c r="V6">
        <f t="shared" ref="V6:V12" si="5">K6</f>
        <v>0</v>
      </c>
      <c r="W6">
        <f t="shared" ref="W6:W12" si="6">L6</f>
        <v>2</v>
      </c>
      <c r="X6">
        <f t="shared" ref="X6:X12" si="7">M6</f>
        <v>4</v>
      </c>
      <c r="Y6">
        <f t="shared" ref="Y6:Y12" si="8">N6</f>
        <v>2</v>
      </c>
      <c r="Z6">
        <f t="shared" ref="Z6:Z12" si="9">O6</f>
        <v>8</v>
      </c>
      <c r="AA6">
        <f t="shared" ref="AA6:AA12" si="10">P6</f>
        <v>11</v>
      </c>
      <c r="AB6">
        <f t="shared" ref="AB6:AB12" si="11">Q6</f>
        <v>3</v>
      </c>
      <c r="AC6">
        <f t="shared" ref="AC6:AC12" si="12">R6</f>
        <v>0</v>
      </c>
    </row>
    <row r="7" spans="1:29" x14ac:dyDescent="0.3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t="str">
        <f>LEFT(transport56[[#This Row],[Marka_i_model]], SEARCH(" ",transport56[[#This Row],[Marka_i_model]]))</f>
        <v xml:space="preserve">Mercedes </v>
      </c>
      <c r="H7" s="12" t="s">
        <v>186</v>
      </c>
      <c r="I7" s="1">
        <v>5</v>
      </c>
      <c r="J7" s="1"/>
      <c r="K7" s="1"/>
      <c r="L7" s="1">
        <v>2</v>
      </c>
      <c r="M7" s="1">
        <v>2</v>
      </c>
      <c r="N7" s="1"/>
      <c r="O7" s="1">
        <v>3</v>
      </c>
      <c r="P7" s="1"/>
      <c r="Q7" s="1"/>
      <c r="R7" s="1"/>
      <c r="S7" t="str">
        <f t="shared" ref="S7:S12" si="13">H7</f>
        <v xml:space="preserve">Iveco </v>
      </c>
      <c r="T7">
        <f t="shared" si="3"/>
        <v>5</v>
      </c>
      <c r="U7">
        <f t="shared" si="4"/>
        <v>0</v>
      </c>
      <c r="V7">
        <f t="shared" si="5"/>
        <v>0</v>
      </c>
      <c r="W7">
        <f t="shared" si="6"/>
        <v>2</v>
      </c>
      <c r="X7">
        <f t="shared" si="7"/>
        <v>2</v>
      </c>
      <c r="Y7">
        <f t="shared" si="8"/>
        <v>0</v>
      </c>
      <c r="Z7">
        <f t="shared" si="9"/>
        <v>3</v>
      </c>
      <c r="AA7">
        <f t="shared" si="10"/>
        <v>0</v>
      </c>
      <c r="AB7">
        <f t="shared" si="11"/>
        <v>0</v>
      </c>
      <c r="AC7">
        <f t="shared" si="12"/>
        <v>0</v>
      </c>
    </row>
    <row r="8" spans="1:29" x14ac:dyDescent="0.3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t="str">
        <f>LEFT(transport56[[#This Row],[Marka_i_model]], SEARCH(" ",transport56[[#This Row],[Marka_i_model]]))</f>
        <v xml:space="preserve">MAN </v>
      </c>
      <c r="H8" s="12" t="s">
        <v>187</v>
      </c>
      <c r="I8" s="1"/>
      <c r="J8" s="1">
        <v>1</v>
      </c>
      <c r="K8" s="1"/>
      <c r="L8" s="1">
        <v>4</v>
      </c>
      <c r="M8" s="1">
        <v>2</v>
      </c>
      <c r="N8" s="1"/>
      <c r="O8" s="1">
        <v>3</v>
      </c>
      <c r="P8" s="1">
        <v>3</v>
      </c>
      <c r="Q8" s="1">
        <v>5</v>
      </c>
      <c r="R8" s="1"/>
      <c r="S8" t="str">
        <f t="shared" si="13"/>
        <v xml:space="preserve">MAN </v>
      </c>
      <c r="T8">
        <f t="shared" si="3"/>
        <v>0</v>
      </c>
      <c r="U8">
        <f t="shared" si="4"/>
        <v>1</v>
      </c>
      <c r="V8">
        <f t="shared" si="5"/>
        <v>0</v>
      </c>
      <c r="W8">
        <f t="shared" si="6"/>
        <v>4</v>
      </c>
      <c r="X8">
        <f t="shared" si="7"/>
        <v>2</v>
      </c>
      <c r="Y8">
        <f t="shared" si="8"/>
        <v>0</v>
      </c>
      <c r="Z8">
        <f t="shared" si="9"/>
        <v>3</v>
      </c>
      <c r="AA8">
        <f t="shared" si="10"/>
        <v>3</v>
      </c>
      <c r="AB8">
        <f t="shared" si="11"/>
        <v>5</v>
      </c>
      <c r="AC8">
        <f t="shared" si="12"/>
        <v>0</v>
      </c>
    </row>
    <row r="9" spans="1:29" x14ac:dyDescent="0.3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t="str">
        <f>LEFT(transport56[[#This Row],[Marka_i_model]], SEARCH(" ",transport56[[#This Row],[Marka_i_model]]))</f>
        <v xml:space="preserve">Volvo </v>
      </c>
      <c r="H9" s="12" t="s">
        <v>188</v>
      </c>
      <c r="I9" s="1"/>
      <c r="J9" s="1">
        <v>1</v>
      </c>
      <c r="K9" s="1"/>
      <c r="L9" s="1">
        <v>4</v>
      </c>
      <c r="M9" s="1">
        <v>4</v>
      </c>
      <c r="N9" s="1">
        <v>4</v>
      </c>
      <c r="O9" s="1">
        <v>1</v>
      </c>
      <c r="P9" s="1"/>
      <c r="Q9" s="1">
        <v>1</v>
      </c>
      <c r="R9" s="1">
        <v>2</v>
      </c>
      <c r="S9" t="str">
        <f t="shared" si="13"/>
        <v xml:space="preserve">Mercedes </v>
      </c>
      <c r="T9">
        <f t="shared" si="3"/>
        <v>0</v>
      </c>
      <c r="U9">
        <f t="shared" si="4"/>
        <v>1</v>
      </c>
      <c r="V9">
        <f t="shared" si="5"/>
        <v>0</v>
      </c>
      <c r="W9">
        <f t="shared" si="6"/>
        <v>4</v>
      </c>
      <c r="X9">
        <f t="shared" si="7"/>
        <v>4</v>
      </c>
      <c r="Y9">
        <f t="shared" si="8"/>
        <v>4</v>
      </c>
      <c r="Z9">
        <f t="shared" si="9"/>
        <v>1</v>
      </c>
      <c r="AA9">
        <f t="shared" si="10"/>
        <v>0</v>
      </c>
      <c r="AB9">
        <f t="shared" si="11"/>
        <v>1</v>
      </c>
      <c r="AC9">
        <f t="shared" si="12"/>
        <v>2</v>
      </c>
    </row>
    <row r="10" spans="1:29" x14ac:dyDescent="0.3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t="str">
        <f>LEFT(transport56[[#This Row],[Marka_i_model]], SEARCH(" ",transport56[[#This Row],[Marka_i_model]]))</f>
        <v xml:space="preserve">Volvo </v>
      </c>
      <c r="H10" s="12" t="s">
        <v>189</v>
      </c>
      <c r="I10" s="1"/>
      <c r="J10" s="1"/>
      <c r="K10" s="1"/>
      <c r="L10" s="1">
        <v>2</v>
      </c>
      <c r="M10" s="1">
        <v>6</v>
      </c>
      <c r="N10" s="1">
        <v>6</v>
      </c>
      <c r="O10" s="1">
        <v>3</v>
      </c>
      <c r="P10" s="1"/>
      <c r="Q10" s="1"/>
      <c r="R10" s="1"/>
      <c r="S10" t="str">
        <f t="shared" si="13"/>
        <v xml:space="preserve">Renault 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2</v>
      </c>
      <c r="X10">
        <f t="shared" si="7"/>
        <v>6</v>
      </c>
      <c r="Y10">
        <f t="shared" si="8"/>
        <v>6</v>
      </c>
      <c r="Z10">
        <f t="shared" si="9"/>
        <v>3</v>
      </c>
      <c r="AA10">
        <f t="shared" si="10"/>
        <v>0</v>
      </c>
      <c r="AB10">
        <f t="shared" si="11"/>
        <v>0</v>
      </c>
      <c r="AC10">
        <f t="shared" si="12"/>
        <v>0</v>
      </c>
    </row>
    <row r="11" spans="1:29" x14ac:dyDescent="0.3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t="str">
        <f>LEFT(transport56[[#This Row],[Marka_i_model]], SEARCH(" ",transport56[[#This Row],[Marka_i_model]]))</f>
        <v xml:space="preserve">Volvo </v>
      </c>
      <c r="H11" s="12" t="s">
        <v>190</v>
      </c>
      <c r="I11" s="1"/>
      <c r="J11" s="1"/>
      <c r="K11" s="1"/>
      <c r="L11" s="1">
        <v>4</v>
      </c>
      <c r="M11" s="1"/>
      <c r="N11" s="1">
        <v>6</v>
      </c>
      <c r="O11" s="1">
        <v>5</v>
      </c>
      <c r="P11" s="1">
        <v>2</v>
      </c>
      <c r="Q11" s="1"/>
      <c r="R11" s="1"/>
      <c r="S11" t="str">
        <f t="shared" si="13"/>
        <v xml:space="preserve">Scania 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4</v>
      </c>
      <c r="X11">
        <f t="shared" si="7"/>
        <v>0</v>
      </c>
      <c r="Y11">
        <f t="shared" si="8"/>
        <v>6</v>
      </c>
      <c r="Z11">
        <f t="shared" si="9"/>
        <v>5</v>
      </c>
      <c r="AA11">
        <f t="shared" si="10"/>
        <v>2</v>
      </c>
      <c r="AB11">
        <f t="shared" si="11"/>
        <v>0</v>
      </c>
      <c r="AC11">
        <f t="shared" si="12"/>
        <v>0</v>
      </c>
    </row>
    <row r="12" spans="1:29" x14ac:dyDescent="0.3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t="str">
        <f>LEFT(transport56[[#This Row],[Marka_i_model]], SEARCH(" ",transport56[[#This Row],[Marka_i_model]]))</f>
        <v xml:space="preserve">Volvo </v>
      </c>
      <c r="H12" s="12" t="s">
        <v>191</v>
      </c>
      <c r="I12" s="1"/>
      <c r="J12" s="1"/>
      <c r="K12" s="1">
        <v>4</v>
      </c>
      <c r="L12" s="1">
        <v>8</v>
      </c>
      <c r="M12" s="1">
        <v>2</v>
      </c>
      <c r="N12" s="1"/>
      <c r="O12" s="1">
        <v>4</v>
      </c>
      <c r="P12" s="1"/>
      <c r="Q12" s="1"/>
      <c r="R12" s="1">
        <v>5</v>
      </c>
      <c r="S12" t="str">
        <f t="shared" si="13"/>
        <v xml:space="preserve">Volvo </v>
      </c>
      <c r="T12">
        <f t="shared" si="3"/>
        <v>0</v>
      </c>
      <c r="U12">
        <f t="shared" si="4"/>
        <v>0</v>
      </c>
      <c r="V12">
        <f t="shared" si="5"/>
        <v>4</v>
      </c>
      <c r="W12">
        <f t="shared" si="6"/>
        <v>8</v>
      </c>
      <c r="X12">
        <f t="shared" si="7"/>
        <v>2</v>
      </c>
      <c r="Y12">
        <f t="shared" si="8"/>
        <v>0</v>
      </c>
      <c r="Z12">
        <f t="shared" si="9"/>
        <v>4</v>
      </c>
      <c r="AA12">
        <f t="shared" si="10"/>
        <v>0</v>
      </c>
      <c r="AB12">
        <f t="shared" si="11"/>
        <v>0</v>
      </c>
      <c r="AC12">
        <f t="shared" si="12"/>
        <v>5</v>
      </c>
    </row>
    <row r="13" spans="1:29" x14ac:dyDescent="0.3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t="str">
        <f>LEFT(transport56[[#This Row],[Marka_i_model]], SEARCH(" ",transport56[[#This Row],[Marka_i_model]]))</f>
        <v xml:space="preserve">Volvo </v>
      </c>
    </row>
    <row r="14" spans="1:29" x14ac:dyDescent="0.3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t="str">
        <f>LEFT(transport56[[#This Row],[Marka_i_model]], SEARCH(" ",transport56[[#This Row],[Marka_i_model]]))</f>
        <v xml:space="preserve">Iveco </v>
      </c>
    </row>
    <row r="15" spans="1:29" x14ac:dyDescent="0.3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t="str">
        <f>LEFT(transport56[[#This Row],[Marka_i_model]], SEARCH(" ",transport56[[#This Row],[Marka_i_model]]))</f>
        <v xml:space="preserve">Volvo </v>
      </c>
    </row>
    <row r="16" spans="1:29" x14ac:dyDescent="0.3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t="str">
        <f>LEFT(transport56[[#This Row],[Marka_i_model]], SEARCH(" ",transport56[[#This Row],[Marka_i_model]]))</f>
        <v xml:space="preserve">Scania </v>
      </c>
    </row>
    <row r="17" spans="1:6" x14ac:dyDescent="0.3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t="str">
        <f>LEFT(transport56[[#This Row],[Marka_i_model]], SEARCH(" ",transport56[[#This Row],[Marka_i_model]]))</f>
        <v xml:space="preserve">Volvo </v>
      </c>
    </row>
    <row r="18" spans="1:6" x14ac:dyDescent="0.3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t="str">
        <f>LEFT(transport56[[#This Row],[Marka_i_model]], SEARCH(" ",transport56[[#This Row],[Marka_i_model]]))</f>
        <v xml:space="preserve">Scania </v>
      </c>
    </row>
    <row r="19" spans="1:6" x14ac:dyDescent="0.3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t="str">
        <f>LEFT(transport56[[#This Row],[Marka_i_model]], SEARCH(" ",transport56[[#This Row],[Marka_i_model]]))</f>
        <v xml:space="preserve">Volvo </v>
      </c>
    </row>
    <row r="20" spans="1:6" x14ac:dyDescent="0.3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t="str">
        <f>LEFT(transport56[[#This Row],[Marka_i_model]], SEARCH(" ",transport56[[#This Row],[Marka_i_model]]))</f>
        <v xml:space="preserve">Renault </v>
      </c>
    </row>
    <row r="21" spans="1:6" x14ac:dyDescent="0.3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t="str">
        <f>LEFT(transport56[[#This Row],[Marka_i_model]], SEARCH(" ",transport56[[#This Row],[Marka_i_model]]))</f>
        <v xml:space="preserve">Mercedes </v>
      </c>
    </row>
    <row r="22" spans="1:6" x14ac:dyDescent="0.3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t="str">
        <f>LEFT(transport56[[#This Row],[Marka_i_model]], SEARCH(" ",transport56[[#This Row],[Marka_i_model]]))</f>
        <v xml:space="preserve">Scania </v>
      </c>
    </row>
    <row r="23" spans="1:6" x14ac:dyDescent="0.3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t="str">
        <f>LEFT(transport56[[#This Row],[Marka_i_model]], SEARCH(" ",transport56[[#This Row],[Marka_i_model]]))</f>
        <v xml:space="preserve">Scania </v>
      </c>
    </row>
    <row r="24" spans="1:6" x14ac:dyDescent="0.3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t="str">
        <f>LEFT(transport56[[#This Row],[Marka_i_model]], SEARCH(" ",transport56[[#This Row],[Marka_i_model]]))</f>
        <v xml:space="preserve">Volvo </v>
      </c>
    </row>
    <row r="25" spans="1:6" x14ac:dyDescent="0.3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t="str">
        <f>LEFT(transport56[[#This Row],[Marka_i_model]], SEARCH(" ",transport56[[#This Row],[Marka_i_model]]))</f>
        <v xml:space="preserve">Iveco </v>
      </c>
    </row>
    <row r="26" spans="1:6" x14ac:dyDescent="0.3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t="str">
        <f>LEFT(transport56[[#This Row],[Marka_i_model]], SEARCH(" ",transport56[[#This Row],[Marka_i_model]]))</f>
        <v xml:space="preserve">Volvo </v>
      </c>
    </row>
    <row r="27" spans="1:6" x14ac:dyDescent="0.3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t="str">
        <f>LEFT(transport56[[#This Row],[Marka_i_model]], SEARCH(" ",transport56[[#This Row],[Marka_i_model]]))</f>
        <v xml:space="preserve">Mercedes </v>
      </c>
    </row>
    <row r="28" spans="1:6" x14ac:dyDescent="0.3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t="str">
        <f>LEFT(transport56[[#This Row],[Marka_i_model]], SEARCH(" ",transport56[[#This Row],[Marka_i_model]]))</f>
        <v xml:space="preserve">MAN </v>
      </c>
    </row>
    <row r="29" spans="1:6" x14ac:dyDescent="0.3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t="str">
        <f>LEFT(transport56[[#This Row],[Marka_i_model]], SEARCH(" ",transport56[[#This Row],[Marka_i_model]]))</f>
        <v xml:space="preserve">Volvo </v>
      </c>
    </row>
    <row r="30" spans="1:6" x14ac:dyDescent="0.3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t="str">
        <f>LEFT(transport56[[#This Row],[Marka_i_model]], SEARCH(" ",transport56[[#This Row],[Marka_i_model]]))</f>
        <v xml:space="preserve">Volvo </v>
      </c>
    </row>
    <row r="31" spans="1:6" x14ac:dyDescent="0.3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t="str">
        <f>LEFT(transport56[[#This Row],[Marka_i_model]], SEARCH(" ",transport56[[#This Row],[Marka_i_model]]))</f>
        <v xml:space="preserve">DAF </v>
      </c>
    </row>
    <row r="32" spans="1:6" x14ac:dyDescent="0.3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t="str">
        <f>LEFT(transport56[[#This Row],[Marka_i_model]], SEARCH(" ",transport56[[#This Row],[Marka_i_model]]))</f>
        <v xml:space="preserve">MAN </v>
      </c>
    </row>
    <row r="33" spans="1:6" x14ac:dyDescent="0.3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t="str">
        <f>LEFT(transport56[[#This Row],[Marka_i_model]], SEARCH(" ",transport56[[#This Row],[Marka_i_model]]))</f>
        <v xml:space="preserve">Renault </v>
      </c>
    </row>
    <row r="34" spans="1:6" x14ac:dyDescent="0.3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t="str">
        <f>LEFT(transport56[[#This Row],[Marka_i_model]], SEARCH(" ",transport56[[#This Row],[Marka_i_model]]))</f>
        <v xml:space="preserve">MAN </v>
      </c>
    </row>
    <row r="35" spans="1:6" x14ac:dyDescent="0.3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t="str">
        <f>LEFT(transport56[[#This Row],[Marka_i_model]], SEARCH(" ",transport56[[#This Row],[Marka_i_model]]))</f>
        <v xml:space="preserve">MAN </v>
      </c>
    </row>
    <row r="36" spans="1:6" x14ac:dyDescent="0.3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t="str">
        <f>LEFT(transport56[[#This Row],[Marka_i_model]], SEARCH(" ",transport56[[#This Row],[Marka_i_model]]))</f>
        <v xml:space="preserve">DAF </v>
      </c>
    </row>
    <row r="37" spans="1:6" x14ac:dyDescent="0.3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t="str">
        <f>LEFT(transport56[[#This Row],[Marka_i_model]], SEARCH(" ",transport56[[#This Row],[Marka_i_model]]))</f>
        <v xml:space="preserve">Mercedes </v>
      </c>
    </row>
    <row r="38" spans="1:6" x14ac:dyDescent="0.3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t="str">
        <f>LEFT(transport56[[#This Row],[Marka_i_model]], SEARCH(" ",transport56[[#This Row],[Marka_i_model]]))</f>
        <v xml:space="preserve">Mercedes </v>
      </c>
    </row>
    <row r="39" spans="1:6" x14ac:dyDescent="0.3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t="str">
        <f>LEFT(transport56[[#This Row],[Marka_i_model]], SEARCH(" ",transport56[[#This Row],[Marka_i_model]]))</f>
        <v xml:space="preserve">DAF </v>
      </c>
    </row>
    <row r="40" spans="1:6" x14ac:dyDescent="0.3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t="str">
        <f>LEFT(transport56[[#This Row],[Marka_i_model]], SEARCH(" ",transport56[[#This Row],[Marka_i_model]]))</f>
        <v xml:space="preserve">DAF </v>
      </c>
    </row>
    <row r="41" spans="1:6" x14ac:dyDescent="0.3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t="str">
        <f>LEFT(transport56[[#This Row],[Marka_i_model]], SEARCH(" ",transport56[[#This Row],[Marka_i_model]]))</f>
        <v xml:space="preserve">Volvo </v>
      </c>
    </row>
    <row r="42" spans="1:6" x14ac:dyDescent="0.3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t="str">
        <f>LEFT(transport56[[#This Row],[Marka_i_model]], SEARCH(" ",transport56[[#This Row],[Marka_i_model]]))</f>
        <v xml:space="preserve">Renault </v>
      </c>
    </row>
    <row r="43" spans="1:6" x14ac:dyDescent="0.3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t="str">
        <f>LEFT(transport56[[#This Row],[Marka_i_model]], SEARCH(" ",transport56[[#This Row],[Marka_i_model]]))</f>
        <v xml:space="preserve">Mercedes </v>
      </c>
    </row>
    <row r="44" spans="1:6" x14ac:dyDescent="0.3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t="str">
        <f>LEFT(transport56[[#This Row],[Marka_i_model]], SEARCH(" ",transport56[[#This Row],[Marka_i_model]]))</f>
        <v xml:space="preserve">Iveco </v>
      </c>
    </row>
    <row r="45" spans="1:6" x14ac:dyDescent="0.3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t="str">
        <f>LEFT(transport56[[#This Row],[Marka_i_model]], SEARCH(" ",transport56[[#This Row],[Marka_i_model]]))</f>
        <v xml:space="preserve">Renault </v>
      </c>
    </row>
    <row r="46" spans="1:6" x14ac:dyDescent="0.3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t="str">
        <f>LEFT(transport56[[#This Row],[Marka_i_model]], SEARCH(" ",transport56[[#This Row],[Marka_i_model]]))</f>
        <v xml:space="preserve">Volvo </v>
      </c>
    </row>
    <row r="47" spans="1:6" x14ac:dyDescent="0.3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t="str">
        <f>LEFT(transport56[[#This Row],[Marka_i_model]], SEARCH(" ",transport56[[#This Row],[Marka_i_model]]))</f>
        <v xml:space="preserve">Mercedes </v>
      </c>
    </row>
    <row r="48" spans="1:6" x14ac:dyDescent="0.3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t="str">
        <f>LEFT(transport56[[#This Row],[Marka_i_model]], SEARCH(" ",transport56[[#This Row],[Marka_i_model]]))</f>
        <v xml:space="preserve">MAN </v>
      </c>
    </row>
    <row r="49" spans="1:6" x14ac:dyDescent="0.3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t="str">
        <f>LEFT(transport56[[#This Row],[Marka_i_model]], SEARCH(" ",transport56[[#This Row],[Marka_i_model]]))</f>
        <v xml:space="preserve">DAF </v>
      </c>
    </row>
    <row r="50" spans="1:6" x14ac:dyDescent="0.3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t="str">
        <f>LEFT(transport56[[#This Row],[Marka_i_model]], SEARCH(" ",transport56[[#This Row],[Marka_i_model]]))</f>
        <v xml:space="preserve">MAN </v>
      </c>
    </row>
    <row r="51" spans="1:6" x14ac:dyDescent="0.3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t="str">
        <f>LEFT(transport56[[#This Row],[Marka_i_model]], SEARCH(" ",transport56[[#This Row],[Marka_i_model]]))</f>
        <v xml:space="preserve">DAF </v>
      </c>
    </row>
    <row r="52" spans="1:6" x14ac:dyDescent="0.3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t="str">
        <f>LEFT(transport56[[#This Row],[Marka_i_model]], SEARCH(" ",transport56[[#This Row],[Marka_i_model]]))</f>
        <v xml:space="preserve">Iveco </v>
      </c>
    </row>
    <row r="53" spans="1:6" x14ac:dyDescent="0.3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t="str">
        <f>LEFT(transport56[[#This Row],[Marka_i_model]], SEARCH(" ",transport56[[#This Row],[Marka_i_model]]))</f>
        <v xml:space="preserve">Renault </v>
      </c>
    </row>
    <row r="54" spans="1:6" x14ac:dyDescent="0.3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t="str">
        <f>LEFT(transport56[[#This Row],[Marka_i_model]], SEARCH(" ",transport56[[#This Row],[Marka_i_model]]))</f>
        <v xml:space="preserve">Renault </v>
      </c>
    </row>
    <row r="55" spans="1:6" x14ac:dyDescent="0.3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t="str">
        <f>LEFT(transport56[[#This Row],[Marka_i_model]], SEARCH(" ",transport56[[#This Row],[Marka_i_model]]))</f>
        <v xml:space="preserve">Renault </v>
      </c>
    </row>
    <row r="56" spans="1:6" x14ac:dyDescent="0.3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t="str">
        <f>LEFT(transport56[[#This Row],[Marka_i_model]], SEARCH(" ",transport56[[#This Row],[Marka_i_model]]))</f>
        <v xml:space="preserve">Renault </v>
      </c>
    </row>
    <row r="57" spans="1:6" x14ac:dyDescent="0.3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t="str">
        <f>LEFT(transport56[[#This Row],[Marka_i_model]], SEARCH(" ",transport56[[#This Row],[Marka_i_model]]))</f>
        <v xml:space="preserve">Mercedes </v>
      </c>
    </row>
    <row r="58" spans="1:6" x14ac:dyDescent="0.3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t="str">
        <f>LEFT(transport56[[#This Row],[Marka_i_model]], SEARCH(" ",transport56[[#This Row],[Marka_i_model]]))</f>
        <v xml:space="preserve">Mercedes </v>
      </c>
    </row>
    <row r="59" spans="1:6" x14ac:dyDescent="0.3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t="str">
        <f>LEFT(transport56[[#This Row],[Marka_i_model]], SEARCH(" ",transport56[[#This Row],[Marka_i_model]]))</f>
        <v xml:space="preserve">DAF </v>
      </c>
    </row>
    <row r="60" spans="1:6" x14ac:dyDescent="0.3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t="str">
        <f>LEFT(transport56[[#This Row],[Marka_i_model]], SEARCH(" ",transport56[[#This Row],[Marka_i_model]]))</f>
        <v xml:space="preserve">Renault </v>
      </c>
    </row>
    <row r="61" spans="1:6" x14ac:dyDescent="0.3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t="str">
        <f>LEFT(transport56[[#This Row],[Marka_i_model]], SEARCH(" ",transport56[[#This Row],[Marka_i_model]]))</f>
        <v xml:space="preserve">Renault </v>
      </c>
    </row>
    <row r="62" spans="1:6" x14ac:dyDescent="0.3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t="str">
        <f>LEFT(transport56[[#This Row],[Marka_i_model]], SEARCH(" ",transport56[[#This Row],[Marka_i_model]]))</f>
        <v xml:space="preserve">Renault </v>
      </c>
    </row>
    <row r="63" spans="1:6" x14ac:dyDescent="0.3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t="str">
        <f>LEFT(transport56[[#This Row],[Marka_i_model]], SEARCH(" ",transport56[[#This Row],[Marka_i_model]]))</f>
        <v xml:space="preserve">Renault </v>
      </c>
    </row>
    <row r="64" spans="1:6" x14ac:dyDescent="0.3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t="str">
        <f>LEFT(transport56[[#This Row],[Marka_i_model]], SEARCH(" ",transport56[[#This Row],[Marka_i_model]]))</f>
        <v xml:space="preserve">Mercedes </v>
      </c>
    </row>
    <row r="65" spans="1:6" x14ac:dyDescent="0.3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t="str">
        <f>LEFT(transport56[[#This Row],[Marka_i_model]], SEARCH(" ",transport56[[#This Row],[Marka_i_model]]))</f>
        <v xml:space="preserve">Mercedes </v>
      </c>
    </row>
    <row r="66" spans="1:6" x14ac:dyDescent="0.3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t="str">
        <f>LEFT(transport56[[#This Row],[Marka_i_model]], SEARCH(" ",transport56[[#This Row],[Marka_i_model]]))</f>
        <v xml:space="preserve">Mercedes </v>
      </c>
    </row>
    <row r="67" spans="1:6" x14ac:dyDescent="0.3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t="str">
        <f>LEFT(transport56[[#This Row],[Marka_i_model]], SEARCH(" ",transport56[[#This Row],[Marka_i_model]]))</f>
        <v xml:space="preserve">Mercedes </v>
      </c>
    </row>
    <row r="68" spans="1:6" x14ac:dyDescent="0.3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t="str">
        <f>LEFT(transport56[[#This Row],[Marka_i_model]], SEARCH(" ",transport56[[#This Row],[Marka_i_model]]))</f>
        <v xml:space="preserve">Renault </v>
      </c>
    </row>
    <row r="69" spans="1:6" x14ac:dyDescent="0.3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t="str">
        <f>LEFT(transport56[[#This Row],[Marka_i_model]], SEARCH(" ",transport56[[#This Row],[Marka_i_model]]))</f>
        <v xml:space="preserve">Renault </v>
      </c>
    </row>
    <row r="70" spans="1:6" x14ac:dyDescent="0.3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t="str">
        <f>LEFT(transport56[[#This Row],[Marka_i_model]], SEARCH(" ",transport56[[#This Row],[Marka_i_model]]))</f>
        <v xml:space="preserve">DAF </v>
      </c>
    </row>
    <row r="71" spans="1:6" x14ac:dyDescent="0.3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t="str">
        <f>LEFT(transport56[[#This Row],[Marka_i_model]], SEARCH(" ",transport56[[#This Row],[Marka_i_model]]))</f>
        <v xml:space="preserve">Scania </v>
      </c>
    </row>
    <row r="72" spans="1:6" x14ac:dyDescent="0.3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t="str">
        <f>LEFT(transport56[[#This Row],[Marka_i_model]], SEARCH(" ",transport56[[#This Row],[Marka_i_model]]))</f>
        <v xml:space="preserve">Scania </v>
      </c>
    </row>
    <row r="73" spans="1:6" x14ac:dyDescent="0.3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t="str">
        <f>LEFT(transport56[[#This Row],[Marka_i_model]], SEARCH(" ",transport56[[#This Row],[Marka_i_model]]))</f>
        <v xml:space="preserve">Scania </v>
      </c>
    </row>
    <row r="74" spans="1:6" x14ac:dyDescent="0.3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t="str">
        <f>LEFT(transport56[[#This Row],[Marka_i_model]], SEARCH(" ",transport56[[#This Row],[Marka_i_model]]))</f>
        <v xml:space="preserve">Scania </v>
      </c>
    </row>
    <row r="75" spans="1:6" x14ac:dyDescent="0.3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t="str">
        <f>LEFT(transport56[[#This Row],[Marka_i_model]], SEARCH(" ",transport56[[#This Row],[Marka_i_model]]))</f>
        <v xml:space="preserve">Scania </v>
      </c>
    </row>
    <row r="76" spans="1:6" x14ac:dyDescent="0.3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t="str">
        <f>LEFT(transport56[[#This Row],[Marka_i_model]], SEARCH(" ",transport56[[#This Row],[Marka_i_model]]))</f>
        <v xml:space="preserve">Scania </v>
      </c>
    </row>
    <row r="77" spans="1:6" x14ac:dyDescent="0.3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t="str">
        <f>LEFT(transport56[[#This Row],[Marka_i_model]], SEARCH(" ",transport56[[#This Row],[Marka_i_model]]))</f>
        <v xml:space="preserve">DAF </v>
      </c>
    </row>
    <row r="78" spans="1:6" x14ac:dyDescent="0.3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t="str">
        <f>LEFT(transport56[[#This Row],[Marka_i_model]], SEARCH(" ",transport56[[#This Row],[Marka_i_model]]))</f>
        <v xml:space="preserve">DAF </v>
      </c>
    </row>
    <row r="79" spans="1:6" x14ac:dyDescent="0.3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t="str">
        <f>LEFT(transport56[[#This Row],[Marka_i_model]], SEARCH(" ",transport56[[#This Row],[Marka_i_model]]))</f>
        <v xml:space="preserve">Volvo </v>
      </c>
    </row>
    <row r="80" spans="1:6" x14ac:dyDescent="0.3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t="str">
        <f>LEFT(transport56[[#This Row],[Marka_i_model]], SEARCH(" ",transport56[[#This Row],[Marka_i_model]]))</f>
        <v xml:space="preserve">Renault </v>
      </c>
    </row>
    <row r="81" spans="1:6" x14ac:dyDescent="0.3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t="str">
        <f>LEFT(transport56[[#This Row],[Marka_i_model]], SEARCH(" ",transport56[[#This Row],[Marka_i_model]]))</f>
        <v xml:space="preserve">Iveco </v>
      </c>
    </row>
    <row r="82" spans="1:6" x14ac:dyDescent="0.3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t="str">
        <f>LEFT(transport56[[#This Row],[Marka_i_model]], SEARCH(" ",transport56[[#This Row],[Marka_i_model]]))</f>
        <v xml:space="preserve">Volvo </v>
      </c>
    </row>
    <row r="83" spans="1:6" x14ac:dyDescent="0.3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t="str">
        <f>LEFT(transport56[[#This Row],[Marka_i_model]], SEARCH(" ",transport56[[#This Row],[Marka_i_model]]))</f>
        <v xml:space="preserve">DAF </v>
      </c>
    </row>
    <row r="84" spans="1:6" x14ac:dyDescent="0.3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t="str">
        <f>LEFT(transport56[[#This Row],[Marka_i_model]], SEARCH(" ",transport56[[#This Row],[Marka_i_model]]))</f>
        <v xml:space="preserve">MAN </v>
      </c>
    </row>
    <row r="85" spans="1:6" x14ac:dyDescent="0.3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t="str">
        <f>LEFT(transport56[[#This Row],[Marka_i_model]], SEARCH(" ",transport56[[#This Row],[Marka_i_model]]))</f>
        <v xml:space="preserve">Iveco </v>
      </c>
    </row>
    <row r="86" spans="1:6" x14ac:dyDescent="0.3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t="str">
        <f>LEFT(transport56[[#This Row],[Marka_i_model]], SEARCH(" ",transport56[[#This Row],[Marka_i_model]]))</f>
        <v xml:space="preserve">Iveco </v>
      </c>
    </row>
    <row r="87" spans="1:6" x14ac:dyDescent="0.3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t="str">
        <f>LEFT(transport56[[#This Row],[Marka_i_model]], SEARCH(" ",transport56[[#This Row],[Marka_i_model]]))</f>
        <v xml:space="preserve">Renault </v>
      </c>
    </row>
    <row r="88" spans="1:6" x14ac:dyDescent="0.3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t="str">
        <f>LEFT(transport56[[#This Row],[Marka_i_model]], SEARCH(" ",transport56[[#This Row],[Marka_i_model]]))</f>
        <v xml:space="preserve">Scania </v>
      </c>
    </row>
    <row r="89" spans="1:6" x14ac:dyDescent="0.3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t="str">
        <f>LEFT(transport56[[#This Row],[Marka_i_model]], SEARCH(" ",transport56[[#This Row],[Marka_i_model]]))</f>
        <v xml:space="preserve">Scania </v>
      </c>
    </row>
    <row r="90" spans="1:6" x14ac:dyDescent="0.3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t="str">
        <f>LEFT(transport56[[#This Row],[Marka_i_model]], SEARCH(" ",transport56[[#This Row],[Marka_i_model]]))</f>
        <v xml:space="preserve">Scania </v>
      </c>
    </row>
    <row r="91" spans="1:6" x14ac:dyDescent="0.3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t="str">
        <f>LEFT(transport56[[#This Row],[Marka_i_model]], SEARCH(" ",transport56[[#This Row],[Marka_i_model]]))</f>
        <v xml:space="preserve">Scania </v>
      </c>
    </row>
    <row r="92" spans="1:6" x14ac:dyDescent="0.3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t="str">
        <f>LEFT(transport56[[#This Row],[Marka_i_model]], SEARCH(" ",transport56[[#This Row],[Marka_i_model]]))</f>
        <v xml:space="preserve">Scania </v>
      </c>
    </row>
    <row r="93" spans="1:6" x14ac:dyDescent="0.3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t="str">
        <f>LEFT(transport56[[#This Row],[Marka_i_model]], SEARCH(" ",transport56[[#This Row],[Marka_i_model]]))</f>
        <v xml:space="preserve">Volvo </v>
      </c>
    </row>
    <row r="94" spans="1:6" x14ac:dyDescent="0.3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t="str">
        <f>LEFT(transport56[[#This Row],[Marka_i_model]], SEARCH(" ",transport56[[#This Row],[Marka_i_model]]))</f>
        <v xml:space="preserve">MAN </v>
      </c>
    </row>
    <row r="95" spans="1:6" x14ac:dyDescent="0.3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t="str">
        <f>LEFT(transport56[[#This Row],[Marka_i_model]], SEARCH(" ",transport56[[#This Row],[Marka_i_model]]))</f>
        <v xml:space="preserve">Volvo </v>
      </c>
    </row>
    <row r="96" spans="1:6" x14ac:dyDescent="0.3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t="str">
        <f>LEFT(transport56[[#This Row],[Marka_i_model]], SEARCH(" ",transport56[[#This Row],[Marka_i_model]]))</f>
        <v xml:space="preserve">MAN </v>
      </c>
    </row>
    <row r="97" spans="1:6" x14ac:dyDescent="0.3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t="str">
        <f>LEFT(transport56[[#This Row],[Marka_i_model]], SEARCH(" ",transport56[[#This Row],[Marka_i_model]]))</f>
        <v xml:space="preserve">Renault </v>
      </c>
    </row>
    <row r="98" spans="1:6" x14ac:dyDescent="0.3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t="str">
        <f>LEFT(transport56[[#This Row],[Marka_i_model]], SEARCH(" ",transport56[[#This Row],[Marka_i_model]]))</f>
        <v xml:space="preserve">DAF </v>
      </c>
    </row>
    <row r="99" spans="1:6" x14ac:dyDescent="0.3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t="str">
        <f>LEFT(transport56[[#This Row],[Marka_i_model]], SEARCH(" ",transport56[[#This Row],[Marka_i_model]]))</f>
        <v xml:space="preserve">DAF </v>
      </c>
    </row>
    <row r="100" spans="1:6" x14ac:dyDescent="0.3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t="str">
        <f>LEFT(transport56[[#This Row],[Marka_i_model]], SEARCH(" ",transport56[[#This Row],[Marka_i_model]]))</f>
        <v xml:space="preserve">DAF </v>
      </c>
    </row>
    <row r="101" spans="1:6" x14ac:dyDescent="0.3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t="str">
        <f>LEFT(transport56[[#This Row],[Marka_i_model]], SEARCH(" ",transport56[[#This Row],[Marka_i_model]]))</f>
        <v xml:space="preserve">DAF </v>
      </c>
    </row>
    <row r="102" spans="1:6" x14ac:dyDescent="0.3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t="str">
        <f>LEFT(transport56[[#This Row],[Marka_i_model]], SEARCH(" ",transport56[[#This Row],[Marka_i_model]]))</f>
        <v xml:space="preserve">DAF </v>
      </c>
    </row>
    <row r="103" spans="1:6" x14ac:dyDescent="0.3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t="str">
        <f>LEFT(transport56[[#This Row],[Marka_i_model]], SEARCH(" ",transport56[[#This Row],[Marka_i_model]]))</f>
        <v xml:space="preserve">Mercedes </v>
      </c>
    </row>
    <row r="104" spans="1:6" x14ac:dyDescent="0.3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t="str">
        <f>LEFT(transport56[[#This Row],[Marka_i_model]], SEARCH(" ",transport56[[#This Row],[Marka_i_model]]))</f>
        <v xml:space="preserve">DAF </v>
      </c>
    </row>
    <row r="105" spans="1:6" x14ac:dyDescent="0.3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t="str">
        <f>LEFT(transport56[[#This Row],[Marka_i_model]], SEARCH(" ",transport56[[#This Row],[Marka_i_model]]))</f>
        <v xml:space="preserve">Scania </v>
      </c>
    </row>
    <row r="106" spans="1:6" x14ac:dyDescent="0.3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t="str">
        <f>LEFT(transport56[[#This Row],[Marka_i_model]], SEARCH(" ",transport56[[#This Row],[Marka_i_model]]))</f>
        <v xml:space="preserve">Scania </v>
      </c>
    </row>
    <row r="107" spans="1:6" x14ac:dyDescent="0.3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t="str">
        <f>LEFT(transport56[[#This Row],[Marka_i_model]], SEARCH(" ",transport56[[#This Row],[Marka_i_model]]))</f>
        <v xml:space="preserve">DAF </v>
      </c>
    </row>
    <row r="108" spans="1:6" x14ac:dyDescent="0.3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t="str">
        <f>LEFT(transport56[[#This Row],[Marka_i_model]], SEARCH(" ",transport56[[#This Row],[Marka_i_model]]))</f>
        <v xml:space="preserve">DAF </v>
      </c>
    </row>
    <row r="109" spans="1:6" x14ac:dyDescent="0.3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t="str">
        <f>LEFT(transport56[[#This Row],[Marka_i_model]], SEARCH(" ",transport56[[#This Row],[Marka_i_model]]))</f>
        <v xml:space="preserve">MAN </v>
      </c>
    </row>
    <row r="110" spans="1:6" x14ac:dyDescent="0.3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t="str">
        <f>LEFT(transport56[[#This Row],[Marka_i_model]], SEARCH(" ",transport56[[#This Row],[Marka_i_model]]))</f>
        <v xml:space="preserve">DAF </v>
      </c>
    </row>
    <row r="111" spans="1:6" x14ac:dyDescent="0.3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t="str">
        <f>LEFT(transport56[[#This Row],[Marka_i_model]], SEARCH(" ",transport56[[#This Row],[Marka_i_model]]))</f>
        <v xml:space="preserve">DAF </v>
      </c>
    </row>
    <row r="112" spans="1:6" x14ac:dyDescent="0.3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t="str">
        <f>LEFT(transport56[[#This Row],[Marka_i_model]], SEARCH(" ",transport56[[#This Row],[Marka_i_model]]))</f>
        <v xml:space="preserve">DAF </v>
      </c>
    </row>
    <row r="113" spans="1:6" x14ac:dyDescent="0.3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t="str">
        <f>LEFT(transport56[[#This Row],[Marka_i_model]], SEARCH(" ",transport56[[#This Row],[Marka_i_model]]))</f>
        <v xml:space="preserve">DAF </v>
      </c>
    </row>
    <row r="114" spans="1:6" x14ac:dyDescent="0.3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t="str">
        <f>LEFT(transport56[[#This Row],[Marka_i_model]], SEARCH(" ",transport56[[#This Row],[Marka_i_model]]))</f>
        <v xml:space="preserve">DAF </v>
      </c>
    </row>
    <row r="115" spans="1:6" x14ac:dyDescent="0.3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t="str">
        <f>LEFT(transport56[[#This Row],[Marka_i_model]], SEARCH(" ",transport56[[#This Row],[Marka_i_model]]))</f>
        <v xml:space="preserve">DAF </v>
      </c>
    </row>
    <row r="116" spans="1:6" x14ac:dyDescent="0.3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t="str">
        <f>LEFT(transport56[[#This Row],[Marka_i_model]], SEARCH(" ",transport56[[#This Row],[Marka_i_model]]))</f>
        <v xml:space="preserve">DAF </v>
      </c>
    </row>
    <row r="117" spans="1:6" x14ac:dyDescent="0.3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t="str">
        <f>LEFT(transport56[[#This Row],[Marka_i_model]], SEARCH(" ",transport56[[#This Row],[Marka_i_model]]))</f>
        <v xml:space="preserve">DAF </v>
      </c>
    </row>
    <row r="118" spans="1:6" x14ac:dyDescent="0.3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t="str">
        <f>LEFT(transport56[[#This Row],[Marka_i_model]], SEARCH(" ",transport56[[#This Row],[Marka_i_model]]))</f>
        <v xml:space="preserve">MAN </v>
      </c>
    </row>
    <row r="119" spans="1:6" x14ac:dyDescent="0.3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t="str">
        <f>LEFT(transport56[[#This Row],[Marka_i_model]], SEARCH(" ",transport56[[#This Row],[Marka_i_model]]))</f>
        <v xml:space="preserve">MAN </v>
      </c>
    </row>
    <row r="120" spans="1:6" x14ac:dyDescent="0.3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t="str">
        <f>LEFT(transport56[[#This Row],[Marka_i_model]], SEARCH(" ",transport56[[#This Row],[Marka_i_model]]))</f>
        <v xml:space="preserve">MAN </v>
      </c>
    </row>
    <row r="121" spans="1:6" x14ac:dyDescent="0.3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t="str">
        <f>LEFT(transport56[[#This Row],[Marka_i_model]], SEARCH(" ",transport56[[#This Row],[Marka_i_model]]))</f>
        <v xml:space="preserve">MAN </v>
      </c>
    </row>
    <row r="122" spans="1:6" x14ac:dyDescent="0.3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t="str">
        <f>LEFT(transport56[[#This Row],[Marka_i_model]], SEARCH(" ",transport56[[#This Row],[Marka_i_model]]))</f>
        <v xml:space="preserve">MAN </v>
      </c>
    </row>
    <row r="123" spans="1:6" x14ac:dyDescent="0.3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t="str">
        <f>LEFT(transport56[[#This Row],[Marka_i_model]], SEARCH(" ",transport56[[#This Row],[Marka_i_model]]))</f>
        <v xml:space="preserve">MAN </v>
      </c>
    </row>
    <row r="124" spans="1:6" x14ac:dyDescent="0.3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t="str">
        <f>LEFT(transport56[[#This Row],[Marka_i_model]], SEARCH(" ",transport56[[#This Row],[Marka_i_model]]))</f>
        <v xml:space="preserve">Mercedes </v>
      </c>
    </row>
    <row r="125" spans="1:6" x14ac:dyDescent="0.3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t="str">
        <f>LEFT(transport56[[#This Row],[Marka_i_model]], SEARCH(" ",transport56[[#This Row],[Marka_i_model]]))</f>
        <v xml:space="preserve">DAF </v>
      </c>
    </row>
    <row r="126" spans="1:6" x14ac:dyDescent="0.3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t="str">
        <f>LEFT(transport56[[#This Row],[Marka_i_model]], SEARCH(" ",transport56[[#This Row],[Marka_i_model]]))</f>
        <v xml:space="preserve">DAF </v>
      </c>
    </row>
    <row r="127" spans="1:6" x14ac:dyDescent="0.3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t="str">
        <f>LEFT(transport56[[#This Row],[Marka_i_model]], SEARCH(" ",transport56[[#This Row],[Marka_i_model]]))</f>
        <v xml:space="preserve">DAF </v>
      </c>
    </row>
    <row r="128" spans="1:6" x14ac:dyDescent="0.3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t="str">
        <f>LEFT(transport56[[#This Row],[Marka_i_model]], SEARCH(" ",transport56[[#This Row],[Marka_i_model]]))</f>
        <v xml:space="preserve">MAN </v>
      </c>
    </row>
    <row r="129" spans="1:6" x14ac:dyDescent="0.3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t="str">
        <f>LEFT(transport56[[#This Row],[Marka_i_model]], SEARCH(" ",transport56[[#This Row],[Marka_i_model]]))</f>
        <v xml:space="preserve">Mercedes </v>
      </c>
    </row>
    <row r="130" spans="1:6" x14ac:dyDescent="0.3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t="str">
        <f>LEFT(transport56[[#This Row],[Marka_i_model]], SEARCH(" ",transport56[[#This Row],[Marka_i_model]]))</f>
        <v xml:space="preserve">Mercedes </v>
      </c>
    </row>
    <row r="131" spans="1:6" x14ac:dyDescent="0.3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t="str">
        <f>LEFT(transport56[[#This Row],[Marka_i_model]], SEARCH(" ",transport56[[#This Row],[Marka_i_model]]))</f>
        <v xml:space="preserve">Volvo </v>
      </c>
    </row>
    <row r="132" spans="1:6" x14ac:dyDescent="0.3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t="str">
        <f>LEFT(transport56[[#This Row],[Marka_i_model]], SEARCH(" ",transport56[[#This Row],[Marka_i_model]]))</f>
        <v xml:space="preserve">Volvo </v>
      </c>
    </row>
    <row r="133" spans="1:6" x14ac:dyDescent="0.3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t="str">
        <f>LEFT(transport56[[#This Row],[Marka_i_model]], SEARCH(" ",transport56[[#This Row],[Marka_i_model]]))</f>
        <v xml:space="preserve">Volvo </v>
      </c>
    </row>
    <row r="134" spans="1:6" x14ac:dyDescent="0.3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t="str">
        <f>LEFT(transport56[[#This Row],[Marka_i_model]], SEARCH(" ",transport56[[#This Row],[Marka_i_model]]))</f>
        <v xml:space="preserve">Volvo </v>
      </c>
    </row>
    <row r="135" spans="1:6" x14ac:dyDescent="0.3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t="str">
        <f>LEFT(transport56[[#This Row],[Marka_i_model]], SEARCH(" ",transport56[[#This Row],[Marka_i_model]]))</f>
        <v xml:space="preserve">Volvo 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1AC3-1DEC-4585-83D4-EC254A6FA88C}">
  <dimension ref="A1:L135"/>
  <sheetViews>
    <sheetView zoomScale="55" zoomScaleNormal="55" workbookViewId="0">
      <selection activeCell="L3" sqref="L1:L3"/>
    </sheetView>
  </sheetViews>
  <sheetFormatPr defaultRowHeight="14.5" x14ac:dyDescent="0.35"/>
  <cols>
    <col min="1" max="1" width="17" bestFit="1" customWidth="1"/>
    <col min="2" max="2" width="15.26953125" hidden="1" customWidth="1"/>
    <col min="3" max="3" width="14.36328125" bestFit="1" customWidth="1"/>
    <col min="4" max="4" width="17" bestFit="1" customWidth="1"/>
    <col min="5" max="5" width="10.1796875" hidden="1" customWidth="1"/>
    <col min="6" max="6" width="25.6328125" hidden="1" customWidth="1"/>
    <col min="7" max="8" width="0" hidden="1" customWidth="1"/>
    <col min="9" max="9" width="23.26953125" hidden="1" customWidth="1"/>
    <col min="10" max="10" width="0" hidden="1" customWidth="1"/>
    <col min="11" max="11" width="8.7265625" style="3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178</v>
      </c>
      <c r="H1" s="4" t="s">
        <v>179</v>
      </c>
      <c r="I1" s="4" t="s">
        <v>181</v>
      </c>
      <c r="J1" s="4" t="s">
        <v>180</v>
      </c>
      <c r="K1" s="4" t="s">
        <v>182</v>
      </c>
      <c r="L1" s="7"/>
    </row>
    <row r="2" spans="1:12" x14ac:dyDescent="0.35">
      <c r="A2" s="5" t="s">
        <v>50</v>
      </c>
      <c r="B2" s="4">
        <v>2010</v>
      </c>
      <c r="C2" s="4">
        <v>37000</v>
      </c>
      <c r="D2" s="5" t="s">
        <v>64</v>
      </c>
      <c r="E2" s="4">
        <v>978000</v>
      </c>
      <c r="F2" s="6">
        <v>42309</v>
      </c>
      <c r="G2" s="4">
        <f>2017-transport4[[#This Row],[Rok_produkcji]]</f>
        <v>7</v>
      </c>
      <c r="H2" s="4">
        <f>transport4[[#This Row],[Cena_zakupu]]*transport4[[#This Row],[2017]]*0.05</f>
        <v>12950</v>
      </c>
      <c r="I2" s="4">
        <f>TRUNC(transport4[[#This Row],[Przebieg]]/100000)</f>
        <v>9</v>
      </c>
      <c r="J2" s="4">
        <f>0.02*transport4[[#This Row],[prebieg w 100 000]]*transport4[[#This Row],[Cena_zakupu]]</f>
        <v>6660</v>
      </c>
      <c r="K2" s="4">
        <f>transport4[[#This Row],[Cena_zakupu]]-transport4[[#This Row],[uplyw]]-transport4[[#This Row],[zuzycie]]</f>
        <v>17390</v>
      </c>
      <c r="L2" s="7"/>
    </row>
    <row r="3" spans="1:12" x14ac:dyDescent="0.35">
      <c r="A3" s="1" t="s">
        <v>6</v>
      </c>
      <c r="B3">
        <v>2006</v>
      </c>
      <c r="C3">
        <v>85900</v>
      </c>
      <c r="D3" s="1" t="s">
        <v>7</v>
      </c>
      <c r="E3">
        <v>1200655</v>
      </c>
      <c r="F3" s="2">
        <v>42035</v>
      </c>
      <c r="G3">
        <f>2017-transport4[[#This Row],[Rok_produkcji]]</f>
        <v>11</v>
      </c>
      <c r="H3">
        <f>transport4[[#This Row],[Cena_zakupu]]*transport4[[#This Row],[2017]]*0.05</f>
        <v>47245</v>
      </c>
      <c r="I3">
        <f>TRUNC(transport4[[#This Row],[Przebieg]]/100000)</f>
        <v>12</v>
      </c>
      <c r="J3">
        <f>0.02*transport4[[#This Row],[prebieg w 100 000]]*transport4[[#This Row],[Cena_zakupu]]</f>
        <v>20616</v>
      </c>
      <c r="K3" s="3">
        <f>transport4[[#This Row],[Cena_zakupu]]-transport4[[#This Row],[uplyw]]-transport4[[#This Row],[zuzycie]]</f>
        <v>18039</v>
      </c>
      <c r="L3" s="7"/>
    </row>
    <row r="4" spans="1:12" x14ac:dyDescent="0.35">
      <c r="A4" s="1" t="s">
        <v>6</v>
      </c>
      <c r="B4">
        <v>2006</v>
      </c>
      <c r="C4">
        <v>85900</v>
      </c>
      <c r="D4" s="1" t="s">
        <v>8</v>
      </c>
      <c r="E4">
        <v>1068570</v>
      </c>
      <c r="F4" s="2">
        <v>42029</v>
      </c>
      <c r="G4">
        <f>2017-transport4[[#This Row],[Rok_produkcji]]</f>
        <v>11</v>
      </c>
      <c r="H4">
        <f>transport4[[#This Row],[Cena_zakupu]]*transport4[[#This Row],[2017]]*0.05</f>
        <v>47245</v>
      </c>
      <c r="I4">
        <f>TRUNC(transport4[[#This Row],[Przebieg]]/100000)</f>
        <v>10</v>
      </c>
      <c r="J4">
        <f>0.02*transport4[[#This Row],[prebieg w 100 000]]*transport4[[#This Row],[Cena_zakupu]]</f>
        <v>17180</v>
      </c>
      <c r="K4" s="3">
        <f>transport4[[#This Row],[Cena_zakupu]]-transport4[[#This Row],[uplyw]]-transport4[[#This Row],[zuzycie]]</f>
        <v>21475</v>
      </c>
    </row>
    <row r="5" spans="1:12" x14ac:dyDescent="0.35">
      <c r="A5" s="1" t="s">
        <v>50</v>
      </c>
      <c r="B5">
        <v>2011</v>
      </c>
      <c r="C5">
        <v>38000</v>
      </c>
      <c r="D5" s="1" t="s">
        <v>90</v>
      </c>
      <c r="E5">
        <v>574000</v>
      </c>
      <c r="F5" s="2">
        <v>42309</v>
      </c>
      <c r="G5">
        <f>2017-transport4[[#This Row],[Rok_produkcji]]</f>
        <v>6</v>
      </c>
      <c r="H5">
        <f>transport4[[#This Row],[Cena_zakupu]]*transport4[[#This Row],[2017]]*0.05</f>
        <v>11400</v>
      </c>
      <c r="I5">
        <f>TRUNC(transport4[[#This Row],[Przebieg]]/100000)</f>
        <v>5</v>
      </c>
      <c r="J5">
        <f>0.02*transport4[[#This Row],[prebieg w 100 000]]*transport4[[#This Row],[Cena_zakupu]]</f>
        <v>3800</v>
      </c>
      <c r="K5" s="3">
        <f>transport4[[#This Row],[Cena_zakupu]]-transport4[[#This Row],[uplyw]]-transport4[[#This Row],[zuzycie]]</f>
        <v>22800</v>
      </c>
    </row>
    <row r="6" spans="1:12" x14ac:dyDescent="0.35">
      <c r="A6" s="1" t="s">
        <v>6</v>
      </c>
      <c r="B6">
        <v>2006</v>
      </c>
      <c r="C6">
        <v>85900</v>
      </c>
      <c r="D6" s="1" t="s">
        <v>9</v>
      </c>
      <c r="E6">
        <v>998704</v>
      </c>
      <c r="F6" s="2">
        <v>42028</v>
      </c>
      <c r="G6">
        <f>2017-transport4[[#This Row],[Rok_produkcji]]</f>
        <v>11</v>
      </c>
      <c r="H6">
        <f>transport4[[#This Row],[Cena_zakupu]]*transport4[[#This Row],[2017]]*0.05</f>
        <v>47245</v>
      </c>
      <c r="I6">
        <f>TRUNC(transport4[[#This Row],[Przebieg]]/100000)</f>
        <v>9</v>
      </c>
      <c r="J6">
        <f>0.02*transport4[[#This Row],[prebieg w 100 000]]*transport4[[#This Row],[Cena_zakupu]]</f>
        <v>15462</v>
      </c>
      <c r="K6" s="3">
        <f>transport4[[#This Row],[Cena_zakupu]]-transport4[[#This Row],[uplyw]]-transport4[[#This Row],[zuzycie]]</f>
        <v>23193</v>
      </c>
    </row>
    <row r="7" spans="1:12" x14ac:dyDescent="0.35">
      <c r="A7" s="1" t="s">
        <v>6</v>
      </c>
      <c r="B7">
        <v>2006</v>
      </c>
      <c r="C7">
        <v>85900</v>
      </c>
      <c r="D7" s="1" t="s">
        <v>10</v>
      </c>
      <c r="E7">
        <v>936780</v>
      </c>
      <c r="F7" s="2">
        <v>42028</v>
      </c>
      <c r="G7">
        <f>2017-transport4[[#This Row],[Rok_produkcji]]</f>
        <v>11</v>
      </c>
      <c r="H7">
        <f>transport4[[#This Row],[Cena_zakupu]]*transport4[[#This Row],[2017]]*0.05</f>
        <v>47245</v>
      </c>
      <c r="I7">
        <f>TRUNC(transport4[[#This Row],[Przebieg]]/100000)</f>
        <v>9</v>
      </c>
      <c r="J7">
        <f>0.02*transport4[[#This Row],[prebieg w 100 000]]*transport4[[#This Row],[Cena_zakupu]]</f>
        <v>15462</v>
      </c>
      <c r="K7" s="3">
        <f>transport4[[#This Row],[Cena_zakupu]]-transport4[[#This Row],[uplyw]]-transport4[[#This Row],[zuzycie]]</f>
        <v>23193</v>
      </c>
    </row>
    <row r="8" spans="1:12" x14ac:dyDescent="0.35">
      <c r="A8" s="1" t="s">
        <v>50</v>
      </c>
      <c r="B8">
        <v>2010</v>
      </c>
      <c r="C8">
        <v>40830</v>
      </c>
      <c r="D8" s="1" t="s">
        <v>65</v>
      </c>
      <c r="E8">
        <v>326000</v>
      </c>
      <c r="F8" s="2">
        <v>42062</v>
      </c>
      <c r="G8">
        <f>2017-transport4[[#This Row],[Rok_produkcji]]</f>
        <v>7</v>
      </c>
      <c r="H8">
        <f>transport4[[#This Row],[Cena_zakupu]]*transport4[[#This Row],[2017]]*0.05</f>
        <v>14290.5</v>
      </c>
      <c r="I8">
        <f>TRUNC(transport4[[#This Row],[Przebieg]]/100000)</f>
        <v>3</v>
      </c>
      <c r="J8">
        <f>0.02*transport4[[#This Row],[prebieg w 100 000]]*transport4[[#This Row],[Cena_zakupu]]</f>
        <v>2449.7999999999997</v>
      </c>
      <c r="K8" s="3">
        <f>transport4[[#This Row],[Cena_zakupu]]-transport4[[#This Row],[uplyw]]-transport4[[#This Row],[zuzycie]]</f>
        <v>24089.7</v>
      </c>
    </row>
    <row r="9" spans="1:12" x14ac:dyDescent="0.35">
      <c r="A9" s="1" t="s">
        <v>6</v>
      </c>
      <c r="B9">
        <v>2006</v>
      </c>
      <c r="C9">
        <v>85900</v>
      </c>
      <c r="D9" s="1" t="s">
        <v>11</v>
      </c>
      <c r="E9">
        <v>870233</v>
      </c>
      <c r="F9" s="2">
        <v>42034</v>
      </c>
      <c r="G9">
        <f>2017-transport4[[#This Row],[Rok_produkcji]]</f>
        <v>11</v>
      </c>
      <c r="H9">
        <f>transport4[[#This Row],[Cena_zakupu]]*transport4[[#This Row],[2017]]*0.05</f>
        <v>47245</v>
      </c>
      <c r="I9">
        <f>TRUNC(transport4[[#This Row],[Przebieg]]/100000)</f>
        <v>8</v>
      </c>
      <c r="J9">
        <f>0.02*transport4[[#This Row],[prebieg w 100 000]]*transport4[[#This Row],[Cena_zakupu]]</f>
        <v>13744</v>
      </c>
      <c r="K9" s="3">
        <f>transport4[[#This Row],[Cena_zakupu]]-transport4[[#This Row],[uplyw]]-transport4[[#This Row],[zuzycie]]</f>
        <v>24911</v>
      </c>
    </row>
    <row r="10" spans="1:12" x14ac:dyDescent="0.35">
      <c r="A10" s="1" t="s">
        <v>16</v>
      </c>
      <c r="B10">
        <v>2008</v>
      </c>
      <c r="C10">
        <v>49411</v>
      </c>
      <c r="D10" s="1" t="s">
        <v>17</v>
      </c>
      <c r="E10">
        <v>186000</v>
      </c>
      <c r="F10" s="2">
        <v>42210</v>
      </c>
      <c r="G10">
        <f>2017-transport4[[#This Row],[Rok_produkcji]]</f>
        <v>9</v>
      </c>
      <c r="H10">
        <f>transport4[[#This Row],[Cena_zakupu]]*transport4[[#This Row],[2017]]*0.05</f>
        <v>22234.95</v>
      </c>
      <c r="I10">
        <f>TRUNC(transport4[[#This Row],[Przebieg]]/100000)</f>
        <v>1</v>
      </c>
      <c r="J10">
        <f>0.02*transport4[[#This Row],[prebieg w 100 000]]*transport4[[#This Row],[Cena_zakupu]]</f>
        <v>988.22</v>
      </c>
      <c r="K10" s="3">
        <f>transport4[[#This Row],[Cena_zakupu]]-transport4[[#This Row],[uplyw]]-transport4[[#This Row],[zuzycie]]</f>
        <v>26187.829999999998</v>
      </c>
    </row>
    <row r="11" spans="1:12" x14ac:dyDescent="0.35">
      <c r="A11" s="1" t="s">
        <v>50</v>
      </c>
      <c r="B11">
        <v>2012</v>
      </c>
      <c r="C11">
        <v>39830</v>
      </c>
      <c r="D11" s="1" t="s">
        <v>111</v>
      </c>
      <c r="E11">
        <v>330000</v>
      </c>
      <c r="F11" s="2">
        <v>42062</v>
      </c>
      <c r="G11">
        <f>2017-transport4[[#This Row],[Rok_produkcji]]</f>
        <v>5</v>
      </c>
      <c r="H11">
        <f>transport4[[#This Row],[Cena_zakupu]]*transport4[[#This Row],[2017]]*0.05</f>
        <v>9957.5</v>
      </c>
      <c r="I11">
        <f>TRUNC(transport4[[#This Row],[Przebieg]]/100000)</f>
        <v>3</v>
      </c>
      <c r="J11">
        <f>0.02*transport4[[#This Row],[prebieg w 100 000]]*transport4[[#This Row],[Cena_zakupu]]</f>
        <v>2389.7999999999997</v>
      </c>
      <c r="K11" s="3">
        <f>transport4[[#This Row],[Cena_zakupu]]-transport4[[#This Row],[uplyw]]-transport4[[#This Row],[zuzycie]]</f>
        <v>27482.7</v>
      </c>
    </row>
    <row r="12" spans="1:12" x14ac:dyDescent="0.35">
      <c r="A12" s="1" t="s">
        <v>16</v>
      </c>
      <c r="B12">
        <v>2009</v>
      </c>
      <c r="C12">
        <v>48411</v>
      </c>
      <c r="D12" s="1" t="s">
        <v>24</v>
      </c>
      <c r="E12">
        <v>190000</v>
      </c>
      <c r="F12" s="2">
        <v>42210</v>
      </c>
      <c r="G12">
        <f>2017-transport4[[#This Row],[Rok_produkcji]]</f>
        <v>8</v>
      </c>
      <c r="H12">
        <f>transport4[[#This Row],[Cena_zakupu]]*transport4[[#This Row],[2017]]*0.05</f>
        <v>19364.400000000001</v>
      </c>
      <c r="I12">
        <f>TRUNC(transport4[[#This Row],[Przebieg]]/100000)</f>
        <v>1</v>
      </c>
      <c r="J12">
        <f>0.02*transport4[[#This Row],[prebieg w 100 000]]*transport4[[#This Row],[Cena_zakupu]]</f>
        <v>968.22</v>
      </c>
      <c r="K12" s="3">
        <f>transport4[[#This Row],[Cena_zakupu]]-transport4[[#This Row],[uplyw]]-transport4[[#This Row],[zuzycie]]</f>
        <v>28078.379999999997</v>
      </c>
    </row>
    <row r="13" spans="1:12" x14ac:dyDescent="0.35">
      <c r="A13" s="1" t="s">
        <v>18</v>
      </c>
      <c r="B13">
        <v>2008</v>
      </c>
      <c r="C13">
        <v>58000</v>
      </c>
      <c r="D13" s="1" t="s">
        <v>19</v>
      </c>
      <c r="E13">
        <v>306000</v>
      </c>
      <c r="F13" s="2">
        <v>42271</v>
      </c>
      <c r="G13">
        <f>2017-transport4[[#This Row],[Rok_produkcji]]</f>
        <v>9</v>
      </c>
      <c r="H13">
        <f>transport4[[#This Row],[Cena_zakupu]]*transport4[[#This Row],[2017]]*0.05</f>
        <v>26100</v>
      </c>
      <c r="I13">
        <f>TRUNC(transport4[[#This Row],[Przebieg]]/100000)</f>
        <v>3</v>
      </c>
      <c r="J13">
        <f>0.02*transport4[[#This Row],[prebieg w 100 000]]*transport4[[#This Row],[Cena_zakupu]]</f>
        <v>3480</v>
      </c>
      <c r="K13" s="3">
        <f>transport4[[#This Row],[Cena_zakupu]]-transport4[[#This Row],[uplyw]]-transport4[[#This Row],[zuzycie]]</f>
        <v>28420</v>
      </c>
    </row>
    <row r="14" spans="1:12" x14ac:dyDescent="0.3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>2017-transport4[[#This Row],[Rok_produkcji]]</f>
        <v>8</v>
      </c>
      <c r="H14">
        <f>transport4[[#This Row],[Cena_zakupu]]*transport4[[#This Row],[2017]]*0.05</f>
        <v>27200</v>
      </c>
      <c r="I14">
        <f>TRUNC(transport4[[#This Row],[Przebieg]]/100000)</f>
        <v>9</v>
      </c>
      <c r="J14">
        <f>0.02*transport4[[#This Row],[prebieg w 100 000]]*transport4[[#This Row],[Cena_zakupu]]</f>
        <v>12240</v>
      </c>
      <c r="K14" s="3">
        <f>transport4[[#This Row],[Cena_zakupu]]-transport4[[#This Row],[uplyw]]-transport4[[#This Row],[zuzycie]]</f>
        <v>28560</v>
      </c>
    </row>
    <row r="15" spans="1:12" x14ac:dyDescent="0.3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>2017-transport4[[#This Row],[Rok_produkcji]]</f>
        <v>8</v>
      </c>
      <c r="H15">
        <f>transport4[[#This Row],[Cena_zakupu]]*transport4[[#This Row],[2017]]*0.05</f>
        <v>19764.400000000001</v>
      </c>
      <c r="I15">
        <f>TRUNC(transport4[[#This Row],[Przebieg]]/100000)</f>
        <v>1</v>
      </c>
      <c r="J15">
        <f>0.02*transport4[[#This Row],[prebieg w 100 000]]*transport4[[#This Row],[Cena_zakupu]]</f>
        <v>988.22</v>
      </c>
      <c r="K15" s="3">
        <f>transport4[[#This Row],[Cena_zakupu]]-transport4[[#This Row],[uplyw]]-transport4[[#This Row],[zuzycie]]</f>
        <v>28658.379999999997</v>
      </c>
    </row>
    <row r="16" spans="1:12" x14ac:dyDescent="0.3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>2017-transport4[[#This Row],[Rok_produkcji]]</f>
        <v>8</v>
      </c>
      <c r="H16">
        <f>transport4[[#This Row],[Cena_zakupu]]*transport4[[#This Row],[2017]]*0.05</f>
        <v>27160</v>
      </c>
      <c r="I16">
        <f>TRUNC(transport4[[#This Row],[Przebieg]]/100000)</f>
        <v>8</v>
      </c>
      <c r="J16">
        <f>0.02*transport4[[#This Row],[prebieg w 100 000]]*transport4[[#This Row],[Cena_zakupu]]</f>
        <v>10864</v>
      </c>
      <c r="K16" s="3">
        <f>transport4[[#This Row],[Cena_zakupu]]-transport4[[#This Row],[uplyw]]-transport4[[#This Row],[zuzycie]]</f>
        <v>29876</v>
      </c>
    </row>
    <row r="17" spans="1:11" x14ac:dyDescent="0.3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>2017-transport4[[#This Row],[Rok_produkcji]]</f>
        <v>8</v>
      </c>
      <c r="H17">
        <f>transport4[[#This Row],[Cena_zakupu]]*transport4[[#This Row],[2017]]*0.05</f>
        <v>26000</v>
      </c>
      <c r="I17">
        <f>TRUNC(transport4[[#This Row],[Przebieg]]/100000)</f>
        <v>7</v>
      </c>
      <c r="J17">
        <f>0.02*transport4[[#This Row],[prebieg w 100 000]]*transport4[[#This Row],[Cena_zakupu]]</f>
        <v>9100</v>
      </c>
      <c r="K17" s="3">
        <f>transport4[[#This Row],[Cena_zakupu]]-transport4[[#This Row],[uplyw]]-transport4[[#This Row],[zuzycie]]</f>
        <v>29900</v>
      </c>
    </row>
    <row r="18" spans="1:11" x14ac:dyDescent="0.3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>2017-transport4[[#This Row],[Rok_produkcji]]</f>
        <v>8</v>
      </c>
      <c r="H18">
        <f>transport4[[#This Row],[Cena_zakupu]]*transport4[[#This Row],[2017]]*0.05</f>
        <v>27560</v>
      </c>
      <c r="I18">
        <f>TRUNC(transport4[[#This Row],[Przebieg]]/100000)</f>
        <v>8</v>
      </c>
      <c r="J18">
        <f>0.02*transport4[[#This Row],[prebieg w 100 000]]*transport4[[#This Row],[Cena_zakupu]]</f>
        <v>11024</v>
      </c>
      <c r="K18" s="3">
        <f>transport4[[#This Row],[Cena_zakupu]]-transport4[[#This Row],[uplyw]]-transport4[[#This Row],[zuzycie]]</f>
        <v>30316</v>
      </c>
    </row>
    <row r="19" spans="1:11" x14ac:dyDescent="0.3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>2017-transport4[[#This Row],[Rok_produkcji]]</f>
        <v>8</v>
      </c>
      <c r="H19">
        <f>transport4[[#This Row],[Cena_zakupu]]*transport4[[#This Row],[2017]]*0.05</f>
        <v>23600</v>
      </c>
      <c r="I19">
        <f>TRUNC(transport4[[#This Row],[Przebieg]]/100000)</f>
        <v>3</v>
      </c>
      <c r="J19">
        <f>0.02*transport4[[#This Row],[prebieg w 100 000]]*transport4[[#This Row],[Cena_zakupu]]</f>
        <v>3540</v>
      </c>
      <c r="K19" s="3">
        <f>transport4[[#This Row],[Cena_zakupu]]-transport4[[#This Row],[uplyw]]-transport4[[#This Row],[zuzycie]]</f>
        <v>31860</v>
      </c>
    </row>
    <row r="20" spans="1:11" x14ac:dyDescent="0.35">
      <c r="A20" s="1" t="s">
        <v>16</v>
      </c>
      <c r="B20">
        <v>2010</v>
      </c>
      <c r="C20">
        <v>66000</v>
      </c>
      <c r="D20" s="1" t="s">
        <v>66</v>
      </c>
      <c r="E20">
        <v>736000</v>
      </c>
      <c r="F20" s="2">
        <v>42385</v>
      </c>
      <c r="G20">
        <f>2017-transport4[[#This Row],[Rok_produkcji]]</f>
        <v>7</v>
      </c>
      <c r="H20">
        <f>transport4[[#This Row],[Cena_zakupu]]*transport4[[#This Row],[2017]]*0.05</f>
        <v>23100</v>
      </c>
      <c r="I20">
        <f>TRUNC(transport4[[#This Row],[Przebieg]]/100000)</f>
        <v>7</v>
      </c>
      <c r="J20">
        <f>0.02*transport4[[#This Row],[prebieg w 100 000]]*transport4[[#This Row],[Cena_zakupu]]</f>
        <v>9240</v>
      </c>
      <c r="K20" s="3">
        <f>transport4[[#This Row],[Cena_zakupu]]-transport4[[#This Row],[uplyw]]-transport4[[#This Row],[zuzycie]]</f>
        <v>33660</v>
      </c>
    </row>
    <row r="21" spans="1:11" x14ac:dyDescent="0.35">
      <c r="A21" s="1" t="s">
        <v>33</v>
      </c>
      <c r="B21">
        <v>2009</v>
      </c>
      <c r="C21">
        <v>77000</v>
      </c>
      <c r="D21" s="1" t="s">
        <v>34</v>
      </c>
      <c r="E21">
        <v>846000</v>
      </c>
      <c r="F21" s="2">
        <v>42376</v>
      </c>
      <c r="G21">
        <f>2017-transport4[[#This Row],[Rok_produkcji]]</f>
        <v>8</v>
      </c>
      <c r="H21">
        <f>transport4[[#This Row],[Cena_zakupu]]*transport4[[#This Row],[2017]]*0.05</f>
        <v>30800</v>
      </c>
      <c r="I21">
        <f>TRUNC(transport4[[#This Row],[Przebieg]]/100000)</f>
        <v>8</v>
      </c>
      <c r="J21">
        <f>0.02*transport4[[#This Row],[prebieg w 100 000]]*transport4[[#This Row],[Cena_zakupu]]</f>
        <v>12320</v>
      </c>
      <c r="K21" s="3">
        <f>transport4[[#This Row],[Cena_zakupu]]-transport4[[#This Row],[uplyw]]-transport4[[#This Row],[zuzycie]]</f>
        <v>33880</v>
      </c>
    </row>
    <row r="22" spans="1:11" x14ac:dyDescent="0.35">
      <c r="A22" s="1" t="s">
        <v>50</v>
      </c>
      <c r="B22">
        <v>2012</v>
      </c>
      <c r="C22">
        <v>48800</v>
      </c>
      <c r="D22" s="1" t="s">
        <v>112</v>
      </c>
      <c r="E22">
        <v>268650</v>
      </c>
      <c r="F22" s="2">
        <v>42117</v>
      </c>
      <c r="G22">
        <f>2017-transport4[[#This Row],[Rok_produkcji]]</f>
        <v>5</v>
      </c>
      <c r="H22">
        <f>transport4[[#This Row],[Cena_zakupu]]*transport4[[#This Row],[2017]]*0.05</f>
        <v>12200</v>
      </c>
      <c r="I22">
        <f>TRUNC(transport4[[#This Row],[Przebieg]]/100000)</f>
        <v>2</v>
      </c>
      <c r="J22">
        <f>0.02*transport4[[#This Row],[prebieg w 100 000]]*transport4[[#This Row],[Cena_zakupu]]</f>
        <v>1952</v>
      </c>
      <c r="K22" s="3">
        <f>transport4[[#This Row],[Cena_zakupu]]-transport4[[#This Row],[uplyw]]-transport4[[#This Row],[zuzycie]]</f>
        <v>34648</v>
      </c>
    </row>
    <row r="23" spans="1:11" x14ac:dyDescent="0.35">
      <c r="A23" s="1" t="s">
        <v>35</v>
      </c>
      <c r="B23">
        <v>2009</v>
      </c>
      <c r="C23">
        <v>85000</v>
      </c>
      <c r="D23" s="1" t="s">
        <v>36</v>
      </c>
      <c r="E23">
        <v>946000</v>
      </c>
      <c r="F23" s="2">
        <v>42014</v>
      </c>
      <c r="G23">
        <f>2017-transport4[[#This Row],[Rok_produkcji]]</f>
        <v>8</v>
      </c>
      <c r="H23">
        <f>transport4[[#This Row],[Cena_zakupu]]*transport4[[#This Row],[2017]]*0.05</f>
        <v>34000</v>
      </c>
      <c r="I23">
        <f>TRUNC(transport4[[#This Row],[Przebieg]]/100000)</f>
        <v>9</v>
      </c>
      <c r="J23">
        <f>0.02*transport4[[#This Row],[prebieg w 100 000]]*transport4[[#This Row],[Cena_zakupu]]</f>
        <v>15300</v>
      </c>
      <c r="K23" s="3">
        <f>transport4[[#This Row],[Cena_zakupu]]-transport4[[#This Row],[uplyw]]-transport4[[#This Row],[zuzycie]]</f>
        <v>35700</v>
      </c>
    </row>
    <row r="24" spans="1:11" x14ac:dyDescent="0.35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  <c r="G24">
        <f>2017-transport4[[#This Row],[Rok_produkcji]]</f>
        <v>4</v>
      </c>
      <c r="H24">
        <f>transport4[[#This Row],[Cena_zakupu]]*transport4[[#This Row],[2017]]*0.05</f>
        <v>9560</v>
      </c>
      <c r="I24">
        <f>TRUNC(transport4[[#This Row],[Przebieg]]/100000)</f>
        <v>2</v>
      </c>
      <c r="J24">
        <f>0.02*transport4[[#This Row],[prebieg w 100 000]]*transport4[[#This Row],[Cena_zakupu]]</f>
        <v>1912</v>
      </c>
      <c r="K24" s="3">
        <f>transport4[[#This Row],[Cena_zakupu]]-transport4[[#This Row],[uplyw]]-transport4[[#This Row],[zuzycie]]</f>
        <v>36328</v>
      </c>
    </row>
    <row r="25" spans="1:11" x14ac:dyDescent="0.35">
      <c r="A25" s="1" t="s">
        <v>91</v>
      </c>
      <c r="B25">
        <v>2011</v>
      </c>
      <c r="C25">
        <v>56700</v>
      </c>
      <c r="D25" s="1" t="s">
        <v>92</v>
      </c>
      <c r="E25">
        <v>290000</v>
      </c>
      <c r="F25" s="2">
        <v>42236</v>
      </c>
      <c r="G25">
        <f>2017-transport4[[#This Row],[Rok_produkcji]]</f>
        <v>6</v>
      </c>
      <c r="H25">
        <f>transport4[[#This Row],[Cena_zakupu]]*transport4[[#This Row],[2017]]*0.05</f>
        <v>17010</v>
      </c>
      <c r="I25">
        <f>TRUNC(transport4[[#This Row],[Przebieg]]/100000)</f>
        <v>2</v>
      </c>
      <c r="J25">
        <f>0.02*transport4[[#This Row],[prebieg w 100 000]]*transport4[[#This Row],[Cena_zakupu]]</f>
        <v>2268</v>
      </c>
      <c r="K25" s="3">
        <f>transport4[[#This Row],[Cena_zakupu]]-transport4[[#This Row],[uplyw]]-transport4[[#This Row],[zuzycie]]</f>
        <v>37422</v>
      </c>
    </row>
    <row r="26" spans="1:11" x14ac:dyDescent="0.35">
      <c r="A26" s="1" t="s">
        <v>91</v>
      </c>
      <c r="B26">
        <v>2011</v>
      </c>
      <c r="C26">
        <v>57700</v>
      </c>
      <c r="D26" s="1" t="s">
        <v>93</v>
      </c>
      <c r="E26">
        <v>286000</v>
      </c>
      <c r="F26" s="2">
        <v>42236</v>
      </c>
      <c r="G26">
        <f>2017-transport4[[#This Row],[Rok_produkcji]]</f>
        <v>6</v>
      </c>
      <c r="H26">
        <f>transport4[[#This Row],[Cena_zakupu]]*transport4[[#This Row],[2017]]*0.05</f>
        <v>17310</v>
      </c>
      <c r="I26">
        <f>TRUNC(transport4[[#This Row],[Przebieg]]/100000)</f>
        <v>2</v>
      </c>
      <c r="J26">
        <f>0.02*transport4[[#This Row],[prebieg w 100 000]]*transport4[[#This Row],[Cena_zakupu]]</f>
        <v>2308</v>
      </c>
      <c r="K26" s="3">
        <f>transport4[[#This Row],[Cena_zakupu]]-transport4[[#This Row],[uplyw]]-transport4[[#This Row],[zuzycie]]</f>
        <v>38082</v>
      </c>
    </row>
    <row r="27" spans="1:11" x14ac:dyDescent="0.35">
      <c r="A27" s="1" t="s">
        <v>67</v>
      </c>
      <c r="B27">
        <v>2010</v>
      </c>
      <c r="C27">
        <v>60000</v>
      </c>
      <c r="D27" s="1" t="s">
        <v>68</v>
      </c>
      <c r="E27">
        <v>99250</v>
      </c>
      <c r="F27" s="2">
        <v>42226</v>
      </c>
      <c r="G27">
        <f>2017-transport4[[#This Row],[Rok_produkcji]]</f>
        <v>7</v>
      </c>
      <c r="H27">
        <f>transport4[[#This Row],[Cena_zakupu]]*transport4[[#This Row],[2017]]*0.05</f>
        <v>21000</v>
      </c>
      <c r="I27">
        <f>TRUNC(transport4[[#This Row],[Przebieg]]/100000)</f>
        <v>0</v>
      </c>
      <c r="J27">
        <f>0.02*transport4[[#This Row],[prebieg w 100 000]]*transport4[[#This Row],[Cena_zakupu]]</f>
        <v>0</v>
      </c>
      <c r="K27" s="3">
        <f>transport4[[#This Row],[Cena_zakupu]]-transport4[[#This Row],[uplyw]]-transport4[[#This Row],[zuzycie]]</f>
        <v>39000</v>
      </c>
    </row>
    <row r="28" spans="1:11" x14ac:dyDescent="0.35">
      <c r="A28" s="1" t="s">
        <v>35</v>
      </c>
      <c r="B28">
        <v>2010</v>
      </c>
      <c r="C28">
        <v>84000</v>
      </c>
      <c r="D28" s="1" t="s">
        <v>69</v>
      </c>
      <c r="E28">
        <v>950000</v>
      </c>
      <c r="F28" s="2">
        <v>42029</v>
      </c>
      <c r="G28">
        <f>2017-transport4[[#This Row],[Rok_produkcji]]</f>
        <v>7</v>
      </c>
      <c r="H28">
        <f>transport4[[#This Row],[Cena_zakupu]]*transport4[[#This Row],[2017]]*0.05</f>
        <v>29400</v>
      </c>
      <c r="I28">
        <f>TRUNC(transport4[[#This Row],[Przebieg]]/100000)</f>
        <v>9</v>
      </c>
      <c r="J28">
        <f>0.02*transport4[[#This Row],[prebieg w 100 000]]*transport4[[#This Row],[Cena_zakupu]]</f>
        <v>15120</v>
      </c>
      <c r="K28" s="3">
        <f>transport4[[#This Row],[Cena_zakupu]]-transport4[[#This Row],[uplyw]]-transport4[[#This Row],[zuzycie]]</f>
        <v>39480</v>
      </c>
    </row>
    <row r="29" spans="1:11" x14ac:dyDescent="0.35">
      <c r="A29" s="1" t="s">
        <v>67</v>
      </c>
      <c r="B29">
        <v>2011</v>
      </c>
      <c r="C29">
        <v>59000</v>
      </c>
      <c r="D29" s="1" t="s">
        <v>94</v>
      </c>
      <c r="E29">
        <v>103250</v>
      </c>
      <c r="F29" s="2">
        <v>42226</v>
      </c>
      <c r="G29">
        <f>2017-transport4[[#This Row],[Rok_produkcji]]</f>
        <v>6</v>
      </c>
      <c r="H29">
        <f>transport4[[#This Row],[Cena_zakupu]]*transport4[[#This Row],[2017]]*0.05</f>
        <v>17700</v>
      </c>
      <c r="I29">
        <f>TRUNC(transport4[[#This Row],[Przebieg]]/100000)</f>
        <v>1</v>
      </c>
      <c r="J29">
        <f>0.02*transport4[[#This Row],[prebieg w 100 000]]*transport4[[#This Row],[Cena_zakupu]]</f>
        <v>1180</v>
      </c>
      <c r="K29" s="3">
        <f>transport4[[#This Row],[Cena_zakupu]]-transport4[[#This Row],[uplyw]]-transport4[[#This Row],[zuzycie]]</f>
        <v>40120</v>
      </c>
    </row>
    <row r="30" spans="1:11" x14ac:dyDescent="0.35">
      <c r="A30" s="1" t="s">
        <v>18</v>
      </c>
      <c r="B30">
        <v>2012</v>
      </c>
      <c r="C30">
        <v>59000</v>
      </c>
      <c r="D30" s="1" t="s">
        <v>113</v>
      </c>
      <c r="E30">
        <v>302000</v>
      </c>
      <c r="F30" s="2">
        <v>42271</v>
      </c>
      <c r="G30">
        <f>2017-transport4[[#This Row],[Rok_produkcji]]</f>
        <v>5</v>
      </c>
      <c r="H30">
        <f>transport4[[#This Row],[Cena_zakupu]]*transport4[[#This Row],[2017]]*0.05</f>
        <v>14750</v>
      </c>
      <c r="I30">
        <f>TRUNC(transport4[[#This Row],[Przebieg]]/100000)</f>
        <v>3</v>
      </c>
      <c r="J30">
        <f>0.02*transport4[[#This Row],[prebieg w 100 000]]*transport4[[#This Row],[Cena_zakupu]]</f>
        <v>3540</v>
      </c>
      <c r="K30" s="3">
        <f>transport4[[#This Row],[Cena_zakupu]]-transport4[[#This Row],[uplyw]]-transport4[[#This Row],[zuzycie]]</f>
        <v>40710</v>
      </c>
    </row>
    <row r="31" spans="1:11" x14ac:dyDescent="0.35">
      <c r="A31" s="1" t="s">
        <v>25</v>
      </c>
      <c r="B31">
        <v>2010</v>
      </c>
      <c r="C31">
        <v>67000</v>
      </c>
      <c r="D31" s="1" t="s">
        <v>70</v>
      </c>
      <c r="E31">
        <v>103260</v>
      </c>
      <c r="F31" s="2">
        <v>42157</v>
      </c>
      <c r="G31">
        <f>2017-transport4[[#This Row],[Rok_produkcji]]</f>
        <v>7</v>
      </c>
      <c r="H31">
        <f>transport4[[#This Row],[Cena_zakupu]]*transport4[[#This Row],[2017]]*0.05</f>
        <v>23450</v>
      </c>
      <c r="I31">
        <f>TRUNC(transport4[[#This Row],[Przebieg]]/100000)</f>
        <v>1</v>
      </c>
      <c r="J31">
        <f>0.02*transport4[[#This Row],[prebieg w 100 000]]*transport4[[#This Row],[Cena_zakupu]]</f>
        <v>1340</v>
      </c>
      <c r="K31" s="3">
        <f>transport4[[#This Row],[Cena_zakupu]]-transport4[[#This Row],[uplyw]]-transport4[[#This Row],[zuzycie]]</f>
        <v>42210</v>
      </c>
    </row>
    <row r="32" spans="1:11" x14ac:dyDescent="0.35">
      <c r="A32" s="1" t="s">
        <v>37</v>
      </c>
      <c r="B32">
        <v>2009</v>
      </c>
      <c r="C32">
        <v>79000</v>
      </c>
      <c r="D32" s="1" t="s">
        <v>38</v>
      </c>
      <c r="E32">
        <v>390000</v>
      </c>
      <c r="F32" s="2">
        <v>42379</v>
      </c>
      <c r="G32">
        <f>2017-transport4[[#This Row],[Rok_produkcji]]</f>
        <v>8</v>
      </c>
      <c r="H32">
        <f>transport4[[#This Row],[Cena_zakupu]]*transport4[[#This Row],[2017]]*0.05</f>
        <v>31600</v>
      </c>
      <c r="I32">
        <f>TRUNC(transport4[[#This Row],[Przebieg]]/100000)</f>
        <v>3</v>
      </c>
      <c r="J32">
        <f>0.02*transport4[[#This Row],[prebieg w 100 000]]*transport4[[#This Row],[Cena_zakupu]]</f>
        <v>4740</v>
      </c>
      <c r="K32" s="3">
        <f>transport4[[#This Row],[Cena_zakupu]]-transport4[[#This Row],[uplyw]]-transport4[[#This Row],[zuzycie]]</f>
        <v>42660</v>
      </c>
    </row>
    <row r="33" spans="1:11" x14ac:dyDescent="0.35">
      <c r="A33" s="1" t="s">
        <v>37</v>
      </c>
      <c r="B33">
        <v>2009</v>
      </c>
      <c r="C33">
        <v>79000</v>
      </c>
      <c r="D33" s="1" t="s">
        <v>39</v>
      </c>
      <c r="E33">
        <v>390000</v>
      </c>
      <c r="F33" s="2">
        <v>42379</v>
      </c>
      <c r="G33">
        <f>2017-transport4[[#This Row],[Rok_produkcji]]</f>
        <v>8</v>
      </c>
      <c r="H33">
        <f>transport4[[#This Row],[Cena_zakupu]]*transport4[[#This Row],[2017]]*0.05</f>
        <v>31600</v>
      </c>
      <c r="I33">
        <f>TRUNC(transport4[[#This Row],[Przebieg]]/100000)</f>
        <v>3</v>
      </c>
      <c r="J33">
        <f>0.02*transport4[[#This Row],[prebieg w 100 000]]*transport4[[#This Row],[Cena_zakupu]]</f>
        <v>4740</v>
      </c>
      <c r="K33" s="3">
        <f>transport4[[#This Row],[Cena_zakupu]]-transport4[[#This Row],[uplyw]]-transport4[[#This Row],[zuzycie]]</f>
        <v>42660</v>
      </c>
    </row>
    <row r="34" spans="1:11" x14ac:dyDescent="0.35">
      <c r="A34" s="1" t="s">
        <v>20</v>
      </c>
      <c r="B34">
        <v>2008</v>
      </c>
      <c r="C34">
        <v>84000</v>
      </c>
      <c r="D34" s="1" t="s">
        <v>21</v>
      </c>
      <c r="E34">
        <v>266000</v>
      </c>
      <c r="F34" s="2">
        <v>42382</v>
      </c>
      <c r="G34">
        <f>2017-transport4[[#This Row],[Rok_produkcji]]</f>
        <v>9</v>
      </c>
      <c r="H34">
        <f>transport4[[#This Row],[Cena_zakupu]]*transport4[[#This Row],[2017]]*0.05</f>
        <v>37800</v>
      </c>
      <c r="I34">
        <f>TRUNC(transport4[[#This Row],[Przebieg]]/100000)</f>
        <v>2</v>
      </c>
      <c r="J34">
        <f>0.02*transport4[[#This Row],[prebieg w 100 000]]*transport4[[#This Row],[Cena_zakupu]]</f>
        <v>3360</v>
      </c>
      <c r="K34" s="3">
        <f>transport4[[#This Row],[Cena_zakupu]]-transport4[[#This Row],[uplyw]]-transport4[[#This Row],[zuzycie]]</f>
        <v>42840</v>
      </c>
    </row>
    <row r="35" spans="1:11" x14ac:dyDescent="0.35">
      <c r="A35" s="1" t="s">
        <v>22</v>
      </c>
      <c r="B35">
        <v>2008</v>
      </c>
      <c r="C35">
        <v>89000</v>
      </c>
      <c r="D35" s="1" t="s">
        <v>23</v>
      </c>
      <c r="E35">
        <v>305000</v>
      </c>
      <c r="F35" s="2">
        <v>42075</v>
      </c>
      <c r="G35">
        <f>2017-transport4[[#This Row],[Rok_produkcji]]</f>
        <v>9</v>
      </c>
      <c r="H35">
        <f>transport4[[#This Row],[Cena_zakupu]]*transport4[[#This Row],[2017]]*0.05</f>
        <v>40050</v>
      </c>
      <c r="I35">
        <f>TRUNC(transport4[[#This Row],[Przebieg]]/100000)</f>
        <v>3</v>
      </c>
      <c r="J35">
        <f>0.02*transport4[[#This Row],[prebieg w 100 000]]*transport4[[#This Row],[Cena_zakupu]]</f>
        <v>5340</v>
      </c>
      <c r="K35" s="3">
        <f>transport4[[#This Row],[Cena_zakupu]]-transport4[[#This Row],[uplyw]]-transport4[[#This Row],[zuzycie]]</f>
        <v>43610</v>
      </c>
    </row>
    <row r="36" spans="1:11" x14ac:dyDescent="0.35">
      <c r="A36" s="1" t="s">
        <v>71</v>
      </c>
      <c r="B36">
        <v>2010</v>
      </c>
      <c r="C36">
        <v>75300</v>
      </c>
      <c r="D36" s="1" t="s">
        <v>72</v>
      </c>
      <c r="E36">
        <v>302000</v>
      </c>
      <c r="F36" s="2">
        <v>42174</v>
      </c>
      <c r="G36">
        <f>2017-transport4[[#This Row],[Rok_produkcji]]</f>
        <v>7</v>
      </c>
      <c r="H36">
        <f>transport4[[#This Row],[Cena_zakupu]]*transport4[[#This Row],[2017]]*0.05</f>
        <v>26355</v>
      </c>
      <c r="I36">
        <f>TRUNC(transport4[[#This Row],[Przebieg]]/100000)</f>
        <v>3</v>
      </c>
      <c r="J36">
        <f>0.02*transport4[[#This Row],[prebieg w 100 000]]*transport4[[#This Row],[Cena_zakupu]]</f>
        <v>4518</v>
      </c>
      <c r="K36" s="3">
        <f>transport4[[#This Row],[Cena_zakupu]]-transport4[[#This Row],[uplyw]]-transport4[[#This Row],[zuzycie]]</f>
        <v>44427</v>
      </c>
    </row>
    <row r="37" spans="1:11" x14ac:dyDescent="0.35">
      <c r="A37" s="1" t="s">
        <v>33</v>
      </c>
      <c r="B37">
        <v>2012</v>
      </c>
      <c r="C37">
        <v>76000</v>
      </c>
      <c r="D37" s="1" t="s">
        <v>114</v>
      </c>
      <c r="E37">
        <v>850000</v>
      </c>
      <c r="F37" s="2">
        <v>42376</v>
      </c>
      <c r="G37">
        <f>2017-transport4[[#This Row],[Rok_produkcji]]</f>
        <v>5</v>
      </c>
      <c r="H37">
        <f>transport4[[#This Row],[Cena_zakupu]]*transport4[[#This Row],[2017]]*0.05</f>
        <v>19000</v>
      </c>
      <c r="I37">
        <f>TRUNC(transport4[[#This Row],[Przebieg]]/100000)</f>
        <v>8</v>
      </c>
      <c r="J37">
        <f>0.02*transport4[[#This Row],[prebieg w 100 000]]*transport4[[#This Row],[Cena_zakupu]]</f>
        <v>12160</v>
      </c>
      <c r="K37" s="3">
        <f>transport4[[#This Row],[Cena_zakupu]]-transport4[[#This Row],[uplyw]]-transport4[[#This Row],[zuzycie]]</f>
        <v>44840</v>
      </c>
    </row>
    <row r="38" spans="1:11" x14ac:dyDescent="0.35">
      <c r="A38" s="1" t="s">
        <v>20</v>
      </c>
      <c r="B38">
        <v>2009</v>
      </c>
      <c r="C38">
        <v>83000</v>
      </c>
      <c r="D38" s="1" t="s">
        <v>40</v>
      </c>
      <c r="E38">
        <v>270000</v>
      </c>
      <c r="F38" s="2">
        <v>42382</v>
      </c>
      <c r="G38">
        <f>2017-transport4[[#This Row],[Rok_produkcji]]</f>
        <v>8</v>
      </c>
      <c r="H38">
        <f>transport4[[#This Row],[Cena_zakupu]]*transport4[[#This Row],[2017]]*0.05</f>
        <v>33200</v>
      </c>
      <c r="I38">
        <f>TRUNC(transport4[[#This Row],[Przebieg]]/100000)</f>
        <v>2</v>
      </c>
      <c r="J38">
        <f>0.02*transport4[[#This Row],[prebieg w 100 000]]*transport4[[#This Row],[Cena_zakupu]]</f>
        <v>3320</v>
      </c>
      <c r="K38" s="3">
        <f>transport4[[#This Row],[Cena_zakupu]]-transport4[[#This Row],[uplyw]]-transport4[[#This Row],[zuzycie]]</f>
        <v>46480</v>
      </c>
    </row>
    <row r="39" spans="1:11" x14ac:dyDescent="0.35">
      <c r="A39" s="1" t="s">
        <v>41</v>
      </c>
      <c r="B39">
        <v>2009</v>
      </c>
      <c r="C39">
        <v>86133</v>
      </c>
      <c r="D39" s="1" t="s">
        <v>42</v>
      </c>
      <c r="E39">
        <v>380000</v>
      </c>
      <c r="F39" s="2">
        <v>42208</v>
      </c>
      <c r="G39">
        <f>2017-transport4[[#This Row],[Rok_produkcji]]</f>
        <v>8</v>
      </c>
      <c r="H39">
        <f>transport4[[#This Row],[Cena_zakupu]]*transport4[[#This Row],[2017]]*0.05</f>
        <v>34453.200000000004</v>
      </c>
      <c r="I39">
        <f>TRUNC(transport4[[#This Row],[Przebieg]]/100000)</f>
        <v>3</v>
      </c>
      <c r="J39">
        <f>0.02*transport4[[#This Row],[prebieg w 100 000]]*transport4[[#This Row],[Cena_zakupu]]</f>
        <v>5167.9799999999996</v>
      </c>
      <c r="K39" s="3">
        <f>transport4[[#This Row],[Cena_zakupu]]-transport4[[#This Row],[uplyw]]-transport4[[#This Row],[zuzycie]]</f>
        <v>46511.819999999992</v>
      </c>
    </row>
    <row r="40" spans="1:11" x14ac:dyDescent="0.35">
      <c r="A40" s="1" t="s">
        <v>71</v>
      </c>
      <c r="B40">
        <v>2011</v>
      </c>
      <c r="C40">
        <v>74300</v>
      </c>
      <c r="D40" s="1" t="s">
        <v>95</v>
      </c>
      <c r="E40">
        <v>306000</v>
      </c>
      <c r="F40" s="2">
        <v>42174</v>
      </c>
      <c r="G40">
        <f>2017-transport4[[#This Row],[Rok_produkcji]]</f>
        <v>6</v>
      </c>
      <c r="H40">
        <f>transport4[[#This Row],[Cena_zakupu]]*transport4[[#This Row],[2017]]*0.05</f>
        <v>22290</v>
      </c>
      <c r="I40">
        <f>TRUNC(transport4[[#This Row],[Przebieg]]/100000)</f>
        <v>3</v>
      </c>
      <c r="J40">
        <f>0.02*transport4[[#This Row],[prebieg w 100 000]]*transport4[[#This Row],[Cena_zakupu]]</f>
        <v>4458</v>
      </c>
      <c r="K40" s="3">
        <f>transport4[[#This Row],[Cena_zakupu]]-transport4[[#This Row],[uplyw]]-transport4[[#This Row],[zuzycie]]</f>
        <v>47552</v>
      </c>
    </row>
    <row r="41" spans="1:11" x14ac:dyDescent="0.35">
      <c r="A41" s="1" t="s">
        <v>22</v>
      </c>
      <c r="B41">
        <v>2009</v>
      </c>
      <c r="C41">
        <v>90000</v>
      </c>
      <c r="D41" s="1" t="s">
        <v>43</v>
      </c>
      <c r="E41">
        <v>301000</v>
      </c>
      <c r="F41" s="2">
        <v>42075</v>
      </c>
      <c r="G41">
        <f>2017-transport4[[#This Row],[Rok_produkcji]]</f>
        <v>8</v>
      </c>
      <c r="H41">
        <f>transport4[[#This Row],[Cena_zakupu]]*transport4[[#This Row],[2017]]*0.05</f>
        <v>36000</v>
      </c>
      <c r="I41">
        <f>TRUNC(transport4[[#This Row],[Przebieg]]/100000)</f>
        <v>3</v>
      </c>
      <c r="J41">
        <f>0.02*transport4[[#This Row],[prebieg w 100 000]]*transport4[[#This Row],[Cena_zakupu]]</f>
        <v>5400</v>
      </c>
      <c r="K41" s="3">
        <f>transport4[[#This Row],[Cena_zakupu]]-transport4[[#This Row],[uplyw]]-transport4[[#This Row],[zuzycie]]</f>
        <v>48600</v>
      </c>
    </row>
    <row r="42" spans="1:11" x14ac:dyDescent="0.35">
      <c r="A42" s="1" t="s">
        <v>35</v>
      </c>
      <c r="B42">
        <v>2009</v>
      </c>
      <c r="C42">
        <v>91000</v>
      </c>
      <c r="D42" s="1" t="s">
        <v>44</v>
      </c>
      <c r="E42">
        <v>360000</v>
      </c>
      <c r="F42" s="2">
        <v>42174</v>
      </c>
      <c r="G42">
        <f>2017-transport4[[#This Row],[Rok_produkcji]]</f>
        <v>8</v>
      </c>
      <c r="H42">
        <f>transport4[[#This Row],[Cena_zakupu]]*transport4[[#This Row],[2017]]*0.05</f>
        <v>36400</v>
      </c>
      <c r="I42">
        <f>TRUNC(transport4[[#This Row],[Przebieg]]/100000)</f>
        <v>3</v>
      </c>
      <c r="J42">
        <f>0.02*transport4[[#This Row],[prebieg w 100 000]]*transport4[[#This Row],[Cena_zakupu]]</f>
        <v>5460</v>
      </c>
      <c r="K42" s="3">
        <f>transport4[[#This Row],[Cena_zakupu]]-transport4[[#This Row],[uplyw]]-transport4[[#This Row],[zuzycie]]</f>
        <v>49140</v>
      </c>
    </row>
    <row r="43" spans="1:11" x14ac:dyDescent="0.35">
      <c r="A43" s="1" t="s">
        <v>20</v>
      </c>
      <c r="B43">
        <v>2010</v>
      </c>
      <c r="C43">
        <v>84000</v>
      </c>
      <c r="D43" s="1" t="s">
        <v>73</v>
      </c>
      <c r="E43">
        <v>266000</v>
      </c>
      <c r="F43" s="2">
        <v>42382</v>
      </c>
      <c r="G43">
        <f>2017-transport4[[#This Row],[Rok_produkcji]]</f>
        <v>7</v>
      </c>
      <c r="H43">
        <f>transport4[[#This Row],[Cena_zakupu]]*transport4[[#This Row],[2017]]*0.05</f>
        <v>29400</v>
      </c>
      <c r="I43">
        <f>TRUNC(transport4[[#This Row],[Przebieg]]/100000)</f>
        <v>2</v>
      </c>
      <c r="J43">
        <f>0.02*transport4[[#This Row],[prebieg w 100 000]]*transport4[[#This Row],[Cena_zakupu]]</f>
        <v>3360</v>
      </c>
      <c r="K43" s="3">
        <f>transport4[[#This Row],[Cena_zakupu]]-transport4[[#This Row],[uplyw]]-transport4[[#This Row],[zuzycie]]</f>
        <v>51240</v>
      </c>
    </row>
    <row r="44" spans="1:11" x14ac:dyDescent="0.35">
      <c r="A44" s="1" t="s">
        <v>12</v>
      </c>
      <c r="B44">
        <v>2007</v>
      </c>
      <c r="C44">
        <v>205000</v>
      </c>
      <c r="D44" s="1" t="s">
        <v>13</v>
      </c>
      <c r="E44">
        <v>1260000</v>
      </c>
      <c r="F44" s="2">
        <v>42483</v>
      </c>
      <c r="G44">
        <f>2017-transport4[[#This Row],[Rok_produkcji]]</f>
        <v>10</v>
      </c>
      <c r="H44">
        <f>transport4[[#This Row],[Cena_zakupu]]*transport4[[#This Row],[2017]]*0.05</f>
        <v>102500</v>
      </c>
      <c r="I44">
        <f>TRUNC(transport4[[#This Row],[Przebieg]]/100000)</f>
        <v>12</v>
      </c>
      <c r="J44">
        <f>0.02*transport4[[#This Row],[prebieg w 100 000]]*transport4[[#This Row],[Cena_zakupu]]</f>
        <v>49200</v>
      </c>
      <c r="K44" s="3">
        <f>transport4[[#This Row],[Cena_zakupu]]-transport4[[#This Row],[uplyw]]-transport4[[#This Row],[zuzycie]]</f>
        <v>53300</v>
      </c>
    </row>
    <row r="45" spans="1:11" x14ac:dyDescent="0.35">
      <c r="A45" s="1" t="s">
        <v>35</v>
      </c>
      <c r="B45">
        <v>2010</v>
      </c>
      <c r="C45">
        <v>92000</v>
      </c>
      <c r="D45" s="1" t="s">
        <v>74</v>
      </c>
      <c r="E45">
        <v>356000</v>
      </c>
      <c r="F45" s="2">
        <v>42174</v>
      </c>
      <c r="G45">
        <f>2017-transport4[[#This Row],[Rok_produkcji]]</f>
        <v>7</v>
      </c>
      <c r="H45">
        <f>transport4[[#This Row],[Cena_zakupu]]*transport4[[#This Row],[2017]]*0.05</f>
        <v>32200</v>
      </c>
      <c r="I45">
        <f>TRUNC(transport4[[#This Row],[Przebieg]]/100000)</f>
        <v>3</v>
      </c>
      <c r="J45">
        <f>0.02*transport4[[#This Row],[prebieg w 100 000]]*transport4[[#This Row],[Cena_zakupu]]</f>
        <v>5520</v>
      </c>
      <c r="K45" s="3">
        <f>transport4[[#This Row],[Cena_zakupu]]-transport4[[#This Row],[uplyw]]-transport4[[#This Row],[zuzycie]]</f>
        <v>54280</v>
      </c>
    </row>
    <row r="46" spans="1:11" x14ac:dyDescent="0.35">
      <c r="A46" s="1" t="s">
        <v>45</v>
      </c>
      <c r="B46">
        <v>2010</v>
      </c>
      <c r="C46">
        <v>89000</v>
      </c>
      <c r="D46" s="1" t="s">
        <v>75</v>
      </c>
      <c r="E46">
        <v>266000</v>
      </c>
      <c r="F46" s="2">
        <v>42382</v>
      </c>
      <c r="G46">
        <f>2017-transport4[[#This Row],[Rok_produkcji]]</f>
        <v>7</v>
      </c>
      <c r="H46">
        <f>transport4[[#This Row],[Cena_zakupu]]*transport4[[#This Row],[2017]]*0.05</f>
        <v>31150</v>
      </c>
      <c r="I46">
        <f>TRUNC(transport4[[#This Row],[Przebieg]]/100000)</f>
        <v>2</v>
      </c>
      <c r="J46">
        <f>0.02*transport4[[#This Row],[prebieg w 100 000]]*transport4[[#This Row],[Cena_zakupu]]</f>
        <v>3560</v>
      </c>
      <c r="K46" s="3">
        <f>transport4[[#This Row],[Cena_zakupu]]-transport4[[#This Row],[uplyw]]-transport4[[#This Row],[zuzycie]]</f>
        <v>54290</v>
      </c>
    </row>
    <row r="47" spans="1:11" x14ac:dyDescent="0.35">
      <c r="A47" s="1" t="s">
        <v>37</v>
      </c>
      <c r="B47">
        <v>2013</v>
      </c>
      <c r="C47">
        <v>80000</v>
      </c>
      <c r="D47" s="1" t="s">
        <v>144</v>
      </c>
      <c r="E47">
        <v>350000</v>
      </c>
      <c r="F47" s="2">
        <v>42379</v>
      </c>
      <c r="G47">
        <f>2017-transport4[[#This Row],[Rok_produkcji]]</f>
        <v>4</v>
      </c>
      <c r="H47">
        <f>transport4[[#This Row],[Cena_zakupu]]*transport4[[#This Row],[2017]]*0.05</f>
        <v>16000</v>
      </c>
      <c r="I47">
        <f>TRUNC(transport4[[#This Row],[Przebieg]]/100000)</f>
        <v>3</v>
      </c>
      <c r="J47">
        <f>0.02*transport4[[#This Row],[prebieg w 100 000]]*transport4[[#This Row],[Cena_zakupu]]</f>
        <v>4800</v>
      </c>
      <c r="K47" s="3">
        <f>transport4[[#This Row],[Cena_zakupu]]-transport4[[#This Row],[uplyw]]-transport4[[#This Row],[zuzycie]]</f>
        <v>59200</v>
      </c>
    </row>
    <row r="48" spans="1:11" x14ac:dyDescent="0.35">
      <c r="A48" s="1" t="s">
        <v>41</v>
      </c>
      <c r="B48">
        <v>2012</v>
      </c>
      <c r="C48">
        <v>87133</v>
      </c>
      <c r="D48" s="1" t="s">
        <v>115</v>
      </c>
      <c r="E48">
        <v>376000</v>
      </c>
      <c r="F48" s="2">
        <v>42208</v>
      </c>
      <c r="G48">
        <f>2017-transport4[[#This Row],[Rok_produkcji]]</f>
        <v>5</v>
      </c>
      <c r="H48">
        <f>transport4[[#This Row],[Cena_zakupu]]*transport4[[#This Row],[2017]]*0.05</f>
        <v>21783.25</v>
      </c>
      <c r="I48">
        <f>TRUNC(transport4[[#This Row],[Przebieg]]/100000)</f>
        <v>3</v>
      </c>
      <c r="J48">
        <f>0.02*transport4[[#This Row],[prebieg w 100 000]]*transport4[[#This Row],[Cena_zakupu]]</f>
        <v>5227.9799999999996</v>
      </c>
      <c r="K48" s="3">
        <f>transport4[[#This Row],[Cena_zakupu]]-transport4[[#This Row],[uplyw]]-transport4[[#This Row],[zuzycie]]</f>
        <v>60121.770000000004</v>
      </c>
    </row>
    <row r="49" spans="1:11" x14ac:dyDescent="0.35">
      <c r="A49" s="1" t="s">
        <v>37</v>
      </c>
      <c r="B49">
        <v>2013</v>
      </c>
      <c r="C49">
        <v>80000</v>
      </c>
      <c r="D49" s="1" t="s">
        <v>145</v>
      </c>
      <c r="E49">
        <v>235000</v>
      </c>
      <c r="F49" s="2">
        <v>42379</v>
      </c>
      <c r="G49">
        <f>2017-transport4[[#This Row],[Rok_produkcji]]</f>
        <v>4</v>
      </c>
      <c r="H49">
        <f>transport4[[#This Row],[Cena_zakupu]]*transport4[[#This Row],[2017]]*0.05</f>
        <v>16000</v>
      </c>
      <c r="I49">
        <f>TRUNC(transport4[[#This Row],[Przebieg]]/100000)</f>
        <v>2</v>
      </c>
      <c r="J49">
        <f>0.02*transport4[[#This Row],[prebieg w 100 000]]*transport4[[#This Row],[Cena_zakupu]]</f>
        <v>3200</v>
      </c>
      <c r="K49" s="3">
        <f>transport4[[#This Row],[Cena_zakupu]]-transport4[[#This Row],[uplyw]]-transport4[[#This Row],[zuzycie]]</f>
        <v>60800</v>
      </c>
    </row>
    <row r="50" spans="1:11" x14ac:dyDescent="0.35">
      <c r="A50" s="1" t="s">
        <v>76</v>
      </c>
      <c r="B50">
        <v>2010</v>
      </c>
      <c r="C50">
        <v>94000</v>
      </c>
      <c r="D50" s="1" t="s">
        <v>77</v>
      </c>
      <c r="E50">
        <v>91000</v>
      </c>
      <c r="F50" s="2">
        <v>42268</v>
      </c>
      <c r="G50">
        <f>2017-transport4[[#This Row],[Rok_produkcji]]</f>
        <v>7</v>
      </c>
      <c r="H50">
        <f>transport4[[#This Row],[Cena_zakupu]]*transport4[[#This Row],[2017]]*0.05</f>
        <v>32900</v>
      </c>
      <c r="I50">
        <f>TRUNC(transport4[[#This Row],[Przebieg]]/100000)</f>
        <v>0</v>
      </c>
      <c r="J50">
        <f>0.02*transport4[[#This Row],[prebieg w 100 000]]*transport4[[#This Row],[Cena_zakupu]]</f>
        <v>0</v>
      </c>
      <c r="K50" s="3">
        <f>transport4[[#This Row],[Cena_zakupu]]-transport4[[#This Row],[uplyw]]-transport4[[#This Row],[zuzycie]]</f>
        <v>61100</v>
      </c>
    </row>
    <row r="51" spans="1:11" x14ac:dyDescent="0.35">
      <c r="A51" s="1" t="s">
        <v>45</v>
      </c>
      <c r="B51">
        <v>2009</v>
      </c>
      <c r="C51">
        <v>114400</v>
      </c>
      <c r="D51" s="1" t="s">
        <v>46</v>
      </c>
      <c r="E51">
        <v>226000</v>
      </c>
      <c r="F51" s="2">
        <v>42073</v>
      </c>
      <c r="G51">
        <f>2017-transport4[[#This Row],[Rok_produkcji]]</f>
        <v>8</v>
      </c>
      <c r="H51">
        <f>transport4[[#This Row],[Cena_zakupu]]*transport4[[#This Row],[2017]]*0.05</f>
        <v>45760</v>
      </c>
      <c r="I51">
        <f>TRUNC(transport4[[#This Row],[Przebieg]]/100000)</f>
        <v>2</v>
      </c>
      <c r="J51">
        <f>0.02*transport4[[#This Row],[prebieg w 100 000]]*transport4[[#This Row],[Cena_zakupu]]</f>
        <v>4576</v>
      </c>
      <c r="K51" s="3">
        <f>transport4[[#This Row],[Cena_zakupu]]-transport4[[#This Row],[uplyw]]-transport4[[#This Row],[zuzycie]]</f>
        <v>64064</v>
      </c>
    </row>
    <row r="52" spans="1:11" x14ac:dyDescent="0.35">
      <c r="A52" s="1" t="s">
        <v>14</v>
      </c>
      <c r="B52">
        <v>2007</v>
      </c>
      <c r="C52">
        <v>198000</v>
      </c>
      <c r="D52" s="1" t="s">
        <v>15</v>
      </c>
      <c r="E52">
        <v>890200</v>
      </c>
      <c r="F52" s="2">
        <v>42520</v>
      </c>
      <c r="G52">
        <f>2017-transport4[[#This Row],[Rok_produkcji]]</f>
        <v>10</v>
      </c>
      <c r="H52">
        <f>transport4[[#This Row],[Cena_zakupu]]*transport4[[#This Row],[2017]]*0.05</f>
        <v>99000</v>
      </c>
      <c r="I52">
        <f>TRUNC(transport4[[#This Row],[Przebieg]]/100000)</f>
        <v>8</v>
      </c>
      <c r="J52">
        <f>0.02*transport4[[#This Row],[prebieg w 100 000]]*transport4[[#This Row],[Cena_zakupu]]</f>
        <v>31680</v>
      </c>
      <c r="K52" s="3">
        <f>transport4[[#This Row],[Cena_zakupu]]-transport4[[#This Row],[uplyw]]-transport4[[#This Row],[zuzycie]]</f>
        <v>67320</v>
      </c>
    </row>
    <row r="53" spans="1:11" x14ac:dyDescent="0.35">
      <c r="A53" s="1" t="s">
        <v>45</v>
      </c>
      <c r="B53">
        <v>2010</v>
      </c>
      <c r="C53">
        <v>113400</v>
      </c>
      <c r="D53" s="1" t="s">
        <v>78</v>
      </c>
      <c r="E53">
        <v>230000</v>
      </c>
      <c r="F53" s="2">
        <v>42073</v>
      </c>
      <c r="G53">
        <f>2017-transport4[[#This Row],[Rok_produkcji]]</f>
        <v>7</v>
      </c>
      <c r="H53">
        <f>transport4[[#This Row],[Cena_zakupu]]*transport4[[#This Row],[2017]]*0.05</f>
        <v>39690</v>
      </c>
      <c r="I53">
        <f>TRUNC(transport4[[#This Row],[Przebieg]]/100000)</f>
        <v>2</v>
      </c>
      <c r="J53">
        <f>0.02*transport4[[#This Row],[prebieg w 100 000]]*transport4[[#This Row],[Cena_zakupu]]</f>
        <v>4536</v>
      </c>
      <c r="K53" s="3">
        <f>transport4[[#This Row],[Cena_zakupu]]-transport4[[#This Row],[uplyw]]-transport4[[#This Row],[zuzycie]]</f>
        <v>69174</v>
      </c>
    </row>
    <row r="54" spans="1:11" x14ac:dyDescent="0.35">
      <c r="A54" s="1" t="s">
        <v>47</v>
      </c>
      <c r="B54">
        <v>2009</v>
      </c>
      <c r="C54">
        <v>134000</v>
      </c>
      <c r="D54" s="1" t="s">
        <v>48</v>
      </c>
      <c r="E54">
        <v>482000</v>
      </c>
      <c r="F54" s="2">
        <v>42385</v>
      </c>
      <c r="G54">
        <f>2017-transport4[[#This Row],[Rok_produkcji]]</f>
        <v>8</v>
      </c>
      <c r="H54">
        <f>transport4[[#This Row],[Cena_zakupu]]*transport4[[#This Row],[2017]]*0.05</f>
        <v>53600</v>
      </c>
      <c r="I54">
        <f>TRUNC(transport4[[#This Row],[Przebieg]]/100000)</f>
        <v>4</v>
      </c>
      <c r="J54">
        <f>0.02*transport4[[#This Row],[prebieg w 100 000]]*transport4[[#This Row],[Cena_zakupu]]</f>
        <v>10720</v>
      </c>
      <c r="K54" s="3">
        <f>transport4[[#This Row],[Cena_zakupu]]-transport4[[#This Row],[uplyw]]-transport4[[#This Row],[zuzycie]]</f>
        <v>69680</v>
      </c>
    </row>
    <row r="55" spans="1:11" x14ac:dyDescent="0.35">
      <c r="A55" s="1" t="s">
        <v>47</v>
      </c>
      <c r="B55">
        <v>2009</v>
      </c>
      <c r="C55">
        <v>135000</v>
      </c>
      <c r="D55" s="1" t="s">
        <v>49</v>
      </c>
      <c r="E55">
        <v>478000</v>
      </c>
      <c r="F55" s="2">
        <v>42385</v>
      </c>
      <c r="G55">
        <f>2017-transport4[[#This Row],[Rok_produkcji]]</f>
        <v>8</v>
      </c>
      <c r="H55">
        <f>transport4[[#This Row],[Cena_zakupu]]*transport4[[#This Row],[2017]]*0.05</f>
        <v>54000</v>
      </c>
      <c r="I55">
        <f>TRUNC(transport4[[#This Row],[Przebieg]]/100000)</f>
        <v>4</v>
      </c>
      <c r="J55">
        <f>0.02*transport4[[#This Row],[prebieg w 100 000]]*transport4[[#This Row],[Cena_zakupu]]</f>
        <v>10800</v>
      </c>
      <c r="K55" s="3">
        <f>transport4[[#This Row],[Cena_zakupu]]-transport4[[#This Row],[uplyw]]-transport4[[#This Row],[zuzycie]]</f>
        <v>70200</v>
      </c>
    </row>
    <row r="56" spans="1:11" x14ac:dyDescent="0.35">
      <c r="A56" s="1" t="s">
        <v>50</v>
      </c>
      <c r="B56">
        <v>2009</v>
      </c>
      <c r="C56">
        <v>131780</v>
      </c>
      <c r="D56" s="1" t="s">
        <v>51</v>
      </c>
      <c r="E56">
        <v>306000</v>
      </c>
      <c r="F56" s="2">
        <v>42365</v>
      </c>
      <c r="G56">
        <f>2017-transport4[[#This Row],[Rok_produkcji]]</f>
        <v>8</v>
      </c>
      <c r="H56">
        <f>transport4[[#This Row],[Cena_zakupu]]*transport4[[#This Row],[2017]]*0.05</f>
        <v>52712</v>
      </c>
      <c r="I56">
        <f>TRUNC(transport4[[#This Row],[Przebieg]]/100000)</f>
        <v>3</v>
      </c>
      <c r="J56">
        <f>0.02*transport4[[#This Row],[prebieg w 100 000]]*transport4[[#This Row],[Cena_zakupu]]</f>
        <v>7906.7999999999993</v>
      </c>
      <c r="K56" s="3">
        <f>transport4[[#This Row],[Cena_zakupu]]-transport4[[#This Row],[uplyw]]-transport4[[#This Row],[zuzycie]]</f>
        <v>71161.2</v>
      </c>
    </row>
    <row r="57" spans="1:11" x14ac:dyDescent="0.35">
      <c r="A57" s="1" t="s">
        <v>76</v>
      </c>
      <c r="B57">
        <v>2013</v>
      </c>
      <c r="C57">
        <v>93000</v>
      </c>
      <c r="D57" s="1" t="s">
        <v>146</v>
      </c>
      <c r="E57">
        <v>195000</v>
      </c>
      <c r="F57" s="2">
        <v>42268</v>
      </c>
      <c r="G57">
        <f>2017-transport4[[#This Row],[Rok_produkcji]]</f>
        <v>4</v>
      </c>
      <c r="H57">
        <f>transport4[[#This Row],[Cena_zakupu]]*transport4[[#This Row],[2017]]*0.05</f>
        <v>18600</v>
      </c>
      <c r="I57">
        <f>TRUNC(transport4[[#This Row],[Przebieg]]/100000)</f>
        <v>1</v>
      </c>
      <c r="J57">
        <f>0.02*transport4[[#This Row],[prebieg w 100 000]]*transport4[[#This Row],[Cena_zakupu]]</f>
        <v>1860</v>
      </c>
      <c r="K57" s="3">
        <f>transport4[[#This Row],[Cena_zakupu]]-transport4[[#This Row],[uplyw]]-transport4[[#This Row],[zuzycie]]</f>
        <v>72540</v>
      </c>
    </row>
    <row r="58" spans="1:11" x14ac:dyDescent="0.35">
      <c r="A58" s="1" t="s">
        <v>22</v>
      </c>
      <c r="B58">
        <v>2012</v>
      </c>
      <c r="C58">
        <v>110000</v>
      </c>
      <c r="D58" s="1" t="s">
        <v>116</v>
      </c>
      <c r="E58">
        <v>201000</v>
      </c>
      <c r="F58" s="2">
        <v>42075</v>
      </c>
      <c r="G58">
        <f>2017-transport4[[#This Row],[Rok_produkcji]]</f>
        <v>5</v>
      </c>
      <c r="H58">
        <f>transport4[[#This Row],[Cena_zakupu]]*transport4[[#This Row],[2017]]*0.05</f>
        <v>27500</v>
      </c>
      <c r="I58">
        <f>TRUNC(transport4[[#This Row],[Przebieg]]/100000)</f>
        <v>2</v>
      </c>
      <c r="J58">
        <f>0.02*transport4[[#This Row],[prebieg w 100 000]]*transport4[[#This Row],[Cena_zakupu]]</f>
        <v>4400</v>
      </c>
      <c r="K58" s="3">
        <f>transport4[[#This Row],[Cena_zakupu]]-transport4[[#This Row],[uplyw]]-transport4[[#This Row],[zuzycie]]</f>
        <v>78100</v>
      </c>
    </row>
    <row r="59" spans="1:11" x14ac:dyDescent="0.35">
      <c r="A59" s="1" t="s">
        <v>160</v>
      </c>
      <c r="B59">
        <v>2014</v>
      </c>
      <c r="C59">
        <v>98000</v>
      </c>
      <c r="D59" s="1" t="s">
        <v>161</v>
      </c>
      <c r="E59">
        <v>251000</v>
      </c>
      <c r="F59" s="2">
        <v>42344</v>
      </c>
      <c r="G59">
        <f>2017-transport4[[#This Row],[Rok_produkcji]]</f>
        <v>3</v>
      </c>
      <c r="H59">
        <f>transport4[[#This Row],[Cena_zakupu]]*transport4[[#This Row],[2017]]*0.05</f>
        <v>14700</v>
      </c>
      <c r="I59">
        <f>TRUNC(transport4[[#This Row],[Przebieg]]/100000)</f>
        <v>2</v>
      </c>
      <c r="J59">
        <f>0.02*transport4[[#This Row],[prebieg w 100 000]]*transport4[[#This Row],[Cena_zakupu]]</f>
        <v>3920</v>
      </c>
      <c r="K59" s="3">
        <f>transport4[[#This Row],[Cena_zakupu]]-transport4[[#This Row],[uplyw]]-transport4[[#This Row],[zuzycie]]</f>
        <v>79380</v>
      </c>
    </row>
    <row r="60" spans="1:11" x14ac:dyDescent="0.35">
      <c r="A60" s="1" t="s">
        <v>160</v>
      </c>
      <c r="B60">
        <v>2014</v>
      </c>
      <c r="C60">
        <v>99000</v>
      </c>
      <c r="D60" s="1" t="s">
        <v>162</v>
      </c>
      <c r="E60">
        <v>247000</v>
      </c>
      <c r="F60" s="2">
        <v>42344</v>
      </c>
      <c r="G60">
        <f>2017-transport4[[#This Row],[Rok_produkcji]]</f>
        <v>3</v>
      </c>
      <c r="H60">
        <f>transport4[[#This Row],[Cena_zakupu]]*transport4[[#This Row],[2017]]*0.05</f>
        <v>14850</v>
      </c>
      <c r="I60">
        <f>TRUNC(transport4[[#This Row],[Przebieg]]/100000)</f>
        <v>2</v>
      </c>
      <c r="J60">
        <f>0.02*transport4[[#This Row],[prebieg w 100 000]]*transport4[[#This Row],[Cena_zakupu]]</f>
        <v>3960</v>
      </c>
      <c r="K60" s="3">
        <f>transport4[[#This Row],[Cena_zakupu]]-transport4[[#This Row],[uplyw]]-transport4[[#This Row],[zuzycie]]</f>
        <v>80190</v>
      </c>
    </row>
    <row r="61" spans="1:11" x14ac:dyDescent="0.35">
      <c r="A61" s="1" t="s">
        <v>79</v>
      </c>
      <c r="B61">
        <v>2010</v>
      </c>
      <c r="C61">
        <v>135000</v>
      </c>
      <c r="D61" s="1" t="s">
        <v>80</v>
      </c>
      <c r="E61">
        <v>251000</v>
      </c>
      <c r="F61" s="2">
        <v>42067</v>
      </c>
      <c r="G61">
        <f>2017-transport4[[#This Row],[Rok_produkcji]]</f>
        <v>7</v>
      </c>
      <c r="H61">
        <f>transport4[[#This Row],[Cena_zakupu]]*transport4[[#This Row],[2017]]*0.05</f>
        <v>47250</v>
      </c>
      <c r="I61">
        <f>TRUNC(transport4[[#This Row],[Przebieg]]/100000)</f>
        <v>2</v>
      </c>
      <c r="J61">
        <f>0.02*transport4[[#This Row],[prebieg w 100 000]]*transport4[[#This Row],[Cena_zakupu]]</f>
        <v>5400</v>
      </c>
      <c r="K61" s="3">
        <f>transport4[[#This Row],[Cena_zakupu]]-transport4[[#This Row],[uplyw]]-transport4[[#This Row],[zuzycie]]</f>
        <v>82350</v>
      </c>
    </row>
    <row r="62" spans="1:11" x14ac:dyDescent="0.35">
      <c r="A62" s="1" t="s">
        <v>45</v>
      </c>
      <c r="B62">
        <v>2009</v>
      </c>
      <c r="C62">
        <v>159000</v>
      </c>
      <c r="D62" s="1" t="s">
        <v>52</v>
      </c>
      <c r="E62">
        <v>403000</v>
      </c>
      <c r="F62" s="2">
        <v>42681</v>
      </c>
      <c r="G62">
        <f>2017-transport4[[#This Row],[Rok_produkcji]]</f>
        <v>8</v>
      </c>
      <c r="H62">
        <f>transport4[[#This Row],[Cena_zakupu]]*transport4[[#This Row],[2017]]*0.05</f>
        <v>63600</v>
      </c>
      <c r="I62">
        <f>TRUNC(transport4[[#This Row],[Przebieg]]/100000)</f>
        <v>4</v>
      </c>
      <c r="J62">
        <f>0.02*transport4[[#This Row],[prebieg w 100 000]]*transport4[[#This Row],[Cena_zakupu]]</f>
        <v>12720</v>
      </c>
      <c r="K62" s="3">
        <f>transport4[[#This Row],[Cena_zakupu]]-transport4[[#This Row],[uplyw]]-transport4[[#This Row],[zuzycie]]</f>
        <v>82680</v>
      </c>
    </row>
    <row r="63" spans="1:11" x14ac:dyDescent="0.35">
      <c r="A63" s="1" t="s">
        <v>33</v>
      </c>
      <c r="B63">
        <v>2009</v>
      </c>
      <c r="C63">
        <v>162800</v>
      </c>
      <c r="D63" s="1" t="s">
        <v>53</v>
      </c>
      <c r="E63">
        <v>370000</v>
      </c>
      <c r="F63" s="2">
        <v>42329</v>
      </c>
      <c r="G63">
        <f>2017-transport4[[#This Row],[Rok_produkcji]]</f>
        <v>8</v>
      </c>
      <c r="H63">
        <f>transport4[[#This Row],[Cena_zakupu]]*transport4[[#This Row],[2017]]*0.05</f>
        <v>65120</v>
      </c>
      <c r="I63">
        <f>TRUNC(transport4[[#This Row],[Przebieg]]/100000)</f>
        <v>3</v>
      </c>
      <c r="J63">
        <f>0.02*transport4[[#This Row],[prebieg w 100 000]]*transport4[[#This Row],[Cena_zakupu]]</f>
        <v>9768</v>
      </c>
      <c r="K63" s="3">
        <f>transport4[[#This Row],[Cena_zakupu]]-transport4[[#This Row],[uplyw]]-transport4[[#This Row],[zuzycie]]</f>
        <v>87912</v>
      </c>
    </row>
    <row r="64" spans="1:11" x14ac:dyDescent="0.35">
      <c r="A64" s="1" t="s">
        <v>50</v>
      </c>
      <c r="B64">
        <v>2012</v>
      </c>
      <c r="C64">
        <v>130780</v>
      </c>
      <c r="D64" s="1" t="s">
        <v>117</v>
      </c>
      <c r="E64">
        <v>310000</v>
      </c>
      <c r="F64" s="2">
        <v>42365</v>
      </c>
      <c r="G64">
        <f>2017-transport4[[#This Row],[Rok_produkcji]]</f>
        <v>5</v>
      </c>
      <c r="H64">
        <f>transport4[[#This Row],[Cena_zakupu]]*transport4[[#This Row],[2017]]*0.05</f>
        <v>32695</v>
      </c>
      <c r="I64">
        <f>TRUNC(transport4[[#This Row],[Przebieg]]/100000)</f>
        <v>3</v>
      </c>
      <c r="J64">
        <f>0.02*transport4[[#This Row],[prebieg w 100 000]]*transport4[[#This Row],[Cena_zakupu]]</f>
        <v>7846.7999999999993</v>
      </c>
      <c r="K64" s="3">
        <f>transport4[[#This Row],[Cena_zakupu]]-transport4[[#This Row],[uplyw]]-transport4[[#This Row],[zuzycie]]</f>
        <v>90238.2</v>
      </c>
    </row>
    <row r="65" spans="1:11" x14ac:dyDescent="0.35">
      <c r="A65" s="1" t="s">
        <v>45</v>
      </c>
      <c r="B65">
        <v>2012</v>
      </c>
      <c r="C65">
        <v>135502</v>
      </c>
      <c r="D65" s="1" t="s">
        <v>118</v>
      </c>
      <c r="E65">
        <v>247000</v>
      </c>
      <c r="F65" s="2">
        <v>42476</v>
      </c>
      <c r="G65">
        <f>2017-transport4[[#This Row],[Rok_produkcji]]</f>
        <v>5</v>
      </c>
      <c r="H65">
        <f>transport4[[#This Row],[Cena_zakupu]]*transport4[[#This Row],[2017]]*0.05</f>
        <v>33875.5</v>
      </c>
      <c r="I65">
        <f>TRUNC(transport4[[#This Row],[Przebieg]]/100000)</f>
        <v>2</v>
      </c>
      <c r="J65">
        <f>0.02*transport4[[#This Row],[prebieg w 100 000]]*transport4[[#This Row],[Cena_zakupu]]</f>
        <v>5420.08</v>
      </c>
      <c r="K65" s="3">
        <f>transport4[[#This Row],[Cena_zakupu]]-transport4[[#This Row],[uplyw]]-transport4[[#This Row],[zuzycie]]</f>
        <v>96206.42</v>
      </c>
    </row>
    <row r="66" spans="1:11" x14ac:dyDescent="0.35">
      <c r="A66" s="1" t="s">
        <v>81</v>
      </c>
      <c r="B66">
        <v>2010</v>
      </c>
      <c r="C66">
        <v>160000</v>
      </c>
      <c r="D66" s="1" t="s">
        <v>82</v>
      </c>
      <c r="E66">
        <v>263000</v>
      </c>
      <c r="F66" s="2">
        <v>42028</v>
      </c>
      <c r="G66">
        <f>2017-transport4[[#This Row],[Rok_produkcji]]</f>
        <v>7</v>
      </c>
      <c r="H66">
        <f>transport4[[#This Row],[Cena_zakupu]]*transport4[[#This Row],[2017]]*0.05</f>
        <v>56000</v>
      </c>
      <c r="I66">
        <f>TRUNC(transport4[[#This Row],[Przebieg]]/100000)</f>
        <v>2</v>
      </c>
      <c r="J66">
        <f>0.02*transport4[[#This Row],[prebieg w 100 000]]*transport4[[#This Row],[Cena_zakupu]]</f>
        <v>6400</v>
      </c>
      <c r="K66" s="3">
        <f>transport4[[#This Row],[Cena_zakupu]]-transport4[[#This Row],[uplyw]]-transport4[[#This Row],[zuzycie]]</f>
        <v>97600</v>
      </c>
    </row>
    <row r="67" spans="1:11" x14ac:dyDescent="0.35">
      <c r="A67" s="1" t="s">
        <v>54</v>
      </c>
      <c r="B67">
        <v>2009</v>
      </c>
      <c r="C67">
        <v>168800</v>
      </c>
      <c r="D67" s="1" t="s">
        <v>55</v>
      </c>
      <c r="E67">
        <v>186300</v>
      </c>
      <c r="F67" s="2">
        <v>42272</v>
      </c>
      <c r="G67">
        <f>2017-transport4[[#This Row],[Rok_produkcji]]</f>
        <v>8</v>
      </c>
      <c r="H67">
        <f>transport4[[#This Row],[Cena_zakupu]]*transport4[[#This Row],[2017]]*0.05</f>
        <v>67520</v>
      </c>
      <c r="I67">
        <f>TRUNC(transport4[[#This Row],[Przebieg]]/100000)</f>
        <v>1</v>
      </c>
      <c r="J67">
        <f>0.02*transport4[[#This Row],[prebieg w 100 000]]*transport4[[#This Row],[Cena_zakupu]]</f>
        <v>3376</v>
      </c>
      <c r="K67" s="3">
        <f>transport4[[#This Row],[Cena_zakupu]]-transport4[[#This Row],[uplyw]]-transport4[[#This Row],[zuzycie]]</f>
        <v>97904</v>
      </c>
    </row>
    <row r="68" spans="1:11" x14ac:dyDescent="0.35">
      <c r="A68" s="1" t="s">
        <v>119</v>
      </c>
      <c r="B68">
        <v>2012</v>
      </c>
      <c r="C68">
        <v>145000</v>
      </c>
      <c r="D68" s="1" t="s">
        <v>120</v>
      </c>
      <c r="E68">
        <v>386732</v>
      </c>
      <c r="F68" s="2">
        <v>42059</v>
      </c>
      <c r="G68">
        <f>2017-transport4[[#This Row],[Rok_produkcji]]</f>
        <v>5</v>
      </c>
      <c r="H68">
        <f>transport4[[#This Row],[Cena_zakupu]]*transport4[[#This Row],[2017]]*0.05</f>
        <v>36250</v>
      </c>
      <c r="I68">
        <f>TRUNC(transport4[[#This Row],[Przebieg]]/100000)</f>
        <v>3</v>
      </c>
      <c r="J68">
        <f>0.02*transport4[[#This Row],[prebieg w 100 000]]*transport4[[#This Row],[Cena_zakupu]]</f>
        <v>8700</v>
      </c>
      <c r="K68" s="3">
        <f>transport4[[#This Row],[Cena_zakupu]]-transport4[[#This Row],[uplyw]]-transport4[[#This Row],[zuzycie]]</f>
        <v>100050</v>
      </c>
    </row>
    <row r="69" spans="1:11" x14ac:dyDescent="0.35">
      <c r="A69" s="1" t="s">
        <v>119</v>
      </c>
      <c r="B69">
        <v>2012</v>
      </c>
      <c r="C69">
        <v>145000</v>
      </c>
      <c r="D69" s="1" t="s">
        <v>121</v>
      </c>
      <c r="E69">
        <v>312680</v>
      </c>
      <c r="F69" s="2">
        <v>42059</v>
      </c>
      <c r="G69">
        <f>2017-transport4[[#This Row],[Rok_produkcji]]</f>
        <v>5</v>
      </c>
      <c r="H69">
        <f>transport4[[#This Row],[Cena_zakupu]]*transport4[[#This Row],[2017]]*0.05</f>
        <v>36250</v>
      </c>
      <c r="I69">
        <f>TRUNC(transport4[[#This Row],[Przebieg]]/100000)</f>
        <v>3</v>
      </c>
      <c r="J69">
        <f>0.02*transport4[[#This Row],[prebieg w 100 000]]*transport4[[#This Row],[Cena_zakupu]]</f>
        <v>8700</v>
      </c>
      <c r="K69" s="3">
        <f>transport4[[#This Row],[Cena_zakupu]]-transport4[[#This Row],[uplyw]]-transport4[[#This Row],[zuzycie]]</f>
        <v>100050</v>
      </c>
    </row>
    <row r="70" spans="1:11" x14ac:dyDescent="0.35">
      <c r="A70" s="1" t="s">
        <v>79</v>
      </c>
      <c r="B70">
        <v>2013</v>
      </c>
      <c r="C70">
        <v>136000</v>
      </c>
      <c r="D70" s="1" t="s">
        <v>147</v>
      </c>
      <c r="E70">
        <v>247000</v>
      </c>
      <c r="F70" s="2">
        <v>42067</v>
      </c>
      <c r="G70">
        <f>2017-transport4[[#This Row],[Rok_produkcji]]</f>
        <v>4</v>
      </c>
      <c r="H70">
        <f>transport4[[#This Row],[Cena_zakupu]]*transport4[[#This Row],[2017]]*0.05</f>
        <v>27200</v>
      </c>
      <c r="I70">
        <f>TRUNC(transport4[[#This Row],[Przebieg]]/100000)</f>
        <v>2</v>
      </c>
      <c r="J70">
        <f>0.02*transport4[[#This Row],[prebieg w 100 000]]*transport4[[#This Row],[Cena_zakupu]]</f>
        <v>5440</v>
      </c>
      <c r="K70" s="3">
        <f>transport4[[#This Row],[Cena_zakupu]]-transport4[[#This Row],[uplyw]]-transport4[[#This Row],[zuzycie]]</f>
        <v>103360</v>
      </c>
    </row>
    <row r="71" spans="1:11" x14ac:dyDescent="0.35">
      <c r="A71" s="1" t="s">
        <v>56</v>
      </c>
      <c r="B71">
        <v>2009</v>
      </c>
      <c r="C71">
        <v>195370</v>
      </c>
      <c r="D71" s="1" t="s">
        <v>57</v>
      </c>
      <c r="E71">
        <v>290000</v>
      </c>
      <c r="F71" s="2">
        <v>42467</v>
      </c>
      <c r="G71">
        <f>2017-transport4[[#This Row],[Rok_produkcji]]</f>
        <v>8</v>
      </c>
      <c r="H71">
        <f>transport4[[#This Row],[Cena_zakupu]]*transport4[[#This Row],[2017]]*0.05</f>
        <v>78148</v>
      </c>
      <c r="I71">
        <f>TRUNC(transport4[[#This Row],[Przebieg]]/100000)</f>
        <v>2</v>
      </c>
      <c r="J71">
        <f>0.02*transport4[[#This Row],[prebieg w 100 000]]*transport4[[#This Row],[Cena_zakupu]]</f>
        <v>7814.8</v>
      </c>
      <c r="K71" s="3">
        <f>transport4[[#This Row],[Cena_zakupu]]-transport4[[#This Row],[uplyw]]-transport4[[#This Row],[zuzycie]]</f>
        <v>109407.2</v>
      </c>
    </row>
    <row r="72" spans="1:11" x14ac:dyDescent="0.35">
      <c r="A72" s="1" t="s">
        <v>45</v>
      </c>
      <c r="B72">
        <v>2014</v>
      </c>
      <c r="C72">
        <v>136502</v>
      </c>
      <c r="D72" s="1" t="s">
        <v>163</v>
      </c>
      <c r="E72">
        <v>243000</v>
      </c>
      <c r="F72" s="2">
        <v>42476</v>
      </c>
      <c r="G72">
        <f>2017-transport4[[#This Row],[Rok_produkcji]]</f>
        <v>3</v>
      </c>
      <c r="H72">
        <f>transport4[[#This Row],[Cena_zakupu]]*transport4[[#This Row],[2017]]*0.05</f>
        <v>20475.300000000003</v>
      </c>
      <c r="I72">
        <f>TRUNC(transport4[[#This Row],[Przebieg]]/100000)</f>
        <v>2</v>
      </c>
      <c r="J72">
        <f>0.02*transport4[[#This Row],[prebieg w 100 000]]*transport4[[#This Row],[Cena_zakupu]]</f>
        <v>5460.08</v>
      </c>
      <c r="K72" s="3">
        <f>transport4[[#This Row],[Cena_zakupu]]-transport4[[#This Row],[uplyw]]-transport4[[#This Row],[zuzycie]]</f>
        <v>110566.62</v>
      </c>
    </row>
    <row r="73" spans="1:11" x14ac:dyDescent="0.35">
      <c r="A73" s="1" t="s">
        <v>33</v>
      </c>
      <c r="B73">
        <v>2012</v>
      </c>
      <c r="C73">
        <v>163800</v>
      </c>
      <c r="D73" s="1" t="s">
        <v>122</v>
      </c>
      <c r="E73">
        <v>366000</v>
      </c>
      <c r="F73" s="2">
        <v>42329</v>
      </c>
      <c r="G73">
        <f>2017-transport4[[#This Row],[Rok_produkcji]]</f>
        <v>5</v>
      </c>
      <c r="H73">
        <f>transport4[[#This Row],[Cena_zakupu]]*transport4[[#This Row],[2017]]*0.05</f>
        <v>40950</v>
      </c>
      <c r="I73">
        <f>TRUNC(transport4[[#This Row],[Przebieg]]/100000)</f>
        <v>3</v>
      </c>
      <c r="J73">
        <f>0.02*transport4[[#This Row],[prebieg w 100 000]]*transport4[[#This Row],[Cena_zakupu]]</f>
        <v>9828</v>
      </c>
      <c r="K73" s="3">
        <f>transport4[[#This Row],[Cena_zakupu]]-transport4[[#This Row],[uplyw]]-transport4[[#This Row],[zuzycie]]</f>
        <v>113022</v>
      </c>
    </row>
    <row r="74" spans="1:11" x14ac:dyDescent="0.35">
      <c r="A74" s="1" t="s">
        <v>58</v>
      </c>
      <c r="B74">
        <v>2009</v>
      </c>
      <c r="C74">
        <v>195340</v>
      </c>
      <c r="D74" s="1" t="s">
        <v>59</v>
      </c>
      <c r="E74">
        <v>190000</v>
      </c>
      <c r="F74" s="2">
        <v>42278</v>
      </c>
      <c r="G74">
        <f>2017-transport4[[#This Row],[Rok_produkcji]]</f>
        <v>8</v>
      </c>
      <c r="H74">
        <f>transport4[[#This Row],[Cena_zakupu]]*transport4[[#This Row],[2017]]*0.05</f>
        <v>78136</v>
      </c>
      <c r="I74">
        <f>TRUNC(transport4[[#This Row],[Przebieg]]/100000)</f>
        <v>1</v>
      </c>
      <c r="J74">
        <f>0.02*transport4[[#This Row],[prebieg w 100 000]]*transport4[[#This Row],[Cena_zakupu]]</f>
        <v>3906.8</v>
      </c>
      <c r="K74" s="3">
        <f>transport4[[#This Row],[Cena_zakupu]]-transport4[[#This Row],[uplyw]]-transport4[[#This Row],[zuzycie]]</f>
        <v>113297.2</v>
      </c>
    </row>
    <row r="75" spans="1:11" x14ac:dyDescent="0.35">
      <c r="A75" s="1" t="s">
        <v>45</v>
      </c>
      <c r="B75">
        <v>2013</v>
      </c>
      <c r="C75">
        <v>158000</v>
      </c>
      <c r="D75" s="1" t="s">
        <v>148</v>
      </c>
      <c r="E75">
        <v>407000</v>
      </c>
      <c r="F75" s="2">
        <v>42681</v>
      </c>
      <c r="G75">
        <f>2017-transport4[[#This Row],[Rok_produkcji]]</f>
        <v>4</v>
      </c>
      <c r="H75">
        <f>transport4[[#This Row],[Cena_zakupu]]*transport4[[#This Row],[2017]]*0.05</f>
        <v>31600</v>
      </c>
      <c r="I75">
        <f>TRUNC(transport4[[#This Row],[Przebieg]]/100000)</f>
        <v>4</v>
      </c>
      <c r="J75">
        <f>0.02*transport4[[#This Row],[prebieg w 100 000]]*transport4[[#This Row],[Cena_zakupu]]</f>
        <v>12640</v>
      </c>
      <c r="K75" s="3">
        <f>transport4[[#This Row],[Cena_zakupu]]-transport4[[#This Row],[uplyw]]-transport4[[#This Row],[zuzycie]]</f>
        <v>113760</v>
      </c>
    </row>
    <row r="76" spans="1:11" x14ac:dyDescent="0.35">
      <c r="A76" s="1" t="s">
        <v>62</v>
      </c>
      <c r="B76">
        <v>2011</v>
      </c>
      <c r="C76">
        <v>210000</v>
      </c>
      <c r="D76" s="1" t="s">
        <v>96</v>
      </c>
      <c r="E76">
        <v>780000</v>
      </c>
      <c r="F76" s="2">
        <v>42481</v>
      </c>
      <c r="G76">
        <f>2017-transport4[[#This Row],[Rok_produkcji]]</f>
        <v>6</v>
      </c>
      <c r="H76">
        <f>transport4[[#This Row],[Cena_zakupu]]*transport4[[#This Row],[2017]]*0.05</f>
        <v>63000</v>
      </c>
      <c r="I76">
        <f>TRUNC(transport4[[#This Row],[Przebieg]]/100000)</f>
        <v>7</v>
      </c>
      <c r="J76">
        <f>0.02*transport4[[#This Row],[prebieg w 100 000]]*transport4[[#This Row],[Cena_zakupu]]</f>
        <v>29400.000000000004</v>
      </c>
      <c r="K76" s="3">
        <f>transport4[[#This Row],[Cena_zakupu]]-transport4[[#This Row],[uplyw]]-transport4[[#This Row],[zuzycie]]</f>
        <v>117600</v>
      </c>
    </row>
    <row r="77" spans="1:11" x14ac:dyDescent="0.35">
      <c r="A77" s="1" t="s">
        <v>62</v>
      </c>
      <c r="B77">
        <v>2011</v>
      </c>
      <c r="C77">
        <v>210000</v>
      </c>
      <c r="D77" s="1" t="s">
        <v>97</v>
      </c>
      <c r="E77">
        <v>760300</v>
      </c>
      <c r="F77" s="2">
        <v>42481</v>
      </c>
      <c r="G77">
        <f>2017-transport4[[#This Row],[Rok_produkcji]]</f>
        <v>6</v>
      </c>
      <c r="H77">
        <f>transport4[[#This Row],[Cena_zakupu]]*transport4[[#This Row],[2017]]*0.05</f>
        <v>63000</v>
      </c>
      <c r="I77">
        <f>TRUNC(transport4[[#This Row],[Przebieg]]/100000)</f>
        <v>7</v>
      </c>
      <c r="J77">
        <f>0.02*transport4[[#This Row],[prebieg w 100 000]]*transport4[[#This Row],[Cena_zakupu]]</f>
        <v>29400.000000000004</v>
      </c>
      <c r="K77" s="3">
        <f>transport4[[#This Row],[Cena_zakupu]]-transport4[[#This Row],[uplyw]]-transport4[[#This Row],[zuzycie]]</f>
        <v>117600</v>
      </c>
    </row>
    <row r="78" spans="1:11" x14ac:dyDescent="0.35">
      <c r="A78" s="1" t="s">
        <v>123</v>
      </c>
      <c r="B78">
        <v>2012</v>
      </c>
      <c r="C78">
        <v>183000</v>
      </c>
      <c r="D78" s="1" t="s">
        <v>124</v>
      </c>
      <c r="E78">
        <v>520000</v>
      </c>
      <c r="F78" s="2">
        <v>42444</v>
      </c>
      <c r="G78">
        <f>2017-transport4[[#This Row],[Rok_produkcji]]</f>
        <v>5</v>
      </c>
      <c r="H78">
        <f>transport4[[#This Row],[Cena_zakupu]]*transport4[[#This Row],[2017]]*0.05</f>
        <v>45750</v>
      </c>
      <c r="I78">
        <f>TRUNC(transport4[[#This Row],[Przebieg]]/100000)</f>
        <v>5</v>
      </c>
      <c r="J78">
        <f>0.02*transport4[[#This Row],[prebieg w 100 000]]*transport4[[#This Row],[Cena_zakupu]]</f>
        <v>18300</v>
      </c>
      <c r="K78" s="3">
        <f>transport4[[#This Row],[Cena_zakupu]]-transport4[[#This Row],[uplyw]]-transport4[[#This Row],[zuzycie]]</f>
        <v>118950</v>
      </c>
    </row>
    <row r="79" spans="1:11" x14ac:dyDescent="0.35">
      <c r="A79" s="1" t="s">
        <v>123</v>
      </c>
      <c r="B79">
        <v>2012</v>
      </c>
      <c r="C79">
        <v>183000</v>
      </c>
      <c r="D79" s="1" t="s">
        <v>125</v>
      </c>
      <c r="E79">
        <v>530000</v>
      </c>
      <c r="F79" s="2">
        <v>42444</v>
      </c>
      <c r="G79">
        <f>2017-transport4[[#This Row],[Rok_produkcji]]</f>
        <v>5</v>
      </c>
      <c r="H79">
        <f>transport4[[#This Row],[Cena_zakupu]]*transport4[[#This Row],[2017]]*0.05</f>
        <v>45750</v>
      </c>
      <c r="I79">
        <f>TRUNC(transport4[[#This Row],[Przebieg]]/100000)</f>
        <v>5</v>
      </c>
      <c r="J79">
        <f>0.02*transport4[[#This Row],[prebieg w 100 000]]*transport4[[#This Row],[Cena_zakupu]]</f>
        <v>18300</v>
      </c>
      <c r="K79" s="3">
        <f>transport4[[#This Row],[Cena_zakupu]]-transport4[[#This Row],[uplyw]]-transport4[[#This Row],[zuzycie]]</f>
        <v>118950</v>
      </c>
    </row>
    <row r="80" spans="1:11" x14ac:dyDescent="0.35">
      <c r="A80" s="1" t="s">
        <v>62</v>
      </c>
      <c r="B80">
        <v>2011</v>
      </c>
      <c r="C80">
        <v>210000</v>
      </c>
      <c r="D80" s="1" t="s">
        <v>98</v>
      </c>
      <c r="E80">
        <v>680000</v>
      </c>
      <c r="F80" s="2">
        <v>42481</v>
      </c>
      <c r="G80">
        <f>2017-transport4[[#This Row],[Rok_produkcji]]</f>
        <v>6</v>
      </c>
      <c r="H80">
        <f>transport4[[#This Row],[Cena_zakupu]]*transport4[[#This Row],[2017]]*0.05</f>
        <v>63000</v>
      </c>
      <c r="I80">
        <f>TRUNC(transport4[[#This Row],[Przebieg]]/100000)</f>
        <v>6</v>
      </c>
      <c r="J80">
        <f>0.02*transport4[[#This Row],[prebieg w 100 000]]*transport4[[#This Row],[Cena_zakupu]]</f>
        <v>25200</v>
      </c>
      <c r="K80" s="3">
        <f>transport4[[#This Row],[Cena_zakupu]]-transport4[[#This Row],[uplyw]]-transport4[[#This Row],[zuzycie]]</f>
        <v>121800</v>
      </c>
    </row>
    <row r="81" spans="1:11" x14ac:dyDescent="0.35">
      <c r="A81" s="1" t="s">
        <v>62</v>
      </c>
      <c r="B81">
        <v>2011</v>
      </c>
      <c r="C81">
        <v>210000</v>
      </c>
      <c r="D81" s="1" t="s">
        <v>99</v>
      </c>
      <c r="E81">
        <v>655000</v>
      </c>
      <c r="F81" s="2">
        <v>42481</v>
      </c>
      <c r="G81">
        <f>2017-transport4[[#This Row],[Rok_produkcji]]</f>
        <v>6</v>
      </c>
      <c r="H81">
        <f>transport4[[#This Row],[Cena_zakupu]]*transport4[[#This Row],[2017]]*0.05</f>
        <v>63000</v>
      </c>
      <c r="I81">
        <f>TRUNC(transport4[[#This Row],[Przebieg]]/100000)</f>
        <v>6</v>
      </c>
      <c r="J81">
        <f>0.02*transport4[[#This Row],[prebieg w 100 000]]*transport4[[#This Row],[Cena_zakupu]]</f>
        <v>25200</v>
      </c>
      <c r="K81" s="3">
        <f>transport4[[#This Row],[Cena_zakupu]]-transport4[[#This Row],[uplyw]]-transport4[[#This Row],[zuzycie]]</f>
        <v>121800</v>
      </c>
    </row>
    <row r="82" spans="1:11" x14ac:dyDescent="0.35">
      <c r="A82" s="1" t="s">
        <v>123</v>
      </c>
      <c r="B82">
        <v>2012</v>
      </c>
      <c r="C82">
        <v>183000</v>
      </c>
      <c r="D82" s="1" t="s">
        <v>126</v>
      </c>
      <c r="E82">
        <v>490000</v>
      </c>
      <c r="F82" s="2">
        <v>42444</v>
      </c>
      <c r="G82">
        <f>2017-transport4[[#This Row],[Rok_produkcji]]</f>
        <v>5</v>
      </c>
      <c r="H82">
        <f>transport4[[#This Row],[Cena_zakupu]]*transport4[[#This Row],[2017]]*0.05</f>
        <v>45750</v>
      </c>
      <c r="I82">
        <f>TRUNC(transport4[[#This Row],[Przebieg]]/100000)</f>
        <v>4</v>
      </c>
      <c r="J82">
        <f>0.02*transport4[[#This Row],[prebieg w 100 000]]*transport4[[#This Row],[Cena_zakupu]]</f>
        <v>14640</v>
      </c>
      <c r="K82" s="3">
        <f>transport4[[#This Row],[Cena_zakupu]]-transport4[[#This Row],[uplyw]]-transport4[[#This Row],[zuzycie]]</f>
        <v>122610</v>
      </c>
    </row>
    <row r="83" spans="1:11" x14ac:dyDescent="0.35">
      <c r="A83" s="1" t="s">
        <v>123</v>
      </c>
      <c r="B83">
        <v>2012</v>
      </c>
      <c r="C83">
        <v>183000</v>
      </c>
      <c r="D83" s="1" t="s">
        <v>127</v>
      </c>
      <c r="E83">
        <v>481000</v>
      </c>
      <c r="F83" s="2">
        <v>42444</v>
      </c>
      <c r="G83">
        <f>2017-transport4[[#This Row],[Rok_produkcji]]</f>
        <v>5</v>
      </c>
      <c r="H83">
        <f>transport4[[#This Row],[Cena_zakupu]]*transport4[[#This Row],[2017]]*0.05</f>
        <v>45750</v>
      </c>
      <c r="I83">
        <f>TRUNC(transport4[[#This Row],[Przebieg]]/100000)</f>
        <v>4</v>
      </c>
      <c r="J83">
        <f>0.02*transport4[[#This Row],[prebieg w 100 000]]*transport4[[#This Row],[Cena_zakupu]]</f>
        <v>14640</v>
      </c>
      <c r="K83" s="3">
        <f>transport4[[#This Row],[Cena_zakupu]]-transport4[[#This Row],[uplyw]]-transport4[[#This Row],[zuzycie]]</f>
        <v>122610</v>
      </c>
    </row>
    <row r="84" spans="1:11" x14ac:dyDescent="0.35">
      <c r="A84" s="1" t="s">
        <v>123</v>
      </c>
      <c r="B84">
        <v>2012</v>
      </c>
      <c r="C84">
        <v>183000</v>
      </c>
      <c r="D84" s="1" t="s">
        <v>128</v>
      </c>
      <c r="E84">
        <v>454000</v>
      </c>
      <c r="F84" s="2">
        <v>42444</v>
      </c>
      <c r="G84">
        <f>2017-transport4[[#This Row],[Rok_produkcji]]</f>
        <v>5</v>
      </c>
      <c r="H84">
        <f>transport4[[#This Row],[Cena_zakupu]]*transport4[[#This Row],[2017]]*0.05</f>
        <v>45750</v>
      </c>
      <c r="I84">
        <f>TRUNC(transport4[[#This Row],[Przebieg]]/100000)</f>
        <v>4</v>
      </c>
      <c r="J84">
        <f>0.02*transport4[[#This Row],[prebieg w 100 000]]*transport4[[#This Row],[Cena_zakupu]]</f>
        <v>14640</v>
      </c>
      <c r="K84" s="3">
        <f>transport4[[#This Row],[Cena_zakupu]]-transport4[[#This Row],[uplyw]]-transport4[[#This Row],[zuzycie]]</f>
        <v>122610</v>
      </c>
    </row>
    <row r="85" spans="1:11" x14ac:dyDescent="0.35">
      <c r="A85" s="1" t="s">
        <v>100</v>
      </c>
      <c r="B85">
        <v>2011</v>
      </c>
      <c r="C85">
        <v>220000</v>
      </c>
      <c r="D85" s="1" t="s">
        <v>101</v>
      </c>
      <c r="E85">
        <v>731000</v>
      </c>
      <c r="F85" s="2">
        <v>42236</v>
      </c>
      <c r="G85">
        <f>2017-transport4[[#This Row],[Rok_produkcji]]</f>
        <v>6</v>
      </c>
      <c r="H85">
        <f>transport4[[#This Row],[Cena_zakupu]]*transport4[[#This Row],[2017]]*0.05</f>
        <v>66000</v>
      </c>
      <c r="I85">
        <f>TRUNC(transport4[[#This Row],[Przebieg]]/100000)</f>
        <v>7</v>
      </c>
      <c r="J85">
        <f>0.02*transport4[[#This Row],[prebieg w 100 000]]*transport4[[#This Row],[Cena_zakupu]]</f>
        <v>30800.000000000004</v>
      </c>
      <c r="K85" s="3">
        <f>transport4[[#This Row],[Cena_zakupu]]-transport4[[#This Row],[uplyw]]-transport4[[#This Row],[zuzycie]]</f>
        <v>123200</v>
      </c>
    </row>
    <row r="86" spans="1:11" x14ac:dyDescent="0.35">
      <c r="A86" s="1" t="s">
        <v>60</v>
      </c>
      <c r="B86">
        <v>2009</v>
      </c>
      <c r="C86">
        <v>230000</v>
      </c>
      <c r="D86" s="1" t="s">
        <v>61</v>
      </c>
      <c r="E86">
        <v>305000</v>
      </c>
      <c r="F86" s="2">
        <v>42307</v>
      </c>
      <c r="G86">
        <f>2017-transport4[[#This Row],[Rok_produkcji]]</f>
        <v>8</v>
      </c>
      <c r="H86">
        <f>transport4[[#This Row],[Cena_zakupu]]*transport4[[#This Row],[2017]]*0.05</f>
        <v>92000</v>
      </c>
      <c r="I86">
        <f>TRUNC(transport4[[#This Row],[Przebieg]]/100000)</f>
        <v>3</v>
      </c>
      <c r="J86">
        <f>0.02*transport4[[#This Row],[prebieg w 100 000]]*transport4[[#This Row],[Cena_zakupu]]</f>
        <v>13800</v>
      </c>
      <c r="K86" s="3">
        <f>transport4[[#This Row],[Cena_zakupu]]-transport4[[#This Row],[uplyw]]-transport4[[#This Row],[zuzycie]]</f>
        <v>124200</v>
      </c>
    </row>
    <row r="87" spans="1:11" x14ac:dyDescent="0.35">
      <c r="A87" s="1" t="s">
        <v>83</v>
      </c>
      <c r="B87">
        <v>2010</v>
      </c>
      <c r="C87">
        <v>265000</v>
      </c>
      <c r="D87" s="1" t="s">
        <v>84</v>
      </c>
      <c r="E87">
        <v>930000</v>
      </c>
      <c r="F87" s="2">
        <v>42236</v>
      </c>
      <c r="G87">
        <f>2017-transport4[[#This Row],[Rok_produkcji]]</f>
        <v>7</v>
      </c>
      <c r="H87">
        <f>transport4[[#This Row],[Cena_zakupu]]*transport4[[#This Row],[2017]]*0.05</f>
        <v>92750</v>
      </c>
      <c r="I87">
        <f>TRUNC(transport4[[#This Row],[Przebieg]]/100000)</f>
        <v>9</v>
      </c>
      <c r="J87">
        <f>0.02*transport4[[#This Row],[prebieg w 100 000]]*transport4[[#This Row],[Cena_zakupu]]</f>
        <v>47700</v>
      </c>
      <c r="K87" s="3">
        <f>transport4[[#This Row],[Cena_zakupu]]-transport4[[#This Row],[uplyw]]-transport4[[#This Row],[zuzycie]]</f>
        <v>124550</v>
      </c>
    </row>
    <row r="88" spans="1:11" x14ac:dyDescent="0.35">
      <c r="A88" s="1" t="s">
        <v>83</v>
      </c>
      <c r="B88">
        <v>2010</v>
      </c>
      <c r="C88">
        <v>265000</v>
      </c>
      <c r="D88" s="1" t="s">
        <v>85</v>
      </c>
      <c r="E88">
        <v>912000</v>
      </c>
      <c r="F88" s="2">
        <v>42236</v>
      </c>
      <c r="G88">
        <f>2017-transport4[[#This Row],[Rok_produkcji]]</f>
        <v>7</v>
      </c>
      <c r="H88">
        <f>transport4[[#This Row],[Cena_zakupu]]*transport4[[#This Row],[2017]]*0.05</f>
        <v>92750</v>
      </c>
      <c r="I88">
        <f>TRUNC(transport4[[#This Row],[Przebieg]]/100000)</f>
        <v>9</v>
      </c>
      <c r="J88">
        <f>0.02*transport4[[#This Row],[prebieg w 100 000]]*transport4[[#This Row],[Cena_zakupu]]</f>
        <v>47700</v>
      </c>
      <c r="K88" s="3">
        <f>transport4[[#This Row],[Cena_zakupu]]-transport4[[#This Row],[uplyw]]-transport4[[#This Row],[zuzycie]]</f>
        <v>124550</v>
      </c>
    </row>
    <row r="89" spans="1:11" x14ac:dyDescent="0.35">
      <c r="A89" s="1" t="s">
        <v>100</v>
      </c>
      <c r="B89">
        <v>2011</v>
      </c>
      <c r="C89">
        <v>220000</v>
      </c>
      <c r="D89" s="1" t="s">
        <v>102</v>
      </c>
      <c r="E89">
        <v>685413</v>
      </c>
      <c r="F89" s="2">
        <v>42236</v>
      </c>
      <c r="G89">
        <f>2017-transport4[[#This Row],[Rok_produkcji]]</f>
        <v>6</v>
      </c>
      <c r="H89">
        <f>transport4[[#This Row],[Cena_zakupu]]*transport4[[#This Row],[2017]]*0.05</f>
        <v>66000</v>
      </c>
      <c r="I89">
        <f>TRUNC(transport4[[#This Row],[Przebieg]]/100000)</f>
        <v>6</v>
      </c>
      <c r="J89">
        <f>0.02*transport4[[#This Row],[prebieg w 100 000]]*transport4[[#This Row],[Cena_zakupu]]</f>
        <v>26400</v>
      </c>
      <c r="K89" s="3">
        <f>transport4[[#This Row],[Cena_zakupu]]-transport4[[#This Row],[uplyw]]-transport4[[#This Row],[zuzycie]]</f>
        <v>127600</v>
      </c>
    </row>
    <row r="90" spans="1:11" x14ac:dyDescent="0.35">
      <c r="A90" s="1" t="s">
        <v>83</v>
      </c>
      <c r="B90">
        <v>2010</v>
      </c>
      <c r="C90">
        <v>265000</v>
      </c>
      <c r="D90" s="1" t="s">
        <v>86</v>
      </c>
      <c r="E90">
        <v>856000</v>
      </c>
      <c r="F90" s="2">
        <v>42236</v>
      </c>
      <c r="G90">
        <f>2017-transport4[[#This Row],[Rok_produkcji]]</f>
        <v>7</v>
      </c>
      <c r="H90">
        <f>transport4[[#This Row],[Cena_zakupu]]*transport4[[#This Row],[2017]]*0.05</f>
        <v>92750</v>
      </c>
      <c r="I90">
        <f>TRUNC(transport4[[#This Row],[Przebieg]]/100000)</f>
        <v>8</v>
      </c>
      <c r="J90">
        <f>0.02*transport4[[#This Row],[prebieg w 100 000]]*transport4[[#This Row],[Cena_zakupu]]</f>
        <v>42400</v>
      </c>
      <c r="K90" s="3">
        <f>transport4[[#This Row],[Cena_zakupu]]-transport4[[#This Row],[uplyw]]-transport4[[#This Row],[zuzycie]]</f>
        <v>129850</v>
      </c>
    </row>
    <row r="91" spans="1:11" x14ac:dyDescent="0.35">
      <c r="A91" s="1" t="s">
        <v>33</v>
      </c>
      <c r="B91">
        <v>2010</v>
      </c>
      <c r="C91">
        <v>230000</v>
      </c>
      <c r="D91" s="1" t="s">
        <v>87</v>
      </c>
      <c r="E91">
        <v>455000</v>
      </c>
      <c r="F91" s="2">
        <v>42439</v>
      </c>
      <c r="G91">
        <f>2017-transport4[[#This Row],[Rok_produkcji]]</f>
        <v>7</v>
      </c>
      <c r="H91">
        <f>transport4[[#This Row],[Cena_zakupu]]*transport4[[#This Row],[2017]]*0.05</f>
        <v>80500</v>
      </c>
      <c r="I91">
        <f>TRUNC(transport4[[#This Row],[Przebieg]]/100000)</f>
        <v>4</v>
      </c>
      <c r="J91">
        <f>0.02*transport4[[#This Row],[prebieg w 100 000]]*transport4[[#This Row],[Cena_zakupu]]</f>
        <v>18400</v>
      </c>
      <c r="K91" s="3">
        <f>transport4[[#This Row],[Cena_zakupu]]-transport4[[#This Row],[uplyw]]-transport4[[#This Row],[zuzycie]]</f>
        <v>131100</v>
      </c>
    </row>
    <row r="92" spans="1:11" x14ac:dyDescent="0.35">
      <c r="A92" s="1" t="s">
        <v>58</v>
      </c>
      <c r="B92">
        <v>2011</v>
      </c>
      <c r="C92">
        <v>196340</v>
      </c>
      <c r="D92" s="1" t="s">
        <v>103</v>
      </c>
      <c r="E92">
        <v>186000</v>
      </c>
      <c r="F92" s="2">
        <v>42278</v>
      </c>
      <c r="G92">
        <f>2017-transport4[[#This Row],[Rok_produkcji]]</f>
        <v>6</v>
      </c>
      <c r="H92">
        <f>transport4[[#This Row],[Cena_zakupu]]*transport4[[#This Row],[2017]]*0.05</f>
        <v>58902</v>
      </c>
      <c r="I92">
        <f>TRUNC(transport4[[#This Row],[Przebieg]]/100000)</f>
        <v>1</v>
      </c>
      <c r="J92">
        <f>0.02*transport4[[#This Row],[prebieg w 100 000]]*transport4[[#This Row],[Cena_zakupu]]</f>
        <v>3926.8</v>
      </c>
      <c r="K92" s="3">
        <f>transport4[[#This Row],[Cena_zakupu]]-transport4[[#This Row],[uplyw]]-transport4[[#This Row],[zuzycie]]</f>
        <v>133511.20000000001</v>
      </c>
    </row>
    <row r="93" spans="1:11" x14ac:dyDescent="0.35">
      <c r="A93" s="1" t="s">
        <v>60</v>
      </c>
      <c r="B93">
        <v>2010</v>
      </c>
      <c r="C93">
        <v>231000</v>
      </c>
      <c r="D93" s="1" t="s">
        <v>88</v>
      </c>
      <c r="E93">
        <v>301000</v>
      </c>
      <c r="F93" s="2">
        <v>42307</v>
      </c>
      <c r="G93">
        <f>2017-transport4[[#This Row],[Rok_produkcji]]</f>
        <v>7</v>
      </c>
      <c r="H93">
        <f>transport4[[#This Row],[Cena_zakupu]]*transport4[[#This Row],[2017]]*0.05</f>
        <v>80850</v>
      </c>
      <c r="I93">
        <f>TRUNC(transport4[[#This Row],[Przebieg]]/100000)</f>
        <v>3</v>
      </c>
      <c r="J93">
        <f>0.02*transport4[[#This Row],[prebieg w 100 000]]*transport4[[#This Row],[Cena_zakupu]]</f>
        <v>13860</v>
      </c>
      <c r="K93" s="3">
        <f>transport4[[#This Row],[Cena_zakupu]]-transport4[[#This Row],[uplyw]]-transport4[[#This Row],[zuzycie]]</f>
        <v>136290</v>
      </c>
    </row>
    <row r="94" spans="1:11" x14ac:dyDescent="0.35">
      <c r="A94" s="1" t="s">
        <v>129</v>
      </c>
      <c r="B94">
        <v>2012</v>
      </c>
      <c r="C94">
        <v>210000</v>
      </c>
      <c r="D94" s="1" t="s">
        <v>130</v>
      </c>
      <c r="E94">
        <v>517000</v>
      </c>
      <c r="F94" s="2">
        <v>42415</v>
      </c>
      <c r="G94">
        <f>2017-transport4[[#This Row],[Rok_produkcji]]</f>
        <v>5</v>
      </c>
      <c r="H94">
        <f>transport4[[#This Row],[Cena_zakupu]]*transport4[[#This Row],[2017]]*0.05</f>
        <v>52500</v>
      </c>
      <c r="I94">
        <f>TRUNC(transport4[[#This Row],[Przebieg]]/100000)</f>
        <v>5</v>
      </c>
      <c r="J94">
        <f>0.02*transport4[[#This Row],[prebieg w 100 000]]*transport4[[#This Row],[Cena_zakupu]]</f>
        <v>21000</v>
      </c>
      <c r="K94" s="3">
        <f>transport4[[#This Row],[Cena_zakupu]]-transport4[[#This Row],[uplyw]]-transport4[[#This Row],[zuzycie]]</f>
        <v>136500</v>
      </c>
    </row>
    <row r="95" spans="1:11" x14ac:dyDescent="0.35">
      <c r="A95" s="1" t="s">
        <v>104</v>
      </c>
      <c r="B95">
        <v>2011</v>
      </c>
      <c r="C95">
        <v>245000</v>
      </c>
      <c r="D95" s="1" t="s">
        <v>105</v>
      </c>
      <c r="E95">
        <v>720000</v>
      </c>
      <c r="F95" s="2">
        <v>42462</v>
      </c>
      <c r="G95">
        <f>2017-transport4[[#This Row],[Rok_produkcji]]</f>
        <v>6</v>
      </c>
      <c r="H95">
        <f>transport4[[#This Row],[Cena_zakupu]]*transport4[[#This Row],[2017]]*0.05</f>
        <v>73500</v>
      </c>
      <c r="I95">
        <f>TRUNC(transport4[[#This Row],[Przebieg]]/100000)</f>
        <v>7</v>
      </c>
      <c r="J95">
        <f>0.02*transport4[[#This Row],[prebieg w 100 000]]*transport4[[#This Row],[Cena_zakupu]]</f>
        <v>34300</v>
      </c>
      <c r="K95" s="3">
        <f>transport4[[#This Row],[Cena_zakupu]]-transport4[[#This Row],[uplyw]]-transport4[[#This Row],[zuzycie]]</f>
        <v>137200</v>
      </c>
    </row>
    <row r="96" spans="1:11" x14ac:dyDescent="0.35">
      <c r="A96" s="1" t="s">
        <v>54</v>
      </c>
      <c r="B96">
        <v>2014</v>
      </c>
      <c r="C96">
        <v>167800</v>
      </c>
      <c r="D96" s="1" t="s">
        <v>164</v>
      </c>
      <c r="E96">
        <v>190300</v>
      </c>
      <c r="F96" s="2">
        <v>42272</v>
      </c>
      <c r="G96">
        <f>2017-transport4[[#This Row],[Rok_produkcji]]</f>
        <v>3</v>
      </c>
      <c r="H96">
        <f>transport4[[#This Row],[Cena_zakupu]]*transport4[[#This Row],[2017]]*0.05</f>
        <v>25170</v>
      </c>
      <c r="I96">
        <f>TRUNC(transport4[[#This Row],[Przebieg]]/100000)</f>
        <v>1</v>
      </c>
      <c r="J96">
        <f>0.02*transport4[[#This Row],[prebieg w 100 000]]*transport4[[#This Row],[Cena_zakupu]]</f>
        <v>3356</v>
      </c>
      <c r="K96" s="3">
        <f>transport4[[#This Row],[Cena_zakupu]]-transport4[[#This Row],[uplyw]]-transport4[[#This Row],[zuzycie]]</f>
        <v>139274</v>
      </c>
    </row>
    <row r="97" spans="1:11" x14ac:dyDescent="0.35">
      <c r="A97" s="1" t="s">
        <v>56</v>
      </c>
      <c r="B97">
        <v>2012</v>
      </c>
      <c r="C97">
        <v>196370</v>
      </c>
      <c r="D97" s="1" t="s">
        <v>131</v>
      </c>
      <c r="E97">
        <v>286000</v>
      </c>
      <c r="F97" s="2">
        <v>42467</v>
      </c>
      <c r="G97">
        <f>2017-transport4[[#This Row],[Rok_produkcji]]</f>
        <v>5</v>
      </c>
      <c r="H97">
        <f>transport4[[#This Row],[Cena_zakupu]]*transport4[[#This Row],[2017]]*0.05</f>
        <v>49092.5</v>
      </c>
      <c r="I97">
        <f>TRUNC(transport4[[#This Row],[Przebieg]]/100000)</f>
        <v>2</v>
      </c>
      <c r="J97">
        <f>0.02*transport4[[#This Row],[prebieg w 100 000]]*transport4[[#This Row],[Cena_zakupu]]</f>
        <v>7854.8</v>
      </c>
      <c r="K97" s="3">
        <f>transport4[[#This Row],[Cena_zakupu]]-transport4[[#This Row],[uplyw]]-transport4[[#This Row],[zuzycie]]</f>
        <v>139422.70000000001</v>
      </c>
    </row>
    <row r="98" spans="1:11" x14ac:dyDescent="0.35">
      <c r="A98" s="1" t="s">
        <v>129</v>
      </c>
      <c r="B98">
        <v>2012</v>
      </c>
      <c r="C98">
        <v>210000</v>
      </c>
      <c r="D98" s="1" t="s">
        <v>132</v>
      </c>
      <c r="E98">
        <v>435000</v>
      </c>
      <c r="F98" s="2">
        <v>42415</v>
      </c>
      <c r="G98">
        <f>2017-transport4[[#This Row],[Rok_produkcji]]</f>
        <v>5</v>
      </c>
      <c r="H98">
        <f>transport4[[#This Row],[Cena_zakupu]]*transport4[[#This Row],[2017]]*0.05</f>
        <v>52500</v>
      </c>
      <c r="I98">
        <f>TRUNC(transport4[[#This Row],[Przebieg]]/100000)</f>
        <v>4</v>
      </c>
      <c r="J98">
        <f>0.02*transport4[[#This Row],[prebieg w 100 000]]*transport4[[#This Row],[Cena_zakupu]]</f>
        <v>16800</v>
      </c>
      <c r="K98" s="3">
        <f>transport4[[#This Row],[Cena_zakupu]]-transport4[[#This Row],[uplyw]]-transport4[[#This Row],[zuzycie]]</f>
        <v>140700</v>
      </c>
    </row>
    <row r="99" spans="1:11" x14ac:dyDescent="0.35">
      <c r="A99" s="1" t="s">
        <v>133</v>
      </c>
      <c r="B99">
        <v>2012</v>
      </c>
      <c r="C99">
        <v>210300</v>
      </c>
      <c r="D99" s="1" t="s">
        <v>134</v>
      </c>
      <c r="E99">
        <v>417671</v>
      </c>
      <c r="F99" s="2">
        <v>42520</v>
      </c>
      <c r="G99">
        <f>2017-transport4[[#This Row],[Rok_produkcji]]</f>
        <v>5</v>
      </c>
      <c r="H99">
        <f>transport4[[#This Row],[Cena_zakupu]]*transport4[[#This Row],[2017]]*0.05</f>
        <v>52575</v>
      </c>
      <c r="I99">
        <f>TRUNC(transport4[[#This Row],[Przebieg]]/100000)</f>
        <v>4</v>
      </c>
      <c r="J99">
        <f>0.02*transport4[[#This Row],[prebieg w 100 000]]*transport4[[#This Row],[Cena_zakupu]]</f>
        <v>16824</v>
      </c>
      <c r="K99" s="3">
        <f>transport4[[#This Row],[Cena_zakupu]]-transport4[[#This Row],[uplyw]]-transport4[[#This Row],[zuzycie]]</f>
        <v>140901</v>
      </c>
    </row>
    <row r="100" spans="1:11" x14ac:dyDescent="0.35">
      <c r="A100" s="1" t="s">
        <v>104</v>
      </c>
      <c r="B100">
        <v>2011</v>
      </c>
      <c r="C100">
        <v>245000</v>
      </c>
      <c r="D100" s="1" t="s">
        <v>106</v>
      </c>
      <c r="E100">
        <v>680000</v>
      </c>
      <c r="F100" s="2">
        <v>42462</v>
      </c>
      <c r="G100">
        <f>2017-transport4[[#This Row],[Rok_produkcji]]</f>
        <v>6</v>
      </c>
      <c r="H100">
        <f>transport4[[#This Row],[Cena_zakupu]]*transport4[[#This Row],[2017]]*0.05</f>
        <v>73500</v>
      </c>
      <c r="I100">
        <f>TRUNC(transport4[[#This Row],[Przebieg]]/100000)</f>
        <v>6</v>
      </c>
      <c r="J100">
        <f>0.02*transport4[[#This Row],[prebieg w 100 000]]*transport4[[#This Row],[Cena_zakupu]]</f>
        <v>29400</v>
      </c>
      <c r="K100" s="3">
        <f>transport4[[#This Row],[Cena_zakupu]]-transport4[[#This Row],[uplyw]]-transport4[[#This Row],[zuzycie]]</f>
        <v>142100</v>
      </c>
    </row>
    <row r="101" spans="1:11" x14ac:dyDescent="0.35">
      <c r="A101" s="1" t="s">
        <v>104</v>
      </c>
      <c r="B101">
        <v>2011</v>
      </c>
      <c r="C101">
        <v>245000</v>
      </c>
      <c r="D101" s="1" t="s">
        <v>107</v>
      </c>
      <c r="E101">
        <v>660000</v>
      </c>
      <c r="F101" s="2">
        <v>42462</v>
      </c>
      <c r="G101">
        <f>2017-transport4[[#This Row],[Rok_produkcji]]</f>
        <v>6</v>
      </c>
      <c r="H101">
        <f>transport4[[#This Row],[Cena_zakupu]]*transport4[[#This Row],[2017]]*0.05</f>
        <v>73500</v>
      </c>
      <c r="I101">
        <f>TRUNC(transport4[[#This Row],[Przebieg]]/100000)</f>
        <v>6</v>
      </c>
      <c r="J101">
        <f>0.02*transport4[[#This Row],[prebieg w 100 000]]*transport4[[#This Row],[Cena_zakupu]]</f>
        <v>29400</v>
      </c>
      <c r="K101" s="3">
        <f>transport4[[#This Row],[Cena_zakupu]]-transport4[[#This Row],[uplyw]]-transport4[[#This Row],[zuzycie]]</f>
        <v>142100</v>
      </c>
    </row>
    <row r="102" spans="1:11" x14ac:dyDescent="0.35">
      <c r="A102" s="1" t="s">
        <v>104</v>
      </c>
      <c r="B102">
        <v>2011</v>
      </c>
      <c r="C102">
        <v>245000</v>
      </c>
      <c r="D102" s="1" t="s">
        <v>108</v>
      </c>
      <c r="E102">
        <v>630000</v>
      </c>
      <c r="F102" s="2">
        <v>42462</v>
      </c>
      <c r="G102">
        <f>2017-transport4[[#This Row],[Rok_produkcji]]</f>
        <v>6</v>
      </c>
      <c r="H102">
        <f>transport4[[#This Row],[Cena_zakupu]]*transport4[[#This Row],[2017]]*0.05</f>
        <v>73500</v>
      </c>
      <c r="I102">
        <f>TRUNC(transport4[[#This Row],[Przebieg]]/100000)</f>
        <v>6</v>
      </c>
      <c r="J102">
        <f>0.02*transport4[[#This Row],[prebieg w 100 000]]*transport4[[#This Row],[Cena_zakupu]]</f>
        <v>29400</v>
      </c>
      <c r="K102" s="3">
        <f>transport4[[#This Row],[Cena_zakupu]]-transport4[[#This Row],[uplyw]]-transport4[[#This Row],[zuzycie]]</f>
        <v>142100</v>
      </c>
    </row>
    <row r="103" spans="1:11" x14ac:dyDescent="0.35">
      <c r="A103" s="1" t="s">
        <v>104</v>
      </c>
      <c r="B103">
        <v>2011</v>
      </c>
      <c r="C103">
        <v>245000</v>
      </c>
      <c r="D103" s="1" t="s">
        <v>109</v>
      </c>
      <c r="E103">
        <v>655000</v>
      </c>
      <c r="F103" s="2">
        <v>42462</v>
      </c>
      <c r="G103">
        <f>2017-transport4[[#This Row],[Rok_produkcji]]</f>
        <v>6</v>
      </c>
      <c r="H103">
        <f>transport4[[#This Row],[Cena_zakupu]]*transport4[[#This Row],[2017]]*0.05</f>
        <v>73500</v>
      </c>
      <c r="I103">
        <f>TRUNC(transport4[[#This Row],[Przebieg]]/100000)</f>
        <v>6</v>
      </c>
      <c r="J103">
        <f>0.02*transport4[[#This Row],[prebieg w 100 000]]*transport4[[#This Row],[Cena_zakupu]]</f>
        <v>29400</v>
      </c>
      <c r="K103" s="3">
        <f>transport4[[#This Row],[Cena_zakupu]]-transport4[[#This Row],[uplyw]]-transport4[[#This Row],[zuzycie]]</f>
        <v>142100</v>
      </c>
    </row>
    <row r="104" spans="1:11" x14ac:dyDescent="0.35">
      <c r="A104" s="1" t="s">
        <v>104</v>
      </c>
      <c r="B104">
        <v>2011</v>
      </c>
      <c r="C104">
        <v>245000</v>
      </c>
      <c r="D104" s="1" t="s">
        <v>110</v>
      </c>
      <c r="E104">
        <v>590000</v>
      </c>
      <c r="F104" s="2">
        <v>42462</v>
      </c>
      <c r="G104">
        <f>2017-transport4[[#This Row],[Rok_produkcji]]</f>
        <v>6</v>
      </c>
      <c r="H104">
        <f>transport4[[#This Row],[Cena_zakupu]]*transport4[[#This Row],[2017]]*0.05</f>
        <v>73500</v>
      </c>
      <c r="I104">
        <f>TRUNC(transport4[[#This Row],[Przebieg]]/100000)</f>
        <v>5</v>
      </c>
      <c r="J104">
        <f>0.02*transport4[[#This Row],[prebieg w 100 000]]*transport4[[#This Row],[Cena_zakupu]]</f>
        <v>24500</v>
      </c>
      <c r="K104" s="3">
        <f>transport4[[#This Row],[Cena_zakupu]]-transport4[[#This Row],[uplyw]]-transport4[[#This Row],[zuzycie]]</f>
        <v>147000</v>
      </c>
    </row>
    <row r="105" spans="1:11" x14ac:dyDescent="0.35">
      <c r="A105" s="1" t="s">
        <v>33</v>
      </c>
      <c r="B105">
        <v>2012</v>
      </c>
      <c r="C105">
        <v>231000</v>
      </c>
      <c r="D105" s="1" t="s">
        <v>135</v>
      </c>
      <c r="E105">
        <v>451000</v>
      </c>
      <c r="F105" s="2">
        <v>42439</v>
      </c>
      <c r="G105">
        <f>2017-transport4[[#This Row],[Rok_produkcji]]</f>
        <v>5</v>
      </c>
      <c r="H105">
        <f>transport4[[#This Row],[Cena_zakupu]]*transport4[[#This Row],[2017]]*0.05</f>
        <v>57750</v>
      </c>
      <c r="I105">
        <f>TRUNC(transport4[[#This Row],[Przebieg]]/100000)</f>
        <v>4</v>
      </c>
      <c r="J105">
        <f>0.02*transport4[[#This Row],[prebieg w 100 000]]*transport4[[#This Row],[Cena_zakupu]]</f>
        <v>18480</v>
      </c>
      <c r="K105" s="3">
        <f>transport4[[#This Row],[Cena_zakupu]]-transport4[[#This Row],[uplyw]]-transport4[[#This Row],[zuzycie]]</f>
        <v>154770</v>
      </c>
    </row>
    <row r="106" spans="1:11" x14ac:dyDescent="0.35">
      <c r="A106" s="1" t="s">
        <v>62</v>
      </c>
      <c r="B106">
        <v>2010</v>
      </c>
      <c r="C106">
        <v>257000</v>
      </c>
      <c r="D106" s="1" t="s">
        <v>89</v>
      </c>
      <c r="E106">
        <v>164700</v>
      </c>
      <c r="F106" s="2">
        <v>42286</v>
      </c>
      <c r="G106">
        <f>2017-transport4[[#This Row],[Rok_produkcji]]</f>
        <v>7</v>
      </c>
      <c r="H106">
        <f>transport4[[#This Row],[Cena_zakupu]]*transport4[[#This Row],[2017]]*0.05</f>
        <v>89950</v>
      </c>
      <c r="I106">
        <f>TRUNC(transport4[[#This Row],[Przebieg]]/100000)</f>
        <v>1</v>
      </c>
      <c r="J106">
        <f>0.02*transport4[[#This Row],[prebieg w 100 000]]*transport4[[#This Row],[Cena_zakupu]]</f>
        <v>5140</v>
      </c>
      <c r="K106" s="3">
        <f>transport4[[#This Row],[Cena_zakupu]]-transport4[[#This Row],[uplyw]]-transport4[[#This Row],[zuzycie]]</f>
        <v>161910</v>
      </c>
    </row>
    <row r="107" spans="1:11" x14ac:dyDescent="0.35">
      <c r="A107" s="1" t="s">
        <v>136</v>
      </c>
      <c r="B107">
        <v>2012</v>
      </c>
      <c r="C107">
        <v>240000</v>
      </c>
      <c r="D107" s="1" t="s">
        <v>137</v>
      </c>
      <c r="E107">
        <v>301344</v>
      </c>
      <c r="F107" s="2">
        <v>42185</v>
      </c>
      <c r="G107">
        <f>2017-transport4[[#This Row],[Rok_produkcji]]</f>
        <v>5</v>
      </c>
      <c r="H107">
        <f>transport4[[#This Row],[Cena_zakupu]]*transport4[[#This Row],[2017]]*0.05</f>
        <v>60000</v>
      </c>
      <c r="I107">
        <f>TRUNC(transport4[[#This Row],[Przebieg]]/100000)</f>
        <v>3</v>
      </c>
      <c r="J107">
        <f>0.02*transport4[[#This Row],[prebieg w 100 000]]*transport4[[#This Row],[Cena_zakupu]]</f>
        <v>14400</v>
      </c>
      <c r="K107" s="3">
        <f>transport4[[#This Row],[Cena_zakupu]]-transport4[[#This Row],[uplyw]]-transport4[[#This Row],[zuzycie]]</f>
        <v>165600</v>
      </c>
    </row>
    <row r="108" spans="1:11" x14ac:dyDescent="0.35">
      <c r="A108" s="1" t="s">
        <v>136</v>
      </c>
      <c r="B108">
        <v>2012</v>
      </c>
      <c r="C108">
        <v>240000</v>
      </c>
      <c r="D108" s="1" t="s">
        <v>138</v>
      </c>
      <c r="E108">
        <v>315988</v>
      </c>
      <c r="F108" s="2">
        <v>42185</v>
      </c>
      <c r="G108">
        <f>2017-transport4[[#This Row],[Rok_produkcji]]</f>
        <v>5</v>
      </c>
      <c r="H108">
        <f>transport4[[#This Row],[Cena_zakupu]]*transport4[[#This Row],[2017]]*0.05</f>
        <v>60000</v>
      </c>
      <c r="I108">
        <f>TRUNC(transport4[[#This Row],[Przebieg]]/100000)</f>
        <v>3</v>
      </c>
      <c r="J108">
        <f>0.02*transport4[[#This Row],[prebieg w 100 000]]*transport4[[#This Row],[Cena_zakupu]]</f>
        <v>14400</v>
      </c>
      <c r="K108" s="3">
        <f>transport4[[#This Row],[Cena_zakupu]]-transport4[[#This Row],[uplyw]]-transport4[[#This Row],[zuzycie]]</f>
        <v>165600</v>
      </c>
    </row>
    <row r="109" spans="1:11" x14ac:dyDescent="0.35">
      <c r="A109" s="1" t="s">
        <v>62</v>
      </c>
      <c r="B109">
        <v>2009</v>
      </c>
      <c r="C109">
        <v>291000</v>
      </c>
      <c r="D109" s="1" t="s">
        <v>63</v>
      </c>
      <c r="E109">
        <v>166000</v>
      </c>
      <c r="F109" s="2">
        <v>42297</v>
      </c>
      <c r="G109">
        <f>2017-transport4[[#This Row],[Rok_produkcji]]</f>
        <v>8</v>
      </c>
      <c r="H109">
        <f>transport4[[#This Row],[Cena_zakupu]]*transport4[[#This Row],[2017]]*0.05</f>
        <v>116400</v>
      </c>
      <c r="I109">
        <f>TRUNC(transport4[[#This Row],[Przebieg]]/100000)</f>
        <v>1</v>
      </c>
      <c r="J109">
        <f>0.02*transport4[[#This Row],[prebieg w 100 000]]*transport4[[#This Row],[Cena_zakupu]]</f>
        <v>5820</v>
      </c>
      <c r="K109" s="3">
        <f>transport4[[#This Row],[Cena_zakupu]]-transport4[[#This Row],[uplyw]]-transport4[[#This Row],[zuzycie]]</f>
        <v>168780</v>
      </c>
    </row>
    <row r="110" spans="1:11" x14ac:dyDescent="0.35">
      <c r="A110" s="1" t="s">
        <v>136</v>
      </c>
      <c r="B110">
        <v>2012</v>
      </c>
      <c r="C110">
        <v>240000</v>
      </c>
      <c r="D110" s="1" t="s">
        <v>139</v>
      </c>
      <c r="E110">
        <v>234760</v>
      </c>
      <c r="F110" s="2">
        <v>42185</v>
      </c>
      <c r="G110">
        <f>2017-transport4[[#This Row],[Rok_produkcji]]</f>
        <v>5</v>
      </c>
      <c r="H110">
        <f>transport4[[#This Row],[Cena_zakupu]]*transport4[[#This Row],[2017]]*0.05</f>
        <v>60000</v>
      </c>
      <c r="I110">
        <f>TRUNC(transport4[[#This Row],[Przebieg]]/100000)</f>
        <v>2</v>
      </c>
      <c r="J110">
        <f>0.02*transport4[[#This Row],[prebieg w 100 000]]*transport4[[#This Row],[Cena_zakupu]]</f>
        <v>9600</v>
      </c>
      <c r="K110" s="3">
        <f>transport4[[#This Row],[Cena_zakupu]]-transport4[[#This Row],[uplyw]]-transport4[[#This Row],[zuzycie]]</f>
        <v>170400</v>
      </c>
    </row>
    <row r="111" spans="1:11" x14ac:dyDescent="0.35">
      <c r="A111" s="1" t="s">
        <v>136</v>
      </c>
      <c r="B111">
        <v>2012</v>
      </c>
      <c r="C111">
        <v>240000</v>
      </c>
      <c r="D111" s="1" t="s">
        <v>140</v>
      </c>
      <c r="E111">
        <v>210780</v>
      </c>
      <c r="F111" s="2">
        <v>42185</v>
      </c>
      <c r="G111">
        <f>2017-transport4[[#This Row],[Rok_produkcji]]</f>
        <v>5</v>
      </c>
      <c r="H111">
        <f>transport4[[#This Row],[Cena_zakupu]]*transport4[[#This Row],[2017]]*0.05</f>
        <v>60000</v>
      </c>
      <c r="I111">
        <f>TRUNC(transport4[[#This Row],[Przebieg]]/100000)</f>
        <v>2</v>
      </c>
      <c r="J111">
        <f>0.02*transport4[[#This Row],[prebieg w 100 000]]*transport4[[#This Row],[Cena_zakupu]]</f>
        <v>9600</v>
      </c>
      <c r="K111" s="3">
        <f>transport4[[#This Row],[Cena_zakupu]]-transport4[[#This Row],[uplyw]]-transport4[[#This Row],[zuzycie]]</f>
        <v>170400</v>
      </c>
    </row>
    <row r="112" spans="1:11" x14ac:dyDescent="0.35">
      <c r="A112" s="1" t="s">
        <v>136</v>
      </c>
      <c r="B112">
        <v>2012</v>
      </c>
      <c r="C112">
        <v>240000</v>
      </c>
      <c r="D112" s="1" t="s">
        <v>141</v>
      </c>
      <c r="E112">
        <v>198240</v>
      </c>
      <c r="F112" s="2">
        <v>42185</v>
      </c>
      <c r="G112">
        <f>2017-transport4[[#This Row],[Rok_produkcji]]</f>
        <v>5</v>
      </c>
      <c r="H112">
        <f>transport4[[#This Row],[Cena_zakupu]]*transport4[[#This Row],[2017]]*0.05</f>
        <v>60000</v>
      </c>
      <c r="I112">
        <f>TRUNC(transport4[[#This Row],[Przebieg]]/100000)</f>
        <v>1</v>
      </c>
      <c r="J112">
        <f>0.02*transport4[[#This Row],[prebieg w 100 000]]*transport4[[#This Row],[Cena_zakupu]]</f>
        <v>4800</v>
      </c>
      <c r="K112" s="3">
        <f>transport4[[#This Row],[Cena_zakupu]]-transport4[[#This Row],[uplyw]]-transport4[[#This Row],[zuzycie]]</f>
        <v>175200</v>
      </c>
    </row>
    <row r="113" spans="1:11" x14ac:dyDescent="0.35">
      <c r="A113" s="1" t="s">
        <v>136</v>
      </c>
      <c r="B113">
        <v>2013</v>
      </c>
      <c r="C113">
        <v>240000</v>
      </c>
      <c r="D113" s="1" t="s">
        <v>149</v>
      </c>
      <c r="E113">
        <v>301232</v>
      </c>
      <c r="F113" s="2">
        <v>42719</v>
      </c>
      <c r="G113">
        <f>2017-transport4[[#This Row],[Rok_produkcji]]</f>
        <v>4</v>
      </c>
      <c r="H113">
        <f>transport4[[#This Row],[Cena_zakupu]]*transport4[[#This Row],[2017]]*0.05</f>
        <v>48000</v>
      </c>
      <c r="I113">
        <f>TRUNC(transport4[[#This Row],[Przebieg]]/100000)</f>
        <v>3</v>
      </c>
      <c r="J113">
        <f>0.02*transport4[[#This Row],[prebieg w 100 000]]*transport4[[#This Row],[Cena_zakupu]]</f>
        <v>14400</v>
      </c>
      <c r="K113" s="3">
        <f>transport4[[#This Row],[Cena_zakupu]]-transport4[[#This Row],[uplyw]]-transport4[[#This Row],[zuzycie]]</f>
        <v>177600</v>
      </c>
    </row>
    <row r="114" spans="1:11" x14ac:dyDescent="0.35">
      <c r="A114" s="1" t="s">
        <v>35</v>
      </c>
      <c r="B114">
        <v>2014</v>
      </c>
      <c r="C114">
        <v>219000</v>
      </c>
      <c r="D114" s="1" t="s">
        <v>165</v>
      </c>
      <c r="E114">
        <v>126290</v>
      </c>
      <c r="F114" s="2">
        <v>42083</v>
      </c>
      <c r="G114">
        <f>2017-transport4[[#This Row],[Rok_produkcji]]</f>
        <v>3</v>
      </c>
      <c r="H114">
        <f>transport4[[#This Row],[Cena_zakupu]]*transport4[[#This Row],[2017]]*0.05</f>
        <v>32850</v>
      </c>
      <c r="I114">
        <f>TRUNC(transport4[[#This Row],[Przebieg]]/100000)</f>
        <v>1</v>
      </c>
      <c r="J114">
        <f>0.02*transport4[[#This Row],[prebieg w 100 000]]*transport4[[#This Row],[Cena_zakupu]]</f>
        <v>4380</v>
      </c>
      <c r="K114" s="3">
        <f>transport4[[#This Row],[Cena_zakupu]]-transport4[[#This Row],[uplyw]]-transport4[[#This Row],[zuzycie]]</f>
        <v>181770</v>
      </c>
    </row>
    <row r="115" spans="1:11" x14ac:dyDescent="0.35">
      <c r="A115" s="1" t="s">
        <v>136</v>
      </c>
      <c r="B115">
        <v>2013</v>
      </c>
      <c r="C115">
        <v>240000</v>
      </c>
      <c r="D115" s="1" t="s">
        <v>150</v>
      </c>
      <c r="E115">
        <v>289567</v>
      </c>
      <c r="F115" s="2">
        <v>42719</v>
      </c>
      <c r="G115">
        <f>2017-transport4[[#This Row],[Rok_produkcji]]</f>
        <v>4</v>
      </c>
      <c r="H115">
        <f>transport4[[#This Row],[Cena_zakupu]]*transport4[[#This Row],[2017]]*0.05</f>
        <v>48000</v>
      </c>
      <c r="I115">
        <f>TRUNC(transport4[[#This Row],[Przebieg]]/100000)</f>
        <v>2</v>
      </c>
      <c r="J115">
        <f>0.02*transport4[[#This Row],[prebieg w 100 000]]*transport4[[#This Row],[Cena_zakupu]]</f>
        <v>9600</v>
      </c>
      <c r="K115" s="3">
        <f>transport4[[#This Row],[Cena_zakupu]]-transport4[[#This Row],[uplyw]]-transport4[[#This Row],[zuzycie]]</f>
        <v>182400</v>
      </c>
    </row>
    <row r="116" spans="1:11" x14ac:dyDescent="0.35">
      <c r="A116" s="1" t="s">
        <v>136</v>
      </c>
      <c r="B116">
        <v>2013</v>
      </c>
      <c r="C116">
        <v>240000</v>
      </c>
      <c r="D116" s="1" t="s">
        <v>151</v>
      </c>
      <c r="E116">
        <v>245211</v>
      </c>
      <c r="F116" s="2">
        <v>42719</v>
      </c>
      <c r="G116">
        <f>2017-transport4[[#This Row],[Rok_produkcji]]</f>
        <v>4</v>
      </c>
      <c r="H116">
        <f>transport4[[#This Row],[Cena_zakupu]]*transport4[[#This Row],[2017]]*0.05</f>
        <v>48000</v>
      </c>
      <c r="I116">
        <f>TRUNC(transport4[[#This Row],[Przebieg]]/100000)</f>
        <v>2</v>
      </c>
      <c r="J116">
        <f>0.02*transport4[[#This Row],[prebieg w 100 000]]*transport4[[#This Row],[Cena_zakupu]]</f>
        <v>9600</v>
      </c>
      <c r="K116" s="3">
        <f>transport4[[#This Row],[Cena_zakupu]]-transport4[[#This Row],[uplyw]]-transport4[[#This Row],[zuzycie]]</f>
        <v>182400</v>
      </c>
    </row>
    <row r="117" spans="1:11" x14ac:dyDescent="0.35">
      <c r="A117" s="1" t="s">
        <v>136</v>
      </c>
      <c r="B117">
        <v>2013</v>
      </c>
      <c r="C117">
        <v>240000</v>
      </c>
      <c r="D117" s="1" t="s">
        <v>152</v>
      </c>
      <c r="E117">
        <v>200123</v>
      </c>
      <c r="F117" s="2">
        <v>42719</v>
      </c>
      <c r="G117">
        <f>2017-transport4[[#This Row],[Rok_produkcji]]</f>
        <v>4</v>
      </c>
      <c r="H117">
        <f>transport4[[#This Row],[Cena_zakupu]]*transport4[[#This Row],[2017]]*0.05</f>
        <v>48000</v>
      </c>
      <c r="I117">
        <f>TRUNC(transport4[[#This Row],[Przebieg]]/100000)</f>
        <v>2</v>
      </c>
      <c r="J117">
        <f>0.02*transport4[[#This Row],[prebieg w 100 000]]*transport4[[#This Row],[Cena_zakupu]]</f>
        <v>9600</v>
      </c>
      <c r="K117" s="3">
        <f>transport4[[#This Row],[Cena_zakupu]]-transport4[[#This Row],[uplyw]]-transport4[[#This Row],[zuzycie]]</f>
        <v>182400</v>
      </c>
    </row>
    <row r="118" spans="1:11" x14ac:dyDescent="0.35">
      <c r="A118" s="1" t="s">
        <v>136</v>
      </c>
      <c r="B118">
        <v>2013</v>
      </c>
      <c r="C118">
        <v>240000</v>
      </c>
      <c r="D118" s="1" t="s">
        <v>153</v>
      </c>
      <c r="E118">
        <v>235811</v>
      </c>
      <c r="F118" s="2">
        <v>42719</v>
      </c>
      <c r="G118">
        <f>2017-transport4[[#This Row],[Rok_produkcji]]</f>
        <v>4</v>
      </c>
      <c r="H118">
        <f>transport4[[#This Row],[Cena_zakupu]]*transport4[[#This Row],[2017]]*0.05</f>
        <v>48000</v>
      </c>
      <c r="I118">
        <f>TRUNC(transport4[[#This Row],[Przebieg]]/100000)</f>
        <v>2</v>
      </c>
      <c r="J118">
        <f>0.02*transport4[[#This Row],[prebieg w 100 000]]*transport4[[#This Row],[Cena_zakupu]]</f>
        <v>9600</v>
      </c>
      <c r="K118" s="3">
        <f>transport4[[#This Row],[Cena_zakupu]]-transport4[[#This Row],[uplyw]]-transport4[[#This Row],[zuzycie]]</f>
        <v>182400</v>
      </c>
    </row>
    <row r="119" spans="1:11" x14ac:dyDescent="0.35">
      <c r="A119" s="1" t="s">
        <v>136</v>
      </c>
      <c r="B119">
        <v>2013</v>
      </c>
      <c r="C119">
        <v>240000</v>
      </c>
      <c r="D119" s="1" t="s">
        <v>154</v>
      </c>
      <c r="E119">
        <v>250021</v>
      </c>
      <c r="F119" s="2">
        <v>42719</v>
      </c>
      <c r="G119">
        <f>2017-transport4[[#This Row],[Rok_produkcji]]</f>
        <v>4</v>
      </c>
      <c r="H119">
        <f>transport4[[#This Row],[Cena_zakupu]]*transport4[[#This Row],[2017]]*0.05</f>
        <v>48000</v>
      </c>
      <c r="I119">
        <f>TRUNC(transport4[[#This Row],[Przebieg]]/100000)</f>
        <v>2</v>
      </c>
      <c r="J119">
        <f>0.02*transport4[[#This Row],[prebieg w 100 000]]*transport4[[#This Row],[Cena_zakupu]]</f>
        <v>9600</v>
      </c>
      <c r="K119" s="3">
        <f>transport4[[#This Row],[Cena_zakupu]]-transport4[[#This Row],[uplyw]]-transport4[[#This Row],[zuzycie]]</f>
        <v>182400</v>
      </c>
    </row>
    <row r="120" spans="1:11" x14ac:dyDescent="0.35">
      <c r="A120" s="1" t="s">
        <v>136</v>
      </c>
      <c r="B120">
        <v>2013</v>
      </c>
      <c r="C120">
        <v>240000</v>
      </c>
      <c r="D120" s="1" t="s">
        <v>155</v>
      </c>
      <c r="E120">
        <v>198340</v>
      </c>
      <c r="F120" s="2">
        <v>42719</v>
      </c>
      <c r="G120">
        <f>2017-transport4[[#This Row],[Rok_produkcji]]</f>
        <v>4</v>
      </c>
      <c r="H120">
        <f>transport4[[#This Row],[Cena_zakupu]]*transport4[[#This Row],[2017]]*0.05</f>
        <v>48000</v>
      </c>
      <c r="I120">
        <f>TRUNC(transport4[[#This Row],[Przebieg]]/100000)</f>
        <v>1</v>
      </c>
      <c r="J120">
        <f>0.02*transport4[[#This Row],[prebieg w 100 000]]*transport4[[#This Row],[Cena_zakupu]]</f>
        <v>4800</v>
      </c>
      <c r="K120" s="3">
        <f>transport4[[#This Row],[Cena_zakupu]]-transport4[[#This Row],[uplyw]]-transport4[[#This Row],[zuzycie]]</f>
        <v>187200</v>
      </c>
    </row>
    <row r="121" spans="1:11" x14ac:dyDescent="0.35">
      <c r="A121" s="1" t="s">
        <v>136</v>
      </c>
      <c r="B121">
        <v>2013</v>
      </c>
      <c r="C121">
        <v>240000</v>
      </c>
      <c r="D121" s="1" t="s">
        <v>156</v>
      </c>
      <c r="E121">
        <v>189761</v>
      </c>
      <c r="F121" s="2">
        <v>42719</v>
      </c>
      <c r="G121">
        <f>2017-transport4[[#This Row],[Rok_produkcji]]</f>
        <v>4</v>
      </c>
      <c r="H121">
        <f>transport4[[#This Row],[Cena_zakupu]]*transport4[[#This Row],[2017]]*0.05</f>
        <v>48000</v>
      </c>
      <c r="I121">
        <f>TRUNC(transport4[[#This Row],[Przebieg]]/100000)</f>
        <v>1</v>
      </c>
      <c r="J121">
        <f>0.02*transport4[[#This Row],[prebieg w 100 000]]*transport4[[#This Row],[Cena_zakupu]]</f>
        <v>4800</v>
      </c>
      <c r="K121" s="3">
        <f>transport4[[#This Row],[Cena_zakupu]]-transport4[[#This Row],[uplyw]]-transport4[[#This Row],[zuzycie]]</f>
        <v>187200</v>
      </c>
    </row>
    <row r="122" spans="1:11" x14ac:dyDescent="0.35">
      <c r="A122" s="1" t="s">
        <v>35</v>
      </c>
      <c r="B122">
        <v>2015</v>
      </c>
      <c r="C122">
        <v>218000</v>
      </c>
      <c r="D122" s="1" t="s">
        <v>170</v>
      </c>
      <c r="E122">
        <v>130290</v>
      </c>
      <c r="F122" s="2">
        <v>42083</v>
      </c>
      <c r="G122">
        <f>2017-transport4[[#This Row],[Rok_produkcji]]</f>
        <v>2</v>
      </c>
      <c r="H122">
        <f>transport4[[#This Row],[Cena_zakupu]]*transport4[[#This Row],[2017]]*0.05</f>
        <v>21800</v>
      </c>
      <c r="I122">
        <f>TRUNC(transport4[[#This Row],[Przebieg]]/100000)</f>
        <v>1</v>
      </c>
      <c r="J122">
        <f>0.02*transport4[[#This Row],[prebieg w 100 000]]*transport4[[#This Row],[Cena_zakupu]]</f>
        <v>4360</v>
      </c>
      <c r="K122" s="3">
        <f>transport4[[#This Row],[Cena_zakupu]]-transport4[[#This Row],[uplyw]]-transport4[[#This Row],[zuzycie]]</f>
        <v>191840</v>
      </c>
    </row>
    <row r="123" spans="1:11" x14ac:dyDescent="0.35">
      <c r="A123" s="1" t="s">
        <v>136</v>
      </c>
      <c r="B123">
        <v>2014</v>
      </c>
      <c r="C123">
        <v>240000</v>
      </c>
      <c r="D123" s="1" t="s">
        <v>166</v>
      </c>
      <c r="E123">
        <v>183788</v>
      </c>
      <c r="F123" s="2">
        <v>42681</v>
      </c>
      <c r="G123">
        <f>2017-transport4[[#This Row],[Rok_produkcji]]</f>
        <v>3</v>
      </c>
      <c r="H123">
        <f>transport4[[#This Row],[Cena_zakupu]]*transport4[[#This Row],[2017]]*0.05</f>
        <v>36000</v>
      </c>
      <c r="I123">
        <f>TRUNC(transport4[[#This Row],[Przebieg]]/100000)</f>
        <v>1</v>
      </c>
      <c r="J123">
        <f>0.02*transport4[[#This Row],[prebieg w 100 000]]*transport4[[#This Row],[Cena_zakupu]]</f>
        <v>4800</v>
      </c>
      <c r="K123" s="3">
        <f>transport4[[#This Row],[Cena_zakupu]]-transport4[[#This Row],[uplyw]]-transport4[[#This Row],[zuzycie]]</f>
        <v>199200</v>
      </c>
    </row>
    <row r="124" spans="1:11" x14ac:dyDescent="0.35">
      <c r="A124" s="1" t="s">
        <v>136</v>
      </c>
      <c r="B124">
        <v>2014</v>
      </c>
      <c r="C124">
        <v>240000</v>
      </c>
      <c r="D124" s="1" t="s">
        <v>167</v>
      </c>
      <c r="E124">
        <v>160198</v>
      </c>
      <c r="F124" s="2">
        <v>42681</v>
      </c>
      <c r="G124">
        <f>2017-transport4[[#This Row],[Rok_produkcji]]</f>
        <v>3</v>
      </c>
      <c r="H124">
        <f>transport4[[#This Row],[Cena_zakupu]]*transport4[[#This Row],[2017]]*0.05</f>
        <v>36000</v>
      </c>
      <c r="I124">
        <f>TRUNC(transport4[[#This Row],[Przebieg]]/100000)</f>
        <v>1</v>
      </c>
      <c r="J124">
        <f>0.02*transport4[[#This Row],[prebieg w 100 000]]*transport4[[#This Row],[Cena_zakupu]]</f>
        <v>4800</v>
      </c>
      <c r="K124" s="3">
        <f>transport4[[#This Row],[Cena_zakupu]]-transport4[[#This Row],[uplyw]]-transport4[[#This Row],[zuzycie]]</f>
        <v>199200</v>
      </c>
    </row>
    <row r="125" spans="1:11" x14ac:dyDescent="0.35">
      <c r="A125" s="1" t="s">
        <v>136</v>
      </c>
      <c r="B125">
        <v>2014</v>
      </c>
      <c r="C125">
        <v>240000</v>
      </c>
      <c r="D125" s="1" t="s">
        <v>168</v>
      </c>
      <c r="E125">
        <v>156724</v>
      </c>
      <c r="F125" s="2">
        <v>42681</v>
      </c>
      <c r="G125">
        <f>2017-transport4[[#This Row],[Rok_produkcji]]</f>
        <v>3</v>
      </c>
      <c r="H125">
        <f>transport4[[#This Row],[Cena_zakupu]]*transport4[[#This Row],[2017]]*0.05</f>
        <v>36000</v>
      </c>
      <c r="I125">
        <f>TRUNC(transport4[[#This Row],[Przebieg]]/100000)</f>
        <v>1</v>
      </c>
      <c r="J125">
        <f>0.02*transport4[[#This Row],[prebieg w 100 000]]*transport4[[#This Row],[Cena_zakupu]]</f>
        <v>4800</v>
      </c>
      <c r="K125" s="3">
        <f>transport4[[#This Row],[Cena_zakupu]]-transport4[[#This Row],[uplyw]]-transport4[[#This Row],[zuzycie]]</f>
        <v>199200</v>
      </c>
    </row>
    <row r="126" spans="1:11" x14ac:dyDescent="0.35">
      <c r="A126" s="1" t="s">
        <v>157</v>
      </c>
      <c r="B126">
        <v>2013</v>
      </c>
      <c r="C126">
        <v>271000</v>
      </c>
      <c r="D126" s="1" t="s">
        <v>158</v>
      </c>
      <c r="E126">
        <v>153000</v>
      </c>
      <c r="F126" s="2">
        <v>42334</v>
      </c>
      <c r="G126">
        <f>2017-transport4[[#This Row],[Rok_produkcji]]</f>
        <v>4</v>
      </c>
      <c r="H126">
        <f>transport4[[#This Row],[Cena_zakupu]]*transport4[[#This Row],[2017]]*0.05</f>
        <v>54200</v>
      </c>
      <c r="I126">
        <f>TRUNC(transport4[[#This Row],[Przebieg]]/100000)</f>
        <v>1</v>
      </c>
      <c r="J126">
        <f>0.02*transport4[[#This Row],[prebieg w 100 000]]*transport4[[#This Row],[Cena_zakupu]]</f>
        <v>5420</v>
      </c>
      <c r="K126" s="3">
        <f>transport4[[#This Row],[Cena_zakupu]]-transport4[[#This Row],[uplyw]]-transport4[[#This Row],[zuzycie]]</f>
        <v>211380</v>
      </c>
    </row>
    <row r="127" spans="1:11" x14ac:dyDescent="0.35">
      <c r="A127" s="1" t="s">
        <v>157</v>
      </c>
      <c r="B127">
        <v>2013</v>
      </c>
      <c r="C127">
        <v>271000</v>
      </c>
      <c r="D127" s="1" t="s">
        <v>159</v>
      </c>
      <c r="E127">
        <v>123000</v>
      </c>
      <c r="F127" s="2">
        <v>42520</v>
      </c>
      <c r="G127">
        <f>2017-transport4[[#This Row],[Rok_produkcji]]</f>
        <v>4</v>
      </c>
      <c r="H127">
        <f>transport4[[#This Row],[Cena_zakupu]]*transport4[[#This Row],[2017]]*0.05</f>
        <v>54200</v>
      </c>
      <c r="I127">
        <f>TRUNC(transport4[[#This Row],[Przebieg]]/100000)</f>
        <v>1</v>
      </c>
      <c r="J127">
        <f>0.02*transport4[[#This Row],[prebieg w 100 000]]*transport4[[#This Row],[Cena_zakupu]]</f>
        <v>5420</v>
      </c>
      <c r="K127" s="3">
        <f>transport4[[#This Row],[Cena_zakupu]]-transport4[[#This Row],[uplyw]]-transport4[[#This Row],[zuzycie]]</f>
        <v>211380</v>
      </c>
    </row>
    <row r="128" spans="1:11" x14ac:dyDescent="0.35">
      <c r="A128" s="1" t="s">
        <v>62</v>
      </c>
      <c r="B128">
        <v>2012</v>
      </c>
      <c r="C128">
        <v>290000</v>
      </c>
      <c r="D128" s="1" t="s">
        <v>142</v>
      </c>
      <c r="E128">
        <v>170000</v>
      </c>
      <c r="F128" s="2">
        <v>42297</v>
      </c>
      <c r="G128">
        <f>2017-transport4[[#This Row],[Rok_produkcji]]</f>
        <v>5</v>
      </c>
      <c r="H128">
        <f>transport4[[#This Row],[Cena_zakupu]]*transport4[[#This Row],[2017]]*0.05</f>
        <v>72500</v>
      </c>
      <c r="I128">
        <f>TRUNC(transport4[[#This Row],[Przebieg]]/100000)</f>
        <v>1</v>
      </c>
      <c r="J128">
        <f>0.02*transport4[[#This Row],[prebieg w 100 000]]*transport4[[#This Row],[Cena_zakupu]]</f>
        <v>5800</v>
      </c>
      <c r="K128" s="3">
        <f>transport4[[#This Row],[Cena_zakupu]]-transport4[[#This Row],[uplyw]]-transport4[[#This Row],[zuzycie]]</f>
        <v>211700</v>
      </c>
    </row>
    <row r="129" spans="1:11" x14ac:dyDescent="0.35">
      <c r="A129" s="1" t="s">
        <v>157</v>
      </c>
      <c r="B129">
        <v>2014</v>
      </c>
      <c r="C129">
        <v>270000</v>
      </c>
      <c r="D129" s="1" t="s">
        <v>169</v>
      </c>
      <c r="E129">
        <v>157000</v>
      </c>
      <c r="F129" s="2">
        <v>42334</v>
      </c>
      <c r="G129">
        <f>2017-transport4[[#This Row],[Rok_produkcji]]</f>
        <v>3</v>
      </c>
      <c r="H129">
        <f>transport4[[#This Row],[Cena_zakupu]]*transport4[[#This Row],[2017]]*0.05</f>
        <v>40500</v>
      </c>
      <c r="I129">
        <f>TRUNC(transport4[[#This Row],[Przebieg]]/100000)</f>
        <v>1</v>
      </c>
      <c r="J129">
        <f>0.02*transport4[[#This Row],[prebieg w 100 000]]*transport4[[#This Row],[Cena_zakupu]]</f>
        <v>5400</v>
      </c>
      <c r="K129" s="3">
        <f>transport4[[#This Row],[Cena_zakupu]]-transport4[[#This Row],[uplyw]]-transport4[[#This Row],[zuzycie]]</f>
        <v>224100</v>
      </c>
    </row>
    <row r="130" spans="1:11" x14ac:dyDescent="0.3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>2017-transport4[[#This Row],[Rok_produkcji]]</f>
        <v>2</v>
      </c>
      <c r="H130">
        <f>transport4[[#This Row],[Cena_zakupu]]*transport4[[#This Row],[2017]]*0.05</f>
        <v>25800</v>
      </c>
      <c r="I130">
        <f>TRUNC(transport4[[#This Row],[Przebieg]]/100000)</f>
        <v>1</v>
      </c>
      <c r="J130">
        <f>0.02*transport4[[#This Row],[prebieg w 100 000]]*transport4[[#This Row],[Cena_zakupu]]</f>
        <v>5160</v>
      </c>
      <c r="K130" s="3">
        <f>transport4[[#This Row],[Cena_zakupu]]-transport4[[#This Row],[uplyw]]-transport4[[#This Row],[zuzycie]]</f>
        <v>227040</v>
      </c>
    </row>
    <row r="131" spans="1:11" x14ac:dyDescent="0.3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2017-transport4[[#This Row],[Rok_produkcji]]</f>
        <v>2</v>
      </c>
      <c r="H131">
        <f>transport4[[#This Row],[Cena_zakupu]]*transport4[[#This Row],[2017]]*0.05</f>
        <v>36000</v>
      </c>
      <c r="I131">
        <f>TRUNC(transport4[[#This Row],[Przebieg]]/100000)</f>
        <v>1</v>
      </c>
      <c r="J131">
        <f>0.02*transport4[[#This Row],[prebieg w 100 000]]*transport4[[#This Row],[Cena_zakupu]]</f>
        <v>7200</v>
      </c>
      <c r="K131" s="3">
        <f>transport4[[#This Row],[Cena_zakupu]]-transport4[[#This Row],[uplyw]]-transport4[[#This Row],[zuzycie]]</f>
        <v>316800</v>
      </c>
    </row>
    <row r="132" spans="1:11" x14ac:dyDescent="0.3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2017-transport4[[#This Row],[Rok_produkcji]]</f>
        <v>2</v>
      </c>
      <c r="H132">
        <f>transport4[[#This Row],[Cena_zakupu]]*transport4[[#This Row],[2017]]*0.05</f>
        <v>36000</v>
      </c>
      <c r="I132">
        <f>TRUNC(transport4[[#This Row],[Przebieg]]/100000)</f>
        <v>1</v>
      </c>
      <c r="J132">
        <f>0.02*transport4[[#This Row],[prebieg w 100 000]]*transport4[[#This Row],[Cena_zakupu]]</f>
        <v>7200</v>
      </c>
      <c r="K132" s="3">
        <f>transport4[[#This Row],[Cena_zakupu]]-transport4[[#This Row],[uplyw]]-transport4[[#This Row],[zuzycie]]</f>
        <v>316800</v>
      </c>
    </row>
    <row r="133" spans="1:11" x14ac:dyDescent="0.3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2017-transport4[[#This Row],[Rok_produkcji]]</f>
        <v>2</v>
      </c>
      <c r="H133">
        <f>transport4[[#This Row],[Cena_zakupu]]*transport4[[#This Row],[2017]]*0.05</f>
        <v>36000</v>
      </c>
      <c r="I133">
        <f>TRUNC(transport4[[#This Row],[Przebieg]]/100000)</f>
        <v>1</v>
      </c>
      <c r="J133">
        <f>0.02*transport4[[#This Row],[prebieg w 100 000]]*transport4[[#This Row],[Cena_zakupu]]</f>
        <v>7200</v>
      </c>
      <c r="K133" s="3">
        <f>transport4[[#This Row],[Cena_zakupu]]-transport4[[#This Row],[uplyw]]-transport4[[#This Row],[zuzycie]]</f>
        <v>316800</v>
      </c>
    </row>
    <row r="134" spans="1:11" x14ac:dyDescent="0.3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2017-transport4[[#This Row],[Rok_produkcji]]</f>
        <v>2</v>
      </c>
      <c r="H134">
        <f>transport4[[#This Row],[Cena_zakupu]]*transport4[[#This Row],[2017]]*0.05</f>
        <v>36000</v>
      </c>
      <c r="I134">
        <f>TRUNC(transport4[[#This Row],[Przebieg]]/100000)</f>
        <v>1</v>
      </c>
      <c r="J134">
        <f>0.02*transport4[[#This Row],[prebieg w 100 000]]*transport4[[#This Row],[Cena_zakupu]]</f>
        <v>7200</v>
      </c>
      <c r="K134" s="3">
        <f>transport4[[#This Row],[Cena_zakupu]]-transport4[[#This Row],[uplyw]]-transport4[[#This Row],[zuzycie]]</f>
        <v>316800</v>
      </c>
    </row>
    <row r="135" spans="1:11" x14ac:dyDescent="0.3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2017-transport4[[#This Row],[Rok_produkcji]]</f>
        <v>2</v>
      </c>
      <c r="H135">
        <f>transport4[[#This Row],[Cena_zakupu]]*transport4[[#This Row],[2017]]*0.05</f>
        <v>36000</v>
      </c>
      <c r="I135">
        <f>TRUNC(transport4[[#This Row],[Przebieg]]/100000)</f>
        <v>1</v>
      </c>
      <c r="J135">
        <f>0.02*transport4[[#This Row],[prebieg w 100 000]]*transport4[[#This Row],[Cena_zakupu]]</f>
        <v>7200</v>
      </c>
      <c r="K135" s="3">
        <f>transport4[[#This Row],[Cena_zakupu]]-transport4[[#This Row],[uplyw]]-transport4[[#This Row],[zuzycie]]</f>
        <v>316800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233B-2FDC-497A-ADA0-F16F0D7E810F}">
  <dimension ref="A1:K135"/>
  <sheetViews>
    <sheetView topLeftCell="C1" zoomScale="55" zoomScaleNormal="55" workbookViewId="0">
      <selection activeCell="G141" sqref="G141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14.36328125" bestFit="1" customWidth="1"/>
    <col min="4" max="4" width="17" bestFit="1" customWidth="1"/>
    <col min="5" max="5" width="10.1796875" bestFit="1" customWidth="1"/>
    <col min="6" max="6" width="25.6328125" bestFit="1" customWidth="1"/>
    <col min="9" max="9" width="23.26953125" customWidth="1"/>
    <col min="11" max="11" width="8.7265625" style="8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181</v>
      </c>
      <c r="J1" t="s">
        <v>180</v>
      </c>
      <c r="K1" s="9" t="s">
        <v>182</v>
      </c>
    </row>
    <row r="2" spans="1:11" hidden="1" x14ac:dyDescent="0.3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>
        <f>2017-transport3[[#This Row],[Rok_produkcji]]</f>
        <v>11</v>
      </c>
      <c r="H2">
        <f>transport3[[#This Row],[Cena_zakupu]]*transport3[[#This Row],[2017]]*0.05</f>
        <v>47245</v>
      </c>
      <c r="I2">
        <f>TRUNC(transport3[[#This Row],[Przebieg]]/100000)</f>
        <v>12</v>
      </c>
      <c r="J2">
        <f>0.02*transport3[[#This Row],[prebieg w 100 000]]*transport3[[#This Row],[Cena_zakupu]]</f>
        <v>20616</v>
      </c>
      <c r="K2" s="3">
        <f>transport3[[#This Row],[Cena_zakupu]]-transport3[[#This Row],[uplyw]]-transport3[[#This Row],[zuzycie]]</f>
        <v>18039</v>
      </c>
    </row>
    <row r="3" spans="1:11" hidden="1" x14ac:dyDescent="0.3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>
        <f>2017-transport3[[#This Row],[Rok_produkcji]]</f>
        <v>11</v>
      </c>
      <c r="H3">
        <f>transport3[[#This Row],[Cena_zakupu]]*transport3[[#This Row],[2017]]*0.05</f>
        <v>47245</v>
      </c>
      <c r="I3">
        <f>TRUNC(transport3[[#This Row],[Przebieg]]/100000)</f>
        <v>10</v>
      </c>
      <c r="J3">
        <f>0.02*transport3[[#This Row],[prebieg w 100 000]]*transport3[[#This Row],[Cena_zakupu]]</f>
        <v>17180</v>
      </c>
      <c r="K3" s="3">
        <f>transport3[[#This Row],[Cena_zakupu]]-transport3[[#This Row],[uplyw]]-transport3[[#This Row],[zuzycie]]</f>
        <v>21475</v>
      </c>
    </row>
    <row r="4" spans="1:11" hidden="1" x14ac:dyDescent="0.3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>
        <f>2017-transport3[[#This Row],[Rok_produkcji]]</f>
        <v>11</v>
      </c>
      <c r="H4">
        <f>transport3[[#This Row],[Cena_zakupu]]*transport3[[#This Row],[2017]]*0.05</f>
        <v>47245</v>
      </c>
      <c r="I4">
        <f>TRUNC(transport3[[#This Row],[Przebieg]]/100000)</f>
        <v>9</v>
      </c>
      <c r="J4">
        <f>0.02*transport3[[#This Row],[prebieg w 100 000]]*transport3[[#This Row],[Cena_zakupu]]</f>
        <v>15462</v>
      </c>
      <c r="K4" s="3">
        <f>transport3[[#This Row],[Cena_zakupu]]-transport3[[#This Row],[uplyw]]-transport3[[#This Row],[zuzycie]]</f>
        <v>23193</v>
      </c>
    </row>
    <row r="5" spans="1:11" hidden="1" x14ac:dyDescent="0.3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>
        <f>2017-transport3[[#This Row],[Rok_produkcji]]</f>
        <v>11</v>
      </c>
      <c r="H5">
        <f>transport3[[#This Row],[Cena_zakupu]]*transport3[[#This Row],[2017]]*0.05</f>
        <v>47245</v>
      </c>
      <c r="I5">
        <f>TRUNC(transport3[[#This Row],[Przebieg]]/100000)</f>
        <v>9</v>
      </c>
      <c r="J5">
        <f>0.02*transport3[[#This Row],[prebieg w 100 000]]*transport3[[#This Row],[Cena_zakupu]]</f>
        <v>15462</v>
      </c>
      <c r="K5" s="3">
        <f>transport3[[#This Row],[Cena_zakupu]]-transport3[[#This Row],[uplyw]]-transport3[[#This Row],[zuzycie]]</f>
        <v>23193</v>
      </c>
    </row>
    <row r="6" spans="1:11" hidden="1" x14ac:dyDescent="0.3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>
        <f>2017-transport3[[#This Row],[Rok_produkcji]]</f>
        <v>11</v>
      </c>
      <c r="H6">
        <f>transport3[[#This Row],[Cena_zakupu]]*transport3[[#This Row],[2017]]*0.05</f>
        <v>47245</v>
      </c>
      <c r="I6">
        <f>TRUNC(transport3[[#This Row],[Przebieg]]/100000)</f>
        <v>8</v>
      </c>
      <c r="J6">
        <f>0.02*transport3[[#This Row],[prebieg w 100 000]]*transport3[[#This Row],[Cena_zakupu]]</f>
        <v>13744</v>
      </c>
      <c r="K6" s="3">
        <f>transport3[[#This Row],[Cena_zakupu]]-transport3[[#This Row],[uplyw]]-transport3[[#This Row],[zuzycie]]</f>
        <v>24911</v>
      </c>
    </row>
    <row r="7" spans="1:11" hidden="1" x14ac:dyDescent="0.3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>
        <f>2017-transport3[[#This Row],[Rok_produkcji]]</f>
        <v>10</v>
      </c>
      <c r="H7">
        <f>transport3[[#This Row],[Cena_zakupu]]*transport3[[#This Row],[2017]]*0.05</f>
        <v>102500</v>
      </c>
      <c r="I7">
        <f>TRUNC(transport3[[#This Row],[Przebieg]]/100000)</f>
        <v>12</v>
      </c>
      <c r="J7">
        <f>0.02*transport3[[#This Row],[prebieg w 100 000]]*transport3[[#This Row],[Cena_zakupu]]</f>
        <v>49200</v>
      </c>
      <c r="K7" s="3">
        <f>transport3[[#This Row],[Cena_zakupu]]-transport3[[#This Row],[uplyw]]-transport3[[#This Row],[zuzycie]]</f>
        <v>53300</v>
      </c>
    </row>
    <row r="8" spans="1:11" hidden="1" x14ac:dyDescent="0.3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>
        <f>2017-transport3[[#This Row],[Rok_produkcji]]</f>
        <v>10</v>
      </c>
      <c r="H8">
        <f>transport3[[#This Row],[Cena_zakupu]]*transport3[[#This Row],[2017]]*0.05</f>
        <v>99000</v>
      </c>
      <c r="I8">
        <f>TRUNC(transport3[[#This Row],[Przebieg]]/100000)</f>
        <v>8</v>
      </c>
      <c r="J8">
        <f>0.02*transport3[[#This Row],[prebieg w 100 000]]*transport3[[#This Row],[Cena_zakupu]]</f>
        <v>31680</v>
      </c>
      <c r="K8" s="3">
        <f>transport3[[#This Row],[Cena_zakupu]]-transport3[[#This Row],[uplyw]]-transport3[[#This Row],[zuzycie]]</f>
        <v>67320</v>
      </c>
    </row>
    <row r="9" spans="1:11" hidden="1" x14ac:dyDescent="0.3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>
        <f>2017-transport3[[#This Row],[Rok_produkcji]]</f>
        <v>9</v>
      </c>
      <c r="H9">
        <f>transport3[[#This Row],[Cena_zakupu]]*transport3[[#This Row],[2017]]*0.05</f>
        <v>22234.95</v>
      </c>
      <c r="I9">
        <f>TRUNC(transport3[[#This Row],[Przebieg]]/100000)</f>
        <v>1</v>
      </c>
      <c r="J9">
        <f>0.02*transport3[[#This Row],[prebieg w 100 000]]*transport3[[#This Row],[Cena_zakupu]]</f>
        <v>988.22</v>
      </c>
      <c r="K9" s="3">
        <f>transport3[[#This Row],[Cena_zakupu]]-transport3[[#This Row],[uplyw]]-transport3[[#This Row],[zuzycie]]</f>
        <v>26187.829999999998</v>
      </c>
    </row>
    <row r="10" spans="1:11" hidden="1" x14ac:dyDescent="0.3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>
        <f>2017-transport3[[#This Row],[Rok_produkcji]]</f>
        <v>9</v>
      </c>
      <c r="H10">
        <f>transport3[[#This Row],[Cena_zakupu]]*transport3[[#This Row],[2017]]*0.05</f>
        <v>26100</v>
      </c>
      <c r="I10">
        <f>TRUNC(transport3[[#This Row],[Przebieg]]/100000)</f>
        <v>3</v>
      </c>
      <c r="J10">
        <f>0.02*transport3[[#This Row],[prebieg w 100 000]]*transport3[[#This Row],[Cena_zakupu]]</f>
        <v>3480</v>
      </c>
      <c r="K10" s="3">
        <f>transport3[[#This Row],[Cena_zakupu]]-transport3[[#This Row],[uplyw]]-transport3[[#This Row],[zuzycie]]</f>
        <v>28420</v>
      </c>
    </row>
    <row r="11" spans="1:11" hidden="1" x14ac:dyDescent="0.3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>
        <f>2017-transport3[[#This Row],[Rok_produkcji]]</f>
        <v>9</v>
      </c>
      <c r="H11">
        <f>transport3[[#This Row],[Cena_zakupu]]*transport3[[#This Row],[2017]]*0.05</f>
        <v>37800</v>
      </c>
      <c r="I11">
        <f>TRUNC(transport3[[#This Row],[Przebieg]]/100000)</f>
        <v>2</v>
      </c>
      <c r="J11">
        <f>0.02*transport3[[#This Row],[prebieg w 100 000]]*transport3[[#This Row],[Cena_zakupu]]</f>
        <v>3360</v>
      </c>
      <c r="K11" s="3">
        <f>transport3[[#This Row],[Cena_zakupu]]-transport3[[#This Row],[uplyw]]-transport3[[#This Row],[zuzycie]]</f>
        <v>42840</v>
      </c>
    </row>
    <row r="12" spans="1:11" x14ac:dyDescent="0.35">
      <c r="A12" s="1" t="s">
        <v>22</v>
      </c>
      <c r="B12">
        <v>2008</v>
      </c>
      <c r="C12" s="4">
        <v>89000</v>
      </c>
      <c r="D12" s="5" t="s">
        <v>23</v>
      </c>
      <c r="E12" s="4">
        <v>305000</v>
      </c>
      <c r="F12" s="6">
        <v>42075</v>
      </c>
      <c r="G12" s="4">
        <f>2017-transport3[[#This Row],[Rok_produkcji]]</f>
        <v>9</v>
      </c>
      <c r="H12" s="4">
        <f>transport3[[#This Row],[Cena_zakupu]]*transport3[[#This Row],[2017]]*0.05</f>
        <v>40050</v>
      </c>
      <c r="I12" s="4">
        <f>TRUNC(transport3[[#This Row],[Przebieg]]/100000)</f>
        <v>3</v>
      </c>
      <c r="J12" s="4">
        <f>0.02*transport3[[#This Row],[prebieg w 100 000]]*transport3[[#This Row],[Cena_zakupu]]</f>
        <v>5340</v>
      </c>
      <c r="K12" s="10">
        <f>transport3[[#This Row],[Cena_zakupu]]-transport3[[#This Row],[uplyw]]-transport3[[#This Row],[zuzycie]]</f>
        <v>43610</v>
      </c>
    </row>
    <row r="13" spans="1:11" hidden="1" x14ac:dyDescent="0.3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>
        <f>2017-transport3[[#This Row],[Rok_produkcji]]</f>
        <v>8</v>
      </c>
      <c r="H13">
        <f>transport3[[#This Row],[Cena_zakupu]]*transport3[[#This Row],[2017]]*0.05</f>
        <v>19364.400000000001</v>
      </c>
      <c r="I13">
        <f>TRUNC(transport3[[#This Row],[Przebieg]]/100000)</f>
        <v>1</v>
      </c>
      <c r="J13">
        <f>0.02*transport3[[#This Row],[prebieg w 100 000]]*transport3[[#This Row],[Cena_zakupu]]</f>
        <v>968.22</v>
      </c>
      <c r="K13" s="3">
        <f>transport3[[#This Row],[Cena_zakupu]]-transport3[[#This Row],[uplyw]]-transport3[[#This Row],[zuzycie]]</f>
        <v>28078.379999999997</v>
      </c>
    </row>
    <row r="14" spans="1:11" hidden="1" x14ac:dyDescent="0.3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>2017-transport3[[#This Row],[Rok_produkcji]]</f>
        <v>8</v>
      </c>
      <c r="H14">
        <f>transport3[[#This Row],[Cena_zakupu]]*transport3[[#This Row],[2017]]*0.05</f>
        <v>27200</v>
      </c>
      <c r="I14">
        <f>TRUNC(transport3[[#This Row],[Przebieg]]/100000)</f>
        <v>9</v>
      </c>
      <c r="J14">
        <f>0.02*transport3[[#This Row],[prebieg w 100 000]]*transport3[[#This Row],[Cena_zakupu]]</f>
        <v>12240</v>
      </c>
      <c r="K14" s="3">
        <f>transport3[[#This Row],[Cena_zakupu]]-transport3[[#This Row],[uplyw]]-transport3[[#This Row],[zuzycie]]</f>
        <v>28560</v>
      </c>
    </row>
    <row r="15" spans="1:11" hidden="1" x14ac:dyDescent="0.3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>2017-transport3[[#This Row],[Rok_produkcji]]</f>
        <v>8</v>
      </c>
      <c r="H15">
        <f>transport3[[#This Row],[Cena_zakupu]]*transport3[[#This Row],[2017]]*0.05</f>
        <v>19764.400000000001</v>
      </c>
      <c r="I15">
        <f>TRUNC(transport3[[#This Row],[Przebieg]]/100000)</f>
        <v>1</v>
      </c>
      <c r="J15">
        <f>0.02*transport3[[#This Row],[prebieg w 100 000]]*transport3[[#This Row],[Cena_zakupu]]</f>
        <v>988.22</v>
      </c>
      <c r="K15" s="3">
        <f>transport3[[#This Row],[Cena_zakupu]]-transport3[[#This Row],[uplyw]]-transport3[[#This Row],[zuzycie]]</f>
        <v>28658.379999999997</v>
      </c>
    </row>
    <row r="16" spans="1:11" hidden="1" x14ac:dyDescent="0.3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>2017-transport3[[#This Row],[Rok_produkcji]]</f>
        <v>8</v>
      </c>
      <c r="H16">
        <f>transport3[[#This Row],[Cena_zakupu]]*transport3[[#This Row],[2017]]*0.05</f>
        <v>27160</v>
      </c>
      <c r="I16">
        <f>TRUNC(transport3[[#This Row],[Przebieg]]/100000)</f>
        <v>8</v>
      </c>
      <c r="J16">
        <f>0.02*transport3[[#This Row],[prebieg w 100 000]]*transport3[[#This Row],[Cena_zakupu]]</f>
        <v>10864</v>
      </c>
      <c r="K16" s="3">
        <f>transport3[[#This Row],[Cena_zakupu]]-transport3[[#This Row],[uplyw]]-transport3[[#This Row],[zuzycie]]</f>
        <v>29876</v>
      </c>
    </row>
    <row r="17" spans="1:11" hidden="1" x14ac:dyDescent="0.3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>2017-transport3[[#This Row],[Rok_produkcji]]</f>
        <v>8</v>
      </c>
      <c r="H17">
        <f>transport3[[#This Row],[Cena_zakupu]]*transport3[[#This Row],[2017]]*0.05</f>
        <v>26000</v>
      </c>
      <c r="I17">
        <f>TRUNC(transport3[[#This Row],[Przebieg]]/100000)</f>
        <v>7</v>
      </c>
      <c r="J17">
        <f>0.02*transport3[[#This Row],[prebieg w 100 000]]*transport3[[#This Row],[Cena_zakupu]]</f>
        <v>9100</v>
      </c>
      <c r="K17" s="3">
        <f>transport3[[#This Row],[Cena_zakupu]]-transport3[[#This Row],[uplyw]]-transport3[[#This Row],[zuzycie]]</f>
        <v>29900</v>
      </c>
    </row>
    <row r="18" spans="1:11" hidden="1" x14ac:dyDescent="0.3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>2017-transport3[[#This Row],[Rok_produkcji]]</f>
        <v>8</v>
      </c>
      <c r="H18">
        <f>transport3[[#This Row],[Cena_zakupu]]*transport3[[#This Row],[2017]]*0.05</f>
        <v>27560</v>
      </c>
      <c r="I18">
        <f>TRUNC(transport3[[#This Row],[Przebieg]]/100000)</f>
        <v>8</v>
      </c>
      <c r="J18">
        <f>0.02*transport3[[#This Row],[prebieg w 100 000]]*transport3[[#This Row],[Cena_zakupu]]</f>
        <v>11024</v>
      </c>
      <c r="K18" s="3">
        <f>transport3[[#This Row],[Cena_zakupu]]-transport3[[#This Row],[uplyw]]-transport3[[#This Row],[zuzycie]]</f>
        <v>30316</v>
      </c>
    </row>
    <row r="19" spans="1:11" hidden="1" x14ac:dyDescent="0.3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>2017-transport3[[#This Row],[Rok_produkcji]]</f>
        <v>8</v>
      </c>
      <c r="H19">
        <f>transport3[[#This Row],[Cena_zakupu]]*transport3[[#This Row],[2017]]*0.05</f>
        <v>23600</v>
      </c>
      <c r="I19">
        <f>TRUNC(transport3[[#This Row],[Przebieg]]/100000)</f>
        <v>3</v>
      </c>
      <c r="J19">
        <f>0.02*transport3[[#This Row],[prebieg w 100 000]]*transport3[[#This Row],[Cena_zakupu]]</f>
        <v>3540</v>
      </c>
      <c r="K19" s="3">
        <f>transport3[[#This Row],[Cena_zakupu]]-transport3[[#This Row],[uplyw]]-transport3[[#This Row],[zuzycie]]</f>
        <v>31860</v>
      </c>
    </row>
    <row r="20" spans="1:11" hidden="1" x14ac:dyDescent="0.3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>
        <f>2017-transport3[[#This Row],[Rok_produkcji]]</f>
        <v>8</v>
      </c>
      <c r="H20">
        <f>transport3[[#This Row],[Cena_zakupu]]*transport3[[#This Row],[2017]]*0.05</f>
        <v>30800</v>
      </c>
      <c r="I20">
        <f>TRUNC(transport3[[#This Row],[Przebieg]]/100000)</f>
        <v>8</v>
      </c>
      <c r="J20">
        <f>0.02*transport3[[#This Row],[prebieg w 100 000]]*transport3[[#This Row],[Cena_zakupu]]</f>
        <v>12320</v>
      </c>
      <c r="K20" s="3">
        <f>transport3[[#This Row],[Cena_zakupu]]-transport3[[#This Row],[uplyw]]-transport3[[#This Row],[zuzycie]]</f>
        <v>33880</v>
      </c>
    </row>
    <row r="21" spans="1:11" hidden="1" x14ac:dyDescent="0.3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>
        <f>2017-transport3[[#This Row],[Rok_produkcji]]</f>
        <v>8</v>
      </c>
      <c r="H21">
        <f>transport3[[#This Row],[Cena_zakupu]]*transport3[[#This Row],[2017]]*0.05</f>
        <v>34000</v>
      </c>
      <c r="I21">
        <f>TRUNC(transport3[[#This Row],[Przebieg]]/100000)</f>
        <v>9</v>
      </c>
      <c r="J21">
        <f>0.02*transport3[[#This Row],[prebieg w 100 000]]*transport3[[#This Row],[Cena_zakupu]]</f>
        <v>15300</v>
      </c>
      <c r="K21" s="3">
        <f>transport3[[#This Row],[Cena_zakupu]]-transport3[[#This Row],[uplyw]]-transport3[[#This Row],[zuzycie]]</f>
        <v>35700</v>
      </c>
    </row>
    <row r="22" spans="1:11" hidden="1" x14ac:dyDescent="0.3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>
        <f>2017-transport3[[#This Row],[Rok_produkcji]]</f>
        <v>8</v>
      </c>
      <c r="H22">
        <f>transport3[[#This Row],[Cena_zakupu]]*transport3[[#This Row],[2017]]*0.05</f>
        <v>31600</v>
      </c>
      <c r="I22">
        <f>TRUNC(transport3[[#This Row],[Przebieg]]/100000)</f>
        <v>3</v>
      </c>
      <c r="J22">
        <f>0.02*transport3[[#This Row],[prebieg w 100 000]]*transport3[[#This Row],[Cena_zakupu]]</f>
        <v>4740</v>
      </c>
      <c r="K22" s="3">
        <f>transport3[[#This Row],[Cena_zakupu]]-transport3[[#This Row],[uplyw]]-transport3[[#This Row],[zuzycie]]</f>
        <v>42660</v>
      </c>
    </row>
    <row r="23" spans="1:11" hidden="1" x14ac:dyDescent="0.3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>
        <f>2017-transport3[[#This Row],[Rok_produkcji]]</f>
        <v>8</v>
      </c>
      <c r="H23">
        <f>transport3[[#This Row],[Cena_zakupu]]*transport3[[#This Row],[2017]]*0.05</f>
        <v>31600</v>
      </c>
      <c r="I23">
        <f>TRUNC(transport3[[#This Row],[Przebieg]]/100000)</f>
        <v>3</v>
      </c>
      <c r="J23">
        <f>0.02*transport3[[#This Row],[prebieg w 100 000]]*transport3[[#This Row],[Cena_zakupu]]</f>
        <v>4740</v>
      </c>
      <c r="K23" s="3">
        <f>transport3[[#This Row],[Cena_zakupu]]-transport3[[#This Row],[uplyw]]-transport3[[#This Row],[zuzycie]]</f>
        <v>42660</v>
      </c>
    </row>
    <row r="24" spans="1:11" hidden="1" x14ac:dyDescent="0.3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>
        <f>2017-transport3[[#This Row],[Rok_produkcji]]</f>
        <v>8</v>
      </c>
      <c r="H24">
        <f>transport3[[#This Row],[Cena_zakupu]]*transport3[[#This Row],[2017]]*0.05</f>
        <v>33200</v>
      </c>
      <c r="I24">
        <f>TRUNC(transport3[[#This Row],[Przebieg]]/100000)</f>
        <v>2</v>
      </c>
      <c r="J24">
        <f>0.02*transport3[[#This Row],[prebieg w 100 000]]*transport3[[#This Row],[Cena_zakupu]]</f>
        <v>3320</v>
      </c>
      <c r="K24" s="3">
        <f>transport3[[#This Row],[Cena_zakupu]]-transport3[[#This Row],[uplyw]]-transport3[[#This Row],[zuzycie]]</f>
        <v>46480</v>
      </c>
    </row>
    <row r="25" spans="1:11" hidden="1" x14ac:dyDescent="0.3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>
        <f>2017-transport3[[#This Row],[Rok_produkcji]]</f>
        <v>8</v>
      </c>
      <c r="H25">
        <f>transport3[[#This Row],[Cena_zakupu]]*transport3[[#This Row],[2017]]*0.05</f>
        <v>34453.200000000004</v>
      </c>
      <c r="I25">
        <f>TRUNC(transport3[[#This Row],[Przebieg]]/100000)</f>
        <v>3</v>
      </c>
      <c r="J25">
        <f>0.02*transport3[[#This Row],[prebieg w 100 000]]*transport3[[#This Row],[Cena_zakupu]]</f>
        <v>5167.9799999999996</v>
      </c>
      <c r="K25" s="3">
        <f>transport3[[#This Row],[Cena_zakupu]]-transport3[[#This Row],[uplyw]]-transport3[[#This Row],[zuzycie]]</f>
        <v>46511.819999999992</v>
      </c>
    </row>
    <row r="26" spans="1:11" hidden="1" x14ac:dyDescent="0.3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>
        <f>2017-transport3[[#This Row],[Rok_produkcji]]</f>
        <v>8</v>
      </c>
      <c r="H26">
        <f>transport3[[#This Row],[Cena_zakupu]]*transport3[[#This Row],[2017]]*0.05</f>
        <v>36000</v>
      </c>
      <c r="I26">
        <f>TRUNC(transport3[[#This Row],[Przebieg]]/100000)</f>
        <v>3</v>
      </c>
      <c r="J26">
        <f>0.02*transport3[[#This Row],[prebieg w 100 000]]*transport3[[#This Row],[Cena_zakupu]]</f>
        <v>5400</v>
      </c>
      <c r="K26" s="3">
        <f>transport3[[#This Row],[Cena_zakupu]]-transport3[[#This Row],[uplyw]]-transport3[[#This Row],[zuzycie]]</f>
        <v>48600</v>
      </c>
    </row>
    <row r="27" spans="1:11" hidden="1" x14ac:dyDescent="0.3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>2017-transport3[[#This Row],[Rok_produkcji]]</f>
        <v>8</v>
      </c>
      <c r="H27">
        <f>transport3[[#This Row],[Cena_zakupu]]*transport3[[#This Row],[2017]]*0.05</f>
        <v>36400</v>
      </c>
      <c r="I27">
        <f>TRUNC(transport3[[#This Row],[Przebieg]]/100000)</f>
        <v>3</v>
      </c>
      <c r="J27">
        <f>0.02*transport3[[#This Row],[prebieg w 100 000]]*transport3[[#This Row],[Cena_zakupu]]</f>
        <v>5460</v>
      </c>
      <c r="K27" s="3">
        <f>transport3[[#This Row],[Cena_zakupu]]-transport3[[#This Row],[uplyw]]-transport3[[#This Row],[zuzycie]]</f>
        <v>49140</v>
      </c>
    </row>
    <row r="28" spans="1:11" hidden="1" x14ac:dyDescent="0.3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>
        <f>2017-transport3[[#This Row],[Rok_produkcji]]</f>
        <v>8</v>
      </c>
      <c r="H28">
        <f>transport3[[#This Row],[Cena_zakupu]]*transport3[[#This Row],[2017]]*0.05</f>
        <v>45760</v>
      </c>
      <c r="I28">
        <f>TRUNC(transport3[[#This Row],[Przebieg]]/100000)</f>
        <v>2</v>
      </c>
      <c r="J28">
        <f>0.02*transport3[[#This Row],[prebieg w 100 000]]*transport3[[#This Row],[Cena_zakupu]]</f>
        <v>4576</v>
      </c>
      <c r="K28" s="3">
        <f>transport3[[#This Row],[Cena_zakupu]]-transport3[[#This Row],[uplyw]]-transport3[[#This Row],[zuzycie]]</f>
        <v>64064</v>
      </c>
    </row>
    <row r="29" spans="1:11" hidden="1" x14ac:dyDescent="0.3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>
        <f>2017-transport3[[#This Row],[Rok_produkcji]]</f>
        <v>8</v>
      </c>
      <c r="H29">
        <f>transport3[[#This Row],[Cena_zakupu]]*transport3[[#This Row],[2017]]*0.05</f>
        <v>53600</v>
      </c>
      <c r="I29">
        <f>TRUNC(transport3[[#This Row],[Przebieg]]/100000)</f>
        <v>4</v>
      </c>
      <c r="J29">
        <f>0.02*transport3[[#This Row],[prebieg w 100 000]]*transport3[[#This Row],[Cena_zakupu]]</f>
        <v>10720</v>
      </c>
      <c r="K29" s="3">
        <f>transport3[[#This Row],[Cena_zakupu]]-transport3[[#This Row],[uplyw]]-transport3[[#This Row],[zuzycie]]</f>
        <v>69680</v>
      </c>
    </row>
    <row r="30" spans="1:11" hidden="1" x14ac:dyDescent="0.3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>
        <f>2017-transport3[[#This Row],[Rok_produkcji]]</f>
        <v>8</v>
      </c>
      <c r="H30">
        <f>transport3[[#This Row],[Cena_zakupu]]*transport3[[#This Row],[2017]]*0.05</f>
        <v>54000</v>
      </c>
      <c r="I30">
        <f>TRUNC(transport3[[#This Row],[Przebieg]]/100000)</f>
        <v>4</v>
      </c>
      <c r="J30">
        <f>0.02*transport3[[#This Row],[prebieg w 100 000]]*transport3[[#This Row],[Cena_zakupu]]</f>
        <v>10800</v>
      </c>
      <c r="K30" s="3">
        <f>transport3[[#This Row],[Cena_zakupu]]-transport3[[#This Row],[uplyw]]-transport3[[#This Row],[zuzycie]]</f>
        <v>70200</v>
      </c>
    </row>
    <row r="31" spans="1:11" hidden="1" x14ac:dyDescent="0.3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>
        <f>2017-transport3[[#This Row],[Rok_produkcji]]</f>
        <v>8</v>
      </c>
      <c r="H31">
        <f>transport3[[#This Row],[Cena_zakupu]]*transport3[[#This Row],[2017]]*0.05</f>
        <v>52712</v>
      </c>
      <c r="I31">
        <f>TRUNC(transport3[[#This Row],[Przebieg]]/100000)</f>
        <v>3</v>
      </c>
      <c r="J31">
        <f>0.02*transport3[[#This Row],[prebieg w 100 000]]*transport3[[#This Row],[Cena_zakupu]]</f>
        <v>7906.7999999999993</v>
      </c>
      <c r="K31" s="3">
        <f>transport3[[#This Row],[Cena_zakupu]]-transport3[[#This Row],[uplyw]]-transport3[[#This Row],[zuzycie]]</f>
        <v>71161.2</v>
      </c>
    </row>
    <row r="32" spans="1:11" hidden="1" x14ac:dyDescent="0.3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>
        <f>2017-transport3[[#This Row],[Rok_produkcji]]</f>
        <v>8</v>
      </c>
      <c r="H32">
        <f>transport3[[#This Row],[Cena_zakupu]]*transport3[[#This Row],[2017]]*0.05</f>
        <v>63600</v>
      </c>
      <c r="I32">
        <f>TRUNC(transport3[[#This Row],[Przebieg]]/100000)</f>
        <v>4</v>
      </c>
      <c r="J32">
        <f>0.02*transport3[[#This Row],[prebieg w 100 000]]*transport3[[#This Row],[Cena_zakupu]]</f>
        <v>12720</v>
      </c>
      <c r="K32" s="3">
        <f>transport3[[#This Row],[Cena_zakupu]]-transport3[[#This Row],[uplyw]]-transport3[[#This Row],[zuzycie]]</f>
        <v>82680</v>
      </c>
    </row>
    <row r="33" spans="1:11" hidden="1" x14ac:dyDescent="0.3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>
        <f>2017-transport3[[#This Row],[Rok_produkcji]]</f>
        <v>8</v>
      </c>
      <c r="H33">
        <f>transport3[[#This Row],[Cena_zakupu]]*transport3[[#This Row],[2017]]*0.05</f>
        <v>65120</v>
      </c>
      <c r="I33">
        <f>TRUNC(transport3[[#This Row],[Przebieg]]/100000)</f>
        <v>3</v>
      </c>
      <c r="J33">
        <f>0.02*transport3[[#This Row],[prebieg w 100 000]]*transport3[[#This Row],[Cena_zakupu]]</f>
        <v>9768</v>
      </c>
      <c r="K33" s="3">
        <f>transport3[[#This Row],[Cena_zakupu]]-transport3[[#This Row],[uplyw]]-transport3[[#This Row],[zuzycie]]</f>
        <v>87912</v>
      </c>
    </row>
    <row r="34" spans="1:11" hidden="1" x14ac:dyDescent="0.3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>
        <f>2017-transport3[[#This Row],[Rok_produkcji]]</f>
        <v>8</v>
      </c>
      <c r="H34">
        <f>transport3[[#This Row],[Cena_zakupu]]*transport3[[#This Row],[2017]]*0.05</f>
        <v>67520</v>
      </c>
      <c r="I34">
        <f>TRUNC(transport3[[#This Row],[Przebieg]]/100000)</f>
        <v>1</v>
      </c>
      <c r="J34">
        <f>0.02*transport3[[#This Row],[prebieg w 100 000]]*transport3[[#This Row],[Cena_zakupu]]</f>
        <v>3376</v>
      </c>
      <c r="K34" s="3">
        <f>transport3[[#This Row],[Cena_zakupu]]-transport3[[#This Row],[uplyw]]-transport3[[#This Row],[zuzycie]]</f>
        <v>97904</v>
      </c>
    </row>
    <row r="35" spans="1:11" hidden="1" x14ac:dyDescent="0.3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>
        <f>2017-transport3[[#This Row],[Rok_produkcji]]</f>
        <v>8</v>
      </c>
      <c r="H35">
        <f>transport3[[#This Row],[Cena_zakupu]]*transport3[[#This Row],[2017]]*0.05</f>
        <v>78148</v>
      </c>
      <c r="I35">
        <f>TRUNC(transport3[[#This Row],[Przebieg]]/100000)</f>
        <v>2</v>
      </c>
      <c r="J35">
        <f>0.02*transport3[[#This Row],[prebieg w 100 000]]*transport3[[#This Row],[Cena_zakupu]]</f>
        <v>7814.8</v>
      </c>
      <c r="K35" s="3">
        <f>transport3[[#This Row],[Cena_zakupu]]-transport3[[#This Row],[uplyw]]-transport3[[#This Row],[zuzycie]]</f>
        <v>109407.2</v>
      </c>
    </row>
    <row r="36" spans="1:11" hidden="1" x14ac:dyDescent="0.3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>
        <f>2017-transport3[[#This Row],[Rok_produkcji]]</f>
        <v>8</v>
      </c>
      <c r="H36">
        <f>transport3[[#This Row],[Cena_zakupu]]*transport3[[#This Row],[2017]]*0.05</f>
        <v>78136</v>
      </c>
      <c r="I36">
        <f>TRUNC(transport3[[#This Row],[Przebieg]]/100000)</f>
        <v>1</v>
      </c>
      <c r="J36">
        <f>0.02*transport3[[#This Row],[prebieg w 100 000]]*transport3[[#This Row],[Cena_zakupu]]</f>
        <v>3906.8</v>
      </c>
      <c r="K36" s="3">
        <f>transport3[[#This Row],[Cena_zakupu]]-transport3[[#This Row],[uplyw]]-transport3[[#This Row],[zuzycie]]</f>
        <v>113297.2</v>
      </c>
    </row>
    <row r="37" spans="1:11" hidden="1" x14ac:dyDescent="0.3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>
        <f>2017-transport3[[#This Row],[Rok_produkcji]]</f>
        <v>8</v>
      </c>
      <c r="H37">
        <f>transport3[[#This Row],[Cena_zakupu]]*transport3[[#This Row],[2017]]*0.05</f>
        <v>92000</v>
      </c>
      <c r="I37">
        <f>TRUNC(transport3[[#This Row],[Przebieg]]/100000)</f>
        <v>3</v>
      </c>
      <c r="J37">
        <f>0.02*transport3[[#This Row],[prebieg w 100 000]]*transport3[[#This Row],[Cena_zakupu]]</f>
        <v>13800</v>
      </c>
      <c r="K37" s="3">
        <f>transport3[[#This Row],[Cena_zakupu]]-transport3[[#This Row],[uplyw]]-transport3[[#This Row],[zuzycie]]</f>
        <v>124200</v>
      </c>
    </row>
    <row r="38" spans="1:11" hidden="1" x14ac:dyDescent="0.3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>
        <f>2017-transport3[[#This Row],[Rok_produkcji]]</f>
        <v>8</v>
      </c>
      <c r="H38">
        <f>transport3[[#This Row],[Cena_zakupu]]*transport3[[#This Row],[2017]]*0.05</f>
        <v>116400</v>
      </c>
      <c r="I38">
        <f>TRUNC(transport3[[#This Row],[Przebieg]]/100000)</f>
        <v>1</v>
      </c>
      <c r="J38">
        <f>0.02*transport3[[#This Row],[prebieg w 100 000]]*transport3[[#This Row],[Cena_zakupu]]</f>
        <v>5820</v>
      </c>
      <c r="K38" s="3">
        <f>transport3[[#This Row],[Cena_zakupu]]-transport3[[#This Row],[uplyw]]-transport3[[#This Row],[zuzycie]]</f>
        <v>168780</v>
      </c>
    </row>
    <row r="39" spans="1:11" hidden="1" x14ac:dyDescent="0.3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  <c r="G39">
        <f>2017-transport3[[#This Row],[Rok_produkcji]]</f>
        <v>7</v>
      </c>
      <c r="H39">
        <f>transport3[[#This Row],[Cena_zakupu]]*transport3[[#This Row],[2017]]*0.05</f>
        <v>12950</v>
      </c>
      <c r="I39">
        <f>TRUNC(transport3[[#This Row],[Przebieg]]/100000)</f>
        <v>9</v>
      </c>
      <c r="J39">
        <f>0.02*transport3[[#This Row],[prebieg w 100 000]]*transport3[[#This Row],[Cena_zakupu]]</f>
        <v>6660</v>
      </c>
      <c r="K39" s="3">
        <f>transport3[[#This Row],[Cena_zakupu]]-transport3[[#This Row],[uplyw]]-transport3[[#This Row],[zuzycie]]</f>
        <v>17390</v>
      </c>
    </row>
    <row r="40" spans="1:11" hidden="1" x14ac:dyDescent="0.3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>
        <f>2017-transport3[[#This Row],[Rok_produkcji]]</f>
        <v>7</v>
      </c>
      <c r="H40">
        <f>transport3[[#This Row],[Cena_zakupu]]*transport3[[#This Row],[2017]]*0.05</f>
        <v>14290.5</v>
      </c>
      <c r="I40">
        <f>TRUNC(transport3[[#This Row],[Przebieg]]/100000)</f>
        <v>3</v>
      </c>
      <c r="J40">
        <f>0.02*transport3[[#This Row],[prebieg w 100 000]]*transport3[[#This Row],[Cena_zakupu]]</f>
        <v>2449.7999999999997</v>
      </c>
      <c r="K40" s="3">
        <f>transport3[[#This Row],[Cena_zakupu]]-transport3[[#This Row],[uplyw]]-transport3[[#This Row],[zuzycie]]</f>
        <v>24089.7</v>
      </c>
    </row>
    <row r="41" spans="1:11" hidden="1" x14ac:dyDescent="0.3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>
        <f>2017-transport3[[#This Row],[Rok_produkcji]]</f>
        <v>7</v>
      </c>
      <c r="H41">
        <f>transport3[[#This Row],[Cena_zakupu]]*transport3[[#This Row],[2017]]*0.05</f>
        <v>23100</v>
      </c>
      <c r="I41">
        <f>TRUNC(transport3[[#This Row],[Przebieg]]/100000)</f>
        <v>7</v>
      </c>
      <c r="J41">
        <f>0.02*transport3[[#This Row],[prebieg w 100 000]]*transport3[[#This Row],[Cena_zakupu]]</f>
        <v>9240</v>
      </c>
      <c r="K41" s="3">
        <f>transport3[[#This Row],[Cena_zakupu]]-transport3[[#This Row],[uplyw]]-transport3[[#This Row],[zuzycie]]</f>
        <v>33660</v>
      </c>
    </row>
    <row r="42" spans="1:11" hidden="1" x14ac:dyDescent="0.3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>
        <f>2017-transport3[[#This Row],[Rok_produkcji]]</f>
        <v>7</v>
      </c>
      <c r="H42">
        <f>transport3[[#This Row],[Cena_zakupu]]*transport3[[#This Row],[2017]]*0.05</f>
        <v>21000</v>
      </c>
      <c r="I42">
        <f>TRUNC(transport3[[#This Row],[Przebieg]]/100000)</f>
        <v>0</v>
      </c>
      <c r="J42">
        <f>0.02*transport3[[#This Row],[prebieg w 100 000]]*transport3[[#This Row],[Cena_zakupu]]</f>
        <v>0</v>
      </c>
      <c r="K42" s="3">
        <f>transport3[[#This Row],[Cena_zakupu]]-transport3[[#This Row],[uplyw]]-transport3[[#This Row],[zuzycie]]</f>
        <v>39000</v>
      </c>
    </row>
    <row r="43" spans="1:11" hidden="1" x14ac:dyDescent="0.3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>
        <f>2017-transport3[[#This Row],[Rok_produkcji]]</f>
        <v>7</v>
      </c>
      <c r="H43">
        <f>transport3[[#This Row],[Cena_zakupu]]*transport3[[#This Row],[2017]]*0.05</f>
        <v>29400</v>
      </c>
      <c r="I43">
        <f>TRUNC(transport3[[#This Row],[Przebieg]]/100000)</f>
        <v>9</v>
      </c>
      <c r="J43">
        <f>0.02*transport3[[#This Row],[prebieg w 100 000]]*transport3[[#This Row],[Cena_zakupu]]</f>
        <v>15120</v>
      </c>
      <c r="K43" s="3">
        <f>transport3[[#This Row],[Cena_zakupu]]-transport3[[#This Row],[uplyw]]-transport3[[#This Row],[zuzycie]]</f>
        <v>39480</v>
      </c>
    </row>
    <row r="44" spans="1:11" hidden="1" x14ac:dyDescent="0.3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>
        <f>2017-transport3[[#This Row],[Rok_produkcji]]</f>
        <v>7</v>
      </c>
      <c r="H44">
        <f>transport3[[#This Row],[Cena_zakupu]]*transport3[[#This Row],[2017]]*0.05</f>
        <v>23450</v>
      </c>
      <c r="I44">
        <f>TRUNC(transport3[[#This Row],[Przebieg]]/100000)</f>
        <v>1</v>
      </c>
      <c r="J44">
        <f>0.02*transport3[[#This Row],[prebieg w 100 000]]*transport3[[#This Row],[Cena_zakupu]]</f>
        <v>1340</v>
      </c>
      <c r="K44" s="3">
        <f>transport3[[#This Row],[Cena_zakupu]]-transport3[[#This Row],[uplyw]]-transport3[[#This Row],[zuzycie]]</f>
        <v>42210</v>
      </c>
    </row>
    <row r="45" spans="1:11" hidden="1" x14ac:dyDescent="0.3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>
        <f>2017-transport3[[#This Row],[Rok_produkcji]]</f>
        <v>7</v>
      </c>
      <c r="H45">
        <f>transport3[[#This Row],[Cena_zakupu]]*transport3[[#This Row],[2017]]*0.05</f>
        <v>26355</v>
      </c>
      <c r="I45">
        <f>TRUNC(transport3[[#This Row],[Przebieg]]/100000)</f>
        <v>3</v>
      </c>
      <c r="J45">
        <f>0.02*transport3[[#This Row],[prebieg w 100 000]]*transport3[[#This Row],[Cena_zakupu]]</f>
        <v>4518</v>
      </c>
      <c r="K45" s="3">
        <f>transport3[[#This Row],[Cena_zakupu]]-transport3[[#This Row],[uplyw]]-transport3[[#This Row],[zuzycie]]</f>
        <v>44427</v>
      </c>
    </row>
    <row r="46" spans="1:11" hidden="1" x14ac:dyDescent="0.3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>
        <f>2017-transport3[[#This Row],[Rok_produkcji]]</f>
        <v>7</v>
      </c>
      <c r="H46">
        <f>transport3[[#This Row],[Cena_zakupu]]*transport3[[#This Row],[2017]]*0.05</f>
        <v>29400</v>
      </c>
      <c r="I46">
        <f>TRUNC(transport3[[#This Row],[Przebieg]]/100000)</f>
        <v>2</v>
      </c>
      <c r="J46">
        <f>0.02*transport3[[#This Row],[prebieg w 100 000]]*transport3[[#This Row],[Cena_zakupu]]</f>
        <v>3360</v>
      </c>
      <c r="K46" s="3">
        <f>transport3[[#This Row],[Cena_zakupu]]-transport3[[#This Row],[uplyw]]-transport3[[#This Row],[zuzycie]]</f>
        <v>51240</v>
      </c>
    </row>
    <row r="47" spans="1:11" hidden="1" x14ac:dyDescent="0.3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>
        <f>2017-transport3[[#This Row],[Rok_produkcji]]</f>
        <v>7</v>
      </c>
      <c r="H47">
        <f>transport3[[#This Row],[Cena_zakupu]]*transport3[[#This Row],[2017]]*0.05</f>
        <v>32200</v>
      </c>
      <c r="I47">
        <f>TRUNC(transport3[[#This Row],[Przebieg]]/100000)</f>
        <v>3</v>
      </c>
      <c r="J47">
        <f>0.02*transport3[[#This Row],[prebieg w 100 000]]*transport3[[#This Row],[Cena_zakupu]]</f>
        <v>5520</v>
      </c>
      <c r="K47" s="3">
        <f>transport3[[#This Row],[Cena_zakupu]]-transport3[[#This Row],[uplyw]]-transport3[[#This Row],[zuzycie]]</f>
        <v>54280</v>
      </c>
    </row>
    <row r="48" spans="1:11" hidden="1" x14ac:dyDescent="0.3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>
        <f>2017-transport3[[#This Row],[Rok_produkcji]]</f>
        <v>7</v>
      </c>
      <c r="H48">
        <f>transport3[[#This Row],[Cena_zakupu]]*transport3[[#This Row],[2017]]*0.05</f>
        <v>31150</v>
      </c>
      <c r="I48">
        <f>TRUNC(transport3[[#This Row],[Przebieg]]/100000)</f>
        <v>2</v>
      </c>
      <c r="J48">
        <f>0.02*transport3[[#This Row],[prebieg w 100 000]]*transport3[[#This Row],[Cena_zakupu]]</f>
        <v>3560</v>
      </c>
      <c r="K48" s="3">
        <f>transport3[[#This Row],[Cena_zakupu]]-transport3[[#This Row],[uplyw]]-transport3[[#This Row],[zuzycie]]</f>
        <v>54290</v>
      </c>
    </row>
    <row r="49" spans="1:11" hidden="1" x14ac:dyDescent="0.3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>
        <f>2017-transport3[[#This Row],[Rok_produkcji]]</f>
        <v>7</v>
      </c>
      <c r="H49">
        <f>transport3[[#This Row],[Cena_zakupu]]*transport3[[#This Row],[2017]]*0.05</f>
        <v>32900</v>
      </c>
      <c r="I49">
        <f>TRUNC(transport3[[#This Row],[Przebieg]]/100000)</f>
        <v>0</v>
      </c>
      <c r="J49">
        <f>0.02*transport3[[#This Row],[prebieg w 100 000]]*transport3[[#This Row],[Cena_zakupu]]</f>
        <v>0</v>
      </c>
      <c r="K49" s="3">
        <f>transport3[[#This Row],[Cena_zakupu]]-transport3[[#This Row],[uplyw]]-transport3[[#This Row],[zuzycie]]</f>
        <v>61100</v>
      </c>
    </row>
    <row r="50" spans="1:11" hidden="1" x14ac:dyDescent="0.3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>
        <f>2017-transport3[[#This Row],[Rok_produkcji]]</f>
        <v>7</v>
      </c>
      <c r="H50">
        <f>transport3[[#This Row],[Cena_zakupu]]*transport3[[#This Row],[2017]]*0.05</f>
        <v>39690</v>
      </c>
      <c r="I50">
        <f>TRUNC(transport3[[#This Row],[Przebieg]]/100000)</f>
        <v>2</v>
      </c>
      <c r="J50">
        <f>0.02*transport3[[#This Row],[prebieg w 100 000]]*transport3[[#This Row],[Cena_zakupu]]</f>
        <v>4536</v>
      </c>
      <c r="K50" s="3">
        <f>transport3[[#This Row],[Cena_zakupu]]-transport3[[#This Row],[uplyw]]-transport3[[#This Row],[zuzycie]]</f>
        <v>69174</v>
      </c>
    </row>
    <row r="51" spans="1:11" hidden="1" x14ac:dyDescent="0.3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>
        <f>2017-transport3[[#This Row],[Rok_produkcji]]</f>
        <v>7</v>
      </c>
      <c r="H51">
        <f>transport3[[#This Row],[Cena_zakupu]]*transport3[[#This Row],[2017]]*0.05</f>
        <v>47250</v>
      </c>
      <c r="I51">
        <f>TRUNC(transport3[[#This Row],[Przebieg]]/100000)</f>
        <v>2</v>
      </c>
      <c r="J51">
        <f>0.02*transport3[[#This Row],[prebieg w 100 000]]*transport3[[#This Row],[Cena_zakupu]]</f>
        <v>5400</v>
      </c>
      <c r="K51" s="3">
        <f>transport3[[#This Row],[Cena_zakupu]]-transport3[[#This Row],[uplyw]]-transport3[[#This Row],[zuzycie]]</f>
        <v>82350</v>
      </c>
    </row>
    <row r="52" spans="1:11" hidden="1" x14ac:dyDescent="0.3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>
        <f>2017-transport3[[#This Row],[Rok_produkcji]]</f>
        <v>7</v>
      </c>
      <c r="H52">
        <f>transport3[[#This Row],[Cena_zakupu]]*transport3[[#This Row],[2017]]*0.05</f>
        <v>56000</v>
      </c>
      <c r="I52">
        <f>TRUNC(transport3[[#This Row],[Przebieg]]/100000)</f>
        <v>2</v>
      </c>
      <c r="J52">
        <f>0.02*transport3[[#This Row],[prebieg w 100 000]]*transport3[[#This Row],[Cena_zakupu]]</f>
        <v>6400</v>
      </c>
      <c r="K52" s="3">
        <f>transport3[[#This Row],[Cena_zakupu]]-transport3[[#This Row],[uplyw]]-transport3[[#This Row],[zuzycie]]</f>
        <v>97600</v>
      </c>
    </row>
    <row r="53" spans="1:11" hidden="1" x14ac:dyDescent="0.3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>
        <f>2017-transport3[[#This Row],[Rok_produkcji]]</f>
        <v>7</v>
      </c>
      <c r="H53">
        <f>transport3[[#This Row],[Cena_zakupu]]*transport3[[#This Row],[2017]]*0.05</f>
        <v>92750</v>
      </c>
      <c r="I53">
        <f>TRUNC(transport3[[#This Row],[Przebieg]]/100000)</f>
        <v>9</v>
      </c>
      <c r="J53">
        <f>0.02*transport3[[#This Row],[prebieg w 100 000]]*transport3[[#This Row],[Cena_zakupu]]</f>
        <v>47700</v>
      </c>
      <c r="K53" s="3">
        <f>transport3[[#This Row],[Cena_zakupu]]-transport3[[#This Row],[uplyw]]-transport3[[#This Row],[zuzycie]]</f>
        <v>124550</v>
      </c>
    </row>
    <row r="54" spans="1:11" hidden="1" x14ac:dyDescent="0.3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>
        <f>2017-transport3[[#This Row],[Rok_produkcji]]</f>
        <v>7</v>
      </c>
      <c r="H54">
        <f>transport3[[#This Row],[Cena_zakupu]]*transport3[[#This Row],[2017]]*0.05</f>
        <v>92750</v>
      </c>
      <c r="I54">
        <f>TRUNC(transport3[[#This Row],[Przebieg]]/100000)</f>
        <v>9</v>
      </c>
      <c r="J54">
        <f>0.02*transport3[[#This Row],[prebieg w 100 000]]*transport3[[#This Row],[Cena_zakupu]]</f>
        <v>47700</v>
      </c>
      <c r="K54" s="3">
        <f>transport3[[#This Row],[Cena_zakupu]]-transport3[[#This Row],[uplyw]]-transport3[[#This Row],[zuzycie]]</f>
        <v>124550</v>
      </c>
    </row>
    <row r="55" spans="1:11" hidden="1" x14ac:dyDescent="0.3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>
        <f>2017-transport3[[#This Row],[Rok_produkcji]]</f>
        <v>7</v>
      </c>
      <c r="H55">
        <f>transport3[[#This Row],[Cena_zakupu]]*transport3[[#This Row],[2017]]*0.05</f>
        <v>92750</v>
      </c>
      <c r="I55">
        <f>TRUNC(transport3[[#This Row],[Przebieg]]/100000)</f>
        <v>8</v>
      </c>
      <c r="J55">
        <f>0.02*transport3[[#This Row],[prebieg w 100 000]]*transport3[[#This Row],[Cena_zakupu]]</f>
        <v>42400</v>
      </c>
      <c r="K55" s="3">
        <f>transport3[[#This Row],[Cena_zakupu]]-transport3[[#This Row],[uplyw]]-transport3[[#This Row],[zuzycie]]</f>
        <v>129850</v>
      </c>
    </row>
    <row r="56" spans="1:11" hidden="1" x14ac:dyDescent="0.3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>
        <f>2017-transport3[[#This Row],[Rok_produkcji]]</f>
        <v>7</v>
      </c>
      <c r="H56">
        <f>transport3[[#This Row],[Cena_zakupu]]*transport3[[#This Row],[2017]]*0.05</f>
        <v>80500</v>
      </c>
      <c r="I56">
        <f>TRUNC(transport3[[#This Row],[Przebieg]]/100000)</f>
        <v>4</v>
      </c>
      <c r="J56">
        <f>0.02*transport3[[#This Row],[prebieg w 100 000]]*transport3[[#This Row],[Cena_zakupu]]</f>
        <v>18400</v>
      </c>
      <c r="K56" s="3">
        <f>transport3[[#This Row],[Cena_zakupu]]-transport3[[#This Row],[uplyw]]-transport3[[#This Row],[zuzycie]]</f>
        <v>131100</v>
      </c>
    </row>
    <row r="57" spans="1:11" hidden="1" x14ac:dyDescent="0.3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>
        <f>2017-transport3[[#This Row],[Rok_produkcji]]</f>
        <v>7</v>
      </c>
      <c r="H57">
        <f>transport3[[#This Row],[Cena_zakupu]]*transport3[[#This Row],[2017]]*0.05</f>
        <v>80850</v>
      </c>
      <c r="I57">
        <f>TRUNC(transport3[[#This Row],[Przebieg]]/100000)</f>
        <v>3</v>
      </c>
      <c r="J57">
        <f>0.02*transport3[[#This Row],[prebieg w 100 000]]*transport3[[#This Row],[Cena_zakupu]]</f>
        <v>13860</v>
      </c>
      <c r="K57" s="3">
        <f>transport3[[#This Row],[Cena_zakupu]]-transport3[[#This Row],[uplyw]]-transport3[[#This Row],[zuzycie]]</f>
        <v>136290</v>
      </c>
    </row>
    <row r="58" spans="1:11" hidden="1" x14ac:dyDescent="0.3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>
        <f>2017-transport3[[#This Row],[Rok_produkcji]]</f>
        <v>7</v>
      </c>
      <c r="H58">
        <f>transport3[[#This Row],[Cena_zakupu]]*transport3[[#This Row],[2017]]*0.05</f>
        <v>89950</v>
      </c>
      <c r="I58">
        <f>TRUNC(transport3[[#This Row],[Przebieg]]/100000)</f>
        <v>1</v>
      </c>
      <c r="J58">
        <f>0.02*transport3[[#This Row],[prebieg w 100 000]]*transport3[[#This Row],[Cena_zakupu]]</f>
        <v>5140</v>
      </c>
      <c r="K58" s="3">
        <f>transport3[[#This Row],[Cena_zakupu]]-transport3[[#This Row],[uplyw]]-transport3[[#This Row],[zuzycie]]</f>
        <v>161910</v>
      </c>
    </row>
    <row r="59" spans="1:11" hidden="1" x14ac:dyDescent="0.3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>
        <f>2017-transport3[[#This Row],[Rok_produkcji]]</f>
        <v>6</v>
      </c>
      <c r="H59">
        <f>transport3[[#This Row],[Cena_zakupu]]*transport3[[#This Row],[2017]]*0.05</f>
        <v>11400</v>
      </c>
      <c r="I59">
        <f>TRUNC(transport3[[#This Row],[Przebieg]]/100000)</f>
        <v>5</v>
      </c>
      <c r="J59">
        <f>0.02*transport3[[#This Row],[prebieg w 100 000]]*transport3[[#This Row],[Cena_zakupu]]</f>
        <v>3800</v>
      </c>
      <c r="K59" s="3">
        <f>transport3[[#This Row],[Cena_zakupu]]-transport3[[#This Row],[uplyw]]-transport3[[#This Row],[zuzycie]]</f>
        <v>22800</v>
      </c>
    </row>
    <row r="60" spans="1:11" hidden="1" x14ac:dyDescent="0.3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>
        <f>2017-transport3[[#This Row],[Rok_produkcji]]</f>
        <v>6</v>
      </c>
      <c r="H60">
        <f>transport3[[#This Row],[Cena_zakupu]]*transport3[[#This Row],[2017]]*0.05</f>
        <v>17010</v>
      </c>
      <c r="I60">
        <f>TRUNC(transport3[[#This Row],[Przebieg]]/100000)</f>
        <v>2</v>
      </c>
      <c r="J60">
        <f>0.02*transport3[[#This Row],[prebieg w 100 000]]*transport3[[#This Row],[Cena_zakupu]]</f>
        <v>2268</v>
      </c>
      <c r="K60" s="3">
        <f>transport3[[#This Row],[Cena_zakupu]]-transport3[[#This Row],[uplyw]]-transport3[[#This Row],[zuzycie]]</f>
        <v>37422</v>
      </c>
    </row>
    <row r="61" spans="1:11" hidden="1" x14ac:dyDescent="0.3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>
        <f>2017-transport3[[#This Row],[Rok_produkcji]]</f>
        <v>6</v>
      </c>
      <c r="H61">
        <f>transport3[[#This Row],[Cena_zakupu]]*transport3[[#This Row],[2017]]*0.05</f>
        <v>17310</v>
      </c>
      <c r="I61">
        <f>TRUNC(transport3[[#This Row],[Przebieg]]/100000)</f>
        <v>2</v>
      </c>
      <c r="J61">
        <f>0.02*transport3[[#This Row],[prebieg w 100 000]]*transport3[[#This Row],[Cena_zakupu]]</f>
        <v>2308</v>
      </c>
      <c r="K61" s="3">
        <f>transport3[[#This Row],[Cena_zakupu]]-transport3[[#This Row],[uplyw]]-transport3[[#This Row],[zuzycie]]</f>
        <v>38082</v>
      </c>
    </row>
    <row r="62" spans="1:11" hidden="1" x14ac:dyDescent="0.3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>
        <f>2017-transport3[[#This Row],[Rok_produkcji]]</f>
        <v>6</v>
      </c>
      <c r="H62">
        <f>transport3[[#This Row],[Cena_zakupu]]*transport3[[#This Row],[2017]]*0.05</f>
        <v>17700</v>
      </c>
      <c r="I62">
        <f>TRUNC(transport3[[#This Row],[Przebieg]]/100000)</f>
        <v>1</v>
      </c>
      <c r="J62">
        <f>0.02*transport3[[#This Row],[prebieg w 100 000]]*transport3[[#This Row],[Cena_zakupu]]</f>
        <v>1180</v>
      </c>
      <c r="K62" s="3">
        <f>transport3[[#This Row],[Cena_zakupu]]-transport3[[#This Row],[uplyw]]-transport3[[#This Row],[zuzycie]]</f>
        <v>40120</v>
      </c>
    </row>
    <row r="63" spans="1:11" hidden="1" x14ac:dyDescent="0.3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>
        <f>2017-transport3[[#This Row],[Rok_produkcji]]</f>
        <v>6</v>
      </c>
      <c r="H63">
        <f>transport3[[#This Row],[Cena_zakupu]]*transport3[[#This Row],[2017]]*0.05</f>
        <v>22290</v>
      </c>
      <c r="I63">
        <f>TRUNC(transport3[[#This Row],[Przebieg]]/100000)</f>
        <v>3</v>
      </c>
      <c r="J63">
        <f>0.02*transport3[[#This Row],[prebieg w 100 000]]*transport3[[#This Row],[Cena_zakupu]]</f>
        <v>4458</v>
      </c>
      <c r="K63" s="3">
        <f>transport3[[#This Row],[Cena_zakupu]]-transport3[[#This Row],[uplyw]]-transport3[[#This Row],[zuzycie]]</f>
        <v>47552</v>
      </c>
    </row>
    <row r="64" spans="1:11" hidden="1" x14ac:dyDescent="0.3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>
        <f>2017-transport3[[#This Row],[Rok_produkcji]]</f>
        <v>6</v>
      </c>
      <c r="H64">
        <f>transport3[[#This Row],[Cena_zakupu]]*transport3[[#This Row],[2017]]*0.05</f>
        <v>63000</v>
      </c>
      <c r="I64">
        <f>TRUNC(transport3[[#This Row],[Przebieg]]/100000)</f>
        <v>7</v>
      </c>
      <c r="J64">
        <f>0.02*transport3[[#This Row],[prebieg w 100 000]]*transport3[[#This Row],[Cena_zakupu]]</f>
        <v>29400.000000000004</v>
      </c>
      <c r="K64" s="3">
        <f>transport3[[#This Row],[Cena_zakupu]]-transport3[[#This Row],[uplyw]]-transport3[[#This Row],[zuzycie]]</f>
        <v>117600</v>
      </c>
    </row>
    <row r="65" spans="1:11" hidden="1" x14ac:dyDescent="0.3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>
        <f>2017-transport3[[#This Row],[Rok_produkcji]]</f>
        <v>6</v>
      </c>
      <c r="H65">
        <f>transport3[[#This Row],[Cena_zakupu]]*transport3[[#This Row],[2017]]*0.05</f>
        <v>63000</v>
      </c>
      <c r="I65">
        <f>TRUNC(transport3[[#This Row],[Przebieg]]/100000)</f>
        <v>7</v>
      </c>
      <c r="J65">
        <f>0.02*transport3[[#This Row],[prebieg w 100 000]]*transport3[[#This Row],[Cena_zakupu]]</f>
        <v>29400.000000000004</v>
      </c>
      <c r="K65" s="3">
        <f>transport3[[#This Row],[Cena_zakupu]]-transport3[[#This Row],[uplyw]]-transport3[[#This Row],[zuzycie]]</f>
        <v>117600</v>
      </c>
    </row>
    <row r="66" spans="1:11" hidden="1" x14ac:dyDescent="0.3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>
        <f>2017-transport3[[#This Row],[Rok_produkcji]]</f>
        <v>6</v>
      </c>
      <c r="H66">
        <f>transport3[[#This Row],[Cena_zakupu]]*transport3[[#This Row],[2017]]*0.05</f>
        <v>63000</v>
      </c>
      <c r="I66">
        <f>TRUNC(transport3[[#This Row],[Przebieg]]/100000)</f>
        <v>6</v>
      </c>
      <c r="J66">
        <f>0.02*transport3[[#This Row],[prebieg w 100 000]]*transport3[[#This Row],[Cena_zakupu]]</f>
        <v>25200</v>
      </c>
      <c r="K66" s="3">
        <f>transport3[[#This Row],[Cena_zakupu]]-transport3[[#This Row],[uplyw]]-transport3[[#This Row],[zuzycie]]</f>
        <v>121800</v>
      </c>
    </row>
    <row r="67" spans="1:11" hidden="1" x14ac:dyDescent="0.3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>
        <f>2017-transport3[[#This Row],[Rok_produkcji]]</f>
        <v>6</v>
      </c>
      <c r="H67">
        <f>transport3[[#This Row],[Cena_zakupu]]*transport3[[#This Row],[2017]]*0.05</f>
        <v>63000</v>
      </c>
      <c r="I67">
        <f>TRUNC(transport3[[#This Row],[Przebieg]]/100000)</f>
        <v>6</v>
      </c>
      <c r="J67">
        <f>0.02*transport3[[#This Row],[prebieg w 100 000]]*transport3[[#This Row],[Cena_zakupu]]</f>
        <v>25200</v>
      </c>
      <c r="K67" s="3">
        <f>transport3[[#This Row],[Cena_zakupu]]-transport3[[#This Row],[uplyw]]-transport3[[#This Row],[zuzycie]]</f>
        <v>121800</v>
      </c>
    </row>
    <row r="68" spans="1:11" hidden="1" x14ac:dyDescent="0.3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>
        <f>2017-transport3[[#This Row],[Rok_produkcji]]</f>
        <v>6</v>
      </c>
      <c r="H68">
        <f>transport3[[#This Row],[Cena_zakupu]]*transport3[[#This Row],[2017]]*0.05</f>
        <v>66000</v>
      </c>
      <c r="I68">
        <f>TRUNC(transport3[[#This Row],[Przebieg]]/100000)</f>
        <v>7</v>
      </c>
      <c r="J68">
        <f>0.02*transport3[[#This Row],[prebieg w 100 000]]*transport3[[#This Row],[Cena_zakupu]]</f>
        <v>30800.000000000004</v>
      </c>
      <c r="K68" s="3">
        <f>transport3[[#This Row],[Cena_zakupu]]-transport3[[#This Row],[uplyw]]-transport3[[#This Row],[zuzycie]]</f>
        <v>123200</v>
      </c>
    </row>
    <row r="69" spans="1:11" hidden="1" x14ac:dyDescent="0.3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>
        <f>2017-transport3[[#This Row],[Rok_produkcji]]</f>
        <v>6</v>
      </c>
      <c r="H69">
        <f>transport3[[#This Row],[Cena_zakupu]]*transport3[[#This Row],[2017]]*0.05</f>
        <v>66000</v>
      </c>
      <c r="I69">
        <f>TRUNC(transport3[[#This Row],[Przebieg]]/100000)</f>
        <v>6</v>
      </c>
      <c r="J69">
        <f>0.02*transport3[[#This Row],[prebieg w 100 000]]*transport3[[#This Row],[Cena_zakupu]]</f>
        <v>26400</v>
      </c>
      <c r="K69" s="3">
        <f>transport3[[#This Row],[Cena_zakupu]]-transport3[[#This Row],[uplyw]]-transport3[[#This Row],[zuzycie]]</f>
        <v>127600</v>
      </c>
    </row>
    <row r="70" spans="1:11" hidden="1" x14ac:dyDescent="0.3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>
        <f>2017-transport3[[#This Row],[Rok_produkcji]]</f>
        <v>6</v>
      </c>
      <c r="H70">
        <f>transport3[[#This Row],[Cena_zakupu]]*transport3[[#This Row],[2017]]*0.05</f>
        <v>58902</v>
      </c>
      <c r="I70">
        <f>TRUNC(transport3[[#This Row],[Przebieg]]/100000)</f>
        <v>1</v>
      </c>
      <c r="J70">
        <f>0.02*transport3[[#This Row],[prebieg w 100 000]]*transport3[[#This Row],[Cena_zakupu]]</f>
        <v>3926.8</v>
      </c>
      <c r="K70" s="3">
        <f>transport3[[#This Row],[Cena_zakupu]]-transport3[[#This Row],[uplyw]]-transport3[[#This Row],[zuzycie]]</f>
        <v>133511.20000000001</v>
      </c>
    </row>
    <row r="71" spans="1:11" hidden="1" x14ac:dyDescent="0.3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>
        <f>2017-transport3[[#This Row],[Rok_produkcji]]</f>
        <v>6</v>
      </c>
      <c r="H71">
        <f>transport3[[#This Row],[Cena_zakupu]]*transport3[[#This Row],[2017]]*0.05</f>
        <v>73500</v>
      </c>
      <c r="I71">
        <f>TRUNC(transport3[[#This Row],[Przebieg]]/100000)</f>
        <v>7</v>
      </c>
      <c r="J71">
        <f>0.02*transport3[[#This Row],[prebieg w 100 000]]*transport3[[#This Row],[Cena_zakupu]]</f>
        <v>34300</v>
      </c>
      <c r="K71" s="3">
        <f>transport3[[#This Row],[Cena_zakupu]]-transport3[[#This Row],[uplyw]]-transport3[[#This Row],[zuzycie]]</f>
        <v>137200</v>
      </c>
    </row>
    <row r="72" spans="1:11" hidden="1" x14ac:dyDescent="0.3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>
        <f>2017-transport3[[#This Row],[Rok_produkcji]]</f>
        <v>6</v>
      </c>
      <c r="H72">
        <f>transport3[[#This Row],[Cena_zakupu]]*transport3[[#This Row],[2017]]*0.05</f>
        <v>73500</v>
      </c>
      <c r="I72">
        <f>TRUNC(transport3[[#This Row],[Przebieg]]/100000)</f>
        <v>6</v>
      </c>
      <c r="J72">
        <f>0.02*transport3[[#This Row],[prebieg w 100 000]]*transport3[[#This Row],[Cena_zakupu]]</f>
        <v>29400</v>
      </c>
      <c r="K72" s="3">
        <f>transport3[[#This Row],[Cena_zakupu]]-transport3[[#This Row],[uplyw]]-transport3[[#This Row],[zuzycie]]</f>
        <v>142100</v>
      </c>
    </row>
    <row r="73" spans="1:11" hidden="1" x14ac:dyDescent="0.3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>
        <f>2017-transport3[[#This Row],[Rok_produkcji]]</f>
        <v>6</v>
      </c>
      <c r="H73">
        <f>transport3[[#This Row],[Cena_zakupu]]*transport3[[#This Row],[2017]]*0.05</f>
        <v>73500</v>
      </c>
      <c r="I73">
        <f>TRUNC(transport3[[#This Row],[Przebieg]]/100000)</f>
        <v>6</v>
      </c>
      <c r="J73">
        <f>0.02*transport3[[#This Row],[prebieg w 100 000]]*transport3[[#This Row],[Cena_zakupu]]</f>
        <v>29400</v>
      </c>
      <c r="K73" s="3">
        <f>transport3[[#This Row],[Cena_zakupu]]-transport3[[#This Row],[uplyw]]-transport3[[#This Row],[zuzycie]]</f>
        <v>142100</v>
      </c>
    </row>
    <row r="74" spans="1:11" hidden="1" x14ac:dyDescent="0.3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>
        <f>2017-transport3[[#This Row],[Rok_produkcji]]</f>
        <v>6</v>
      </c>
      <c r="H74">
        <f>transport3[[#This Row],[Cena_zakupu]]*transport3[[#This Row],[2017]]*0.05</f>
        <v>73500</v>
      </c>
      <c r="I74">
        <f>TRUNC(transport3[[#This Row],[Przebieg]]/100000)</f>
        <v>6</v>
      </c>
      <c r="J74">
        <f>0.02*transport3[[#This Row],[prebieg w 100 000]]*transport3[[#This Row],[Cena_zakupu]]</f>
        <v>29400</v>
      </c>
      <c r="K74" s="3">
        <f>transport3[[#This Row],[Cena_zakupu]]-transport3[[#This Row],[uplyw]]-transport3[[#This Row],[zuzycie]]</f>
        <v>142100</v>
      </c>
    </row>
    <row r="75" spans="1:11" hidden="1" x14ac:dyDescent="0.3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>
        <f>2017-transport3[[#This Row],[Rok_produkcji]]</f>
        <v>6</v>
      </c>
      <c r="H75">
        <f>transport3[[#This Row],[Cena_zakupu]]*transport3[[#This Row],[2017]]*0.05</f>
        <v>73500</v>
      </c>
      <c r="I75">
        <f>TRUNC(transport3[[#This Row],[Przebieg]]/100000)</f>
        <v>6</v>
      </c>
      <c r="J75">
        <f>0.02*transport3[[#This Row],[prebieg w 100 000]]*transport3[[#This Row],[Cena_zakupu]]</f>
        <v>29400</v>
      </c>
      <c r="K75" s="3">
        <f>transport3[[#This Row],[Cena_zakupu]]-transport3[[#This Row],[uplyw]]-transport3[[#This Row],[zuzycie]]</f>
        <v>142100</v>
      </c>
    </row>
    <row r="76" spans="1:11" hidden="1" x14ac:dyDescent="0.3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>
        <f>2017-transport3[[#This Row],[Rok_produkcji]]</f>
        <v>6</v>
      </c>
      <c r="H76">
        <f>transport3[[#This Row],[Cena_zakupu]]*transport3[[#This Row],[2017]]*0.05</f>
        <v>73500</v>
      </c>
      <c r="I76">
        <f>TRUNC(transport3[[#This Row],[Przebieg]]/100000)</f>
        <v>5</v>
      </c>
      <c r="J76">
        <f>0.02*transport3[[#This Row],[prebieg w 100 000]]*transport3[[#This Row],[Cena_zakupu]]</f>
        <v>24500</v>
      </c>
      <c r="K76" s="3">
        <f>transport3[[#This Row],[Cena_zakupu]]-transport3[[#This Row],[uplyw]]-transport3[[#This Row],[zuzycie]]</f>
        <v>147000</v>
      </c>
    </row>
    <row r="77" spans="1:11" hidden="1" x14ac:dyDescent="0.3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>
        <f>2017-transport3[[#This Row],[Rok_produkcji]]</f>
        <v>5</v>
      </c>
      <c r="H77">
        <f>transport3[[#This Row],[Cena_zakupu]]*transport3[[#This Row],[2017]]*0.05</f>
        <v>9957.5</v>
      </c>
      <c r="I77">
        <f>TRUNC(transport3[[#This Row],[Przebieg]]/100000)</f>
        <v>3</v>
      </c>
      <c r="J77">
        <f>0.02*transport3[[#This Row],[prebieg w 100 000]]*transport3[[#This Row],[Cena_zakupu]]</f>
        <v>2389.7999999999997</v>
      </c>
      <c r="K77" s="3">
        <f>transport3[[#This Row],[Cena_zakupu]]-transport3[[#This Row],[uplyw]]-transport3[[#This Row],[zuzycie]]</f>
        <v>27482.7</v>
      </c>
    </row>
    <row r="78" spans="1:11" hidden="1" x14ac:dyDescent="0.3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>
        <f>2017-transport3[[#This Row],[Rok_produkcji]]</f>
        <v>5</v>
      </c>
      <c r="H78">
        <f>transport3[[#This Row],[Cena_zakupu]]*transport3[[#This Row],[2017]]*0.05</f>
        <v>12200</v>
      </c>
      <c r="I78">
        <f>TRUNC(transport3[[#This Row],[Przebieg]]/100000)</f>
        <v>2</v>
      </c>
      <c r="J78">
        <f>0.02*transport3[[#This Row],[prebieg w 100 000]]*transport3[[#This Row],[Cena_zakupu]]</f>
        <v>1952</v>
      </c>
      <c r="K78" s="3">
        <f>transport3[[#This Row],[Cena_zakupu]]-transport3[[#This Row],[uplyw]]-transport3[[#This Row],[zuzycie]]</f>
        <v>34648</v>
      </c>
    </row>
    <row r="79" spans="1:11" hidden="1" x14ac:dyDescent="0.3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>
        <f>2017-transport3[[#This Row],[Rok_produkcji]]</f>
        <v>5</v>
      </c>
      <c r="H79">
        <f>transport3[[#This Row],[Cena_zakupu]]*transport3[[#This Row],[2017]]*0.05</f>
        <v>14750</v>
      </c>
      <c r="I79">
        <f>TRUNC(transport3[[#This Row],[Przebieg]]/100000)</f>
        <v>3</v>
      </c>
      <c r="J79">
        <f>0.02*transport3[[#This Row],[prebieg w 100 000]]*transport3[[#This Row],[Cena_zakupu]]</f>
        <v>3540</v>
      </c>
      <c r="K79" s="3">
        <f>transport3[[#This Row],[Cena_zakupu]]-transport3[[#This Row],[uplyw]]-transport3[[#This Row],[zuzycie]]</f>
        <v>40710</v>
      </c>
    </row>
    <row r="80" spans="1:11" hidden="1" x14ac:dyDescent="0.3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>
        <f>2017-transport3[[#This Row],[Rok_produkcji]]</f>
        <v>5</v>
      </c>
      <c r="H80">
        <f>transport3[[#This Row],[Cena_zakupu]]*transport3[[#This Row],[2017]]*0.05</f>
        <v>19000</v>
      </c>
      <c r="I80">
        <f>TRUNC(transport3[[#This Row],[Przebieg]]/100000)</f>
        <v>8</v>
      </c>
      <c r="J80">
        <f>0.02*transport3[[#This Row],[prebieg w 100 000]]*transport3[[#This Row],[Cena_zakupu]]</f>
        <v>12160</v>
      </c>
      <c r="K80" s="3">
        <f>transport3[[#This Row],[Cena_zakupu]]-transport3[[#This Row],[uplyw]]-transport3[[#This Row],[zuzycie]]</f>
        <v>44840</v>
      </c>
    </row>
    <row r="81" spans="1:11" hidden="1" x14ac:dyDescent="0.3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>
        <f>2017-transport3[[#This Row],[Rok_produkcji]]</f>
        <v>5</v>
      </c>
      <c r="H81">
        <f>transport3[[#This Row],[Cena_zakupu]]*transport3[[#This Row],[2017]]*0.05</f>
        <v>21783.25</v>
      </c>
      <c r="I81">
        <f>TRUNC(transport3[[#This Row],[Przebieg]]/100000)</f>
        <v>3</v>
      </c>
      <c r="J81">
        <f>0.02*transport3[[#This Row],[prebieg w 100 000]]*transport3[[#This Row],[Cena_zakupu]]</f>
        <v>5227.9799999999996</v>
      </c>
      <c r="K81" s="3">
        <f>transport3[[#This Row],[Cena_zakupu]]-transport3[[#This Row],[uplyw]]-transport3[[#This Row],[zuzycie]]</f>
        <v>60121.770000000004</v>
      </c>
    </row>
    <row r="82" spans="1:11" hidden="1" x14ac:dyDescent="0.3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>
        <f>2017-transport3[[#This Row],[Rok_produkcji]]</f>
        <v>5</v>
      </c>
      <c r="H82">
        <f>transport3[[#This Row],[Cena_zakupu]]*transport3[[#This Row],[2017]]*0.05</f>
        <v>27500</v>
      </c>
      <c r="I82">
        <f>TRUNC(transport3[[#This Row],[Przebieg]]/100000)</f>
        <v>2</v>
      </c>
      <c r="J82">
        <f>0.02*transport3[[#This Row],[prebieg w 100 000]]*transport3[[#This Row],[Cena_zakupu]]</f>
        <v>4400</v>
      </c>
      <c r="K82" s="3">
        <f>transport3[[#This Row],[Cena_zakupu]]-transport3[[#This Row],[uplyw]]-transport3[[#This Row],[zuzycie]]</f>
        <v>78100</v>
      </c>
    </row>
    <row r="83" spans="1:11" hidden="1" x14ac:dyDescent="0.3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>
        <f>2017-transport3[[#This Row],[Rok_produkcji]]</f>
        <v>5</v>
      </c>
      <c r="H83">
        <f>transport3[[#This Row],[Cena_zakupu]]*transport3[[#This Row],[2017]]*0.05</f>
        <v>32695</v>
      </c>
      <c r="I83">
        <f>TRUNC(transport3[[#This Row],[Przebieg]]/100000)</f>
        <v>3</v>
      </c>
      <c r="J83">
        <f>0.02*transport3[[#This Row],[prebieg w 100 000]]*transport3[[#This Row],[Cena_zakupu]]</f>
        <v>7846.7999999999993</v>
      </c>
      <c r="K83" s="3">
        <f>transport3[[#This Row],[Cena_zakupu]]-transport3[[#This Row],[uplyw]]-transport3[[#This Row],[zuzycie]]</f>
        <v>90238.2</v>
      </c>
    </row>
    <row r="84" spans="1:11" hidden="1" x14ac:dyDescent="0.3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>
        <f>2017-transport3[[#This Row],[Rok_produkcji]]</f>
        <v>5</v>
      </c>
      <c r="H84">
        <f>transport3[[#This Row],[Cena_zakupu]]*transport3[[#This Row],[2017]]*0.05</f>
        <v>33875.5</v>
      </c>
      <c r="I84">
        <f>TRUNC(transport3[[#This Row],[Przebieg]]/100000)</f>
        <v>2</v>
      </c>
      <c r="J84">
        <f>0.02*transport3[[#This Row],[prebieg w 100 000]]*transport3[[#This Row],[Cena_zakupu]]</f>
        <v>5420.08</v>
      </c>
      <c r="K84" s="3">
        <f>transport3[[#This Row],[Cena_zakupu]]-transport3[[#This Row],[uplyw]]-transport3[[#This Row],[zuzycie]]</f>
        <v>96206.42</v>
      </c>
    </row>
    <row r="85" spans="1:11" hidden="1" x14ac:dyDescent="0.3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>
        <f>2017-transport3[[#This Row],[Rok_produkcji]]</f>
        <v>5</v>
      </c>
      <c r="H85">
        <f>transport3[[#This Row],[Cena_zakupu]]*transport3[[#This Row],[2017]]*0.05</f>
        <v>36250</v>
      </c>
      <c r="I85">
        <f>TRUNC(transport3[[#This Row],[Przebieg]]/100000)</f>
        <v>3</v>
      </c>
      <c r="J85">
        <f>0.02*transport3[[#This Row],[prebieg w 100 000]]*transport3[[#This Row],[Cena_zakupu]]</f>
        <v>8700</v>
      </c>
      <c r="K85" s="3">
        <f>transport3[[#This Row],[Cena_zakupu]]-transport3[[#This Row],[uplyw]]-transport3[[#This Row],[zuzycie]]</f>
        <v>100050</v>
      </c>
    </row>
    <row r="86" spans="1:11" hidden="1" x14ac:dyDescent="0.3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>
        <f>2017-transport3[[#This Row],[Rok_produkcji]]</f>
        <v>5</v>
      </c>
      <c r="H86">
        <f>transport3[[#This Row],[Cena_zakupu]]*transport3[[#This Row],[2017]]*0.05</f>
        <v>36250</v>
      </c>
      <c r="I86">
        <f>TRUNC(transport3[[#This Row],[Przebieg]]/100000)</f>
        <v>3</v>
      </c>
      <c r="J86">
        <f>0.02*transport3[[#This Row],[prebieg w 100 000]]*transport3[[#This Row],[Cena_zakupu]]</f>
        <v>8700</v>
      </c>
      <c r="K86" s="3">
        <f>transport3[[#This Row],[Cena_zakupu]]-transport3[[#This Row],[uplyw]]-transport3[[#This Row],[zuzycie]]</f>
        <v>100050</v>
      </c>
    </row>
    <row r="87" spans="1:11" hidden="1" x14ac:dyDescent="0.3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>
        <f>2017-transport3[[#This Row],[Rok_produkcji]]</f>
        <v>5</v>
      </c>
      <c r="H87">
        <f>transport3[[#This Row],[Cena_zakupu]]*transport3[[#This Row],[2017]]*0.05</f>
        <v>40950</v>
      </c>
      <c r="I87">
        <f>TRUNC(transport3[[#This Row],[Przebieg]]/100000)</f>
        <v>3</v>
      </c>
      <c r="J87">
        <f>0.02*transport3[[#This Row],[prebieg w 100 000]]*transport3[[#This Row],[Cena_zakupu]]</f>
        <v>9828</v>
      </c>
      <c r="K87" s="3">
        <f>transport3[[#This Row],[Cena_zakupu]]-transport3[[#This Row],[uplyw]]-transport3[[#This Row],[zuzycie]]</f>
        <v>113022</v>
      </c>
    </row>
    <row r="88" spans="1:11" hidden="1" x14ac:dyDescent="0.3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>
        <f>2017-transport3[[#This Row],[Rok_produkcji]]</f>
        <v>5</v>
      </c>
      <c r="H88">
        <f>transport3[[#This Row],[Cena_zakupu]]*transport3[[#This Row],[2017]]*0.05</f>
        <v>45750</v>
      </c>
      <c r="I88">
        <f>TRUNC(transport3[[#This Row],[Przebieg]]/100000)</f>
        <v>5</v>
      </c>
      <c r="J88">
        <f>0.02*transport3[[#This Row],[prebieg w 100 000]]*transport3[[#This Row],[Cena_zakupu]]</f>
        <v>18300</v>
      </c>
      <c r="K88" s="3">
        <f>transport3[[#This Row],[Cena_zakupu]]-transport3[[#This Row],[uplyw]]-transport3[[#This Row],[zuzycie]]</f>
        <v>118950</v>
      </c>
    </row>
    <row r="89" spans="1:11" hidden="1" x14ac:dyDescent="0.3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>
        <f>2017-transport3[[#This Row],[Rok_produkcji]]</f>
        <v>5</v>
      </c>
      <c r="H89">
        <f>transport3[[#This Row],[Cena_zakupu]]*transport3[[#This Row],[2017]]*0.05</f>
        <v>45750</v>
      </c>
      <c r="I89">
        <f>TRUNC(transport3[[#This Row],[Przebieg]]/100000)</f>
        <v>5</v>
      </c>
      <c r="J89">
        <f>0.02*transport3[[#This Row],[prebieg w 100 000]]*transport3[[#This Row],[Cena_zakupu]]</f>
        <v>18300</v>
      </c>
      <c r="K89" s="3">
        <f>transport3[[#This Row],[Cena_zakupu]]-transport3[[#This Row],[uplyw]]-transport3[[#This Row],[zuzycie]]</f>
        <v>118950</v>
      </c>
    </row>
    <row r="90" spans="1:11" hidden="1" x14ac:dyDescent="0.3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>
        <f>2017-transport3[[#This Row],[Rok_produkcji]]</f>
        <v>5</v>
      </c>
      <c r="H90">
        <f>transport3[[#This Row],[Cena_zakupu]]*transport3[[#This Row],[2017]]*0.05</f>
        <v>45750</v>
      </c>
      <c r="I90">
        <f>TRUNC(transport3[[#This Row],[Przebieg]]/100000)</f>
        <v>4</v>
      </c>
      <c r="J90">
        <f>0.02*transport3[[#This Row],[prebieg w 100 000]]*transport3[[#This Row],[Cena_zakupu]]</f>
        <v>14640</v>
      </c>
      <c r="K90" s="3">
        <f>transport3[[#This Row],[Cena_zakupu]]-transport3[[#This Row],[uplyw]]-transport3[[#This Row],[zuzycie]]</f>
        <v>122610</v>
      </c>
    </row>
    <row r="91" spans="1:11" hidden="1" x14ac:dyDescent="0.3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>
        <f>2017-transport3[[#This Row],[Rok_produkcji]]</f>
        <v>5</v>
      </c>
      <c r="H91">
        <f>transport3[[#This Row],[Cena_zakupu]]*transport3[[#This Row],[2017]]*0.05</f>
        <v>45750</v>
      </c>
      <c r="I91">
        <f>TRUNC(transport3[[#This Row],[Przebieg]]/100000)</f>
        <v>4</v>
      </c>
      <c r="J91">
        <f>0.02*transport3[[#This Row],[prebieg w 100 000]]*transport3[[#This Row],[Cena_zakupu]]</f>
        <v>14640</v>
      </c>
      <c r="K91" s="3">
        <f>transport3[[#This Row],[Cena_zakupu]]-transport3[[#This Row],[uplyw]]-transport3[[#This Row],[zuzycie]]</f>
        <v>122610</v>
      </c>
    </row>
    <row r="92" spans="1:11" hidden="1" x14ac:dyDescent="0.3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>
        <f>2017-transport3[[#This Row],[Rok_produkcji]]</f>
        <v>5</v>
      </c>
      <c r="H92">
        <f>transport3[[#This Row],[Cena_zakupu]]*transport3[[#This Row],[2017]]*0.05</f>
        <v>45750</v>
      </c>
      <c r="I92">
        <f>TRUNC(transport3[[#This Row],[Przebieg]]/100000)</f>
        <v>4</v>
      </c>
      <c r="J92">
        <f>0.02*transport3[[#This Row],[prebieg w 100 000]]*transport3[[#This Row],[Cena_zakupu]]</f>
        <v>14640</v>
      </c>
      <c r="K92" s="3">
        <f>transport3[[#This Row],[Cena_zakupu]]-transport3[[#This Row],[uplyw]]-transport3[[#This Row],[zuzycie]]</f>
        <v>122610</v>
      </c>
    </row>
    <row r="93" spans="1:11" hidden="1" x14ac:dyDescent="0.3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>
        <f>2017-transport3[[#This Row],[Rok_produkcji]]</f>
        <v>5</v>
      </c>
      <c r="H93">
        <f>transport3[[#This Row],[Cena_zakupu]]*transport3[[#This Row],[2017]]*0.05</f>
        <v>52500</v>
      </c>
      <c r="I93">
        <f>TRUNC(transport3[[#This Row],[Przebieg]]/100000)</f>
        <v>5</v>
      </c>
      <c r="J93">
        <f>0.02*transport3[[#This Row],[prebieg w 100 000]]*transport3[[#This Row],[Cena_zakupu]]</f>
        <v>21000</v>
      </c>
      <c r="K93" s="3">
        <f>transport3[[#This Row],[Cena_zakupu]]-transport3[[#This Row],[uplyw]]-transport3[[#This Row],[zuzycie]]</f>
        <v>136500</v>
      </c>
    </row>
    <row r="94" spans="1:11" hidden="1" x14ac:dyDescent="0.3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>
        <f>2017-transport3[[#This Row],[Rok_produkcji]]</f>
        <v>5</v>
      </c>
      <c r="H94">
        <f>transport3[[#This Row],[Cena_zakupu]]*transport3[[#This Row],[2017]]*0.05</f>
        <v>49092.5</v>
      </c>
      <c r="I94">
        <f>TRUNC(transport3[[#This Row],[Przebieg]]/100000)</f>
        <v>2</v>
      </c>
      <c r="J94">
        <f>0.02*transport3[[#This Row],[prebieg w 100 000]]*transport3[[#This Row],[Cena_zakupu]]</f>
        <v>7854.8</v>
      </c>
      <c r="K94" s="3">
        <f>transport3[[#This Row],[Cena_zakupu]]-transport3[[#This Row],[uplyw]]-transport3[[#This Row],[zuzycie]]</f>
        <v>139422.70000000001</v>
      </c>
    </row>
    <row r="95" spans="1:11" hidden="1" x14ac:dyDescent="0.3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>
        <f>2017-transport3[[#This Row],[Rok_produkcji]]</f>
        <v>5</v>
      </c>
      <c r="H95">
        <f>transport3[[#This Row],[Cena_zakupu]]*transport3[[#This Row],[2017]]*0.05</f>
        <v>52500</v>
      </c>
      <c r="I95">
        <f>TRUNC(transport3[[#This Row],[Przebieg]]/100000)</f>
        <v>4</v>
      </c>
      <c r="J95">
        <f>0.02*transport3[[#This Row],[prebieg w 100 000]]*transport3[[#This Row],[Cena_zakupu]]</f>
        <v>16800</v>
      </c>
      <c r="K95" s="3">
        <f>transport3[[#This Row],[Cena_zakupu]]-transport3[[#This Row],[uplyw]]-transport3[[#This Row],[zuzycie]]</f>
        <v>140700</v>
      </c>
    </row>
    <row r="96" spans="1:11" hidden="1" x14ac:dyDescent="0.3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>
        <f>2017-transport3[[#This Row],[Rok_produkcji]]</f>
        <v>5</v>
      </c>
      <c r="H96">
        <f>transport3[[#This Row],[Cena_zakupu]]*transport3[[#This Row],[2017]]*0.05</f>
        <v>52575</v>
      </c>
      <c r="I96">
        <f>TRUNC(transport3[[#This Row],[Przebieg]]/100000)</f>
        <v>4</v>
      </c>
      <c r="J96">
        <f>0.02*transport3[[#This Row],[prebieg w 100 000]]*transport3[[#This Row],[Cena_zakupu]]</f>
        <v>16824</v>
      </c>
      <c r="K96" s="3">
        <f>transport3[[#This Row],[Cena_zakupu]]-transport3[[#This Row],[uplyw]]-transport3[[#This Row],[zuzycie]]</f>
        <v>140901</v>
      </c>
    </row>
    <row r="97" spans="1:11" hidden="1" x14ac:dyDescent="0.3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>
        <f>2017-transport3[[#This Row],[Rok_produkcji]]</f>
        <v>5</v>
      </c>
      <c r="H97">
        <f>transport3[[#This Row],[Cena_zakupu]]*transport3[[#This Row],[2017]]*0.05</f>
        <v>57750</v>
      </c>
      <c r="I97">
        <f>TRUNC(transport3[[#This Row],[Przebieg]]/100000)</f>
        <v>4</v>
      </c>
      <c r="J97">
        <f>0.02*transport3[[#This Row],[prebieg w 100 000]]*transport3[[#This Row],[Cena_zakupu]]</f>
        <v>18480</v>
      </c>
      <c r="K97" s="3">
        <f>transport3[[#This Row],[Cena_zakupu]]-transport3[[#This Row],[uplyw]]-transport3[[#This Row],[zuzycie]]</f>
        <v>154770</v>
      </c>
    </row>
    <row r="98" spans="1:11" hidden="1" x14ac:dyDescent="0.3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>
        <f>2017-transport3[[#This Row],[Rok_produkcji]]</f>
        <v>5</v>
      </c>
      <c r="H98">
        <f>transport3[[#This Row],[Cena_zakupu]]*transport3[[#This Row],[2017]]*0.05</f>
        <v>60000</v>
      </c>
      <c r="I98">
        <f>TRUNC(transport3[[#This Row],[Przebieg]]/100000)</f>
        <v>3</v>
      </c>
      <c r="J98">
        <f>0.02*transport3[[#This Row],[prebieg w 100 000]]*transport3[[#This Row],[Cena_zakupu]]</f>
        <v>14400</v>
      </c>
      <c r="K98" s="3">
        <f>transport3[[#This Row],[Cena_zakupu]]-transport3[[#This Row],[uplyw]]-transport3[[#This Row],[zuzycie]]</f>
        <v>165600</v>
      </c>
    </row>
    <row r="99" spans="1:11" hidden="1" x14ac:dyDescent="0.3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>
        <f>2017-transport3[[#This Row],[Rok_produkcji]]</f>
        <v>5</v>
      </c>
      <c r="H99">
        <f>transport3[[#This Row],[Cena_zakupu]]*transport3[[#This Row],[2017]]*0.05</f>
        <v>60000</v>
      </c>
      <c r="I99">
        <f>TRUNC(transport3[[#This Row],[Przebieg]]/100000)</f>
        <v>3</v>
      </c>
      <c r="J99">
        <f>0.02*transport3[[#This Row],[prebieg w 100 000]]*transport3[[#This Row],[Cena_zakupu]]</f>
        <v>14400</v>
      </c>
      <c r="K99" s="3">
        <f>transport3[[#This Row],[Cena_zakupu]]-transport3[[#This Row],[uplyw]]-transport3[[#This Row],[zuzycie]]</f>
        <v>165600</v>
      </c>
    </row>
    <row r="100" spans="1:11" hidden="1" x14ac:dyDescent="0.3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>
        <f>2017-transport3[[#This Row],[Rok_produkcji]]</f>
        <v>5</v>
      </c>
      <c r="H100">
        <f>transport3[[#This Row],[Cena_zakupu]]*transport3[[#This Row],[2017]]*0.05</f>
        <v>60000</v>
      </c>
      <c r="I100">
        <f>TRUNC(transport3[[#This Row],[Przebieg]]/100000)</f>
        <v>2</v>
      </c>
      <c r="J100">
        <f>0.02*transport3[[#This Row],[prebieg w 100 000]]*transport3[[#This Row],[Cena_zakupu]]</f>
        <v>9600</v>
      </c>
      <c r="K100" s="3">
        <f>transport3[[#This Row],[Cena_zakupu]]-transport3[[#This Row],[uplyw]]-transport3[[#This Row],[zuzycie]]</f>
        <v>170400</v>
      </c>
    </row>
    <row r="101" spans="1:11" hidden="1" x14ac:dyDescent="0.3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>
        <f>2017-transport3[[#This Row],[Rok_produkcji]]</f>
        <v>5</v>
      </c>
      <c r="H101">
        <f>transport3[[#This Row],[Cena_zakupu]]*transport3[[#This Row],[2017]]*0.05</f>
        <v>60000</v>
      </c>
      <c r="I101">
        <f>TRUNC(transport3[[#This Row],[Przebieg]]/100000)</f>
        <v>2</v>
      </c>
      <c r="J101">
        <f>0.02*transport3[[#This Row],[prebieg w 100 000]]*transport3[[#This Row],[Cena_zakupu]]</f>
        <v>9600</v>
      </c>
      <c r="K101" s="3">
        <f>transport3[[#This Row],[Cena_zakupu]]-transport3[[#This Row],[uplyw]]-transport3[[#This Row],[zuzycie]]</f>
        <v>170400</v>
      </c>
    </row>
    <row r="102" spans="1:11" hidden="1" x14ac:dyDescent="0.3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>
        <f>2017-transport3[[#This Row],[Rok_produkcji]]</f>
        <v>5</v>
      </c>
      <c r="H102">
        <f>transport3[[#This Row],[Cena_zakupu]]*transport3[[#This Row],[2017]]*0.05</f>
        <v>60000</v>
      </c>
      <c r="I102">
        <f>TRUNC(transport3[[#This Row],[Przebieg]]/100000)</f>
        <v>1</v>
      </c>
      <c r="J102">
        <f>0.02*transport3[[#This Row],[prebieg w 100 000]]*transport3[[#This Row],[Cena_zakupu]]</f>
        <v>4800</v>
      </c>
      <c r="K102" s="3">
        <f>transport3[[#This Row],[Cena_zakupu]]-transport3[[#This Row],[uplyw]]-transport3[[#This Row],[zuzycie]]</f>
        <v>175200</v>
      </c>
    </row>
    <row r="103" spans="1:11" hidden="1" x14ac:dyDescent="0.3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>
        <f>2017-transport3[[#This Row],[Rok_produkcji]]</f>
        <v>5</v>
      </c>
      <c r="H103">
        <f>transport3[[#This Row],[Cena_zakupu]]*transport3[[#This Row],[2017]]*0.05</f>
        <v>72500</v>
      </c>
      <c r="I103">
        <f>TRUNC(transport3[[#This Row],[Przebieg]]/100000)</f>
        <v>1</v>
      </c>
      <c r="J103">
        <f>0.02*transport3[[#This Row],[prebieg w 100 000]]*transport3[[#This Row],[Cena_zakupu]]</f>
        <v>5800</v>
      </c>
      <c r="K103" s="3">
        <f>transport3[[#This Row],[Cena_zakupu]]-transport3[[#This Row],[uplyw]]-transport3[[#This Row],[zuzycie]]</f>
        <v>211700</v>
      </c>
    </row>
    <row r="104" spans="1:11" hidden="1" x14ac:dyDescent="0.3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>
        <f>2017-transport3[[#This Row],[Rok_produkcji]]</f>
        <v>4</v>
      </c>
      <c r="H104">
        <f>transport3[[#This Row],[Cena_zakupu]]*transport3[[#This Row],[2017]]*0.05</f>
        <v>9560</v>
      </c>
      <c r="I104">
        <f>TRUNC(transport3[[#This Row],[Przebieg]]/100000)</f>
        <v>2</v>
      </c>
      <c r="J104">
        <f>0.02*transport3[[#This Row],[prebieg w 100 000]]*transport3[[#This Row],[Cena_zakupu]]</f>
        <v>1912</v>
      </c>
      <c r="K104" s="3">
        <f>transport3[[#This Row],[Cena_zakupu]]-transport3[[#This Row],[uplyw]]-transport3[[#This Row],[zuzycie]]</f>
        <v>36328</v>
      </c>
    </row>
    <row r="105" spans="1:11" hidden="1" x14ac:dyDescent="0.3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>
        <f>2017-transport3[[#This Row],[Rok_produkcji]]</f>
        <v>4</v>
      </c>
      <c r="H105">
        <f>transport3[[#This Row],[Cena_zakupu]]*transport3[[#This Row],[2017]]*0.05</f>
        <v>16000</v>
      </c>
      <c r="I105">
        <f>TRUNC(transport3[[#This Row],[Przebieg]]/100000)</f>
        <v>3</v>
      </c>
      <c r="J105">
        <f>0.02*transport3[[#This Row],[prebieg w 100 000]]*transport3[[#This Row],[Cena_zakupu]]</f>
        <v>4800</v>
      </c>
      <c r="K105" s="3">
        <f>transport3[[#This Row],[Cena_zakupu]]-transport3[[#This Row],[uplyw]]-transport3[[#This Row],[zuzycie]]</f>
        <v>59200</v>
      </c>
    </row>
    <row r="106" spans="1:11" hidden="1" x14ac:dyDescent="0.3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>
        <f>2017-transport3[[#This Row],[Rok_produkcji]]</f>
        <v>4</v>
      </c>
      <c r="H106">
        <f>transport3[[#This Row],[Cena_zakupu]]*transport3[[#This Row],[2017]]*0.05</f>
        <v>16000</v>
      </c>
      <c r="I106">
        <f>TRUNC(transport3[[#This Row],[Przebieg]]/100000)</f>
        <v>2</v>
      </c>
      <c r="J106">
        <f>0.02*transport3[[#This Row],[prebieg w 100 000]]*transport3[[#This Row],[Cena_zakupu]]</f>
        <v>3200</v>
      </c>
      <c r="K106" s="3">
        <f>transport3[[#This Row],[Cena_zakupu]]-transport3[[#This Row],[uplyw]]-transport3[[#This Row],[zuzycie]]</f>
        <v>60800</v>
      </c>
    </row>
    <row r="107" spans="1:11" hidden="1" x14ac:dyDescent="0.3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>
        <f>2017-transport3[[#This Row],[Rok_produkcji]]</f>
        <v>4</v>
      </c>
      <c r="H107">
        <f>transport3[[#This Row],[Cena_zakupu]]*transport3[[#This Row],[2017]]*0.05</f>
        <v>18600</v>
      </c>
      <c r="I107">
        <f>TRUNC(transport3[[#This Row],[Przebieg]]/100000)</f>
        <v>1</v>
      </c>
      <c r="J107">
        <f>0.02*transport3[[#This Row],[prebieg w 100 000]]*transport3[[#This Row],[Cena_zakupu]]</f>
        <v>1860</v>
      </c>
      <c r="K107" s="3">
        <f>transport3[[#This Row],[Cena_zakupu]]-transport3[[#This Row],[uplyw]]-transport3[[#This Row],[zuzycie]]</f>
        <v>72540</v>
      </c>
    </row>
    <row r="108" spans="1:11" hidden="1" x14ac:dyDescent="0.3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>
        <f>2017-transport3[[#This Row],[Rok_produkcji]]</f>
        <v>4</v>
      </c>
      <c r="H108">
        <f>transport3[[#This Row],[Cena_zakupu]]*transport3[[#This Row],[2017]]*0.05</f>
        <v>27200</v>
      </c>
      <c r="I108">
        <f>TRUNC(transport3[[#This Row],[Przebieg]]/100000)</f>
        <v>2</v>
      </c>
      <c r="J108">
        <f>0.02*transport3[[#This Row],[prebieg w 100 000]]*transport3[[#This Row],[Cena_zakupu]]</f>
        <v>5440</v>
      </c>
      <c r="K108" s="3">
        <f>transport3[[#This Row],[Cena_zakupu]]-transport3[[#This Row],[uplyw]]-transport3[[#This Row],[zuzycie]]</f>
        <v>103360</v>
      </c>
    </row>
    <row r="109" spans="1:11" hidden="1" x14ac:dyDescent="0.3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>
        <f>2017-transport3[[#This Row],[Rok_produkcji]]</f>
        <v>4</v>
      </c>
      <c r="H109">
        <f>transport3[[#This Row],[Cena_zakupu]]*transport3[[#This Row],[2017]]*0.05</f>
        <v>31600</v>
      </c>
      <c r="I109">
        <f>TRUNC(transport3[[#This Row],[Przebieg]]/100000)</f>
        <v>4</v>
      </c>
      <c r="J109">
        <f>0.02*transport3[[#This Row],[prebieg w 100 000]]*transport3[[#This Row],[Cena_zakupu]]</f>
        <v>12640</v>
      </c>
      <c r="K109" s="3">
        <f>transport3[[#This Row],[Cena_zakupu]]-transport3[[#This Row],[uplyw]]-transport3[[#This Row],[zuzycie]]</f>
        <v>113760</v>
      </c>
    </row>
    <row r="110" spans="1:11" hidden="1" x14ac:dyDescent="0.3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>
        <f>2017-transport3[[#This Row],[Rok_produkcji]]</f>
        <v>4</v>
      </c>
      <c r="H110">
        <f>transport3[[#This Row],[Cena_zakupu]]*transport3[[#This Row],[2017]]*0.05</f>
        <v>48000</v>
      </c>
      <c r="I110">
        <f>TRUNC(transport3[[#This Row],[Przebieg]]/100000)</f>
        <v>3</v>
      </c>
      <c r="J110">
        <f>0.02*transport3[[#This Row],[prebieg w 100 000]]*transport3[[#This Row],[Cena_zakupu]]</f>
        <v>14400</v>
      </c>
      <c r="K110" s="3">
        <f>transport3[[#This Row],[Cena_zakupu]]-transport3[[#This Row],[uplyw]]-transport3[[#This Row],[zuzycie]]</f>
        <v>177600</v>
      </c>
    </row>
    <row r="111" spans="1:11" hidden="1" x14ac:dyDescent="0.3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>
        <f>2017-transport3[[#This Row],[Rok_produkcji]]</f>
        <v>4</v>
      </c>
      <c r="H111">
        <f>transport3[[#This Row],[Cena_zakupu]]*transport3[[#This Row],[2017]]*0.05</f>
        <v>48000</v>
      </c>
      <c r="I111">
        <f>TRUNC(transport3[[#This Row],[Przebieg]]/100000)</f>
        <v>2</v>
      </c>
      <c r="J111">
        <f>0.02*transport3[[#This Row],[prebieg w 100 000]]*transport3[[#This Row],[Cena_zakupu]]</f>
        <v>9600</v>
      </c>
      <c r="K111" s="3">
        <f>transport3[[#This Row],[Cena_zakupu]]-transport3[[#This Row],[uplyw]]-transport3[[#This Row],[zuzycie]]</f>
        <v>182400</v>
      </c>
    </row>
    <row r="112" spans="1:11" hidden="1" x14ac:dyDescent="0.3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>
        <f>2017-transport3[[#This Row],[Rok_produkcji]]</f>
        <v>4</v>
      </c>
      <c r="H112">
        <f>transport3[[#This Row],[Cena_zakupu]]*transport3[[#This Row],[2017]]*0.05</f>
        <v>48000</v>
      </c>
      <c r="I112">
        <f>TRUNC(transport3[[#This Row],[Przebieg]]/100000)</f>
        <v>2</v>
      </c>
      <c r="J112">
        <f>0.02*transport3[[#This Row],[prebieg w 100 000]]*transport3[[#This Row],[Cena_zakupu]]</f>
        <v>9600</v>
      </c>
      <c r="K112" s="3">
        <f>transport3[[#This Row],[Cena_zakupu]]-transport3[[#This Row],[uplyw]]-transport3[[#This Row],[zuzycie]]</f>
        <v>182400</v>
      </c>
    </row>
    <row r="113" spans="1:11" hidden="1" x14ac:dyDescent="0.3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>
        <f>2017-transport3[[#This Row],[Rok_produkcji]]</f>
        <v>4</v>
      </c>
      <c r="H113">
        <f>transport3[[#This Row],[Cena_zakupu]]*transport3[[#This Row],[2017]]*0.05</f>
        <v>48000</v>
      </c>
      <c r="I113">
        <f>TRUNC(transport3[[#This Row],[Przebieg]]/100000)</f>
        <v>2</v>
      </c>
      <c r="J113">
        <f>0.02*transport3[[#This Row],[prebieg w 100 000]]*transport3[[#This Row],[Cena_zakupu]]</f>
        <v>9600</v>
      </c>
      <c r="K113" s="3">
        <f>transport3[[#This Row],[Cena_zakupu]]-transport3[[#This Row],[uplyw]]-transport3[[#This Row],[zuzycie]]</f>
        <v>182400</v>
      </c>
    </row>
    <row r="114" spans="1:11" hidden="1" x14ac:dyDescent="0.3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>
        <f>2017-transport3[[#This Row],[Rok_produkcji]]</f>
        <v>4</v>
      </c>
      <c r="H114">
        <f>transport3[[#This Row],[Cena_zakupu]]*transport3[[#This Row],[2017]]*0.05</f>
        <v>48000</v>
      </c>
      <c r="I114">
        <f>TRUNC(transport3[[#This Row],[Przebieg]]/100000)</f>
        <v>2</v>
      </c>
      <c r="J114">
        <f>0.02*transport3[[#This Row],[prebieg w 100 000]]*transport3[[#This Row],[Cena_zakupu]]</f>
        <v>9600</v>
      </c>
      <c r="K114" s="3">
        <f>transport3[[#This Row],[Cena_zakupu]]-transport3[[#This Row],[uplyw]]-transport3[[#This Row],[zuzycie]]</f>
        <v>182400</v>
      </c>
    </row>
    <row r="115" spans="1:11" hidden="1" x14ac:dyDescent="0.3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>
        <f>2017-transport3[[#This Row],[Rok_produkcji]]</f>
        <v>4</v>
      </c>
      <c r="H115">
        <f>transport3[[#This Row],[Cena_zakupu]]*transport3[[#This Row],[2017]]*0.05</f>
        <v>48000</v>
      </c>
      <c r="I115">
        <f>TRUNC(transport3[[#This Row],[Przebieg]]/100000)</f>
        <v>2</v>
      </c>
      <c r="J115">
        <f>0.02*transport3[[#This Row],[prebieg w 100 000]]*transport3[[#This Row],[Cena_zakupu]]</f>
        <v>9600</v>
      </c>
      <c r="K115" s="3">
        <f>transport3[[#This Row],[Cena_zakupu]]-transport3[[#This Row],[uplyw]]-transport3[[#This Row],[zuzycie]]</f>
        <v>182400</v>
      </c>
    </row>
    <row r="116" spans="1:11" hidden="1" x14ac:dyDescent="0.3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>
        <f>2017-transport3[[#This Row],[Rok_produkcji]]</f>
        <v>4</v>
      </c>
      <c r="H116">
        <f>transport3[[#This Row],[Cena_zakupu]]*transport3[[#This Row],[2017]]*0.05</f>
        <v>48000</v>
      </c>
      <c r="I116">
        <f>TRUNC(transport3[[#This Row],[Przebieg]]/100000)</f>
        <v>1</v>
      </c>
      <c r="J116">
        <f>0.02*transport3[[#This Row],[prebieg w 100 000]]*transport3[[#This Row],[Cena_zakupu]]</f>
        <v>4800</v>
      </c>
      <c r="K116" s="3">
        <f>transport3[[#This Row],[Cena_zakupu]]-transport3[[#This Row],[uplyw]]-transport3[[#This Row],[zuzycie]]</f>
        <v>187200</v>
      </c>
    </row>
    <row r="117" spans="1:11" hidden="1" x14ac:dyDescent="0.3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>
        <f>2017-transport3[[#This Row],[Rok_produkcji]]</f>
        <v>4</v>
      </c>
      <c r="H117">
        <f>transport3[[#This Row],[Cena_zakupu]]*transport3[[#This Row],[2017]]*0.05</f>
        <v>48000</v>
      </c>
      <c r="I117">
        <f>TRUNC(transport3[[#This Row],[Przebieg]]/100000)</f>
        <v>1</v>
      </c>
      <c r="J117">
        <f>0.02*transport3[[#This Row],[prebieg w 100 000]]*transport3[[#This Row],[Cena_zakupu]]</f>
        <v>4800</v>
      </c>
      <c r="K117" s="3">
        <f>transport3[[#This Row],[Cena_zakupu]]-transport3[[#This Row],[uplyw]]-transport3[[#This Row],[zuzycie]]</f>
        <v>187200</v>
      </c>
    </row>
    <row r="118" spans="1:11" hidden="1" x14ac:dyDescent="0.3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>
        <f>2017-transport3[[#This Row],[Rok_produkcji]]</f>
        <v>4</v>
      </c>
      <c r="H118">
        <f>transport3[[#This Row],[Cena_zakupu]]*transport3[[#This Row],[2017]]*0.05</f>
        <v>54200</v>
      </c>
      <c r="I118">
        <f>TRUNC(transport3[[#This Row],[Przebieg]]/100000)</f>
        <v>1</v>
      </c>
      <c r="J118">
        <f>0.02*transport3[[#This Row],[prebieg w 100 000]]*transport3[[#This Row],[Cena_zakupu]]</f>
        <v>5420</v>
      </c>
      <c r="K118" s="3">
        <f>transport3[[#This Row],[Cena_zakupu]]-transport3[[#This Row],[uplyw]]-transport3[[#This Row],[zuzycie]]</f>
        <v>211380</v>
      </c>
    </row>
    <row r="119" spans="1:11" hidden="1" x14ac:dyDescent="0.3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>
        <f>2017-transport3[[#This Row],[Rok_produkcji]]</f>
        <v>4</v>
      </c>
      <c r="H119">
        <f>transport3[[#This Row],[Cena_zakupu]]*transport3[[#This Row],[2017]]*0.05</f>
        <v>54200</v>
      </c>
      <c r="I119">
        <f>TRUNC(transport3[[#This Row],[Przebieg]]/100000)</f>
        <v>1</v>
      </c>
      <c r="J119">
        <f>0.02*transport3[[#This Row],[prebieg w 100 000]]*transport3[[#This Row],[Cena_zakupu]]</f>
        <v>5420</v>
      </c>
      <c r="K119" s="3">
        <f>transport3[[#This Row],[Cena_zakupu]]-transport3[[#This Row],[uplyw]]-transport3[[#This Row],[zuzycie]]</f>
        <v>211380</v>
      </c>
    </row>
    <row r="120" spans="1:11" hidden="1" x14ac:dyDescent="0.3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>
        <f>2017-transport3[[#This Row],[Rok_produkcji]]</f>
        <v>3</v>
      </c>
      <c r="H120">
        <f>transport3[[#This Row],[Cena_zakupu]]*transport3[[#This Row],[2017]]*0.05</f>
        <v>14700</v>
      </c>
      <c r="I120">
        <f>TRUNC(transport3[[#This Row],[Przebieg]]/100000)</f>
        <v>2</v>
      </c>
      <c r="J120">
        <f>0.02*transport3[[#This Row],[prebieg w 100 000]]*transport3[[#This Row],[Cena_zakupu]]</f>
        <v>3920</v>
      </c>
      <c r="K120" s="3">
        <f>transport3[[#This Row],[Cena_zakupu]]-transport3[[#This Row],[uplyw]]-transport3[[#This Row],[zuzycie]]</f>
        <v>79380</v>
      </c>
    </row>
    <row r="121" spans="1:11" hidden="1" x14ac:dyDescent="0.3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>
        <f>2017-transport3[[#This Row],[Rok_produkcji]]</f>
        <v>3</v>
      </c>
      <c r="H121">
        <f>transport3[[#This Row],[Cena_zakupu]]*transport3[[#This Row],[2017]]*0.05</f>
        <v>14850</v>
      </c>
      <c r="I121">
        <f>TRUNC(transport3[[#This Row],[Przebieg]]/100000)</f>
        <v>2</v>
      </c>
      <c r="J121">
        <f>0.02*transport3[[#This Row],[prebieg w 100 000]]*transport3[[#This Row],[Cena_zakupu]]</f>
        <v>3960</v>
      </c>
      <c r="K121" s="3">
        <f>transport3[[#This Row],[Cena_zakupu]]-transport3[[#This Row],[uplyw]]-transport3[[#This Row],[zuzycie]]</f>
        <v>80190</v>
      </c>
    </row>
    <row r="122" spans="1:11" hidden="1" x14ac:dyDescent="0.3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>
        <f>2017-transport3[[#This Row],[Rok_produkcji]]</f>
        <v>3</v>
      </c>
      <c r="H122">
        <f>transport3[[#This Row],[Cena_zakupu]]*transport3[[#This Row],[2017]]*0.05</f>
        <v>20475.300000000003</v>
      </c>
      <c r="I122">
        <f>TRUNC(transport3[[#This Row],[Przebieg]]/100000)</f>
        <v>2</v>
      </c>
      <c r="J122">
        <f>0.02*transport3[[#This Row],[prebieg w 100 000]]*transport3[[#This Row],[Cena_zakupu]]</f>
        <v>5460.08</v>
      </c>
      <c r="K122" s="3">
        <f>transport3[[#This Row],[Cena_zakupu]]-transport3[[#This Row],[uplyw]]-transport3[[#This Row],[zuzycie]]</f>
        <v>110566.62</v>
      </c>
    </row>
    <row r="123" spans="1:11" hidden="1" x14ac:dyDescent="0.3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>
        <f>2017-transport3[[#This Row],[Rok_produkcji]]</f>
        <v>3</v>
      </c>
      <c r="H123">
        <f>transport3[[#This Row],[Cena_zakupu]]*transport3[[#This Row],[2017]]*0.05</f>
        <v>25170</v>
      </c>
      <c r="I123">
        <f>TRUNC(transport3[[#This Row],[Przebieg]]/100000)</f>
        <v>1</v>
      </c>
      <c r="J123">
        <f>0.02*transport3[[#This Row],[prebieg w 100 000]]*transport3[[#This Row],[Cena_zakupu]]</f>
        <v>3356</v>
      </c>
      <c r="K123" s="3">
        <f>transport3[[#This Row],[Cena_zakupu]]-transport3[[#This Row],[uplyw]]-transport3[[#This Row],[zuzycie]]</f>
        <v>139274</v>
      </c>
    </row>
    <row r="124" spans="1:11" hidden="1" x14ac:dyDescent="0.3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>
        <f>2017-transport3[[#This Row],[Rok_produkcji]]</f>
        <v>3</v>
      </c>
      <c r="H124">
        <f>transport3[[#This Row],[Cena_zakupu]]*transport3[[#This Row],[2017]]*0.05</f>
        <v>32850</v>
      </c>
      <c r="I124">
        <f>TRUNC(transport3[[#This Row],[Przebieg]]/100000)</f>
        <v>1</v>
      </c>
      <c r="J124">
        <f>0.02*transport3[[#This Row],[prebieg w 100 000]]*transport3[[#This Row],[Cena_zakupu]]</f>
        <v>4380</v>
      </c>
      <c r="K124" s="3">
        <f>transport3[[#This Row],[Cena_zakupu]]-transport3[[#This Row],[uplyw]]-transport3[[#This Row],[zuzycie]]</f>
        <v>181770</v>
      </c>
    </row>
    <row r="125" spans="1:11" hidden="1" x14ac:dyDescent="0.3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>
        <f>2017-transport3[[#This Row],[Rok_produkcji]]</f>
        <v>3</v>
      </c>
      <c r="H125">
        <f>transport3[[#This Row],[Cena_zakupu]]*transport3[[#This Row],[2017]]*0.05</f>
        <v>36000</v>
      </c>
      <c r="I125">
        <f>TRUNC(transport3[[#This Row],[Przebieg]]/100000)</f>
        <v>1</v>
      </c>
      <c r="J125">
        <f>0.02*transport3[[#This Row],[prebieg w 100 000]]*transport3[[#This Row],[Cena_zakupu]]</f>
        <v>4800</v>
      </c>
      <c r="K125" s="3">
        <f>transport3[[#This Row],[Cena_zakupu]]-transport3[[#This Row],[uplyw]]-transport3[[#This Row],[zuzycie]]</f>
        <v>199200</v>
      </c>
    </row>
    <row r="126" spans="1:11" hidden="1" x14ac:dyDescent="0.3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>
        <f>2017-transport3[[#This Row],[Rok_produkcji]]</f>
        <v>3</v>
      </c>
      <c r="H126">
        <f>transport3[[#This Row],[Cena_zakupu]]*transport3[[#This Row],[2017]]*0.05</f>
        <v>36000</v>
      </c>
      <c r="I126">
        <f>TRUNC(transport3[[#This Row],[Przebieg]]/100000)</f>
        <v>1</v>
      </c>
      <c r="J126">
        <f>0.02*transport3[[#This Row],[prebieg w 100 000]]*transport3[[#This Row],[Cena_zakupu]]</f>
        <v>4800</v>
      </c>
      <c r="K126" s="3">
        <f>transport3[[#This Row],[Cena_zakupu]]-transport3[[#This Row],[uplyw]]-transport3[[#This Row],[zuzycie]]</f>
        <v>199200</v>
      </c>
    </row>
    <row r="127" spans="1:11" hidden="1" x14ac:dyDescent="0.3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>
        <f>2017-transport3[[#This Row],[Rok_produkcji]]</f>
        <v>3</v>
      </c>
      <c r="H127">
        <f>transport3[[#This Row],[Cena_zakupu]]*transport3[[#This Row],[2017]]*0.05</f>
        <v>36000</v>
      </c>
      <c r="I127">
        <f>TRUNC(transport3[[#This Row],[Przebieg]]/100000)</f>
        <v>1</v>
      </c>
      <c r="J127">
        <f>0.02*transport3[[#This Row],[prebieg w 100 000]]*transport3[[#This Row],[Cena_zakupu]]</f>
        <v>4800</v>
      </c>
      <c r="K127" s="3">
        <f>transport3[[#This Row],[Cena_zakupu]]-transport3[[#This Row],[uplyw]]-transport3[[#This Row],[zuzycie]]</f>
        <v>199200</v>
      </c>
    </row>
    <row r="128" spans="1:11" hidden="1" x14ac:dyDescent="0.3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>
        <f>2017-transport3[[#This Row],[Rok_produkcji]]</f>
        <v>3</v>
      </c>
      <c r="H128">
        <f>transport3[[#This Row],[Cena_zakupu]]*transport3[[#This Row],[2017]]*0.05</f>
        <v>40500</v>
      </c>
      <c r="I128">
        <f>TRUNC(transport3[[#This Row],[Przebieg]]/100000)</f>
        <v>1</v>
      </c>
      <c r="J128">
        <f>0.02*transport3[[#This Row],[prebieg w 100 000]]*transport3[[#This Row],[Cena_zakupu]]</f>
        <v>5400</v>
      </c>
      <c r="K128" s="3">
        <f>transport3[[#This Row],[Cena_zakupu]]-transport3[[#This Row],[uplyw]]-transport3[[#This Row],[zuzycie]]</f>
        <v>224100</v>
      </c>
    </row>
    <row r="129" spans="1:11" hidden="1" x14ac:dyDescent="0.3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>
        <f>2017-transport3[[#This Row],[Rok_produkcji]]</f>
        <v>2</v>
      </c>
      <c r="H129">
        <f>transport3[[#This Row],[Cena_zakupu]]*transport3[[#This Row],[2017]]*0.05</f>
        <v>21800</v>
      </c>
      <c r="I129">
        <f>TRUNC(transport3[[#This Row],[Przebieg]]/100000)</f>
        <v>1</v>
      </c>
      <c r="J129">
        <f>0.02*transport3[[#This Row],[prebieg w 100 000]]*transport3[[#This Row],[Cena_zakupu]]</f>
        <v>4360</v>
      </c>
      <c r="K129" s="3">
        <f>transport3[[#This Row],[Cena_zakupu]]-transport3[[#This Row],[uplyw]]-transport3[[#This Row],[zuzycie]]</f>
        <v>191840</v>
      </c>
    </row>
    <row r="130" spans="1:11" hidden="1" x14ac:dyDescent="0.3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>2017-transport3[[#This Row],[Rok_produkcji]]</f>
        <v>2</v>
      </c>
      <c r="H130">
        <f>transport3[[#This Row],[Cena_zakupu]]*transport3[[#This Row],[2017]]*0.05</f>
        <v>25800</v>
      </c>
      <c r="I130">
        <f>TRUNC(transport3[[#This Row],[Przebieg]]/100000)</f>
        <v>1</v>
      </c>
      <c r="J130">
        <f>0.02*transport3[[#This Row],[prebieg w 100 000]]*transport3[[#This Row],[Cena_zakupu]]</f>
        <v>5160</v>
      </c>
      <c r="K130" s="3">
        <f>transport3[[#This Row],[Cena_zakupu]]-transport3[[#This Row],[uplyw]]-transport3[[#This Row],[zuzycie]]</f>
        <v>227040</v>
      </c>
    </row>
    <row r="131" spans="1:11" hidden="1" x14ac:dyDescent="0.3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2017-transport3[[#This Row],[Rok_produkcji]]</f>
        <v>2</v>
      </c>
      <c r="H131">
        <f>transport3[[#This Row],[Cena_zakupu]]*transport3[[#This Row],[2017]]*0.05</f>
        <v>36000</v>
      </c>
      <c r="I131">
        <f>TRUNC(transport3[[#This Row],[Przebieg]]/100000)</f>
        <v>1</v>
      </c>
      <c r="J131">
        <f>0.02*transport3[[#This Row],[prebieg w 100 000]]*transport3[[#This Row],[Cena_zakupu]]</f>
        <v>7200</v>
      </c>
      <c r="K131" s="3">
        <f>transport3[[#This Row],[Cena_zakupu]]-transport3[[#This Row],[uplyw]]-transport3[[#This Row],[zuzycie]]</f>
        <v>316800</v>
      </c>
    </row>
    <row r="132" spans="1:11" hidden="1" x14ac:dyDescent="0.3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2017-transport3[[#This Row],[Rok_produkcji]]</f>
        <v>2</v>
      </c>
      <c r="H132">
        <f>transport3[[#This Row],[Cena_zakupu]]*transport3[[#This Row],[2017]]*0.05</f>
        <v>36000</v>
      </c>
      <c r="I132">
        <f>TRUNC(transport3[[#This Row],[Przebieg]]/100000)</f>
        <v>1</v>
      </c>
      <c r="J132">
        <f>0.02*transport3[[#This Row],[prebieg w 100 000]]*transport3[[#This Row],[Cena_zakupu]]</f>
        <v>7200</v>
      </c>
      <c r="K132" s="3">
        <f>transport3[[#This Row],[Cena_zakupu]]-transport3[[#This Row],[uplyw]]-transport3[[#This Row],[zuzycie]]</f>
        <v>316800</v>
      </c>
    </row>
    <row r="133" spans="1:11" hidden="1" x14ac:dyDescent="0.3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2017-transport3[[#This Row],[Rok_produkcji]]</f>
        <v>2</v>
      </c>
      <c r="H133">
        <f>transport3[[#This Row],[Cena_zakupu]]*transport3[[#This Row],[2017]]*0.05</f>
        <v>36000</v>
      </c>
      <c r="I133">
        <f>TRUNC(transport3[[#This Row],[Przebieg]]/100000)</f>
        <v>1</v>
      </c>
      <c r="J133">
        <f>0.02*transport3[[#This Row],[prebieg w 100 000]]*transport3[[#This Row],[Cena_zakupu]]</f>
        <v>7200</v>
      </c>
      <c r="K133" s="3">
        <f>transport3[[#This Row],[Cena_zakupu]]-transport3[[#This Row],[uplyw]]-transport3[[#This Row],[zuzycie]]</f>
        <v>316800</v>
      </c>
    </row>
    <row r="134" spans="1:11" hidden="1" x14ac:dyDescent="0.3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2017-transport3[[#This Row],[Rok_produkcji]]</f>
        <v>2</v>
      </c>
      <c r="H134">
        <f>transport3[[#This Row],[Cena_zakupu]]*transport3[[#This Row],[2017]]*0.05</f>
        <v>36000</v>
      </c>
      <c r="I134">
        <f>TRUNC(transport3[[#This Row],[Przebieg]]/100000)</f>
        <v>1</v>
      </c>
      <c r="J134">
        <f>0.02*transport3[[#This Row],[prebieg w 100 000]]*transport3[[#This Row],[Cena_zakupu]]</f>
        <v>7200</v>
      </c>
      <c r="K134" s="3">
        <f>transport3[[#This Row],[Cena_zakupu]]-transport3[[#This Row],[uplyw]]-transport3[[#This Row],[zuzycie]]</f>
        <v>316800</v>
      </c>
    </row>
    <row r="135" spans="1:11" hidden="1" x14ac:dyDescent="0.3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2017-transport3[[#This Row],[Rok_produkcji]]</f>
        <v>2</v>
      </c>
      <c r="H135">
        <f>transport3[[#This Row],[Cena_zakupu]]*transport3[[#This Row],[2017]]*0.05</f>
        <v>36000</v>
      </c>
      <c r="I135">
        <f>TRUNC(transport3[[#This Row],[Przebieg]]/100000)</f>
        <v>1</v>
      </c>
      <c r="J135">
        <f>0.02*transport3[[#This Row],[prebieg w 100 000]]*transport3[[#This Row],[Cena_zakupu]]</f>
        <v>7200</v>
      </c>
      <c r="K135" s="3">
        <f>transport3[[#This Row],[Cena_zakupu]]-transport3[[#This Row],[uplyw]]-transport3[[#This Row],[zuzycie]]</f>
        <v>316800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0CB3-0ABB-40B8-8583-CCBE02305080}">
  <dimension ref="A1:K135"/>
  <sheetViews>
    <sheetView zoomScale="55" zoomScaleNormal="55" workbookViewId="0">
      <selection activeCell="L3" sqref="L3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14.36328125" bestFit="1" customWidth="1"/>
    <col min="4" max="4" width="17" bestFit="1" customWidth="1"/>
    <col min="5" max="5" width="10.1796875" bestFit="1" customWidth="1"/>
    <col min="6" max="6" width="25.6328125" bestFit="1" customWidth="1"/>
    <col min="9" max="9" width="23.26953125" customWidth="1"/>
    <col min="11" max="11" width="8.7265625" style="3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181</v>
      </c>
      <c r="J1" t="s">
        <v>180</v>
      </c>
      <c r="K1" s="3" t="s">
        <v>182</v>
      </c>
    </row>
    <row r="2" spans="1:11" x14ac:dyDescent="0.3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>
        <f>2017-transport[[#This Row],[Rok_produkcji]]</f>
        <v>11</v>
      </c>
      <c r="H2">
        <f>transport[[#This Row],[Cena_zakupu]]*transport[[#This Row],[2017]]*0.05</f>
        <v>47245</v>
      </c>
      <c r="I2">
        <f>TRUNC(transport[[#This Row],[Przebieg]]/100000)</f>
        <v>12</v>
      </c>
      <c r="J2">
        <f>0.02*transport[[#This Row],[prebieg w 100 000]]*transport[[#This Row],[Cena_zakupu]]</f>
        <v>20616</v>
      </c>
      <c r="K2" s="3">
        <f>transport[[#This Row],[Cena_zakupu]]-transport[[#This Row],[uplyw]]-transport[[#This Row],[zuzycie]]</f>
        <v>18039</v>
      </c>
    </row>
    <row r="3" spans="1:11" x14ac:dyDescent="0.3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>
        <f>2017-transport[[#This Row],[Rok_produkcji]]</f>
        <v>11</v>
      </c>
      <c r="H3">
        <f>transport[[#This Row],[Cena_zakupu]]*transport[[#This Row],[2017]]*0.05</f>
        <v>47245</v>
      </c>
      <c r="I3">
        <f>TRUNC(transport[[#This Row],[Przebieg]]/100000)</f>
        <v>10</v>
      </c>
      <c r="J3">
        <f>0.02*transport[[#This Row],[prebieg w 100 000]]*transport[[#This Row],[Cena_zakupu]]</f>
        <v>17180</v>
      </c>
      <c r="K3" s="3">
        <f>transport[[#This Row],[Cena_zakupu]]-transport[[#This Row],[uplyw]]-transport[[#This Row],[zuzycie]]</f>
        <v>21475</v>
      </c>
    </row>
    <row r="4" spans="1:11" x14ac:dyDescent="0.3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>
        <f>2017-transport[[#This Row],[Rok_produkcji]]</f>
        <v>11</v>
      </c>
      <c r="H4">
        <f>transport[[#This Row],[Cena_zakupu]]*transport[[#This Row],[2017]]*0.05</f>
        <v>47245</v>
      </c>
      <c r="I4">
        <f>TRUNC(transport[[#This Row],[Przebieg]]/100000)</f>
        <v>9</v>
      </c>
      <c r="J4">
        <f>0.02*transport[[#This Row],[prebieg w 100 000]]*transport[[#This Row],[Cena_zakupu]]</f>
        <v>15462</v>
      </c>
      <c r="K4" s="3">
        <f>transport[[#This Row],[Cena_zakupu]]-transport[[#This Row],[uplyw]]-transport[[#This Row],[zuzycie]]</f>
        <v>23193</v>
      </c>
    </row>
    <row r="5" spans="1:11" x14ac:dyDescent="0.3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>
        <f>2017-transport[[#This Row],[Rok_produkcji]]</f>
        <v>11</v>
      </c>
      <c r="H5">
        <f>transport[[#This Row],[Cena_zakupu]]*transport[[#This Row],[2017]]*0.05</f>
        <v>47245</v>
      </c>
      <c r="I5">
        <f>TRUNC(transport[[#This Row],[Przebieg]]/100000)</f>
        <v>9</v>
      </c>
      <c r="J5">
        <f>0.02*transport[[#This Row],[prebieg w 100 000]]*transport[[#This Row],[Cena_zakupu]]</f>
        <v>15462</v>
      </c>
      <c r="K5" s="3">
        <f>transport[[#This Row],[Cena_zakupu]]-transport[[#This Row],[uplyw]]-transport[[#This Row],[zuzycie]]</f>
        <v>23193</v>
      </c>
    </row>
    <row r="6" spans="1:11" x14ac:dyDescent="0.3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>
        <f>2017-transport[[#This Row],[Rok_produkcji]]</f>
        <v>11</v>
      </c>
      <c r="H6">
        <f>transport[[#This Row],[Cena_zakupu]]*transport[[#This Row],[2017]]*0.05</f>
        <v>47245</v>
      </c>
      <c r="I6">
        <f>TRUNC(transport[[#This Row],[Przebieg]]/100000)</f>
        <v>8</v>
      </c>
      <c r="J6">
        <f>0.02*transport[[#This Row],[prebieg w 100 000]]*transport[[#This Row],[Cena_zakupu]]</f>
        <v>13744</v>
      </c>
      <c r="K6" s="3">
        <f>transport[[#This Row],[Cena_zakupu]]-transport[[#This Row],[uplyw]]-transport[[#This Row],[zuzycie]]</f>
        <v>24911</v>
      </c>
    </row>
    <row r="7" spans="1:11" x14ac:dyDescent="0.3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>
        <f>2017-transport[[#This Row],[Rok_produkcji]]</f>
        <v>10</v>
      </c>
      <c r="H7">
        <f>transport[[#This Row],[Cena_zakupu]]*transport[[#This Row],[2017]]*0.05</f>
        <v>102500</v>
      </c>
      <c r="I7">
        <f>TRUNC(transport[[#This Row],[Przebieg]]/100000)</f>
        <v>12</v>
      </c>
      <c r="J7">
        <f>0.02*transport[[#This Row],[prebieg w 100 000]]*transport[[#This Row],[Cena_zakupu]]</f>
        <v>49200</v>
      </c>
      <c r="K7" s="3">
        <f>transport[[#This Row],[Cena_zakupu]]-transport[[#This Row],[uplyw]]-transport[[#This Row],[zuzycie]]</f>
        <v>53300</v>
      </c>
    </row>
    <row r="8" spans="1:11" x14ac:dyDescent="0.3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>
        <f>2017-transport[[#This Row],[Rok_produkcji]]</f>
        <v>10</v>
      </c>
      <c r="H8">
        <f>transport[[#This Row],[Cena_zakupu]]*transport[[#This Row],[2017]]*0.05</f>
        <v>99000</v>
      </c>
      <c r="I8">
        <f>TRUNC(transport[[#This Row],[Przebieg]]/100000)</f>
        <v>8</v>
      </c>
      <c r="J8">
        <f>0.02*transport[[#This Row],[prebieg w 100 000]]*transport[[#This Row],[Cena_zakupu]]</f>
        <v>31680</v>
      </c>
      <c r="K8" s="3">
        <f>transport[[#This Row],[Cena_zakupu]]-transport[[#This Row],[uplyw]]-transport[[#This Row],[zuzycie]]</f>
        <v>67320</v>
      </c>
    </row>
    <row r="9" spans="1:11" x14ac:dyDescent="0.3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>
        <f>2017-transport[[#This Row],[Rok_produkcji]]</f>
        <v>9</v>
      </c>
      <c r="H9">
        <f>transport[[#This Row],[Cena_zakupu]]*transport[[#This Row],[2017]]*0.05</f>
        <v>22234.95</v>
      </c>
      <c r="I9">
        <f>TRUNC(transport[[#This Row],[Przebieg]]/100000)</f>
        <v>1</v>
      </c>
      <c r="J9">
        <f>0.02*transport[[#This Row],[prebieg w 100 000]]*transport[[#This Row],[Cena_zakupu]]</f>
        <v>988.22</v>
      </c>
      <c r="K9" s="3">
        <f>transport[[#This Row],[Cena_zakupu]]-transport[[#This Row],[uplyw]]-transport[[#This Row],[zuzycie]]</f>
        <v>26187.829999999998</v>
      </c>
    </row>
    <row r="10" spans="1:11" x14ac:dyDescent="0.3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>
        <f>2017-transport[[#This Row],[Rok_produkcji]]</f>
        <v>9</v>
      </c>
      <c r="H10">
        <f>transport[[#This Row],[Cena_zakupu]]*transport[[#This Row],[2017]]*0.05</f>
        <v>26100</v>
      </c>
      <c r="I10">
        <f>TRUNC(transport[[#This Row],[Przebieg]]/100000)</f>
        <v>3</v>
      </c>
      <c r="J10">
        <f>0.02*transport[[#This Row],[prebieg w 100 000]]*transport[[#This Row],[Cena_zakupu]]</f>
        <v>3480</v>
      </c>
      <c r="K10" s="3">
        <f>transport[[#This Row],[Cena_zakupu]]-transport[[#This Row],[uplyw]]-transport[[#This Row],[zuzycie]]</f>
        <v>28420</v>
      </c>
    </row>
    <row r="11" spans="1:11" x14ac:dyDescent="0.3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>
        <f>2017-transport[[#This Row],[Rok_produkcji]]</f>
        <v>9</v>
      </c>
      <c r="H11">
        <f>transport[[#This Row],[Cena_zakupu]]*transport[[#This Row],[2017]]*0.05</f>
        <v>37800</v>
      </c>
      <c r="I11">
        <f>TRUNC(transport[[#This Row],[Przebieg]]/100000)</f>
        <v>2</v>
      </c>
      <c r="J11">
        <f>0.02*transport[[#This Row],[prebieg w 100 000]]*transport[[#This Row],[Cena_zakupu]]</f>
        <v>3360</v>
      </c>
      <c r="K11" s="3">
        <f>transport[[#This Row],[Cena_zakupu]]-transport[[#This Row],[uplyw]]-transport[[#This Row],[zuzycie]]</f>
        <v>42840</v>
      </c>
    </row>
    <row r="12" spans="1:11" x14ac:dyDescent="0.3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  <c r="G12">
        <f>2017-transport[[#This Row],[Rok_produkcji]]</f>
        <v>9</v>
      </c>
      <c r="H12">
        <f>transport[[#This Row],[Cena_zakupu]]*transport[[#This Row],[2017]]*0.05</f>
        <v>40050</v>
      </c>
      <c r="I12">
        <f>TRUNC(transport[[#This Row],[Przebieg]]/100000)</f>
        <v>3</v>
      </c>
      <c r="J12">
        <f>0.02*transport[[#This Row],[prebieg w 100 000]]*transport[[#This Row],[Cena_zakupu]]</f>
        <v>5340</v>
      </c>
      <c r="K12" s="3">
        <f>transport[[#This Row],[Cena_zakupu]]-transport[[#This Row],[uplyw]]-transport[[#This Row],[zuzycie]]</f>
        <v>43610</v>
      </c>
    </row>
    <row r="13" spans="1:11" x14ac:dyDescent="0.3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>
        <f>2017-transport[[#This Row],[Rok_produkcji]]</f>
        <v>8</v>
      </c>
      <c r="H13">
        <f>transport[[#This Row],[Cena_zakupu]]*transport[[#This Row],[2017]]*0.05</f>
        <v>19364.400000000001</v>
      </c>
      <c r="I13">
        <f>TRUNC(transport[[#This Row],[Przebieg]]/100000)</f>
        <v>1</v>
      </c>
      <c r="J13">
        <f>0.02*transport[[#This Row],[prebieg w 100 000]]*transport[[#This Row],[Cena_zakupu]]</f>
        <v>968.22</v>
      </c>
      <c r="K13" s="3">
        <f>transport[[#This Row],[Cena_zakupu]]-transport[[#This Row],[uplyw]]-transport[[#This Row],[zuzycie]]</f>
        <v>28078.379999999997</v>
      </c>
    </row>
    <row r="14" spans="1:11" x14ac:dyDescent="0.3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>2017-transport[[#This Row],[Rok_produkcji]]</f>
        <v>8</v>
      </c>
      <c r="H14">
        <f>transport[[#This Row],[Cena_zakupu]]*transport[[#This Row],[2017]]*0.05</f>
        <v>27200</v>
      </c>
      <c r="I14">
        <f>TRUNC(transport[[#This Row],[Przebieg]]/100000)</f>
        <v>9</v>
      </c>
      <c r="J14">
        <f>0.02*transport[[#This Row],[prebieg w 100 000]]*transport[[#This Row],[Cena_zakupu]]</f>
        <v>12240</v>
      </c>
      <c r="K14" s="3">
        <f>transport[[#This Row],[Cena_zakupu]]-transport[[#This Row],[uplyw]]-transport[[#This Row],[zuzycie]]</f>
        <v>28560</v>
      </c>
    </row>
    <row r="15" spans="1:11" x14ac:dyDescent="0.3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>2017-transport[[#This Row],[Rok_produkcji]]</f>
        <v>8</v>
      </c>
      <c r="H15">
        <f>transport[[#This Row],[Cena_zakupu]]*transport[[#This Row],[2017]]*0.05</f>
        <v>19764.400000000001</v>
      </c>
      <c r="I15">
        <f>TRUNC(transport[[#This Row],[Przebieg]]/100000)</f>
        <v>1</v>
      </c>
      <c r="J15">
        <f>0.02*transport[[#This Row],[prebieg w 100 000]]*transport[[#This Row],[Cena_zakupu]]</f>
        <v>988.22</v>
      </c>
      <c r="K15" s="3">
        <f>transport[[#This Row],[Cena_zakupu]]-transport[[#This Row],[uplyw]]-transport[[#This Row],[zuzycie]]</f>
        <v>28658.379999999997</v>
      </c>
    </row>
    <row r="16" spans="1:11" x14ac:dyDescent="0.3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>2017-transport[[#This Row],[Rok_produkcji]]</f>
        <v>8</v>
      </c>
      <c r="H16">
        <f>transport[[#This Row],[Cena_zakupu]]*transport[[#This Row],[2017]]*0.05</f>
        <v>27160</v>
      </c>
      <c r="I16">
        <f>TRUNC(transport[[#This Row],[Przebieg]]/100000)</f>
        <v>8</v>
      </c>
      <c r="J16">
        <f>0.02*transport[[#This Row],[prebieg w 100 000]]*transport[[#This Row],[Cena_zakupu]]</f>
        <v>10864</v>
      </c>
      <c r="K16" s="3">
        <f>transport[[#This Row],[Cena_zakupu]]-transport[[#This Row],[uplyw]]-transport[[#This Row],[zuzycie]]</f>
        <v>29876</v>
      </c>
    </row>
    <row r="17" spans="1:11" x14ac:dyDescent="0.3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>2017-transport[[#This Row],[Rok_produkcji]]</f>
        <v>8</v>
      </c>
      <c r="H17">
        <f>transport[[#This Row],[Cena_zakupu]]*transport[[#This Row],[2017]]*0.05</f>
        <v>26000</v>
      </c>
      <c r="I17">
        <f>TRUNC(transport[[#This Row],[Przebieg]]/100000)</f>
        <v>7</v>
      </c>
      <c r="J17">
        <f>0.02*transport[[#This Row],[prebieg w 100 000]]*transport[[#This Row],[Cena_zakupu]]</f>
        <v>9100</v>
      </c>
      <c r="K17" s="3">
        <f>transport[[#This Row],[Cena_zakupu]]-transport[[#This Row],[uplyw]]-transport[[#This Row],[zuzycie]]</f>
        <v>29900</v>
      </c>
    </row>
    <row r="18" spans="1:11" x14ac:dyDescent="0.3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>2017-transport[[#This Row],[Rok_produkcji]]</f>
        <v>8</v>
      </c>
      <c r="H18">
        <f>transport[[#This Row],[Cena_zakupu]]*transport[[#This Row],[2017]]*0.05</f>
        <v>27560</v>
      </c>
      <c r="I18">
        <f>TRUNC(transport[[#This Row],[Przebieg]]/100000)</f>
        <v>8</v>
      </c>
      <c r="J18">
        <f>0.02*transport[[#This Row],[prebieg w 100 000]]*transport[[#This Row],[Cena_zakupu]]</f>
        <v>11024</v>
      </c>
      <c r="K18" s="3">
        <f>transport[[#This Row],[Cena_zakupu]]-transport[[#This Row],[uplyw]]-transport[[#This Row],[zuzycie]]</f>
        <v>30316</v>
      </c>
    </row>
    <row r="19" spans="1:11" x14ac:dyDescent="0.3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>2017-transport[[#This Row],[Rok_produkcji]]</f>
        <v>8</v>
      </c>
      <c r="H19">
        <f>transport[[#This Row],[Cena_zakupu]]*transport[[#This Row],[2017]]*0.05</f>
        <v>23600</v>
      </c>
      <c r="I19">
        <f>TRUNC(transport[[#This Row],[Przebieg]]/100000)</f>
        <v>3</v>
      </c>
      <c r="J19">
        <f>0.02*transport[[#This Row],[prebieg w 100 000]]*transport[[#This Row],[Cena_zakupu]]</f>
        <v>3540</v>
      </c>
      <c r="K19" s="3">
        <f>transport[[#This Row],[Cena_zakupu]]-transport[[#This Row],[uplyw]]-transport[[#This Row],[zuzycie]]</f>
        <v>31860</v>
      </c>
    </row>
    <row r="20" spans="1:11" x14ac:dyDescent="0.3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>
        <f>2017-transport[[#This Row],[Rok_produkcji]]</f>
        <v>8</v>
      </c>
      <c r="H20">
        <f>transport[[#This Row],[Cena_zakupu]]*transport[[#This Row],[2017]]*0.05</f>
        <v>30800</v>
      </c>
      <c r="I20">
        <f>TRUNC(transport[[#This Row],[Przebieg]]/100000)</f>
        <v>8</v>
      </c>
      <c r="J20">
        <f>0.02*transport[[#This Row],[prebieg w 100 000]]*transport[[#This Row],[Cena_zakupu]]</f>
        <v>12320</v>
      </c>
      <c r="K20" s="3">
        <f>transport[[#This Row],[Cena_zakupu]]-transport[[#This Row],[uplyw]]-transport[[#This Row],[zuzycie]]</f>
        <v>33880</v>
      </c>
    </row>
    <row r="21" spans="1:11" x14ac:dyDescent="0.3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>
        <f>2017-transport[[#This Row],[Rok_produkcji]]</f>
        <v>8</v>
      </c>
      <c r="H21">
        <f>transport[[#This Row],[Cena_zakupu]]*transport[[#This Row],[2017]]*0.05</f>
        <v>34000</v>
      </c>
      <c r="I21">
        <f>TRUNC(transport[[#This Row],[Przebieg]]/100000)</f>
        <v>9</v>
      </c>
      <c r="J21">
        <f>0.02*transport[[#This Row],[prebieg w 100 000]]*transport[[#This Row],[Cena_zakupu]]</f>
        <v>15300</v>
      </c>
      <c r="K21" s="3">
        <f>transport[[#This Row],[Cena_zakupu]]-transport[[#This Row],[uplyw]]-transport[[#This Row],[zuzycie]]</f>
        <v>35700</v>
      </c>
    </row>
    <row r="22" spans="1:11" x14ac:dyDescent="0.3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>
        <f>2017-transport[[#This Row],[Rok_produkcji]]</f>
        <v>8</v>
      </c>
      <c r="H22">
        <f>transport[[#This Row],[Cena_zakupu]]*transport[[#This Row],[2017]]*0.05</f>
        <v>31600</v>
      </c>
      <c r="I22">
        <f>TRUNC(transport[[#This Row],[Przebieg]]/100000)</f>
        <v>3</v>
      </c>
      <c r="J22">
        <f>0.02*transport[[#This Row],[prebieg w 100 000]]*transport[[#This Row],[Cena_zakupu]]</f>
        <v>4740</v>
      </c>
      <c r="K22" s="3">
        <f>transport[[#This Row],[Cena_zakupu]]-transport[[#This Row],[uplyw]]-transport[[#This Row],[zuzycie]]</f>
        <v>42660</v>
      </c>
    </row>
    <row r="23" spans="1:11" x14ac:dyDescent="0.3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>
        <f>2017-transport[[#This Row],[Rok_produkcji]]</f>
        <v>8</v>
      </c>
      <c r="H23">
        <f>transport[[#This Row],[Cena_zakupu]]*transport[[#This Row],[2017]]*0.05</f>
        <v>31600</v>
      </c>
      <c r="I23">
        <f>TRUNC(transport[[#This Row],[Przebieg]]/100000)</f>
        <v>3</v>
      </c>
      <c r="J23">
        <f>0.02*transport[[#This Row],[prebieg w 100 000]]*transport[[#This Row],[Cena_zakupu]]</f>
        <v>4740</v>
      </c>
      <c r="K23" s="3">
        <f>transport[[#This Row],[Cena_zakupu]]-transport[[#This Row],[uplyw]]-transport[[#This Row],[zuzycie]]</f>
        <v>42660</v>
      </c>
    </row>
    <row r="24" spans="1:11" x14ac:dyDescent="0.3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>
        <f>2017-transport[[#This Row],[Rok_produkcji]]</f>
        <v>8</v>
      </c>
      <c r="H24">
        <f>transport[[#This Row],[Cena_zakupu]]*transport[[#This Row],[2017]]*0.05</f>
        <v>33200</v>
      </c>
      <c r="I24">
        <f>TRUNC(transport[[#This Row],[Przebieg]]/100000)</f>
        <v>2</v>
      </c>
      <c r="J24">
        <f>0.02*transport[[#This Row],[prebieg w 100 000]]*transport[[#This Row],[Cena_zakupu]]</f>
        <v>3320</v>
      </c>
      <c r="K24" s="3">
        <f>transport[[#This Row],[Cena_zakupu]]-transport[[#This Row],[uplyw]]-transport[[#This Row],[zuzycie]]</f>
        <v>46480</v>
      </c>
    </row>
    <row r="25" spans="1:11" x14ac:dyDescent="0.3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>
        <f>2017-transport[[#This Row],[Rok_produkcji]]</f>
        <v>8</v>
      </c>
      <c r="H25">
        <f>transport[[#This Row],[Cena_zakupu]]*transport[[#This Row],[2017]]*0.05</f>
        <v>34453.200000000004</v>
      </c>
      <c r="I25">
        <f>TRUNC(transport[[#This Row],[Przebieg]]/100000)</f>
        <v>3</v>
      </c>
      <c r="J25">
        <f>0.02*transport[[#This Row],[prebieg w 100 000]]*transport[[#This Row],[Cena_zakupu]]</f>
        <v>5167.9799999999996</v>
      </c>
      <c r="K25" s="3">
        <f>transport[[#This Row],[Cena_zakupu]]-transport[[#This Row],[uplyw]]-transport[[#This Row],[zuzycie]]</f>
        <v>46511.819999999992</v>
      </c>
    </row>
    <row r="26" spans="1:11" x14ac:dyDescent="0.3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>
        <f>2017-transport[[#This Row],[Rok_produkcji]]</f>
        <v>8</v>
      </c>
      <c r="H26">
        <f>transport[[#This Row],[Cena_zakupu]]*transport[[#This Row],[2017]]*0.05</f>
        <v>36000</v>
      </c>
      <c r="I26">
        <f>TRUNC(transport[[#This Row],[Przebieg]]/100000)</f>
        <v>3</v>
      </c>
      <c r="J26">
        <f>0.02*transport[[#This Row],[prebieg w 100 000]]*transport[[#This Row],[Cena_zakupu]]</f>
        <v>5400</v>
      </c>
      <c r="K26" s="3">
        <f>transport[[#This Row],[Cena_zakupu]]-transport[[#This Row],[uplyw]]-transport[[#This Row],[zuzycie]]</f>
        <v>48600</v>
      </c>
    </row>
    <row r="27" spans="1:11" x14ac:dyDescent="0.3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>2017-transport[[#This Row],[Rok_produkcji]]</f>
        <v>8</v>
      </c>
      <c r="H27">
        <f>transport[[#This Row],[Cena_zakupu]]*transport[[#This Row],[2017]]*0.05</f>
        <v>36400</v>
      </c>
      <c r="I27">
        <f>TRUNC(transport[[#This Row],[Przebieg]]/100000)</f>
        <v>3</v>
      </c>
      <c r="J27">
        <f>0.02*transport[[#This Row],[prebieg w 100 000]]*transport[[#This Row],[Cena_zakupu]]</f>
        <v>5460</v>
      </c>
      <c r="K27" s="3">
        <f>transport[[#This Row],[Cena_zakupu]]-transport[[#This Row],[uplyw]]-transport[[#This Row],[zuzycie]]</f>
        <v>49140</v>
      </c>
    </row>
    <row r="28" spans="1:11" x14ac:dyDescent="0.3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>
        <f>2017-transport[[#This Row],[Rok_produkcji]]</f>
        <v>8</v>
      </c>
      <c r="H28">
        <f>transport[[#This Row],[Cena_zakupu]]*transport[[#This Row],[2017]]*0.05</f>
        <v>45760</v>
      </c>
      <c r="I28">
        <f>TRUNC(transport[[#This Row],[Przebieg]]/100000)</f>
        <v>2</v>
      </c>
      <c r="J28">
        <f>0.02*transport[[#This Row],[prebieg w 100 000]]*transport[[#This Row],[Cena_zakupu]]</f>
        <v>4576</v>
      </c>
      <c r="K28" s="3">
        <f>transport[[#This Row],[Cena_zakupu]]-transport[[#This Row],[uplyw]]-transport[[#This Row],[zuzycie]]</f>
        <v>64064</v>
      </c>
    </row>
    <row r="29" spans="1:11" x14ac:dyDescent="0.3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>
        <f>2017-transport[[#This Row],[Rok_produkcji]]</f>
        <v>8</v>
      </c>
      <c r="H29">
        <f>transport[[#This Row],[Cena_zakupu]]*transport[[#This Row],[2017]]*0.05</f>
        <v>53600</v>
      </c>
      <c r="I29">
        <f>TRUNC(transport[[#This Row],[Przebieg]]/100000)</f>
        <v>4</v>
      </c>
      <c r="J29">
        <f>0.02*transport[[#This Row],[prebieg w 100 000]]*transport[[#This Row],[Cena_zakupu]]</f>
        <v>10720</v>
      </c>
      <c r="K29" s="3">
        <f>transport[[#This Row],[Cena_zakupu]]-transport[[#This Row],[uplyw]]-transport[[#This Row],[zuzycie]]</f>
        <v>69680</v>
      </c>
    </row>
    <row r="30" spans="1:11" x14ac:dyDescent="0.3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>
        <f>2017-transport[[#This Row],[Rok_produkcji]]</f>
        <v>8</v>
      </c>
      <c r="H30">
        <f>transport[[#This Row],[Cena_zakupu]]*transport[[#This Row],[2017]]*0.05</f>
        <v>54000</v>
      </c>
      <c r="I30">
        <f>TRUNC(transport[[#This Row],[Przebieg]]/100000)</f>
        <v>4</v>
      </c>
      <c r="J30">
        <f>0.02*transport[[#This Row],[prebieg w 100 000]]*transport[[#This Row],[Cena_zakupu]]</f>
        <v>10800</v>
      </c>
      <c r="K30" s="3">
        <f>transport[[#This Row],[Cena_zakupu]]-transport[[#This Row],[uplyw]]-transport[[#This Row],[zuzycie]]</f>
        <v>70200</v>
      </c>
    </row>
    <row r="31" spans="1:11" x14ac:dyDescent="0.3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>
        <f>2017-transport[[#This Row],[Rok_produkcji]]</f>
        <v>8</v>
      </c>
      <c r="H31">
        <f>transport[[#This Row],[Cena_zakupu]]*transport[[#This Row],[2017]]*0.05</f>
        <v>52712</v>
      </c>
      <c r="I31">
        <f>TRUNC(transport[[#This Row],[Przebieg]]/100000)</f>
        <v>3</v>
      </c>
      <c r="J31">
        <f>0.02*transport[[#This Row],[prebieg w 100 000]]*transport[[#This Row],[Cena_zakupu]]</f>
        <v>7906.7999999999993</v>
      </c>
      <c r="K31" s="3">
        <f>transport[[#This Row],[Cena_zakupu]]-transport[[#This Row],[uplyw]]-transport[[#This Row],[zuzycie]]</f>
        <v>71161.2</v>
      </c>
    </row>
    <row r="32" spans="1:11" x14ac:dyDescent="0.3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>
        <f>2017-transport[[#This Row],[Rok_produkcji]]</f>
        <v>8</v>
      </c>
      <c r="H32">
        <f>transport[[#This Row],[Cena_zakupu]]*transport[[#This Row],[2017]]*0.05</f>
        <v>63600</v>
      </c>
      <c r="I32">
        <f>TRUNC(transport[[#This Row],[Przebieg]]/100000)</f>
        <v>4</v>
      </c>
      <c r="J32">
        <f>0.02*transport[[#This Row],[prebieg w 100 000]]*transport[[#This Row],[Cena_zakupu]]</f>
        <v>12720</v>
      </c>
      <c r="K32" s="3">
        <f>transport[[#This Row],[Cena_zakupu]]-transport[[#This Row],[uplyw]]-transport[[#This Row],[zuzycie]]</f>
        <v>82680</v>
      </c>
    </row>
    <row r="33" spans="1:11" x14ac:dyDescent="0.3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>
        <f>2017-transport[[#This Row],[Rok_produkcji]]</f>
        <v>8</v>
      </c>
      <c r="H33">
        <f>transport[[#This Row],[Cena_zakupu]]*transport[[#This Row],[2017]]*0.05</f>
        <v>65120</v>
      </c>
      <c r="I33">
        <f>TRUNC(transport[[#This Row],[Przebieg]]/100000)</f>
        <v>3</v>
      </c>
      <c r="J33">
        <f>0.02*transport[[#This Row],[prebieg w 100 000]]*transport[[#This Row],[Cena_zakupu]]</f>
        <v>9768</v>
      </c>
      <c r="K33" s="3">
        <f>transport[[#This Row],[Cena_zakupu]]-transport[[#This Row],[uplyw]]-transport[[#This Row],[zuzycie]]</f>
        <v>87912</v>
      </c>
    </row>
    <row r="34" spans="1:11" x14ac:dyDescent="0.3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>
        <f>2017-transport[[#This Row],[Rok_produkcji]]</f>
        <v>8</v>
      </c>
      <c r="H34">
        <f>transport[[#This Row],[Cena_zakupu]]*transport[[#This Row],[2017]]*0.05</f>
        <v>67520</v>
      </c>
      <c r="I34">
        <f>TRUNC(transport[[#This Row],[Przebieg]]/100000)</f>
        <v>1</v>
      </c>
      <c r="J34">
        <f>0.02*transport[[#This Row],[prebieg w 100 000]]*transport[[#This Row],[Cena_zakupu]]</f>
        <v>3376</v>
      </c>
      <c r="K34" s="3">
        <f>transport[[#This Row],[Cena_zakupu]]-transport[[#This Row],[uplyw]]-transport[[#This Row],[zuzycie]]</f>
        <v>97904</v>
      </c>
    </row>
    <row r="35" spans="1:11" x14ac:dyDescent="0.3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>
        <f>2017-transport[[#This Row],[Rok_produkcji]]</f>
        <v>8</v>
      </c>
      <c r="H35">
        <f>transport[[#This Row],[Cena_zakupu]]*transport[[#This Row],[2017]]*0.05</f>
        <v>78148</v>
      </c>
      <c r="I35">
        <f>TRUNC(transport[[#This Row],[Przebieg]]/100000)</f>
        <v>2</v>
      </c>
      <c r="J35">
        <f>0.02*transport[[#This Row],[prebieg w 100 000]]*transport[[#This Row],[Cena_zakupu]]</f>
        <v>7814.8</v>
      </c>
      <c r="K35" s="3">
        <f>transport[[#This Row],[Cena_zakupu]]-transport[[#This Row],[uplyw]]-transport[[#This Row],[zuzycie]]</f>
        <v>109407.2</v>
      </c>
    </row>
    <row r="36" spans="1:11" x14ac:dyDescent="0.3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>
        <f>2017-transport[[#This Row],[Rok_produkcji]]</f>
        <v>8</v>
      </c>
      <c r="H36">
        <f>transport[[#This Row],[Cena_zakupu]]*transport[[#This Row],[2017]]*0.05</f>
        <v>78136</v>
      </c>
      <c r="I36">
        <f>TRUNC(transport[[#This Row],[Przebieg]]/100000)</f>
        <v>1</v>
      </c>
      <c r="J36">
        <f>0.02*transport[[#This Row],[prebieg w 100 000]]*transport[[#This Row],[Cena_zakupu]]</f>
        <v>3906.8</v>
      </c>
      <c r="K36" s="3">
        <f>transport[[#This Row],[Cena_zakupu]]-transport[[#This Row],[uplyw]]-transport[[#This Row],[zuzycie]]</f>
        <v>113297.2</v>
      </c>
    </row>
    <row r="37" spans="1:11" x14ac:dyDescent="0.3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>
        <f>2017-transport[[#This Row],[Rok_produkcji]]</f>
        <v>8</v>
      </c>
      <c r="H37">
        <f>transport[[#This Row],[Cena_zakupu]]*transport[[#This Row],[2017]]*0.05</f>
        <v>92000</v>
      </c>
      <c r="I37">
        <f>TRUNC(transport[[#This Row],[Przebieg]]/100000)</f>
        <v>3</v>
      </c>
      <c r="J37">
        <f>0.02*transport[[#This Row],[prebieg w 100 000]]*transport[[#This Row],[Cena_zakupu]]</f>
        <v>13800</v>
      </c>
      <c r="K37" s="3">
        <f>transport[[#This Row],[Cena_zakupu]]-transport[[#This Row],[uplyw]]-transport[[#This Row],[zuzycie]]</f>
        <v>124200</v>
      </c>
    </row>
    <row r="38" spans="1:11" x14ac:dyDescent="0.3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>
        <f>2017-transport[[#This Row],[Rok_produkcji]]</f>
        <v>8</v>
      </c>
      <c r="H38">
        <f>transport[[#This Row],[Cena_zakupu]]*transport[[#This Row],[2017]]*0.05</f>
        <v>116400</v>
      </c>
      <c r="I38">
        <f>TRUNC(transport[[#This Row],[Przebieg]]/100000)</f>
        <v>1</v>
      </c>
      <c r="J38">
        <f>0.02*transport[[#This Row],[prebieg w 100 000]]*transport[[#This Row],[Cena_zakupu]]</f>
        <v>5820</v>
      </c>
      <c r="K38" s="3">
        <f>transport[[#This Row],[Cena_zakupu]]-transport[[#This Row],[uplyw]]-transport[[#This Row],[zuzycie]]</f>
        <v>168780</v>
      </c>
    </row>
    <row r="39" spans="1:11" x14ac:dyDescent="0.3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  <c r="G39">
        <f>2017-transport[[#This Row],[Rok_produkcji]]</f>
        <v>7</v>
      </c>
      <c r="H39">
        <f>transport[[#This Row],[Cena_zakupu]]*transport[[#This Row],[2017]]*0.05</f>
        <v>12950</v>
      </c>
      <c r="I39">
        <f>TRUNC(transport[[#This Row],[Przebieg]]/100000)</f>
        <v>9</v>
      </c>
      <c r="J39">
        <f>0.02*transport[[#This Row],[prebieg w 100 000]]*transport[[#This Row],[Cena_zakupu]]</f>
        <v>6660</v>
      </c>
      <c r="K39" s="3">
        <f>transport[[#This Row],[Cena_zakupu]]-transport[[#This Row],[uplyw]]-transport[[#This Row],[zuzycie]]</f>
        <v>17390</v>
      </c>
    </row>
    <row r="40" spans="1:11" x14ac:dyDescent="0.3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>
        <f>2017-transport[[#This Row],[Rok_produkcji]]</f>
        <v>7</v>
      </c>
      <c r="H40">
        <f>transport[[#This Row],[Cena_zakupu]]*transport[[#This Row],[2017]]*0.05</f>
        <v>14290.5</v>
      </c>
      <c r="I40">
        <f>TRUNC(transport[[#This Row],[Przebieg]]/100000)</f>
        <v>3</v>
      </c>
      <c r="J40">
        <f>0.02*transport[[#This Row],[prebieg w 100 000]]*transport[[#This Row],[Cena_zakupu]]</f>
        <v>2449.7999999999997</v>
      </c>
      <c r="K40" s="3">
        <f>transport[[#This Row],[Cena_zakupu]]-transport[[#This Row],[uplyw]]-transport[[#This Row],[zuzycie]]</f>
        <v>24089.7</v>
      </c>
    </row>
    <row r="41" spans="1:11" x14ac:dyDescent="0.3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>
        <f>2017-transport[[#This Row],[Rok_produkcji]]</f>
        <v>7</v>
      </c>
      <c r="H41">
        <f>transport[[#This Row],[Cena_zakupu]]*transport[[#This Row],[2017]]*0.05</f>
        <v>23100</v>
      </c>
      <c r="I41">
        <f>TRUNC(transport[[#This Row],[Przebieg]]/100000)</f>
        <v>7</v>
      </c>
      <c r="J41">
        <f>0.02*transport[[#This Row],[prebieg w 100 000]]*transport[[#This Row],[Cena_zakupu]]</f>
        <v>9240</v>
      </c>
      <c r="K41" s="3">
        <f>transport[[#This Row],[Cena_zakupu]]-transport[[#This Row],[uplyw]]-transport[[#This Row],[zuzycie]]</f>
        <v>33660</v>
      </c>
    </row>
    <row r="42" spans="1:11" x14ac:dyDescent="0.3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>
        <f>2017-transport[[#This Row],[Rok_produkcji]]</f>
        <v>7</v>
      </c>
      <c r="H42">
        <f>transport[[#This Row],[Cena_zakupu]]*transport[[#This Row],[2017]]*0.05</f>
        <v>21000</v>
      </c>
      <c r="I42">
        <f>TRUNC(transport[[#This Row],[Przebieg]]/100000)</f>
        <v>0</v>
      </c>
      <c r="J42">
        <f>0.02*transport[[#This Row],[prebieg w 100 000]]*transport[[#This Row],[Cena_zakupu]]</f>
        <v>0</v>
      </c>
      <c r="K42" s="3">
        <f>transport[[#This Row],[Cena_zakupu]]-transport[[#This Row],[uplyw]]-transport[[#This Row],[zuzycie]]</f>
        <v>39000</v>
      </c>
    </row>
    <row r="43" spans="1:11" x14ac:dyDescent="0.3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>
        <f>2017-transport[[#This Row],[Rok_produkcji]]</f>
        <v>7</v>
      </c>
      <c r="H43">
        <f>transport[[#This Row],[Cena_zakupu]]*transport[[#This Row],[2017]]*0.05</f>
        <v>29400</v>
      </c>
      <c r="I43">
        <f>TRUNC(transport[[#This Row],[Przebieg]]/100000)</f>
        <v>9</v>
      </c>
      <c r="J43">
        <f>0.02*transport[[#This Row],[prebieg w 100 000]]*transport[[#This Row],[Cena_zakupu]]</f>
        <v>15120</v>
      </c>
      <c r="K43" s="3">
        <f>transport[[#This Row],[Cena_zakupu]]-transport[[#This Row],[uplyw]]-transport[[#This Row],[zuzycie]]</f>
        <v>39480</v>
      </c>
    </row>
    <row r="44" spans="1:11" x14ac:dyDescent="0.3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>
        <f>2017-transport[[#This Row],[Rok_produkcji]]</f>
        <v>7</v>
      </c>
      <c r="H44">
        <f>transport[[#This Row],[Cena_zakupu]]*transport[[#This Row],[2017]]*0.05</f>
        <v>23450</v>
      </c>
      <c r="I44">
        <f>TRUNC(transport[[#This Row],[Przebieg]]/100000)</f>
        <v>1</v>
      </c>
      <c r="J44">
        <f>0.02*transport[[#This Row],[prebieg w 100 000]]*transport[[#This Row],[Cena_zakupu]]</f>
        <v>1340</v>
      </c>
      <c r="K44" s="3">
        <f>transport[[#This Row],[Cena_zakupu]]-transport[[#This Row],[uplyw]]-transport[[#This Row],[zuzycie]]</f>
        <v>42210</v>
      </c>
    </row>
    <row r="45" spans="1:11" x14ac:dyDescent="0.3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>
        <f>2017-transport[[#This Row],[Rok_produkcji]]</f>
        <v>7</v>
      </c>
      <c r="H45">
        <f>transport[[#This Row],[Cena_zakupu]]*transport[[#This Row],[2017]]*0.05</f>
        <v>26355</v>
      </c>
      <c r="I45">
        <f>TRUNC(transport[[#This Row],[Przebieg]]/100000)</f>
        <v>3</v>
      </c>
      <c r="J45">
        <f>0.02*transport[[#This Row],[prebieg w 100 000]]*transport[[#This Row],[Cena_zakupu]]</f>
        <v>4518</v>
      </c>
      <c r="K45" s="3">
        <f>transport[[#This Row],[Cena_zakupu]]-transport[[#This Row],[uplyw]]-transport[[#This Row],[zuzycie]]</f>
        <v>44427</v>
      </c>
    </row>
    <row r="46" spans="1:11" x14ac:dyDescent="0.3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>
        <f>2017-transport[[#This Row],[Rok_produkcji]]</f>
        <v>7</v>
      </c>
      <c r="H46">
        <f>transport[[#This Row],[Cena_zakupu]]*transport[[#This Row],[2017]]*0.05</f>
        <v>29400</v>
      </c>
      <c r="I46">
        <f>TRUNC(transport[[#This Row],[Przebieg]]/100000)</f>
        <v>2</v>
      </c>
      <c r="J46">
        <f>0.02*transport[[#This Row],[prebieg w 100 000]]*transport[[#This Row],[Cena_zakupu]]</f>
        <v>3360</v>
      </c>
      <c r="K46" s="3">
        <f>transport[[#This Row],[Cena_zakupu]]-transport[[#This Row],[uplyw]]-transport[[#This Row],[zuzycie]]</f>
        <v>51240</v>
      </c>
    </row>
    <row r="47" spans="1:11" x14ac:dyDescent="0.3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>
        <f>2017-transport[[#This Row],[Rok_produkcji]]</f>
        <v>7</v>
      </c>
      <c r="H47">
        <f>transport[[#This Row],[Cena_zakupu]]*transport[[#This Row],[2017]]*0.05</f>
        <v>32200</v>
      </c>
      <c r="I47">
        <f>TRUNC(transport[[#This Row],[Przebieg]]/100000)</f>
        <v>3</v>
      </c>
      <c r="J47">
        <f>0.02*transport[[#This Row],[prebieg w 100 000]]*transport[[#This Row],[Cena_zakupu]]</f>
        <v>5520</v>
      </c>
      <c r="K47" s="3">
        <f>transport[[#This Row],[Cena_zakupu]]-transport[[#This Row],[uplyw]]-transport[[#This Row],[zuzycie]]</f>
        <v>54280</v>
      </c>
    </row>
    <row r="48" spans="1:11" x14ac:dyDescent="0.3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>
        <f>2017-transport[[#This Row],[Rok_produkcji]]</f>
        <v>7</v>
      </c>
      <c r="H48">
        <f>transport[[#This Row],[Cena_zakupu]]*transport[[#This Row],[2017]]*0.05</f>
        <v>31150</v>
      </c>
      <c r="I48">
        <f>TRUNC(transport[[#This Row],[Przebieg]]/100000)</f>
        <v>2</v>
      </c>
      <c r="J48">
        <f>0.02*transport[[#This Row],[prebieg w 100 000]]*transport[[#This Row],[Cena_zakupu]]</f>
        <v>3560</v>
      </c>
      <c r="K48" s="3">
        <f>transport[[#This Row],[Cena_zakupu]]-transport[[#This Row],[uplyw]]-transport[[#This Row],[zuzycie]]</f>
        <v>54290</v>
      </c>
    </row>
    <row r="49" spans="1:11" x14ac:dyDescent="0.3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>
        <f>2017-transport[[#This Row],[Rok_produkcji]]</f>
        <v>7</v>
      </c>
      <c r="H49">
        <f>transport[[#This Row],[Cena_zakupu]]*transport[[#This Row],[2017]]*0.05</f>
        <v>32900</v>
      </c>
      <c r="I49">
        <f>TRUNC(transport[[#This Row],[Przebieg]]/100000)</f>
        <v>0</v>
      </c>
      <c r="J49">
        <f>0.02*transport[[#This Row],[prebieg w 100 000]]*transport[[#This Row],[Cena_zakupu]]</f>
        <v>0</v>
      </c>
      <c r="K49" s="3">
        <f>transport[[#This Row],[Cena_zakupu]]-transport[[#This Row],[uplyw]]-transport[[#This Row],[zuzycie]]</f>
        <v>61100</v>
      </c>
    </row>
    <row r="50" spans="1:11" x14ac:dyDescent="0.3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>
        <f>2017-transport[[#This Row],[Rok_produkcji]]</f>
        <v>7</v>
      </c>
      <c r="H50">
        <f>transport[[#This Row],[Cena_zakupu]]*transport[[#This Row],[2017]]*0.05</f>
        <v>39690</v>
      </c>
      <c r="I50">
        <f>TRUNC(transport[[#This Row],[Przebieg]]/100000)</f>
        <v>2</v>
      </c>
      <c r="J50">
        <f>0.02*transport[[#This Row],[prebieg w 100 000]]*transport[[#This Row],[Cena_zakupu]]</f>
        <v>4536</v>
      </c>
      <c r="K50" s="3">
        <f>transport[[#This Row],[Cena_zakupu]]-transport[[#This Row],[uplyw]]-transport[[#This Row],[zuzycie]]</f>
        <v>69174</v>
      </c>
    </row>
    <row r="51" spans="1:11" x14ac:dyDescent="0.3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>
        <f>2017-transport[[#This Row],[Rok_produkcji]]</f>
        <v>7</v>
      </c>
      <c r="H51">
        <f>transport[[#This Row],[Cena_zakupu]]*transport[[#This Row],[2017]]*0.05</f>
        <v>47250</v>
      </c>
      <c r="I51">
        <f>TRUNC(transport[[#This Row],[Przebieg]]/100000)</f>
        <v>2</v>
      </c>
      <c r="J51">
        <f>0.02*transport[[#This Row],[prebieg w 100 000]]*transport[[#This Row],[Cena_zakupu]]</f>
        <v>5400</v>
      </c>
      <c r="K51" s="3">
        <f>transport[[#This Row],[Cena_zakupu]]-transport[[#This Row],[uplyw]]-transport[[#This Row],[zuzycie]]</f>
        <v>82350</v>
      </c>
    </row>
    <row r="52" spans="1:11" x14ac:dyDescent="0.3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>
        <f>2017-transport[[#This Row],[Rok_produkcji]]</f>
        <v>7</v>
      </c>
      <c r="H52">
        <f>transport[[#This Row],[Cena_zakupu]]*transport[[#This Row],[2017]]*0.05</f>
        <v>56000</v>
      </c>
      <c r="I52">
        <f>TRUNC(transport[[#This Row],[Przebieg]]/100000)</f>
        <v>2</v>
      </c>
      <c r="J52">
        <f>0.02*transport[[#This Row],[prebieg w 100 000]]*transport[[#This Row],[Cena_zakupu]]</f>
        <v>6400</v>
      </c>
      <c r="K52" s="3">
        <f>transport[[#This Row],[Cena_zakupu]]-transport[[#This Row],[uplyw]]-transport[[#This Row],[zuzycie]]</f>
        <v>97600</v>
      </c>
    </row>
    <row r="53" spans="1:11" x14ac:dyDescent="0.3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>
        <f>2017-transport[[#This Row],[Rok_produkcji]]</f>
        <v>7</v>
      </c>
      <c r="H53">
        <f>transport[[#This Row],[Cena_zakupu]]*transport[[#This Row],[2017]]*0.05</f>
        <v>92750</v>
      </c>
      <c r="I53">
        <f>TRUNC(transport[[#This Row],[Przebieg]]/100000)</f>
        <v>9</v>
      </c>
      <c r="J53">
        <f>0.02*transport[[#This Row],[prebieg w 100 000]]*transport[[#This Row],[Cena_zakupu]]</f>
        <v>47700</v>
      </c>
      <c r="K53" s="3">
        <f>transport[[#This Row],[Cena_zakupu]]-transport[[#This Row],[uplyw]]-transport[[#This Row],[zuzycie]]</f>
        <v>124550</v>
      </c>
    </row>
    <row r="54" spans="1:11" x14ac:dyDescent="0.3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>
        <f>2017-transport[[#This Row],[Rok_produkcji]]</f>
        <v>7</v>
      </c>
      <c r="H54">
        <f>transport[[#This Row],[Cena_zakupu]]*transport[[#This Row],[2017]]*0.05</f>
        <v>92750</v>
      </c>
      <c r="I54">
        <f>TRUNC(transport[[#This Row],[Przebieg]]/100000)</f>
        <v>9</v>
      </c>
      <c r="J54">
        <f>0.02*transport[[#This Row],[prebieg w 100 000]]*transport[[#This Row],[Cena_zakupu]]</f>
        <v>47700</v>
      </c>
      <c r="K54" s="3">
        <f>transport[[#This Row],[Cena_zakupu]]-transport[[#This Row],[uplyw]]-transport[[#This Row],[zuzycie]]</f>
        <v>124550</v>
      </c>
    </row>
    <row r="55" spans="1:11" x14ac:dyDescent="0.3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>
        <f>2017-transport[[#This Row],[Rok_produkcji]]</f>
        <v>7</v>
      </c>
      <c r="H55">
        <f>transport[[#This Row],[Cena_zakupu]]*transport[[#This Row],[2017]]*0.05</f>
        <v>92750</v>
      </c>
      <c r="I55">
        <f>TRUNC(transport[[#This Row],[Przebieg]]/100000)</f>
        <v>8</v>
      </c>
      <c r="J55">
        <f>0.02*transport[[#This Row],[prebieg w 100 000]]*transport[[#This Row],[Cena_zakupu]]</f>
        <v>42400</v>
      </c>
      <c r="K55" s="3">
        <f>transport[[#This Row],[Cena_zakupu]]-transport[[#This Row],[uplyw]]-transport[[#This Row],[zuzycie]]</f>
        <v>129850</v>
      </c>
    </row>
    <row r="56" spans="1:11" x14ac:dyDescent="0.3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>
        <f>2017-transport[[#This Row],[Rok_produkcji]]</f>
        <v>7</v>
      </c>
      <c r="H56">
        <f>transport[[#This Row],[Cena_zakupu]]*transport[[#This Row],[2017]]*0.05</f>
        <v>80500</v>
      </c>
      <c r="I56">
        <f>TRUNC(transport[[#This Row],[Przebieg]]/100000)</f>
        <v>4</v>
      </c>
      <c r="J56">
        <f>0.02*transport[[#This Row],[prebieg w 100 000]]*transport[[#This Row],[Cena_zakupu]]</f>
        <v>18400</v>
      </c>
      <c r="K56" s="3">
        <f>transport[[#This Row],[Cena_zakupu]]-transport[[#This Row],[uplyw]]-transport[[#This Row],[zuzycie]]</f>
        <v>131100</v>
      </c>
    </row>
    <row r="57" spans="1:11" x14ac:dyDescent="0.3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>
        <f>2017-transport[[#This Row],[Rok_produkcji]]</f>
        <v>7</v>
      </c>
      <c r="H57">
        <f>transport[[#This Row],[Cena_zakupu]]*transport[[#This Row],[2017]]*0.05</f>
        <v>80850</v>
      </c>
      <c r="I57">
        <f>TRUNC(transport[[#This Row],[Przebieg]]/100000)</f>
        <v>3</v>
      </c>
      <c r="J57">
        <f>0.02*transport[[#This Row],[prebieg w 100 000]]*transport[[#This Row],[Cena_zakupu]]</f>
        <v>13860</v>
      </c>
      <c r="K57" s="3">
        <f>transport[[#This Row],[Cena_zakupu]]-transport[[#This Row],[uplyw]]-transport[[#This Row],[zuzycie]]</f>
        <v>136290</v>
      </c>
    </row>
    <row r="58" spans="1:11" x14ac:dyDescent="0.3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>
        <f>2017-transport[[#This Row],[Rok_produkcji]]</f>
        <v>7</v>
      </c>
      <c r="H58">
        <f>transport[[#This Row],[Cena_zakupu]]*transport[[#This Row],[2017]]*0.05</f>
        <v>89950</v>
      </c>
      <c r="I58">
        <f>TRUNC(transport[[#This Row],[Przebieg]]/100000)</f>
        <v>1</v>
      </c>
      <c r="J58">
        <f>0.02*transport[[#This Row],[prebieg w 100 000]]*transport[[#This Row],[Cena_zakupu]]</f>
        <v>5140</v>
      </c>
      <c r="K58" s="3">
        <f>transport[[#This Row],[Cena_zakupu]]-transport[[#This Row],[uplyw]]-transport[[#This Row],[zuzycie]]</f>
        <v>161910</v>
      </c>
    </row>
    <row r="59" spans="1:11" x14ac:dyDescent="0.3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>
        <f>2017-transport[[#This Row],[Rok_produkcji]]</f>
        <v>6</v>
      </c>
      <c r="H59">
        <f>transport[[#This Row],[Cena_zakupu]]*transport[[#This Row],[2017]]*0.05</f>
        <v>11400</v>
      </c>
      <c r="I59">
        <f>TRUNC(transport[[#This Row],[Przebieg]]/100000)</f>
        <v>5</v>
      </c>
      <c r="J59">
        <f>0.02*transport[[#This Row],[prebieg w 100 000]]*transport[[#This Row],[Cena_zakupu]]</f>
        <v>3800</v>
      </c>
      <c r="K59" s="3">
        <f>transport[[#This Row],[Cena_zakupu]]-transport[[#This Row],[uplyw]]-transport[[#This Row],[zuzycie]]</f>
        <v>22800</v>
      </c>
    </row>
    <row r="60" spans="1:11" x14ac:dyDescent="0.3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>
        <f>2017-transport[[#This Row],[Rok_produkcji]]</f>
        <v>6</v>
      </c>
      <c r="H60">
        <f>transport[[#This Row],[Cena_zakupu]]*transport[[#This Row],[2017]]*0.05</f>
        <v>17010</v>
      </c>
      <c r="I60">
        <f>TRUNC(transport[[#This Row],[Przebieg]]/100000)</f>
        <v>2</v>
      </c>
      <c r="J60">
        <f>0.02*transport[[#This Row],[prebieg w 100 000]]*transport[[#This Row],[Cena_zakupu]]</f>
        <v>2268</v>
      </c>
      <c r="K60" s="3">
        <f>transport[[#This Row],[Cena_zakupu]]-transport[[#This Row],[uplyw]]-transport[[#This Row],[zuzycie]]</f>
        <v>37422</v>
      </c>
    </row>
    <row r="61" spans="1:11" x14ac:dyDescent="0.3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>
        <f>2017-transport[[#This Row],[Rok_produkcji]]</f>
        <v>6</v>
      </c>
      <c r="H61">
        <f>transport[[#This Row],[Cena_zakupu]]*transport[[#This Row],[2017]]*0.05</f>
        <v>17310</v>
      </c>
      <c r="I61">
        <f>TRUNC(transport[[#This Row],[Przebieg]]/100000)</f>
        <v>2</v>
      </c>
      <c r="J61">
        <f>0.02*transport[[#This Row],[prebieg w 100 000]]*transport[[#This Row],[Cena_zakupu]]</f>
        <v>2308</v>
      </c>
      <c r="K61" s="3">
        <f>transport[[#This Row],[Cena_zakupu]]-transport[[#This Row],[uplyw]]-transport[[#This Row],[zuzycie]]</f>
        <v>38082</v>
      </c>
    </row>
    <row r="62" spans="1:11" x14ac:dyDescent="0.3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>
        <f>2017-transport[[#This Row],[Rok_produkcji]]</f>
        <v>6</v>
      </c>
      <c r="H62">
        <f>transport[[#This Row],[Cena_zakupu]]*transport[[#This Row],[2017]]*0.05</f>
        <v>17700</v>
      </c>
      <c r="I62">
        <f>TRUNC(transport[[#This Row],[Przebieg]]/100000)</f>
        <v>1</v>
      </c>
      <c r="J62">
        <f>0.02*transport[[#This Row],[prebieg w 100 000]]*transport[[#This Row],[Cena_zakupu]]</f>
        <v>1180</v>
      </c>
      <c r="K62" s="3">
        <f>transport[[#This Row],[Cena_zakupu]]-transport[[#This Row],[uplyw]]-transport[[#This Row],[zuzycie]]</f>
        <v>40120</v>
      </c>
    </row>
    <row r="63" spans="1:11" x14ac:dyDescent="0.3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>
        <f>2017-transport[[#This Row],[Rok_produkcji]]</f>
        <v>6</v>
      </c>
      <c r="H63">
        <f>transport[[#This Row],[Cena_zakupu]]*transport[[#This Row],[2017]]*0.05</f>
        <v>22290</v>
      </c>
      <c r="I63">
        <f>TRUNC(transport[[#This Row],[Przebieg]]/100000)</f>
        <v>3</v>
      </c>
      <c r="J63">
        <f>0.02*transport[[#This Row],[prebieg w 100 000]]*transport[[#This Row],[Cena_zakupu]]</f>
        <v>4458</v>
      </c>
      <c r="K63" s="3">
        <f>transport[[#This Row],[Cena_zakupu]]-transport[[#This Row],[uplyw]]-transport[[#This Row],[zuzycie]]</f>
        <v>47552</v>
      </c>
    </row>
    <row r="64" spans="1:11" x14ac:dyDescent="0.3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>
        <f>2017-transport[[#This Row],[Rok_produkcji]]</f>
        <v>6</v>
      </c>
      <c r="H64">
        <f>transport[[#This Row],[Cena_zakupu]]*transport[[#This Row],[2017]]*0.05</f>
        <v>63000</v>
      </c>
      <c r="I64">
        <f>TRUNC(transport[[#This Row],[Przebieg]]/100000)</f>
        <v>7</v>
      </c>
      <c r="J64">
        <f>0.02*transport[[#This Row],[prebieg w 100 000]]*transport[[#This Row],[Cena_zakupu]]</f>
        <v>29400.000000000004</v>
      </c>
      <c r="K64" s="3">
        <f>transport[[#This Row],[Cena_zakupu]]-transport[[#This Row],[uplyw]]-transport[[#This Row],[zuzycie]]</f>
        <v>117600</v>
      </c>
    </row>
    <row r="65" spans="1:11" x14ac:dyDescent="0.3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>
        <f>2017-transport[[#This Row],[Rok_produkcji]]</f>
        <v>6</v>
      </c>
      <c r="H65">
        <f>transport[[#This Row],[Cena_zakupu]]*transport[[#This Row],[2017]]*0.05</f>
        <v>63000</v>
      </c>
      <c r="I65">
        <f>TRUNC(transport[[#This Row],[Przebieg]]/100000)</f>
        <v>7</v>
      </c>
      <c r="J65">
        <f>0.02*transport[[#This Row],[prebieg w 100 000]]*transport[[#This Row],[Cena_zakupu]]</f>
        <v>29400.000000000004</v>
      </c>
      <c r="K65" s="3">
        <f>transport[[#This Row],[Cena_zakupu]]-transport[[#This Row],[uplyw]]-transport[[#This Row],[zuzycie]]</f>
        <v>117600</v>
      </c>
    </row>
    <row r="66" spans="1:11" x14ac:dyDescent="0.3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>
        <f>2017-transport[[#This Row],[Rok_produkcji]]</f>
        <v>6</v>
      </c>
      <c r="H66">
        <f>transport[[#This Row],[Cena_zakupu]]*transport[[#This Row],[2017]]*0.05</f>
        <v>63000</v>
      </c>
      <c r="I66">
        <f>TRUNC(transport[[#This Row],[Przebieg]]/100000)</f>
        <v>6</v>
      </c>
      <c r="J66">
        <f>0.02*transport[[#This Row],[prebieg w 100 000]]*transport[[#This Row],[Cena_zakupu]]</f>
        <v>25200</v>
      </c>
      <c r="K66" s="3">
        <f>transport[[#This Row],[Cena_zakupu]]-transport[[#This Row],[uplyw]]-transport[[#This Row],[zuzycie]]</f>
        <v>121800</v>
      </c>
    </row>
    <row r="67" spans="1:11" x14ac:dyDescent="0.3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>
        <f>2017-transport[[#This Row],[Rok_produkcji]]</f>
        <v>6</v>
      </c>
      <c r="H67">
        <f>transport[[#This Row],[Cena_zakupu]]*transport[[#This Row],[2017]]*0.05</f>
        <v>63000</v>
      </c>
      <c r="I67">
        <f>TRUNC(transport[[#This Row],[Przebieg]]/100000)</f>
        <v>6</v>
      </c>
      <c r="J67">
        <f>0.02*transport[[#This Row],[prebieg w 100 000]]*transport[[#This Row],[Cena_zakupu]]</f>
        <v>25200</v>
      </c>
      <c r="K67" s="3">
        <f>transport[[#This Row],[Cena_zakupu]]-transport[[#This Row],[uplyw]]-transport[[#This Row],[zuzycie]]</f>
        <v>121800</v>
      </c>
    </row>
    <row r="68" spans="1:11" x14ac:dyDescent="0.3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>
        <f>2017-transport[[#This Row],[Rok_produkcji]]</f>
        <v>6</v>
      </c>
      <c r="H68">
        <f>transport[[#This Row],[Cena_zakupu]]*transport[[#This Row],[2017]]*0.05</f>
        <v>66000</v>
      </c>
      <c r="I68">
        <f>TRUNC(transport[[#This Row],[Przebieg]]/100000)</f>
        <v>7</v>
      </c>
      <c r="J68">
        <f>0.02*transport[[#This Row],[prebieg w 100 000]]*transport[[#This Row],[Cena_zakupu]]</f>
        <v>30800.000000000004</v>
      </c>
      <c r="K68" s="3">
        <f>transport[[#This Row],[Cena_zakupu]]-transport[[#This Row],[uplyw]]-transport[[#This Row],[zuzycie]]</f>
        <v>123200</v>
      </c>
    </row>
    <row r="69" spans="1:11" x14ac:dyDescent="0.3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>
        <f>2017-transport[[#This Row],[Rok_produkcji]]</f>
        <v>6</v>
      </c>
      <c r="H69">
        <f>transport[[#This Row],[Cena_zakupu]]*transport[[#This Row],[2017]]*0.05</f>
        <v>66000</v>
      </c>
      <c r="I69">
        <f>TRUNC(transport[[#This Row],[Przebieg]]/100000)</f>
        <v>6</v>
      </c>
      <c r="J69">
        <f>0.02*transport[[#This Row],[prebieg w 100 000]]*transport[[#This Row],[Cena_zakupu]]</f>
        <v>26400</v>
      </c>
      <c r="K69" s="3">
        <f>transport[[#This Row],[Cena_zakupu]]-transport[[#This Row],[uplyw]]-transport[[#This Row],[zuzycie]]</f>
        <v>127600</v>
      </c>
    </row>
    <row r="70" spans="1:11" x14ac:dyDescent="0.3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>
        <f>2017-transport[[#This Row],[Rok_produkcji]]</f>
        <v>6</v>
      </c>
      <c r="H70">
        <f>transport[[#This Row],[Cena_zakupu]]*transport[[#This Row],[2017]]*0.05</f>
        <v>58902</v>
      </c>
      <c r="I70">
        <f>TRUNC(transport[[#This Row],[Przebieg]]/100000)</f>
        <v>1</v>
      </c>
      <c r="J70">
        <f>0.02*transport[[#This Row],[prebieg w 100 000]]*transport[[#This Row],[Cena_zakupu]]</f>
        <v>3926.8</v>
      </c>
      <c r="K70" s="3">
        <f>transport[[#This Row],[Cena_zakupu]]-transport[[#This Row],[uplyw]]-transport[[#This Row],[zuzycie]]</f>
        <v>133511.20000000001</v>
      </c>
    </row>
    <row r="71" spans="1:11" x14ac:dyDescent="0.3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>
        <f>2017-transport[[#This Row],[Rok_produkcji]]</f>
        <v>6</v>
      </c>
      <c r="H71">
        <f>transport[[#This Row],[Cena_zakupu]]*transport[[#This Row],[2017]]*0.05</f>
        <v>73500</v>
      </c>
      <c r="I71">
        <f>TRUNC(transport[[#This Row],[Przebieg]]/100000)</f>
        <v>7</v>
      </c>
      <c r="J71">
        <f>0.02*transport[[#This Row],[prebieg w 100 000]]*transport[[#This Row],[Cena_zakupu]]</f>
        <v>34300</v>
      </c>
      <c r="K71" s="3">
        <f>transport[[#This Row],[Cena_zakupu]]-transport[[#This Row],[uplyw]]-transport[[#This Row],[zuzycie]]</f>
        <v>137200</v>
      </c>
    </row>
    <row r="72" spans="1:11" x14ac:dyDescent="0.3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>
        <f>2017-transport[[#This Row],[Rok_produkcji]]</f>
        <v>6</v>
      </c>
      <c r="H72">
        <f>transport[[#This Row],[Cena_zakupu]]*transport[[#This Row],[2017]]*0.05</f>
        <v>73500</v>
      </c>
      <c r="I72">
        <f>TRUNC(transport[[#This Row],[Przebieg]]/100000)</f>
        <v>6</v>
      </c>
      <c r="J72">
        <f>0.02*transport[[#This Row],[prebieg w 100 000]]*transport[[#This Row],[Cena_zakupu]]</f>
        <v>29400</v>
      </c>
      <c r="K72" s="3">
        <f>transport[[#This Row],[Cena_zakupu]]-transport[[#This Row],[uplyw]]-transport[[#This Row],[zuzycie]]</f>
        <v>142100</v>
      </c>
    </row>
    <row r="73" spans="1:11" x14ac:dyDescent="0.3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>
        <f>2017-transport[[#This Row],[Rok_produkcji]]</f>
        <v>6</v>
      </c>
      <c r="H73">
        <f>transport[[#This Row],[Cena_zakupu]]*transport[[#This Row],[2017]]*0.05</f>
        <v>73500</v>
      </c>
      <c r="I73">
        <f>TRUNC(transport[[#This Row],[Przebieg]]/100000)</f>
        <v>6</v>
      </c>
      <c r="J73">
        <f>0.02*transport[[#This Row],[prebieg w 100 000]]*transport[[#This Row],[Cena_zakupu]]</f>
        <v>29400</v>
      </c>
      <c r="K73" s="3">
        <f>transport[[#This Row],[Cena_zakupu]]-transport[[#This Row],[uplyw]]-transport[[#This Row],[zuzycie]]</f>
        <v>142100</v>
      </c>
    </row>
    <row r="74" spans="1:11" x14ac:dyDescent="0.3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>
        <f>2017-transport[[#This Row],[Rok_produkcji]]</f>
        <v>6</v>
      </c>
      <c r="H74">
        <f>transport[[#This Row],[Cena_zakupu]]*transport[[#This Row],[2017]]*0.05</f>
        <v>73500</v>
      </c>
      <c r="I74">
        <f>TRUNC(transport[[#This Row],[Przebieg]]/100000)</f>
        <v>6</v>
      </c>
      <c r="J74">
        <f>0.02*transport[[#This Row],[prebieg w 100 000]]*transport[[#This Row],[Cena_zakupu]]</f>
        <v>29400</v>
      </c>
      <c r="K74" s="3">
        <f>transport[[#This Row],[Cena_zakupu]]-transport[[#This Row],[uplyw]]-transport[[#This Row],[zuzycie]]</f>
        <v>142100</v>
      </c>
    </row>
    <row r="75" spans="1:11" x14ac:dyDescent="0.3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>
        <f>2017-transport[[#This Row],[Rok_produkcji]]</f>
        <v>6</v>
      </c>
      <c r="H75">
        <f>transport[[#This Row],[Cena_zakupu]]*transport[[#This Row],[2017]]*0.05</f>
        <v>73500</v>
      </c>
      <c r="I75">
        <f>TRUNC(transport[[#This Row],[Przebieg]]/100000)</f>
        <v>6</v>
      </c>
      <c r="J75">
        <f>0.02*transport[[#This Row],[prebieg w 100 000]]*transport[[#This Row],[Cena_zakupu]]</f>
        <v>29400</v>
      </c>
      <c r="K75" s="3">
        <f>transport[[#This Row],[Cena_zakupu]]-transport[[#This Row],[uplyw]]-transport[[#This Row],[zuzycie]]</f>
        <v>142100</v>
      </c>
    </row>
    <row r="76" spans="1:11" x14ac:dyDescent="0.3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>
        <f>2017-transport[[#This Row],[Rok_produkcji]]</f>
        <v>6</v>
      </c>
      <c r="H76">
        <f>transport[[#This Row],[Cena_zakupu]]*transport[[#This Row],[2017]]*0.05</f>
        <v>73500</v>
      </c>
      <c r="I76">
        <f>TRUNC(transport[[#This Row],[Przebieg]]/100000)</f>
        <v>5</v>
      </c>
      <c r="J76">
        <f>0.02*transport[[#This Row],[prebieg w 100 000]]*transport[[#This Row],[Cena_zakupu]]</f>
        <v>24500</v>
      </c>
      <c r="K76" s="3">
        <f>transport[[#This Row],[Cena_zakupu]]-transport[[#This Row],[uplyw]]-transport[[#This Row],[zuzycie]]</f>
        <v>147000</v>
      </c>
    </row>
    <row r="77" spans="1:11" x14ac:dyDescent="0.3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>
        <f>2017-transport[[#This Row],[Rok_produkcji]]</f>
        <v>5</v>
      </c>
      <c r="H77">
        <f>transport[[#This Row],[Cena_zakupu]]*transport[[#This Row],[2017]]*0.05</f>
        <v>9957.5</v>
      </c>
      <c r="I77">
        <f>TRUNC(transport[[#This Row],[Przebieg]]/100000)</f>
        <v>3</v>
      </c>
      <c r="J77">
        <f>0.02*transport[[#This Row],[prebieg w 100 000]]*transport[[#This Row],[Cena_zakupu]]</f>
        <v>2389.7999999999997</v>
      </c>
      <c r="K77" s="3">
        <f>transport[[#This Row],[Cena_zakupu]]-transport[[#This Row],[uplyw]]-transport[[#This Row],[zuzycie]]</f>
        <v>27482.7</v>
      </c>
    </row>
    <row r="78" spans="1:11" x14ac:dyDescent="0.3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>
        <f>2017-transport[[#This Row],[Rok_produkcji]]</f>
        <v>5</v>
      </c>
      <c r="H78">
        <f>transport[[#This Row],[Cena_zakupu]]*transport[[#This Row],[2017]]*0.05</f>
        <v>12200</v>
      </c>
      <c r="I78">
        <f>TRUNC(transport[[#This Row],[Przebieg]]/100000)</f>
        <v>2</v>
      </c>
      <c r="J78">
        <f>0.02*transport[[#This Row],[prebieg w 100 000]]*transport[[#This Row],[Cena_zakupu]]</f>
        <v>1952</v>
      </c>
      <c r="K78" s="3">
        <f>transport[[#This Row],[Cena_zakupu]]-transport[[#This Row],[uplyw]]-transport[[#This Row],[zuzycie]]</f>
        <v>34648</v>
      </c>
    </row>
    <row r="79" spans="1:11" x14ac:dyDescent="0.3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>
        <f>2017-transport[[#This Row],[Rok_produkcji]]</f>
        <v>5</v>
      </c>
      <c r="H79">
        <f>transport[[#This Row],[Cena_zakupu]]*transport[[#This Row],[2017]]*0.05</f>
        <v>14750</v>
      </c>
      <c r="I79">
        <f>TRUNC(transport[[#This Row],[Przebieg]]/100000)</f>
        <v>3</v>
      </c>
      <c r="J79">
        <f>0.02*transport[[#This Row],[prebieg w 100 000]]*transport[[#This Row],[Cena_zakupu]]</f>
        <v>3540</v>
      </c>
      <c r="K79" s="3">
        <f>transport[[#This Row],[Cena_zakupu]]-transport[[#This Row],[uplyw]]-transport[[#This Row],[zuzycie]]</f>
        <v>40710</v>
      </c>
    </row>
    <row r="80" spans="1:11" x14ac:dyDescent="0.3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>
        <f>2017-transport[[#This Row],[Rok_produkcji]]</f>
        <v>5</v>
      </c>
      <c r="H80">
        <f>transport[[#This Row],[Cena_zakupu]]*transport[[#This Row],[2017]]*0.05</f>
        <v>19000</v>
      </c>
      <c r="I80">
        <f>TRUNC(transport[[#This Row],[Przebieg]]/100000)</f>
        <v>8</v>
      </c>
      <c r="J80">
        <f>0.02*transport[[#This Row],[prebieg w 100 000]]*transport[[#This Row],[Cena_zakupu]]</f>
        <v>12160</v>
      </c>
      <c r="K80" s="3">
        <f>transport[[#This Row],[Cena_zakupu]]-transport[[#This Row],[uplyw]]-transport[[#This Row],[zuzycie]]</f>
        <v>44840</v>
      </c>
    </row>
    <row r="81" spans="1:11" x14ac:dyDescent="0.3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>
        <f>2017-transport[[#This Row],[Rok_produkcji]]</f>
        <v>5</v>
      </c>
      <c r="H81">
        <f>transport[[#This Row],[Cena_zakupu]]*transport[[#This Row],[2017]]*0.05</f>
        <v>21783.25</v>
      </c>
      <c r="I81">
        <f>TRUNC(transport[[#This Row],[Przebieg]]/100000)</f>
        <v>3</v>
      </c>
      <c r="J81">
        <f>0.02*transport[[#This Row],[prebieg w 100 000]]*transport[[#This Row],[Cena_zakupu]]</f>
        <v>5227.9799999999996</v>
      </c>
      <c r="K81" s="3">
        <f>transport[[#This Row],[Cena_zakupu]]-transport[[#This Row],[uplyw]]-transport[[#This Row],[zuzycie]]</f>
        <v>60121.770000000004</v>
      </c>
    </row>
    <row r="82" spans="1:11" x14ac:dyDescent="0.3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>
        <f>2017-transport[[#This Row],[Rok_produkcji]]</f>
        <v>5</v>
      </c>
      <c r="H82">
        <f>transport[[#This Row],[Cena_zakupu]]*transport[[#This Row],[2017]]*0.05</f>
        <v>27500</v>
      </c>
      <c r="I82">
        <f>TRUNC(transport[[#This Row],[Przebieg]]/100000)</f>
        <v>2</v>
      </c>
      <c r="J82">
        <f>0.02*transport[[#This Row],[prebieg w 100 000]]*transport[[#This Row],[Cena_zakupu]]</f>
        <v>4400</v>
      </c>
      <c r="K82" s="3">
        <f>transport[[#This Row],[Cena_zakupu]]-transport[[#This Row],[uplyw]]-transport[[#This Row],[zuzycie]]</f>
        <v>78100</v>
      </c>
    </row>
    <row r="83" spans="1:11" x14ac:dyDescent="0.3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>
        <f>2017-transport[[#This Row],[Rok_produkcji]]</f>
        <v>5</v>
      </c>
      <c r="H83">
        <f>transport[[#This Row],[Cena_zakupu]]*transport[[#This Row],[2017]]*0.05</f>
        <v>32695</v>
      </c>
      <c r="I83">
        <f>TRUNC(transport[[#This Row],[Przebieg]]/100000)</f>
        <v>3</v>
      </c>
      <c r="J83">
        <f>0.02*transport[[#This Row],[prebieg w 100 000]]*transport[[#This Row],[Cena_zakupu]]</f>
        <v>7846.7999999999993</v>
      </c>
      <c r="K83" s="3">
        <f>transport[[#This Row],[Cena_zakupu]]-transport[[#This Row],[uplyw]]-transport[[#This Row],[zuzycie]]</f>
        <v>90238.2</v>
      </c>
    </row>
    <row r="84" spans="1:11" x14ac:dyDescent="0.3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>
        <f>2017-transport[[#This Row],[Rok_produkcji]]</f>
        <v>5</v>
      </c>
      <c r="H84">
        <f>transport[[#This Row],[Cena_zakupu]]*transport[[#This Row],[2017]]*0.05</f>
        <v>33875.5</v>
      </c>
      <c r="I84">
        <f>TRUNC(transport[[#This Row],[Przebieg]]/100000)</f>
        <v>2</v>
      </c>
      <c r="J84">
        <f>0.02*transport[[#This Row],[prebieg w 100 000]]*transport[[#This Row],[Cena_zakupu]]</f>
        <v>5420.08</v>
      </c>
      <c r="K84" s="3">
        <f>transport[[#This Row],[Cena_zakupu]]-transport[[#This Row],[uplyw]]-transport[[#This Row],[zuzycie]]</f>
        <v>96206.42</v>
      </c>
    </row>
    <row r="85" spans="1:11" x14ac:dyDescent="0.3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>
        <f>2017-transport[[#This Row],[Rok_produkcji]]</f>
        <v>5</v>
      </c>
      <c r="H85">
        <f>transport[[#This Row],[Cena_zakupu]]*transport[[#This Row],[2017]]*0.05</f>
        <v>36250</v>
      </c>
      <c r="I85">
        <f>TRUNC(transport[[#This Row],[Przebieg]]/100000)</f>
        <v>3</v>
      </c>
      <c r="J85">
        <f>0.02*transport[[#This Row],[prebieg w 100 000]]*transport[[#This Row],[Cena_zakupu]]</f>
        <v>8700</v>
      </c>
      <c r="K85" s="3">
        <f>transport[[#This Row],[Cena_zakupu]]-transport[[#This Row],[uplyw]]-transport[[#This Row],[zuzycie]]</f>
        <v>100050</v>
      </c>
    </row>
    <row r="86" spans="1:11" x14ac:dyDescent="0.3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>
        <f>2017-transport[[#This Row],[Rok_produkcji]]</f>
        <v>5</v>
      </c>
      <c r="H86">
        <f>transport[[#This Row],[Cena_zakupu]]*transport[[#This Row],[2017]]*0.05</f>
        <v>36250</v>
      </c>
      <c r="I86">
        <f>TRUNC(transport[[#This Row],[Przebieg]]/100000)</f>
        <v>3</v>
      </c>
      <c r="J86">
        <f>0.02*transport[[#This Row],[prebieg w 100 000]]*transport[[#This Row],[Cena_zakupu]]</f>
        <v>8700</v>
      </c>
      <c r="K86" s="3">
        <f>transport[[#This Row],[Cena_zakupu]]-transport[[#This Row],[uplyw]]-transport[[#This Row],[zuzycie]]</f>
        <v>100050</v>
      </c>
    </row>
    <row r="87" spans="1:11" x14ac:dyDescent="0.3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>
        <f>2017-transport[[#This Row],[Rok_produkcji]]</f>
        <v>5</v>
      </c>
      <c r="H87">
        <f>transport[[#This Row],[Cena_zakupu]]*transport[[#This Row],[2017]]*0.05</f>
        <v>40950</v>
      </c>
      <c r="I87">
        <f>TRUNC(transport[[#This Row],[Przebieg]]/100000)</f>
        <v>3</v>
      </c>
      <c r="J87">
        <f>0.02*transport[[#This Row],[prebieg w 100 000]]*transport[[#This Row],[Cena_zakupu]]</f>
        <v>9828</v>
      </c>
      <c r="K87" s="3">
        <f>transport[[#This Row],[Cena_zakupu]]-transport[[#This Row],[uplyw]]-transport[[#This Row],[zuzycie]]</f>
        <v>113022</v>
      </c>
    </row>
    <row r="88" spans="1:11" x14ac:dyDescent="0.3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>
        <f>2017-transport[[#This Row],[Rok_produkcji]]</f>
        <v>5</v>
      </c>
      <c r="H88">
        <f>transport[[#This Row],[Cena_zakupu]]*transport[[#This Row],[2017]]*0.05</f>
        <v>45750</v>
      </c>
      <c r="I88">
        <f>TRUNC(transport[[#This Row],[Przebieg]]/100000)</f>
        <v>5</v>
      </c>
      <c r="J88">
        <f>0.02*transport[[#This Row],[prebieg w 100 000]]*transport[[#This Row],[Cena_zakupu]]</f>
        <v>18300</v>
      </c>
      <c r="K88" s="3">
        <f>transport[[#This Row],[Cena_zakupu]]-transport[[#This Row],[uplyw]]-transport[[#This Row],[zuzycie]]</f>
        <v>118950</v>
      </c>
    </row>
    <row r="89" spans="1:11" x14ac:dyDescent="0.3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>
        <f>2017-transport[[#This Row],[Rok_produkcji]]</f>
        <v>5</v>
      </c>
      <c r="H89">
        <f>transport[[#This Row],[Cena_zakupu]]*transport[[#This Row],[2017]]*0.05</f>
        <v>45750</v>
      </c>
      <c r="I89">
        <f>TRUNC(transport[[#This Row],[Przebieg]]/100000)</f>
        <v>5</v>
      </c>
      <c r="J89">
        <f>0.02*transport[[#This Row],[prebieg w 100 000]]*transport[[#This Row],[Cena_zakupu]]</f>
        <v>18300</v>
      </c>
      <c r="K89" s="3">
        <f>transport[[#This Row],[Cena_zakupu]]-transport[[#This Row],[uplyw]]-transport[[#This Row],[zuzycie]]</f>
        <v>118950</v>
      </c>
    </row>
    <row r="90" spans="1:11" x14ac:dyDescent="0.3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>
        <f>2017-transport[[#This Row],[Rok_produkcji]]</f>
        <v>5</v>
      </c>
      <c r="H90">
        <f>transport[[#This Row],[Cena_zakupu]]*transport[[#This Row],[2017]]*0.05</f>
        <v>45750</v>
      </c>
      <c r="I90">
        <f>TRUNC(transport[[#This Row],[Przebieg]]/100000)</f>
        <v>4</v>
      </c>
      <c r="J90">
        <f>0.02*transport[[#This Row],[prebieg w 100 000]]*transport[[#This Row],[Cena_zakupu]]</f>
        <v>14640</v>
      </c>
      <c r="K90" s="3">
        <f>transport[[#This Row],[Cena_zakupu]]-transport[[#This Row],[uplyw]]-transport[[#This Row],[zuzycie]]</f>
        <v>122610</v>
      </c>
    </row>
    <row r="91" spans="1:11" x14ac:dyDescent="0.3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>
        <f>2017-transport[[#This Row],[Rok_produkcji]]</f>
        <v>5</v>
      </c>
      <c r="H91">
        <f>transport[[#This Row],[Cena_zakupu]]*transport[[#This Row],[2017]]*0.05</f>
        <v>45750</v>
      </c>
      <c r="I91">
        <f>TRUNC(transport[[#This Row],[Przebieg]]/100000)</f>
        <v>4</v>
      </c>
      <c r="J91">
        <f>0.02*transport[[#This Row],[prebieg w 100 000]]*transport[[#This Row],[Cena_zakupu]]</f>
        <v>14640</v>
      </c>
      <c r="K91" s="3">
        <f>transport[[#This Row],[Cena_zakupu]]-transport[[#This Row],[uplyw]]-transport[[#This Row],[zuzycie]]</f>
        <v>122610</v>
      </c>
    </row>
    <row r="92" spans="1:11" x14ac:dyDescent="0.3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>
        <f>2017-transport[[#This Row],[Rok_produkcji]]</f>
        <v>5</v>
      </c>
      <c r="H92">
        <f>transport[[#This Row],[Cena_zakupu]]*transport[[#This Row],[2017]]*0.05</f>
        <v>45750</v>
      </c>
      <c r="I92">
        <f>TRUNC(transport[[#This Row],[Przebieg]]/100000)</f>
        <v>4</v>
      </c>
      <c r="J92">
        <f>0.02*transport[[#This Row],[prebieg w 100 000]]*transport[[#This Row],[Cena_zakupu]]</f>
        <v>14640</v>
      </c>
      <c r="K92" s="3">
        <f>transport[[#This Row],[Cena_zakupu]]-transport[[#This Row],[uplyw]]-transport[[#This Row],[zuzycie]]</f>
        <v>122610</v>
      </c>
    </row>
    <row r="93" spans="1:11" x14ac:dyDescent="0.3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>
        <f>2017-transport[[#This Row],[Rok_produkcji]]</f>
        <v>5</v>
      </c>
      <c r="H93">
        <f>transport[[#This Row],[Cena_zakupu]]*transport[[#This Row],[2017]]*0.05</f>
        <v>52500</v>
      </c>
      <c r="I93">
        <f>TRUNC(transport[[#This Row],[Przebieg]]/100000)</f>
        <v>5</v>
      </c>
      <c r="J93">
        <f>0.02*transport[[#This Row],[prebieg w 100 000]]*transport[[#This Row],[Cena_zakupu]]</f>
        <v>21000</v>
      </c>
      <c r="K93" s="3">
        <f>transport[[#This Row],[Cena_zakupu]]-transport[[#This Row],[uplyw]]-transport[[#This Row],[zuzycie]]</f>
        <v>136500</v>
      </c>
    </row>
    <row r="94" spans="1:11" x14ac:dyDescent="0.3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>
        <f>2017-transport[[#This Row],[Rok_produkcji]]</f>
        <v>5</v>
      </c>
      <c r="H94">
        <f>transport[[#This Row],[Cena_zakupu]]*transport[[#This Row],[2017]]*0.05</f>
        <v>49092.5</v>
      </c>
      <c r="I94">
        <f>TRUNC(transport[[#This Row],[Przebieg]]/100000)</f>
        <v>2</v>
      </c>
      <c r="J94">
        <f>0.02*transport[[#This Row],[prebieg w 100 000]]*transport[[#This Row],[Cena_zakupu]]</f>
        <v>7854.8</v>
      </c>
      <c r="K94" s="3">
        <f>transport[[#This Row],[Cena_zakupu]]-transport[[#This Row],[uplyw]]-transport[[#This Row],[zuzycie]]</f>
        <v>139422.70000000001</v>
      </c>
    </row>
    <row r="95" spans="1:11" x14ac:dyDescent="0.3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>
        <f>2017-transport[[#This Row],[Rok_produkcji]]</f>
        <v>5</v>
      </c>
      <c r="H95">
        <f>transport[[#This Row],[Cena_zakupu]]*transport[[#This Row],[2017]]*0.05</f>
        <v>52500</v>
      </c>
      <c r="I95">
        <f>TRUNC(transport[[#This Row],[Przebieg]]/100000)</f>
        <v>4</v>
      </c>
      <c r="J95">
        <f>0.02*transport[[#This Row],[prebieg w 100 000]]*transport[[#This Row],[Cena_zakupu]]</f>
        <v>16800</v>
      </c>
      <c r="K95" s="3">
        <f>transport[[#This Row],[Cena_zakupu]]-transport[[#This Row],[uplyw]]-transport[[#This Row],[zuzycie]]</f>
        <v>140700</v>
      </c>
    </row>
    <row r="96" spans="1:11" x14ac:dyDescent="0.3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>
        <f>2017-transport[[#This Row],[Rok_produkcji]]</f>
        <v>5</v>
      </c>
      <c r="H96">
        <f>transport[[#This Row],[Cena_zakupu]]*transport[[#This Row],[2017]]*0.05</f>
        <v>52575</v>
      </c>
      <c r="I96">
        <f>TRUNC(transport[[#This Row],[Przebieg]]/100000)</f>
        <v>4</v>
      </c>
      <c r="J96">
        <f>0.02*transport[[#This Row],[prebieg w 100 000]]*transport[[#This Row],[Cena_zakupu]]</f>
        <v>16824</v>
      </c>
      <c r="K96" s="3">
        <f>transport[[#This Row],[Cena_zakupu]]-transport[[#This Row],[uplyw]]-transport[[#This Row],[zuzycie]]</f>
        <v>140901</v>
      </c>
    </row>
    <row r="97" spans="1:11" x14ac:dyDescent="0.3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>
        <f>2017-transport[[#This Row],[Rok_produkcji]]</f>
        <v>5</v>
      </c>
      <c r="H97">
        <f>transport[[#This Row],[Cena_zakupu]]*transport[[#This Row],[2017]]*0.05</f>
        <v>57750</v>
      </c>
      <c r="I97">
        <f>TRUNC(transport[[#This Row],[Przebieg]]/100000)</f>
        <v>4</v>
      </c>
      <c r="J97">
        <f>0.02*transport[[#This Row],[prebieg w 100 000]]*transport[[#This Row],[Cena_zakupu]]</f>
        <v>18480</v>
      </c>
      <c r="K97" s="3">
        <f>transport[[#This Row],[Cena_zakupu]]-transport[[#This Row],[uplyw]]-transport[[#This Row],[zuzycie]]</f>
        <v>154770</v>
      </c>
    </row>
    <row r="98" spans="1:11" x14ac:dyDescent="0.3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>
        <f>2017-transport[[#This Row],[Rok_produkcji]]</f>
        <v>5</v>
      </c>
      <c r="H98">
        <f>transport[[#This Row],[Cena_zakupu]]*transport[[#This Row],[2017]]*0.05</f>
        <v>60000</v>
      </c>
      <c r="I98">
        <f>TRUNC(transport[[#This Row],[Przebieg]]/100000)</f>
        <v>3</v>
      </c>
      <c r="J98">
        <f>0.02*transport[[#This Row],[prebieg w 100 000]]*transport[[#This Row],[Cena_zakupu]]</f>
        <v>14400</v>
      </c>
      <c r="K98" s="3">
        <f>transport[[#This Row],[Cena_zakupu]]-transport[[#This Row],[uplyw]]-transport[[#This Row],[zuzycie]]</f>
        <v>165600</v>
      </c>
    </row>
    <row r="99" spans="1:11" x14ac:dyDescent="0.3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>
        <f>2017-transport[[#This Row],[Rok_produkcji]]</f>
        <v>5</v>
      </c>
      <c r="H99">
        <f>transport[[#This Row],[Cena_zakupu]]*transport[[#This Row],[2017]]*0.05</f>
        <v>60000</v>
      </c>
      <c r="I99">
        <f>TRUNC(transport[[#This Row],[Przebieg]]/100000)</f>
        <v>3</v>
      </c>
      <c r="J99">
        <f>0.02*transport[[#This Row],[prebieg w 100 000]]*transport[[#This Row],[Cena_zakupu]]</f>
        <v>14400</v>
      </c>
      <c r="K99" s="3">
        <f>transport[[#This Row],[Cena_zakupu]]-transport[[#This Row],[uplyw]]-transport[[#This Row],[zuzycie]]</f>
        <v>165600</v>
      </c>
    </row>
    <row r="100" spans="1:11" x14ac:dyDescent="0.3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>
        <f>2017-transport[[#This Row],[Rok_produkcji]]</f>
        <v>5</v>
      </c>
      <c r="H100">
        <f>transport[[#This Row],[Cena_zakupu]]*transport[[#This Row],[2017]]*0.05</f>
        <v>60000</v>
      </c>
      <c r="I100">
        <f>TRUNC(transport[[#This Row],[Przebieg]]/100000)</f>
        <v>2</v>
      </c>
      <c r="J100">
        <f>0.02*transport[[#This Row],[prebieg w 100 000]]*transport[[#This Row],[Cena_zakupu]]</f>
        <v>9600</v>
      </c>
      <c r="K100" s="3">
        <f>transport[[#This Row],[Cena_zakupu]]-transport[[#This Row],[uplyw]]-transport[[#This Row],[zuzycie]]</f>
        <v>170400</v>
      </c>
    </row>
    <row r="101" spans="1:11" x14ac:dyDescent="0.3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>
        <f>2017-transport[[#This Row],[Rok_produkcji]]</f>
        <v>5</v>
      </c>
      <c r="H101">
        <f>transport[[#This Row],[Cena_zakupu]]*transport[[#This Row],[2017]]*0.05</f>
        <v>60000</v>
      </c>
      <c r="I101">
        <f>TRUNC(transport[[#This Row],[Przebieg]]/100000)</f>
        <v>2</v>
      </c>
      <c r="J101">
        <f>0.02*transport[[#This Row],[prebieg w 100 000]]*transport[[#This Row],[Cena_zakupu]]</f>
        <v>9600</v>
      </c>
      <c r="K101" s="3">
        <f>transport[[#This Row],[Cena_zakupu]]-transport[[#This Row],[uplyw]]-transport[[#This Row],[zuzycie]]</f>
        <v>170400</v>
      </c>
    </row>
    <row r="102" spans="1:11" x14ac:dyDescent="0.3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>
        <f>2017-transport[[#This Row],[Rok_produkcji]]</f>
        <v>5</v>
      </c>
      <c r="H102">
        <f>transport[[#This Row],[Cena_zakupu]]*transport[[#This Row],[2017]]*0.05</f>
        <v>60000</v>
      </c>
      <c r="I102">
        <f>TRUNC(transport[[#This Row],[Przebieg]]/100000)</f>
        <v>1</v>
      </c>
      <c r="J102">
        <f>0.02*transport[[#This Row],[prebieg w 100 000]]*transport[[#This Row],[Cena_zakupu]]</f>
        <v>4800</v>
      </c>
      <c r="K102" s="3">
        <f>transport[[#This Row],[Cena_zakupu]]-transport[[#This Row],[uplyw]]-transport[[#This Row],[zuzycie]]</f>
        <v>175200</v>
      </c>
    </row>
    <row r="103" spans="1:11" x14ac:dyDescent="0.3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>
        <f>2017-transport[[#This Row],[Rok_produkcji]]</f>
        <v>5</v>
      </c>
      <c r="H103">
        <f>transport[[#This Row],[Cena_zakupu]]*transport[[#This Row],[2017]]*0.05</f>
        <v>72500</v>
      </c>
      <c r="I103">
        <f>TRUNC(transport[[#This Row],[Przebieg]]/100000)</f>
        <v>1</v>
      </c>
      <c r="J103">
        <f>0.02*transport[[#This Row],[prebieg w 100 000]]*transport[[#This Row],[Cena_zakupu]]</f>
        <v>5800</v>
      </c>
      <c r="K103" s="3">
        <f>transport[[#This Row],[Cena_zakupu]]-transport[[#This Row],[uplyw]]-transport[[#This Row],[zuzycie]]</f>
        <v>211700</v>
      </c>
    </row>
    <row r="104" spans="1:11" x14ac:dyDescent="0.3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>
        <f>2017-transport[[#This Row],[Rok_produkcji]]</f>
        <v>4</v>
      </c>
      <c r="H104">
        <f>transport[[#This Row],[Cena_zakupu]]*transport[[#This Row],[2017]]*0.05</f>
        <v>9560</v>
      </c>
      <c r="I104">
        <f>TRUNC(transport[[#This Row],[Przebieg]]/100000)</f>
        <v>2</v>
      </c>
      <c r="J104">
        <f>0.02*transport[[#This Row],[prebieg w 100 000]]*transport[[#This Row],[Cena_zakupu]]</f>
        <v>1912</v>
      </c>
      <c r="K104" s="3">
        <f>transport[[#This Row],[Cena_zakupu]]-transport[[#This Row],[uplyw]]-transport[[#This Row],[zuzycie]]</f>
        <v>36328</v>
      </c>
    </row>
    <row r="105" spans="1:11" x14ac:dyDescent="0.3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>
        <f>2017-transport[[#This Row],[Rok_produkcji]]</f>
        <v>4</v>
      </c>
      <c r="H105">
        <f>transport[[#This Row],[Cena_zakupu]]*transport[[#This Row],[2017]]*0.05</f>
        <v>16000</v>
      </c>
      <c r="I105">
        <f>TRUNC(transport[[#This Row],[Przebieg]]/100000)</f>
        <v>3</v>
      </c>
      <c r="J105">
        <f>0.02*transport[[#This Row],[prebieg w 100 000]]*transport[[#This Row],[Cena_zakupu]]</f>
        <v>4800</v>
      </c>
      <c r="K105" s="3">
        <f>transport[[#This Row],[Cena_zakupu]]-transport[[#This Row],[uplyw]]-transport[[#This Row],[zuzycie]]</f>
        <v>59200</v>
      </c>
    </row>
    <row r="106" spans="1:11" x14ac:dyDescent="0.3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>
        <f>2017-transport[[#This Row],[Rok_produkcji]]</f>
        <v>4</v>
      </c>
      <c r="H106">
        <f>transport[[#This Row],[Cena_zakupu]]*transport[[#This Row],[2017]]*0.05</f>
        <v>16000</v>
      </c>
      <c r="I106">
        <f>TRUNC(transport[[#This Row],[Przebieg]]/100000)</f>
        <v>2</v>
      </c>
      <c r="J106">
        <f>0.02*transport[[#This Row],[prebieg w 100 000]]*transport[[#This Row],[Cena_zakupu]]</f>
        <v>3200</v>
      </c>
      <c r="K106" s="3">
        <f>transport[[#This Row],[Cena_zakupu]]-transport[[#This Row],[uplyw]]-transport[[#This Row],[zuzycie]]</f>
        <v>60800</v>
      </c>
    </row>
    <row r="107" spans="1:11" x14ac:dyDescent="0.3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>
        <f>2017-transport[[#This Row],[Rok_produkcji]]</f>
        <v>4</v>
      </c>
      <c r="H107">
        <f>transport[[#This Row],[Cena_zakupu]]*transport[[#This Row],[2017]]*0.05</f>
        <v>18600</v>
      </c>
      <c r="I107">
        <f>TRUNC(transport[[#This Row],[Przebieg]]/100000)</f>
        <v>1</v>
      </c>
      <c r="J107">
        <f>0.02*transport[[#This Row],[prebieg w 100 000]]*transport[[#This Row],[Cena_zakupu]]</f>
        <v>1860</v>
      </c>
      <c r="K107" s="3">
        <f>transport[[#This Row],[Cena_zakupu]]-transport[[#This Row],[uplyw]]-transport[[#This Row],[zuzycie]]</f>
        <v>72540</v>
      </c>
    </row>
    <row r="108" spans="1:11" x14ac:dyDescent="0.3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>
        <f>2017-transport[[#This Row],[Rok_produkcji]]</f>
        <v>4</v>
      </c>
      <c r="H108">
        <f>transport[[#This Row],[Cena_zakupu]]*transport[[#This Row],[2017]]*0.05</f>
        <v>27200</v>
      </c>
      <c r="I108">
        <f>TRUNC(transport[[#This Row],[Przebieg]]/100000)</f>
        <v>2</v>
      </c>
      <c r="J108">
        <f>0.02*transport[[#This Row],[prebieg w 100 000]]*transport[[#This Row],[Cena_zakupu]]</f>
        <v>5440</v>
      </c>
      <c r="K108" s="3">
        <f>transport[[#This Row],[Cena_zakupu]]-transport[[#This Row],[uplyw]]-transport[[#This Row],[zuzycie]]</f>
        <v>103360</v>
      </c>
    </row>
    <row r="109" spans="1:11" x14ac:dyDescent="0.3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>
        <f>2017-transport[[#This Row],[Rok_produkcji]]</f>
        <v>4</v>
      </c>
      <c r="H109">
        <f>transport[[#This Row],[Cena_zakupu]]*transport[[#This Row],[2017]]*0.05</f>
        <v>31600</v>
      </c>
      <c r="I109">
        <f>TRUNC(transport[[#This Row],[Przebieg]]/100000)</f>
        <v>4</v>
      </c>
      <c r="J109">
        <f>0.02*transport[[#This Row],[prebieg w 100 000]]*transport[[#This Row],[Cena_zakupu]]</f>
        <v>12640</v>
      </c>
      <c r="K109" s="3">
        <f>transport[[#This Row],[Cena_zakupu]]-transport[[#This Row],[uplyw]]-transport[[#This Row],[zuzycie]]</f>
        <v>113760</v>
      </c>
    </row>
    <row r="110" spans="1:11" x14ac:dyDescent="0.3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>
        <f>2017-transport[[#This Row],[Rok_produkcji]]</f>
        <v>4</v>
      </c>
      <c r="H110">
        <f>transport[[#This Row],[Cena_zakupu]]*transport[[#This Row],[2017]]*0.05</f>
        <v>48000</v>
      </c>
      <c r="I110">
        <f>TRUNC(transport[[#This Row],[Przebieg]]/100000)</f>
        <v>3</v>
      </c>
      <c r="J110">
        <f>0.02*transport[[#This Row],[prebieg w 100 000]]*transport[[#This Row],[Cena_zakupu]]</f>
        <v>14400</v>
      </c>
      <c r="K110" s="3">
        <f>transport[[#This Row],[Cena_zakupu]]-transport[[#This Row],[uplyw]]-transport[[#This Row],[zuzycie]]</f>
        <v>177600</v>
      </c>
    </row>
    <row r="111" spans="1:11" x14ac:dyDescent="0.3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>
        <f>2017-transport[[#This Row],[Rok_produkcji]]</f>
        <v>4</v>
      </c>
      <c r="H111">
        <f>transport[[#This Row],[Cena_zakupu]]*transport[[#This Row],[2017]]*0.05</f>
        <v>48000</v>
      </c>
      <c r="I111">
        <f>TRUNC(transport[[#This Row],[Przebieg]]/100000)</f>
        <v>2</v>
      </c>
      <c r="J111">
        <f>0.02*transport[[#This Row],[prebieg w 100 000]]*transport[[#This Row],[Cena_zakupu]]</f>
        <v>9600</v>
      </c>
      <c r="K111" s="3">
        <f>transport[[#This Row],[Cena_zakupu]]-transport[[#This Row],[uplyw]]-transport[[#This Row],[zuzycie]]</f>
        <v>182400</v>
      </c>
    </row>
    <row r="112" spans="1:11" x14ac:dyDescent="0.3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>
        <f>2017-transport[[#This Row],[Rok_produkcji]]</f>
        <v>4</v>
      </c>
      <c r="H112">
        <f>transport[[#This Row],[Cena_zakupu]]*transport[[#This Row],[2017]]*0.05</f>
        <v>48000</v>
      </c>
      <c r="I112">
        <f>TRUNC(transport[[#This Row],[Przebieg]]/100000)</f>
        <v>2</v>
      </c>
      <c r="J112">
        <f>0.02*transport[[#This Row],[prebieg w 100 000]]*transport[[#This Row],[Cena_zakupu]]</f>
        <v>9600</v>
      </c>
      <c r="K112" s="3">
        <f>transport[[#This Row],[Cena_zakupu]]-transport[[#This Row],[uplyw]]-transport[[#This Row],[zuzycie]]</f>
        <v>182400</v>
      </c>
    </row>
    <row r="113" spans="1:11" x14ac:dyDescent="0.3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>
        <f>2017-transport[[#This Row],[Rok_produkcji]]</f>
        <v>4</v>
      </c>
      <c r="H113">
        <f>transport[[#This Row],[Cena_zakupu]]*transport[[#This Row],[2017]]*0.05</f>
        <v>48000</v>
      </c>
      <c r="I113">
        <f>TRUNC(transport[[#This Row],[Przebieg]]/100000)</f>
        <v>2</v>
      </c>
      <c r="J113">
        <f>0.02*transport[[#This Row],[prebieg w 100 000]]*transport[[#This Row],[Cena_zakupu]]</f>
        <v>9600</v>
      </c>
      <c r="K113" s="3">
        <f>transport[[#This Row],[Cena_zakupu]]-transport[[#This Row],[uplyw]]-transport[[#This Row],[zuzycie]]</f>
        <v>182400</v>
      </c>
    </row>
    <row r="114" spans="1:11" x14ac:dyDescent="0.3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>
        <f>2017-transport[[#This Row],[Rok_produkcji]]</f>
        <v>4</v>
      </c>
      <c r="H114">
        <f>transport[[#This Row],[Cena_zakupu]]*transport[[#This Row],[2017]]*0.05</f>
        <v>48000</v>
      </c>
      <c r="I114">
        <f>TRUNC(transport[[#This Row],[Przebieg]]/100000)</f>
        <v>2</v>
      </c>
      <c r="J114">
        <f>0.02*transport[[#This Row],[prebieg w 100 000]]*transport[[#This Row],[Cena_zakupu]]</f>
        <v>9600</v>
      </c>
      <c r="K114" s="3">
        <f>transport[[#This Row],[Cena_zakupu]]-transport[[#This Row],[uplyw]]-transport[[#This Row],[zuzycie]]</f>
        <v>182400</v>
      </c>
    </row>
    <row r="115" spans="1:11" x14ac:dyDescent="0.3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>
        <f>2017-transport[[#This Row],[Rok_produkcji]]</f>
        <v>4</v>
      </c>
      <c r="H115">
        <f>transport[[#This Row],[Cena_zakupu]]*transport[[#This Row],[2017]]*0.05</f>
        <v>48000</v>
      </c>
      <c r="I115">
        <f>TRUNC(transport[[#This Row],[Przebieg]]/100000)</f>
        <v>2</v>
      </c>
      <c r="J115">
        <f>0.02*transport[[#This Row],[prebieg w 100 000]]*transport[[#This Row],[Cena_zakupu]]</f>
        <v>9600</v>
      </c>
      <c r="K115" s="3">
        <f>transport[[#This Row],[Cena_zakupu]]-transport[[#This Row],[uplyw]]-transport[[#This Row],[zuzycie]]</f>
        <v>182400</v>
      </c>
    </row>
    <row r="116" spans="1:11" x14ac:dyDescent="0.3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>
        <f>2017-transport[[#This Row],[Rok_produkcji]]</f>
        <v>4</v>
      </c>
      <c r="H116">
        <f>transport[[#This Row],[Cena_zakupu]]*transport[[#This Row],[2017]]*0.05</f>
        <v>48000</v>
      </c>
      <c r="I116">
        <f>TRUNC(transport[[#This Row],[Przebieg]]/100000)</f>
        <v>1</v>
      </c>
      <c r="J116">
        <f>0.02*transport[[#This Row],[prebieg w 100 000]]*transport[[#This Row],[Cena_zakupu]]</f>
        <v>4800</v>
      </c>
      <c r="K116" s="3">
        <f>transport[[#This Row],[Cena_zakupu]]-transport[[#This Row],[uplyw]]-transport[[#This Row],[zuzycie]]</f>
        <v>187200</v>
      </c>
    </row>
    <row r="117" spans="1:11" x14ac:dyDescent="0.3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>
        <f>2017-transport[[#This Row],[Rok_produkcji]]</f>
        <v>4</v>
      </c>
      <c r="H117">
        <f>transport[[#This Row],[Cena_zakupu]]*transport[[#This Row],[2017]]*0.05</f>
        <v>48000</v>
      </c>
      <c r="I117">
        <f>TRUNC(transport[[#This Row],[Przebieg]]/100000)</f>
        <v>1</v>
      </c>
      <c r="J117">
        <f>0.02*transport[[#This Row],[prebieg w 100 000]]*transport[[#This Row],[Cena_zakupu]]</f>
        <v>4800</v>
      </c>
      <c r="K117" s="3">
        <f>transport[[#This Row],[Cena_zakupu]]-transport[[#This Row],[uplyw]]-transport[[#This Row],[zuzycie]]</f>
        <v>187200</v>
      </c>
    </row>
    <row r="118" spans="1:11" x14ac:dyDescent="0.3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>
        <f>2017-transport[[#This Row],[Rok_produkcji]]</f>
        <v>4</v>
      </c>
      <c r="H118">
        <f>transport[[#This Row],[Cena_zakupu]]*transport[[#This Row],[2017]]*0.05</f>
        <v>54200</v>
      </c>
      <c r="I118">
        <f>TRUNC(transport[[#This Row],[Przebieg]]/100000)</f>
        <v>1</v>
      </c>
      <c r="J118">
        <f>0.02*transport[[#This Row],[prebieg w 100 000]]*transport[[#This Row],[Cena_zakupu]]</f>
        <v>5420</v>
      </c>
      <c r="K118" s="3">
        <f>transport[[#This Row],[Cena_zakupu]]-transport[[#This Row],[uplyw]]-transport[[#This Row],[zuzycie]]</f>
        <v>211380</v>
      </c>
    </row>
    <row r="119" spans="1:11" x14ac:dyDescent="0.3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>
        <f>2017-transport[[#This Row],[Rok_produkcji]]</f>
        <v>4</v>
      </c>
      <c r="H119">
        <f>transport[[#This Row],[Cena_zakupu]]*transport[[#This Row],[2017]]*0.05</f>
        <v>54200</v>
      </c>
      <c r="I119">
        <f>TRUNC(transport[[#This Row],[Przebieg]]/100000)</f>
        <v>1</v>
      </c>
      <c r="J119">
        <f>0.02*transport[[#This Row],[prebieg w 100 000]]*transport[[#This Row],[Cena_zakupu]]</f>
        <v>5420</v>
      </c>
      <c r="K119" s="3">
        <f>transport[[#This Row],[Cena_zakupu]]-transport[[#This Row],[uplyw]]-transport[[#This Row],[zuzycie]]</f>
        <v>211380</v>
      </c>
    </row>
    <row r="120" spans="1:11" x14ac:dyDescent="0.3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>
        <f>2017-transport[[#This Row],[Rok_produkcji]]</f>
        <v>3</v>
      </c>
      <c r="H120">
        <f>transport[[#This Row],[Cena_zakupu]]*transport[[#This Row],[2017]]*0.05</f>
        <v>14700</v>
      </c>
      <c r="I120">
        <f>TRUNC(transport[[#This Row],[Przebieg]]/100000)</f>
        <v>2</v>
      </c>
      <c r="J120">
        <f>0.02*transport[[#This Row],[prebieg w 100 000]]*transport[[#This Row],[Cena_zakupu]]</f>
        <v>3920</v>
      </c>
      <c r="K120" s="3">
        <f>transport[[#This Row],[Cena_zakupu]]-transport[[#This Row],[uplyw]]-transport[[#This Row],[zuzycie]]</f>
        <v>79380</v>
      </c>
    </row>
    <row r="121" spans="1:11" x14ac:dyDescent="0.3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>
        <f>2017-transport[[#This Row],[Rok_produkcji]]</f>
        <v>3</v>
      </c>
      <c r="H121">
        <f>transport[[#This Row],[Cena_zakupu]]*transport[[#This Row],[2017]]*0.05</f>
        <v>14850</v>
      </c>
      <c r="I121">
        <f>TRUNC(transport[[#This Row],[Przebieg]]/100000)</f>
        <v>2</v>
      </c>
      <c r="J121">
        <f>0.02*transport[[#This Row],[prebieg w 100 000]]*transport[[#This Row],[Cena_zakupu]]</f>
        <v>3960</v>
      </c>
      <c r="K121" s="3">
        <f>transport[[#This Row],[Cena_zakupu]]-transport[[#This Row],[uplyw]]-transport[[#This Row],[zuzycie]]</f>
        <v>80190</v>
      </c>
    </row>
    <row r="122" spans="1:11" x14ac:dyDescent="0.3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>
        <f>2017-transport[[#This Row],[Rok_produkcji]]</f>
        <v>3</v>
      </c>
      <c r="H122">
        <f>transport[[#This Row],[Cena_zakupu]]*transport[[#This Row],[2017]]*0.05</f>
        <v>20475.300000000003</v>
      </c>
      <c r="I122">
        <f>TRUNC(transport[[#This Row],[Przebieg]]/100000)</f>
        <v>2</v>
      </c>
      <c r="J122">
        <f>0.02*transport[[#This Row],[prebieg w 100 000]]*transport[[#This Row],[Cena_zakupu]]</f>
        <v>5460.08</v>
      </c>
      <c r="K122" s="3">
        <f>transport[[#This Row],[Cena_zakupu]]-transport[[#This Row],[uplyw]]-transport[[#This Row],[zuzycie]]</f>
        <v>110566.62</v>
      </c>
    </row>
    <row r="123" spans="1:11" x14ac:dyDescent="0.3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>
        <f>2017-transport[[#This Row],[Rok_produkcji]]</f>
        <v>3</v>
      </c>
      <c r="H123">
        <f>transport[[#This Row],[Cena_zakupu]]*transport[[#This Row],[2017]]*0.05</f>
        <v>25170</v>
      </c>
      <c r="I123">
        <f>TRUNC(transport[[#This Row],[Przebieg]]/100000)</f>
        <v>1</v>
      </c>
      <c r="J123">
        <f>0.02*transport[[#This Row],[prebieg w 100 000]]*transport[[#This Row],[Cena_zakupu]]</f>
        <v>3356</v>
      </c>
      <c r="K123" s="3">
        <f>transport[[#This Row],[Cena_zakupu]]-transport[[#This Row],[uplyw]]-transport[[#This Row],[zuzycie]]</f>
        <v>139274</v>
      </c>
    </row>
    <row r="124" spans="1:11" x14ac:dyDescent="0.3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>
        <f>2017-transport[[#This Row],[Rok_produkcji]]</f>
        <v>3</v>
      </c>
      <c r="H124">
        <f>transport[[#This Row],[Cena_zakupu]]*transport[[#This Row],[2017]]*0.05</f>
        <v>32850</v>
      </c>
      <c r="I124">
        <f>TRUNC(transport[[#This Row],[Przebieg]]/100000)</f>
        <v>1</v>
      </c>
      <c r="J124">
        <f>0.02*transport[[#This Row],[prebieg w 100 000]]*transport[[#This Row],[Cena_zakupu]]</f>
        <v>4380</v>
      </c>
      <c r="K124" s="3">
        <f>transport[[#This Row],[Cena_zakupu]]-transport[[#This Row],[uplyw]]-transport[[#This Row],[zuzycie]]</f>
        <v>181770</v>
      </c>
    </row>
    <row r="125" spans="1:11" x14ac:dyDescent="0.3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>
        <f>2017-transport[[#This Row],[Rok_produkcji]]</f>
        <v>3</v>
      </c>
      <c r="H125">
        <f>transport[[#This Row],[Cena_zakupu]]*transport[[#This Row],[2017]]*0.05</f>
        <v>36000</v>
      </c>
      <c r="I125">
        <f>TRUNC(transport[[#This Row],[Przebieg]]/100000)</f>
        <v>1</v>
      </c>
      <c r="J125">
        <f>0.02*transport[[#This Row],[prebieg w 100 000]]*transport[[#This Row],[Cena_zakupu]]</f>
        <v>4800</v>
      </c>
      <c r="K125" s="3">
        <f>transport[[#This Row],[Cena_zakupu]]-transport[[#This Row],[uplyw]]-transport[[#This Row],[zuzycie]]</f>
        <v>199200</v>
      </c>
    </row>
    <row r="126" spans="1:11" x14ac:dyDescent="0.3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>
        <f>2017-transport[[#This Row],[Rok_produkcji]]</f>
        <v>3</v>
      </c>
      <c r="H126">
        <f>transport[[#This Row],[Cena_zakupu]]*transport[[#This Row],[2017]]*0.05</f>
        <v>36000</v>
      </c>
      <c r="I126">
        <f>TRUNC(transport[[#This Row],[Przebieg]]/100000)</f>
        <v>1</v>
      </c>
      <c r="J126">
        <f>0.02*transport[[#This Row],[prebieg w 100 000]]*transport[[#This Row],[Cena_zakupu]]</f>
        <v>4800</v>
      </c>
      <c r="K126" s="3">
        <f>transport[[#This Row],[Cena_zakupu]]-transport[[#This Row],[uplyw]]-transport[[#This Row],[zuzycie]]</f>
        <v>199200</v>
      </c>
    </row>
    <row r="127" spans="1:11" x14ac:dyDescent="0.3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>
        <f>2017-transport[[#This Row],[Rok_produkcji]]</f>
        <v>3</v>
      </c>
      <c r="H127">
        <f>transport[[#This Row],[Cena_zakupu]]*transport[[#This Row],[2017]]*0.05</f>
        <v>36000</v>
      </c>
      <c r="I127">
        <f>TRUNC(transport[[#This Row],[Przebieg]]/100000)</f>
        <v>1</v>
      </c>
      <c r="J127">
        <f>0.02*transport[[#This Row],[prebieg w 100 000]]*transport[[#This Row],[Cena_zakupu]]</f>
        <v>4800</v>
      </c>
      <c r="K127" s="3">
        <f>transport[[#This Row],[Cena_zakupu]]-transport[[#This Row],[uplyw]]-transport[[#This Row],[zuzycie]]</f>
        <v>199200</v>
      </c>
    </row>
    <row r="128" spans="1:11" x14ac:dyDescent="0.3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>
        <f>2017-transport[[#This Row],[Rok_produkcji]]</f>
        <v>3</v>
      </c>
      <c r="H128">
        <f>transport[[#This Row],[Cena_zakupu]]*transport[[#This Row],[2017]]*0.05</f>
        <v>40500</v>
      </c>
      <c r="I128">
        <f>TRUNC(transport[[#This Row],[Przebieg]]/100000)</f>
        <v>1</v>
      </c>
      <c r="J128">
        <f>0.02*transport[[#This Row],[prebieg w 100 000]]*transport[[#This Row],[Cena_zakupu]]</f>
        <v>5400</v>
      </c>
      <c r="K128" s="3">
        <f>transport[[#This Row],[Cena_zakupu]]-transport[[#This Row],[uplyw]]-transport[[#This Row],[zuzycie]]</f>
        <v>224100</v>
      </c>
    </row>
    <row r="129" spans="1:11" x14ac:dyDescent="0.3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>
        <f>2017-transport[[#This Row],[Rok_produkcji]]</f>
        <v>2</v>
      </c>
      <c r="H129">
        <f>transport[[#This Row],[Cena_zakupu]]*transport[[#This Row],[2017]]*0.05</f>
        <v>21800</v>
      </c>
      <c r="I129">
        <f>TRUNC(transport[[#This Row],[Przebieg]]/100000)</f>
        <v>1</v>
      </c>
      <c r="J129">
        <f>0.02*transport[[#This Row],[prebieg w 100 000]]*transport[[#This Row],[Cena_zakupu]]</f>
        <v>4360</v>
      </c>
      <c r="K129" s="3">
        <f>transport[[#This Row],[Cena_zakupu]]-transport[[#This Row],[uplyw]]-transport[[#This Row],[zuzycie]]</f>
        <v>191840</v>
      </c>
    </row>
    <row r="130" spans="1:11" x14ac:dyDescent="0.3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>2017-transport[[#This Row],[Rok_produkcji]]</f>
        <v>2</v>
      </c>
      <c r="H130">
        <f>transport[[#This Row],[Cena_zakupu]]*transport[[#This Row],[2017]]*0.05</f>
        <v>25800</v>
      </c>
      <c r="I130">
        <f>TRUNC(transport[[#This Row],[Przebieg]]/100000)</f>
        <v>1</v>
      </c>
      <c r="J130">
        <f>0.02*transport[[#This Row],[prebieg w 100 000]]*transport[[#This Row],[Cena_zakupu]]</f>
        <v>5160</v>
      </c>
      <c r="K130" s="3">
        <f>transport[[#This Row],[Cena_zakupu]]-transport[[#This Row],[uplyw]]-transport[[#This Row],[zuzycie]]</f>
        <v>227040</v>
      </c>
    </row>
    <row r="131" spans="1:11" x14ac:dyDescent="0.3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2017-transport[[#This Row],[Rok_produkcji]]</f>
        <v>2</v>
      </c>
      <c r="H131">
        <f>transport[[#This Row],[Cena_zakupu]]*transport[[#This Row],[2017]]*0.05</f>
        <v>36000</v>
      </c>
      <c r="I131">
        <f>TRUNC(transport[[#This Row],[Przebieg]]/100000)</f>
        <v>1</v>
      </c>
      <c r="J131">
        <f>0.02*transport[[#This Row],[prebieg w 100 000]]*transport[[#This Row],[Cena_zakupu]]</f>
        <v>7200</v>
      </c>
      <c r="K131" s="3">
        <f>transport[[#This Row],[Cena_zakupu]]-transport[[#This Row],[uplyw]]-transport[[#This Row],[zuzycie]]</f>
        <v>316800</v>
      </c>
    </row>
    <row r="132" spans="1:11" x14ac:dyDescent="0.3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2017-transport[[#This Row],[Rok_produkcji]]</f>
        <v>2</v>
      </c>
      <c r="H132">
        <f>transport[[#This Row],[Cena_zakupu]]*transport[[#This Row],[2017]]*0.05</f>
        <v>36000</v>
      </c>
      <c r="I132">
        <f>TRUNC(transport[[#This Row],[Przebieg]]/100000)</f>
        <v>1</v>
      </c>
      <c r="J132">
        <f>0.02*transport[[#This Row],[prebieg w 100 000]]*transport[[#This Row],[Cena_zakupu]]</f>
        <v>7200</v>
      </c>
      <c r="K132" s="3">
        <f>transport[[#This Row],[Cena_zakupu]]-transport[[#This Row],[uplyw]]-transport[[#This Row],[zuzycie]]</f>
        <v>316800</v>
      </c>
    </row>
    <row r="133" spans="1:11" x14ac:dyDescent="0.3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2017-transport[[#This Row],[Rok_produkcji]]</f>
        <v>2</v>
      </c>
      <c r="H133">
        <f>transport[[#This Row],[Cena_zakupu]]*transport[[#This Row],[2017]]*0.05</f>
        <v>36000</v>
      </c>
      <c r="I133">
        <f>TRUNC(transport[[#This Row],[Przebieg]]/100000)</f>
        <v>1</v>
      </c>
      <c r="J133">
        <f>0.02*transport[[#This Row],[prebieg w 100 000]]*transport[[#This Row],[Cena_zakupu]]</f>
        <v>7200</v>
      </c>
      <c r="K133" s="3">
        <f>transport[[#This Row],[Cena_zakupu]]-transport[[#This Row],[uplyw]]-transport[[#This Row],[zuzycie]]</f>
        <v>316800</v>
      </c>
    </row>
    <row r="134" spans="1:11" x14ac:dyDescent="0.3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2017-transport[[#This Row],[Rok_produkcji]]</f>
        <v>2</v>
      </c>
      <c r="H134">
        <f>transport[[#This Row],[Cena_zakupu]]*transport[[#This Row],[2017]]*0.05</f>
        <v>36000</v>
      </c>
      <c r="I134">
        <f>TRUNC(transport[[#This Row],[Przebieg]]/100000)</f>
        <v>1</v>
      </c>
      <c r="J134">
        <f>0.02*transport[[#This Row],[prebieg w 100 000]]*transport[[#This Row],[Cena_zakupu]]</f>
        <v>7200</v>
      </c>
      <c r="K134" s="3">
        <f>transport[[#This Row],[Cena_zakupu]]-transport[[#This Row],[uplyw]]-transport[[#This Row],[zuzycie]]</f>
        <v>316800</v>
      </c>
    </row>
    <row r="135" spans="1:11" x14ac:dyDescent="0.3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2017-transport[[#This Row],[Rok_produkcji]]</f>
        <v>2</v>
      </c>
      <c r="H135">
        <f>transport[[#This Row],[Cena_zakupu]]*transport[[#This Row],[2017]]*0.05</f>
        <v>36000</v>
      </c>
      <c r="I135">
        <f>TRUNC(transport[[#This Row],[Przebieg]]/100000)</f>
        <v>1</v>
      </c>
      <c r="J135">
        <f>0.02*transport[[#This Row],[prebieg w 100 000]]*transport[[#This Row],[Cena_zakupu]]</f>
        <v>7200</v>
      </c>
      <c r="K135" s="3">
        <f>transport[[#This Row],[Cena_zakupu]]-transport[[#This Row],[uplyw]]-transport[[#This Row],[zuzycie]]</f>
        <v>316800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r X Z P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r X Z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2 T 1 Q I Y p y L s w E A A C Y O A A A T A B w A R m 9 y b X V s Y X M v U 2 V j d G l v b j E u b S C i G A A o o B Q A A A A A A A A A A A A A A A A A A A A A A A A A A A D t k r 9 u 2 z A Q x u c a 8 D s Q z C I D g t C k i Y c W G g q 5 R T v U S G t 3 S R w I t H R 1 a Z E 8 g T w 1 k Q 0 v e a V M B b o F f q 8 w d R o H c I Y A h T d y I Y 8 f + N 0 f / h w U J N G w 0 W Y / f N f t d D v u p 7 B Q M r L C u B o t s Z Q p o G 6 H + b X + b W 9 v y v U 1 + s v M / U o G W D Q a D E U f p Y I k Q 0 M + c B H P 3 k 6 + O 7 B u o s Q U y s k A X E V Y T x 4 9 E 7 o i 3 o v P B 6 C k l g Q 2 5 a 9 4 z D J U j T Y u 7 c f s g y m w l G a W H h 6 d v I 7 Z 1 w Y J R t Q q S L f H Z I g G L n r x p r Y D P h S z 9 f X t z W U l G b I a y 8 t 2 / c c t 0 L T a R w u J W g L 3 h Y / F 1 L 8 9 t a i 9 0 S c Q p S 8 0 e u w s Z u c P 0 n u l R o V Q w r q U b P M 0 0 Z l 3 M n 5 g y K i t t 5 b j + / Z + o N W b P s Z t D S 5 6 W V n x c s m / C F u J X O Y a S 1 B + G t 4 b G M E V r W K 2 5 N + w y m u L Z V M V c + n V z 4 b 6 x 8 l 9 j r 9 y B k b k C 1 E 1 d b M r D m 1 u Y Q 7 O z 7 9 o 5 6 b d M T + 1 C 5 h K m O 0 + H Q g S O T o S Z L y O 3 k f 7 X 2 7 + O Z S C Y L X q d T v S P D + c p 0 g d 8 C 1 U 0 V G P B 7 I C W X s g 6 0 0 g K 5 C 1 F 7 K O A 1 m B r L 2 Q d R L I C m T t h a x + I C u Q 9 V 9 k 3 Q F Q S w E C L Q A U A A I A C A C t d k 9 U y 8 b / C 6 Q A A A D 2 A A A A E g A A A A A A A A A A A A A A A A A A A A A A Q 2 9 u Z m l n L 1 B h Y 2 t h Z 2 U u e G 1 s U E s B A i 0 A F A A C A A g A r X Z P V A / K 6 a u k A A A A 6 Q A A A B M A A A A A A A A A A A A A A A A A 8 A A A A F t D b 2 5 0 Z W 5 0 X 1 R 5 c G V z X S 5 4 b W x Q S w E C L Q A U A A I A C A C t d k 9 U C G K c i 7 M B A A A m D g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Q Q A A A A A A A D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3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1 V D E z O j E 3 O j U 5 L j g 5 O T U 5 O D J a I i A v P j x F b n R y e S B U e X B l P S J G a W x s Q 2 9 s d W 1 u V H l w Z X M i I F Z h b H V l P S J z Q m d N R E J n T U o i I C 8 + P E V u d H J 5 I F R 5 c G U 9 I k Z p b G x D b 2 x 1 b W 5 O Y W 1 l c y I g V m F s d W U 9 I n N b J n F 1 b 3 Q 7 T W F y a 2 F f a V 9 t b 2 R l b C Z x d W 9 0 O y w m c X V v d D t S b 2 t f c H J v Z H V r Y 2 p p J n F 1 b 3 Q 7 L C Z x d W 9 0 O 0 N l b m F f e m F r d X B 1 J n F 1 b 3 Q 7 L C Z x d W 9 0 O 0 5 y X 3 J l a m V z d H J h Y 3 l q b n k m c X V v d D s s J n F 1 b 3 Q 7 U H J 6 Z W J p Z W c m c X V v d D s s J n F 1 b 3 Q 7 R G F 0 Y V 9 v c 3 R h d G 5 p Z W d v X 3 J l b W 9 u d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n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V Q x M z o x N z o 1 O S 4 4 O T k 1 O T g y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y Y W 5 z c G 9 y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1 V D E z O j E 3 O j U 5 L j g 5 O T U 5 O D J a I i A v P j x F b n R y e S B U e X B l P S J G a W x s Q 2 9 s d W 1 u V H l w Z X M i I F Z h b H V l P S J z Q m d N R E J n T U o i I C 8 + P E V u d H J 5 I F R 5 c G U 9 I k Z p b G x D b 2 x 1 b W 5 O Y W 1 l c y I g V m F s d W U 9 I n N b J n F 1 b 3 Q 7 T W F y a 2 F f a V 9 t b 2 R l b C Z x d W 9 0 O y w m c X V v d D t S b 2 t f c H J v Z H V r Y 2 p p J n F 1 b 3 Q 7 L C Z x d W 9 0 O 0 N l b m F f e m F r d X B 1 J n F 1 b 3 Q 7 L C Z x d W 9 0 O 0 5 y X 3 J l a m V z d H J h Y 3 l q b n k m c X V v d D s s J n F 1 b 3 Q 7 U H J 6 Z W J p Z W c m c X V v d D s s J n F 1 b 3 Q 7 R G F 0 Y V 9 v c 3 R h d G 5 p Z W d v X 3 J l b W 9 u d H U m c X V v d D t d I i A v P j x F b n R y e S B U e X B l P S J G a W x s U 3 R h d H V z I i B W Y W x 1 Z T 0 i c 0 N v b X B s Z X R l I i A v P j x F b n R y e S B U e X B l P S J G a W x s Q 2 9 1 b n Q i I F Z h b H V l P S J s M T M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3 B v c n Q v Q X V 0 b 1 J l b W 9 2 Z W R D b 2 x 1 b W 5 z M S 5 7 T W F y a 2 F f a V 9 t b 2 R l b C w w f S Z x d W 9 0 O y w m c X V v d D t T Z W N 0 a W 9 u M S 9 0 c m F u c 3 B v c n Q v Q X V 0 b 1 J l b W 9 2 Z W R D b 2 x 1 b W 5 z M S 5 7 U m 9 r X 3 B y b 2 R 1 a 2 N q a S w x f S Z x d W 9 0 O y w m c X V v d D t T Z W N 0 a W 9 u M S 9 0 c m F u c 3 B v c n Q v Q X V 0 b 1 J l b W 9 2 Z W R D b 2 x 1 b W 5 z M S 5 7 Q 2 V u Y V 9 6 Y W t 1 c H U s M n 0 m c X V v d D s s J n F 1 b 3 Q 7 U 2 V j d G l v b j E v d H J h b n N w b 3 J 0 L 0 F 1 d G 9 S Z W 1 v d m V k Q 2 9 s d W 1 u c z E u e 0 5 y X 3 J l a m V z d H J h Y 3 l q b n k s M 3 0 m c X V v d D s s J n F 1 b 3 Q 7 U 2 V j d G l v b j E v d H J h b n N w b 3 J 0 L 0 F 1 d G 9 S Z W 1 v d m V k Q 2 9 s d W 1 u c z E u e 1 B y e m V i a W V n L D R 9 J n F 1 b 3 Q 7 L C Z x d W 9 0 O 1 N l Y 3 R p b 2 4 x L 3 R y Y W 5 z c G 9 y d C 9 B d X R v U m V t b 3 Z l Z E N v b H V t b n M x L n t E Y X R h X 2 9 z d G F 0 b m l l Z 2 9 f c m V t b 2 5 0 d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y Y W 5 z c G 9 y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w b 3 J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V U M T M 6 M T c 6 N T k u O D k 5 N T k 4 M l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k Z p b G x D b 3 V u d C I g V m F s d W U 9 I m w x M z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0 c m F u c 3 B v c n Q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y L T E 1 V D E z O j E 3 O j U 5 L j g 5 O T U 5 O D J a I i A v P j x F b n R y e S B U e X B l P S J G a W x s Q 2 9 s d W 1 u V H l w Z X M i I F Z h b H V l P S J z Q m d N R E J n T U o i I C 8 + P E V u d H J 5 I F R 5 c G U 9 I k Z p b G x D b 2 x 1 b W 5 O Y W 1 l c y I g V m F s d W U 9 I n N b J n F 1 b 3 Q 7 T W F y a 2 F f a V 9 t b 2 R l b C Z x d W 9 0 O y w m c X V v d D t S b 2 t f c H J v Z H V r Y 2 p p J n F 1 b 3 Q 7 L C Z x d W 9 0 O 0 N l b m F f e m F r d X B 1 J n F 1 b 3 Q 7 L C Z x d W 9 0 O 0 5 y X 3 J l a m V z d H J h Y 3 l q b n k m c X V v d D s s J n F 1 b 3 Q 7 U H J 6 Z W J p Z W c m c X V v d D s s J n F 1 b 3 Q 7 R G F 0 Y V 9 v c 3 R h d G 5 p Z W d v X 3 J l b W 9 u d H U m c X V v d D t d I i A v P j x F b n R y e S B U e X B l P S J G a W x s U 3 R h d H V z I i B W Y W x 1 Z T 0 i c 0 N v b X B s Z X R l I i A v P j x F b n R y e S B U e X B l P S J G a W x s Q 2 9 1 b n Q i I F Z h b H V l P S J s M T M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n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V Q x M z o x N z o 1 O S 4 4 O T k 1 O T g y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D e + U x 6 G 4 R 7 s T x b J w h C + 5 A A A A A A I A A A A A A B B m A A A A A Q A A I A A A A M X c U l o j b W w / b r e e 3 l 6 x E 6 Y s S 3 0 P H a M X j 6 t v F s M g D p 5 / A A A A A A 6 A A A A A A g A A I A A A A O 5 L a E B O a S K W 1 X I L j Y a P 3 V 5 Z l A L c l s Y r y r D z G 0 r x e H C 5 U A A A A B t n Y T e R f u x B 9 c f 1 4 z + g o t D p 8 i y p s u o 9 w u V A o u i 8 J q V R o b f b g B T g R Q 5 5 h h S o X 4 7 5 v b i v 8 z n t b g 5 Y 8 h T i B 7 c T R h b o K 0 L j y t + f z O B B z X 8 8 C G t s Q A A A A L 9 C 5 4 r x 2 r d 1 j Q 7 W V w N 2 e W 0 B s 6 W E C T C q B j k I 0 O A r h Y A J 0 M 2 I y U 2 J b h p f w I a Z s 0 o w B e 8 8 B 7 E c I s L / N a 2 x A A h r U E 4 = < / D a t a M a s h u p > 
</file>

<file path=customXml/itemProps1.xml><?xml version="1.0" encoding="utf-8"?>
<ds:datastoreItem xmlns:ds="http://schemas.openxmlformats.org/officeDocument/2006/customXml" ds:itemID="{576C2B5C-0A4B-4A61-93AC-049D248F54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4)</vt:lpstr>
      <vt:lpstr>2)</vt:lpstr>
      <vt:lpstr>3)</vt:lpstr>
      <vt:lpstr>1.2)</vt:lpstr>
      <vt:lpstr>1)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2022-02-15T13:16:23Z</dcterms:created>
  <dcterms:modified xsi:type="dcterms:W3CDTF">2022-02-15T13:59:49Z</dcterms:modified>
</cp:coreProperties>
</file>