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kwiecien 2020\zbiornik wody\"/>
    </mc:Choice>
  </mc:AlternateContent>
  <xr:revisionPtr revIDLastSave="0" documentId="13_ncr:1_{ABBD64E6-B0BA-48E6-A95B-FB4AB63793B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ogoda" sheetId="2" r:id="rId1"/>
    <sheet name="WYKRES" sheetId="1" r:id="rId2"/>
    <sheet name="4)" sheetId="3" r:id="rId3"/>
  </sheets>
  <definedNames>
    <definedName name="_xlchart.v1.0" hidden="1">WYKRES!$A$2:$A$184</definedName>
    <definedName name="_xlchart.v1.1" hidden="1">WYKRES!$B$1</definedName>
    <definedName name="_xlchart.v1.2" hidden="1">WYKRES!$B$2:$B$184</definedName>
    <definedName name="_xlchart.v1.3" hidden="1">WYKRES!$A$2:$A$184</definedName>
    <definedName name="_xlchart.v1.4" hidden="1">WYKRES!$B$1</definedName>
    <definedName name="_xlchart.v1.5" hidden="1">WYKRES!$B$2:$B$184</definedName>
    <definedName name="DaneZewnętrzne_1" localSheetId="0" hidden="1">pogoda!$B$1:$C$185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3" l="1"/>
  <c r="J16" i="3"/>
  <c r="J17" i="3"/>
  <c r="J18" i="3"/>
  <c r="J14" i="3"/>
  <c r="H15" i="3"/>
  <c r="H16" i="3"/>
  <c r="H17" i="3"/>
  <c r="H18" i="3"/>
  <c r="H14" i="3"/>
  <c r="G15" i="3"/>
  <c r="G16" i="3"/>
  <c r="G17" i="3"/>
  <c r="G18" i="3"/>
  <c r="G14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M9" i="2"/>
  <c r="M8" i="2"/>
  <c r="M7" i="2"/>
  <c r="F5" i="2"/>
  <c r="F6" i="2"/>
  <c r="F9" i="2"/>
  <c r="F10" i="2"/>
  <c r="F11" i="2"/>
  <c r="F12" i="2"/>
  <c r="F13" i="2"/>
  <c r="F14" i="2"/>
  <c r="F15" i="2"/>
  <c r="F22" i="2"/>
  <c r="F23" i="2"/>
  <c r="F24" i="2"/>
  <c r="F25" i="2"/>
  <c r="F26" i="2"/>
  <c r="F27" i="2"/>
  <c r="F29" i="2"/>
  <c r="F30" i="2"/>
  <c r="F33" i="2"/>
  <c r="F34" i="2"/>
  <c r="F35" i="2"/>
  <c r="F36" i="2"/>
  <c r="F37" i="2"/>
  <c r="F41" i="2"/>
  <c r="F42" i="2"/>
  <c r="F44" i="2"/>
  <c r="F48" i="2"/>
  <c r="F49" i="2"/>
  <c r="F50" i="2"/>
  <c r="F51" i="2"/>
  <c r="F52" i="2"/>
  <c r="F53" i="2"/>
  <c r="F54" i="2"/>
  <c r="F55" i="2"/>
  <c r="F56" i="2"/>
  <c r="F60" i="2"/>
  <c r="F64" i="2"/>
  <c r="F65" i="2"/>
  <c r="F70" i="2"/>
  <c r="F71" i="2"/>
  <c r="F72" i="2"/>
  <c r="F75" i="2"/>
  <c r="F76" i="2"/>
  <c r="F81" i="2"/>
  <c r="F82" i="2"/>
  <c r="F83" i="2"/>
  <c r="F85" i="2"/>
  <c r="F86" i="2"/>
  <c r="F89" i="2"/>
  <c r="F90" i="2"/>
  <c r="F100" i="2"/>
  <c r="F101" i="2"/>
  <c r="F102" i="2"/>
  <c r="F103" i="2"/>
  <c r="F105" i="2"/>
  <c r="F106" i="2"/>
  <c r="F112" i="2"/>
  <c r="F114" i="2"/>
  <c r="F118" i="2"/>
  <c r="F120" i="2"/>
  <c r="F121" i="2"/>
  <c r="F136" i="2"/>
  <c r="F137" i="2"/>
  <c r="F139" i="2"/>
  <c r="F141" i="2"/>
  <c r="F148" i="2"/>
  <c r="F149" i="2"/>
  <c r="F150" i="2"/>
  <c r="F152" i="2"/>
  <c r="F153" i="2"/>
  <c r="F156" i="2"/>
  <c r="F159" i="2"/>
  <c r="F161" i="2"/>
  <c r="F163" i="2"/>
  <c r="F166" i="2"/>
  <c r="F169" i="2"/>
  <c r="F170" i="2"/>
  <c r="F172" i="2"/>
  <c r="F175" i="2"/>
  <c r="F4" i="2"/>
  <c r="F3" i="2"/>
  <c r="D3" i="2"/>
  <c r="H10" i="2"/>
  <c r="H14" i="2"/>
  <c r="H26" i="2"/>
  <c r="H30" i="2"/>
  <c r="H42" i="2"/>
  <c r="H46" i="2"/>
  <c r="H58" i="2"/>
  <c r="H62" i="2"/>
  <c r="H74" i="2"/>
  <c r="H78" i="2"/>
  <c r="H90" i="2"/>
  <c r="H94" i="2"/>
  <c r="H106" i="2"/>
  <c r="H110" i="2"/>
  <c r="H122" i="2"/>
  <c r="H126" i="2"/>
  <c r="H138" i="2"/>
  <c r="H142" i="2"/>
  <c r="H154" i="2"/>
  <c r="H158" i="2"/>
  <c r="H170" i="2"/>
  <c r="H174" i="2"/>
  <c r="H3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H29" i="2" s="1"/>
  <c r="G30" i="2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G43" i="2"/>
  <c r="H43" i="2" s="1"/>
  <c r="G44" i="2"/>
  <c r="H44" i="2" s="1"/>
  <c r="G45" i="2"/>
  <c r="H45" i="2" s="1"/>
  <c r="G46" i="2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G59" i="2"/>
  <c r="H59" i="2" s="1"/>
  <c r="G60" i="2"/>
  <c r="H60" i="2" s="1"/>
  <c r="G61" i="2"/>
  <c r="H61" i="2" s="1"/>
  <c r="G62" i="2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G75" i="2"/>
  <c r="H75" i="2" s="1"/>
  <c r="G76" i="2"/>
  <c r="H76" i="2" s="1"/>
  <c r="G77" i="2"/>
  <c r="H77" i="2" s="1"/>
  <c r="G78" i="2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G91" i="2"/>
  <c r="H91" i="2" s="1"/>
  <c r="G92" i="2"/>
  <c r="H92" i="2" s="1"/>
  <c r="G93" i="2"/>
  <c r="H93" i="2" s="1"/>
  <c r="G94" i="2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G107" i="2"/>
  <c r="H107" i="2" s="1"/>
  <c r="G108" i="2"/>
  <c r="H108" i="2" s="1"/>
  <c r="G109" i="2"/>
  <c r="H109" i="2" s="1"/>
  <c r="G110" i="2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G123" i="2"/>
  <c r="H123" i="2" s="1"/>
  <c r="G124" i="2"/>
  <c r="H124" i="2" s="1"/>
  <c r="G125" i="2"/>
  <c r="H125" i="2" s="1"/>
  <c r="G126" i="2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G139" i="2"/>
  <c r="H139" i="2" s="1"/>
  <c r="G140" i="2"/>
  <c r="H140" i="2" s="1"/>
  <c r="G141" i="2"/>
  <c r="H141" i="2" s="1"/>
  <c r="G142" i="2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G155" i="2"/>
  <c r="H155" i="2" s="1"/>
  <c r="G156" i="2"/>
  <c r="H156" i="2" s="1"/>
  <c r="G157" i="2"/>
  <c r="H157" i="2" s="1"/>
  <c r="G158" i="2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G171" i="2"/>
  <c r="H171" i="2" s="1"/>
  <c r="G172" i="2"/>
  <c r="H172" i="2" s="1"/>
  <c r="G173" i="2"/>
  <c r="H173" i="2" s="1"/>
  <c r="G174" i="2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3" i="2"/>
  <c r="I3" i="2" l="1"/>
  <c r="J3" i="2" s="1"/>
  <c r="D4" i="2" l="1"/>
  <c r="I4" i="2" s="1"/>
  <c r="J4" i="2" s="1"/>
  <c r="D5" i="2" s="1"/>
  <c r="I5" i="2" s="1"/>
  <c r="J5" i="2" s="1"/>
  <c r="D6" i="2" s="1"/>
  <c r="I6" i="2" l="1"/>
  <c r="J6" i="2" s="1"/>
  <c r="F7" i="2" s="1"/>
  <c r="D7" i="2" l="1"/>
  <c r="I7" i="2" l="1"/>
  <c r="J7" i="2" l="1"/>
  <c r="F8" i="2" s="1"/>
  <c r="D8" i="2" l="1"/>
  <c r="I8" i="2" s="1"/>
  <c r="J8" i="2" s="1"/>
  <c r="D9" i="2" l="1"/>
  <c r="I9" i="2" s="1"/>
  <c r="J9" i="2" s="1"/>
  <c r="D10" i="2" s="1"/>
  <c r="I10" i="2" s="1"/>
  <c r="J10" i="2" s="1"/>
  <c r="D11" i="2" s="1"/>
  <c r="I11" i="2" s="1"/>
  <c r="J11" i="2" s="1"/>
  <c r="D12" i="2" s="1"/>
  <c r="I12" i="2" l="1"/>
  <c r="J12" i="2" s="1"/>
  <c r="D13" i="2" s="1"/>
  <c r="I13" i="2" l="1"/>
  <c r="J13" i="2" s="1"/>
  <c r="D14" i="2" s="1"/>
  <c r="I14" i="2" l="1"/>
  <c r="J14" i="2" s="1"/>
  <c r="D15" i="2" s="1"/>
  <c r="I15" i="2" l="1"/>
  <c r="J15" i="2" s="1"/>
  <c r="F16" i="2" s="1"/>
  <c r="D16" i="2" l="1"/>
  <c r="I16" i="2" s="1"/>
  <c r="J16" i="2" s="1"/>
  <c r="F17" i="2" s="1"/>
  <c r="D17" i="2" l="1"/>
  <c r="I17" i="2" s="1"/>
  <c r="J17" i="2" s="1"/>
  <c r="F18" i="2" s="1"/>
  <c r="D18" i="2" l="1"/>
  <c r="I18" i="2" s="1"/>
  <c r="J18" i="2" s="1"/>
  <c r="F19" i="2" s="1"/>
  <c r="D19" i="2" l="1"/>
  <c r="I19" i="2" s="1"/>
  <c r="J19" i="2" s="1"/>
  <c r="F20" i="2" s="1"/>
  <c r="D20" i="2" l="1"/>
  <c r="I20" i="2" l="1"/>
  <c r="J20" i="2" s="1"/>
  <c r="F21" i="2" s="1"/>
  <c r="D21" i="2" l="1"/>
  <c r="I21" i="2" s="1"/>
  <c r="J21" i="2" s="1"/>
  <c r="D22" i="2" l="1"/>
  <c r="I22" i="2" s="1"/>
  <c r="J22" i="2" s="1"/>
  <c r="D23" i="2" l="1"/>
  <c r="I23" i="2" s="1"/>
  <c r="J23" i="2" s="1"/>
  <c r="D24" i="2" s="1"/>
  <c r="I24" i="2" s="1"/>
  <c r="J24" i="2" s="1"/>
  <c r="D25" i="2" s="1"/>
  <c r="I25" i="2" s="1"/>
  <c r="J25" i="2" s="1"/>
  <c r="D26" i="2" s="1"/>
  <c r="I26" i="2" l="1"/>
  <c r="J26" i="2" s="1"/>
  <c r="D27" i="2" s="1"/>
  <c r="I27" i="2" l="1"/>
  <c r="J27" i="2" s="1"/>
  <c r="F28" i="2" s="1"/>
  <c r="D28" i="2" l="1"/>
  <c r="I28" i="2" s="1"/>
  <c r="J28" i="2" s="1"/>
  <c r="D29" i="2" s="1"/>
  <c r="I29" i="2" l="1"/>
  <c r="J29" i="2" s="1"/>
  <c r="D30" i="2" s="1"/>
  <c r="I30" i="2" l="1"/>
  <c r="J30" i="2" s="1"/>
  <c r="F31" i="2" s="1"/>
  <c r="D31" i="2" l="1"/>
  <c r="I31" i="2" s="1"/>
  <c r="J31" i="2" s="1"/>
  <c r="F32" i="2" s="1"/>
  <c r="D32" i="2" l="1"/>
  <c r="I32" i="2" s="1"/>
  <c r="J32" i="2" s="1"/>
  <c r="D33" i="2" s="1"/>
  <c r="I33" i="2" s="1"/>
  <c r="J33" i="2" s="1"/>
  <c r="D34" i="2" s="1"/>
  <c r="I34" i="2" l="1"/>
  <c r="J34" i="2" s="1"/>
  <c r="D35" i="2" s="1"/>
  <c r="I35" i="2" l="1"/>
  <c r="J35" i="2" s="1"/>
  <c r="D36" i="2" s="1"/>
  <c r="I36" i="2" l="1"/>
  <c r="J36" i="2" s="1"/>
  <c r="D37" i="2" s="1"/>
  <c r="I37" i="2" l="1"/>
  <c r="J37" i="2" s="1"/>
  <c r="F38" i="2" s="1"/>
  <c r="D38" i="2" l="1"/>
  <c r="I38" i="2" l="1"/>
  <c r="J38" i="2" s="1"/>
  <c r="F39" i="2" s="1"/>
  <c r="D39" i="2" l="1"/>
  <c r="I39" i="2" s="1"/>
  <c r="J39" i="2" s="1"/>
  <c r="F40" i="2" s="1"/>
  <c r="D40" i="2" l="1"/>
  <c r="I40" i="2" s="1"/>
  <c r="J40" i="2" s="1"/>
  <c r="D41" i="2" s="1"/>
  <c r="I41" i="2" s="1"/>
  <c r="J41" i="2" s="1"/>
  <c r="D42" i="2" s="1"/>
  <c r="I42" i="2" l="1"/>
  <c r="J42" i="2" s="1"/>
  <c r="F43" i="2" s="1"/>
  <c r="D43" i="2" l="1"/>
  <c r="I43" i="2" s="1"/>
  <c r="J43" i="2" s="1"/>
  <c r="D44" i="2" s="1"/>
  <c r="I44" i="2" l="1"/>
  <c r="J44" i="2" s="1"/>
  <c r="F45" i="2" s="1"/>
  <c r="D45" i="2" l="1"/>
  <c r="I45" i="2" s="1"/>
  <c r="J45" i="2" s="1"/>
  <c r="F46" i="2" s="1"/>
  <c r="D46" i="2" l="1"/>
  <c r="I46" i="2" s="1"/>
  <c r="J46" i="2" s="1"/>
  <c r="F47" i="2" s="1"/>
  <c r="D47" i="2" l="1"/>
  <c r="I47" i="2" s="1"/>
  <c r="J47" i="2" s="1"/>
  <c r="D48" i="2" s="1"/>
  <c r="I48" i="2" l="1"/>
  <c r="J48" i="2" s="1"/>
  <c r="D49" i="2" s="1"/>
  <c r="I49" i="2" l="1"/>
  <c r="J49" i="2" s="1"/>
  <c r="D50" i="2" s="1"/>
  <c r="I50" i="2" l="1"/>
  <c r="J50" i="2" s="1"/>
  <c r="D51" i="2" s="1"/>
  <c r="I51" i="2" l="1"/>
  <c r="J51" i="2" s="1"/>
  <c r="D52" i="2" s="1"/>
  <c r="I52" i="2" l="1"/>
  <c r="J52" i="2" s="1"/>
  <c r="D53" i="2" s="1"/>
  <c r="I53" i="2" l="1"/>
  <c r="J53" i="2" s="1"/>
  <c r="D54" i="2" s="1"/>
  <c r="I54" i="2" l="1"/>
  <c r="J54" i="2" s="1"/>
  <c r="D55" i="2" s="1"/>
  <c r="I55" i="2" l="1"/>
  <c r="J55" i="2" s="1"/>
  <c r="D56" i="2" s="1"/>
  <c r="I56" i="2" l="1"/>
  <c r="J56" i="2" s="1"/>
  <c r="F57" i="2" s="1"/>
  <c r="D57" i="2" l="1"/>
  <c r="I57" i="2"/>
  <c r="J57" i="2" s="1"/>
  <c r="F58" i="2" s="1"/>
  <c r="D58" i="2" l="1"/>
  <c r="I58" i="2" l="1"/>
  <c r="J58" i="2" s="1"/>
  <c r="F59" i="2" s="1"/>
  <c r="D59" i="2" l="1"/>
  <c r="I59" i="2"/>
  <c r="J59" i="2" s="1"/>
  <c r="D60" i="2" l="1"/>
  <c r="I60" i="2" s="1"/>
  <c r="J60" i="2" s="1"/>
  <c r="F61" i="2" l="1"/>
  <c r="D61" i="2" s="1"/>
  <c r="I61" i="2" s="1"/>
  <c r="J61" i="2" s="1"/>
  <c r="F62" i="2" s="1"/>
  <c r="D62" i="2" l="1"/>
  <c r="I62" i="2"/>
  <c r="J62" i="2" s="1"/>
  <c r="F63" i="2" l="1"/>
  <c r="D63" i="2" s="1"/>
  <c r="I63" i="2" s="1"/>
  <c r="J63" i="2" s="1"/>
  <c r="D64" i="2" l="1"/>
  <c r="I64" i="2" s="1"/>
  <c r="J64" i="2" s="1"/>
  <c r="D65" i="2" l="1"/>
  <c r="I65" i="2" l="1"/>
  <c r="J65" i="2" s="1"/>
  <c r="F66" i="2" l="1"/>
  <c r="D66" i="2" s="1"/>
  <c r="I66" i="2" s="1"/>
  <c r="J66" i="2" s="1"/>
  <c r="F67" i="2" s="1"/>
  <c r="D67" i="2" l="1"/>
  <c r="I67" i="2" l="1"/>
  <c r="J67" i="2" s="1"/>
  <c r="F68" i="2" s="1"/>
  <c r="D68" i="2" l="1"/>
  <c r="I68" i="2" l="1"/>
  <c r="J68" i="2" s="1"/>
  <c r="F69" i="2" s="1"/>
  <c r="D69" i="2" l="1"/>
  <c r="I69" i="2" s="1"/>
  <c r="J69" i="2" s="1"/>
  <c r="D70" i="2" s="1"/>
  <c r="I70" i="2" s="1"/>
  <c r="J70" i="2" s="1"/>
  <c r="D71" i="2" s="1"/>
  <c r="I71" i="2" s="1"/>
  <c r="J71" i="2" s="1"/>
  <c r="D72" i="2" s="1"/>
  <c r="I72" i="2" l="1"/>
  <c r="J72" i="2" s="1"/>
  <c r="F73" i="2" l="1"/>
  <c r="D73" i="2" s="1"/>
  <c r="I73" i="2" s="1"/>
  <c r="J73" i="2" s="1"/>
  <c r="F74" i="2" s="1"/>
  <c r="D74" i="2" l="1"/>
  <c r="I74" i="2" s="1"/>
  <c r="J74" i="2" s="1"/>
  <c r="D75" i="2" s="1"/>
  <c r="I75" i="2" s="1"/>
  <c r="J75" i="2" s="1"/>
  <c r="D76" i="2" s="1"/>
  <c r="I76" i="2" l="1"/>
  <c r="J76" i="2" s="1"/>
  <c r="F77" i="2" s="1"/>
  <c r="D77" i="2" l="1"/>
  <c r="I77" i="2" l="1"/>
  <c r="J77" i="2" s="1"/>
  <c r="F78" i="2" s="1"/>
  <c r="D78" i="2" l="1"/>
  <c r="I78" i="2" l="1"/>
  <c r="J78" i="2" s="1"/>
  <c r="F79" i="2" s="1"/>
  <c r="D79" i="2" l="1"/>
  <c r="I79" i="2" l="1"/>
  <c r="J79" i="2" s="1"/>
  <c r="F80" i="2" s="1"/>
  <c r="D80" i="2" l="1"/>
  <c r="I80" i="2" s="1"/>
  <c r="J80" i="2" s="1"/>
  <c r="D81" i="2" s="1"/>
  <c r="I81" i="2" s="1"/>
  <c r="J81" i="2" s="1"/>
  <c r="D82" i="2" s="1"/>
  <c r="I82" i="2" s="1"/>
  <c r="J82" i="2" s="1"/>
  <c r="D83" i="2" s="1"/>
  <c r="I83" i="2" l="1"/>
  <c r="J83" i="2" s="1"/>
  <c r="F84" i="2" s="1"/>
  <c r="D84" i="2" l="1"/>
  <c r="I84" i="2" s="1"/>
  <c r="J84" i="2" s="1"/>
  <c r="D85" i="2" s="1"/>
  <c r="I85" i="2" s="1"/>
  <c r="J85" i="2" s="1"/>
  <c r="D86" i="2" s="1"/>
  <c r="I86" i="2" l="1"/>
  <c r="J86" i="2" s="1"/>
  <c r="F87" i="2" s="1"/>
  <c r="D87" i="2" l="1"/>
  <c r="I87" i="2" s="1"/>
  <c r="J87" i="2" s="1"/>
  <c r="F88" i="2" l="1"/>
  <c r="D88" i="2" s="1"/>
  <c r="I88" i="2" s="1"/>
  <c r="J88" i="2" s="1"/>
  <c r="D89" i="2" s="1"/>
  <c r="I89" i="2" s="1"/>
  <c r="J89" i="2" s="1"/>
  <c r="D90" i="2" s="1"/>
  <c r="I90" i="2" s="1"/>
  <c r="J90" i="2" s="1"/>
  <c r="F91" i="2" s="1"/>
  <c r="D91" i="2" l="1"/>
  <c r="I91" i="2" s="1"/>
  <c r="J91" i="2" s="1"/>
  <c r="F92" i="2" l="1"/>
  <c r="D92" i="2" s="1"/>
  <c r="I92" i="2" s="1"/>
  <c r="J92" i="2" s="1"/>
  <c r="F93" i="2" s="1"/>
  <c r="D93" i="2" l="1"/>
  <c r="I93" i="2" s="1"/>
  <c r="J93" i="2" s="1"/>
  <c r="F94" i="2" l="1"/>
  <c r="D94" i="2" s="1"/>
  <c r="I94" i="2" s="1"/>
  <c r="J94" i="2" s="1"/>
  <c r="F95" i="2" s="1"/>
  <c r="D95" i="2" l="1"/>
  <c r="I95" i="2" s="1"/>
  <c r="J95" i="2" s="1"/>
  <c r="F96" i="2" l="1"/>
  <c r="D96" i="2" s="1"/>
  <c r="I96" i="2" s="1"/>
  <c r="J96" i="2" s="1"/>
  <c r="F97" i="2" s="1"/>
  <c r="D97" i="2" l="1"/>
  <c r="I97" i="2"/>
  <c r="J97" i="2" s="1"/>
  <c r="F98" i="2" s="1"/>
  <c r="D98" i="2" l="1"/>
  <c r="I98" i="2"/>
  <c r="J98" i="2" s="1"/>
  <c r="F99" i="2" s="1"/>
  <c r="D99" i="2" l="1"/>
  <c r="I99" i="2" s="1"/>
  <c r="J99" i="2" s="1"/>
  <c r="D100" i="2" s="1"/>
  <c r="I100" i="2" s="1"/>
  <c r="J100" i="2" s="1"/>
  <c r="D101" i="2" s="1"/>
  <c r="I101" i="2" l="1"/>
  <c r="J101" i="2" s="1"/>
  <c r="D102" i="2" s="1"/>
  <c r="I102" i="2" l="1"/>
  <c r="J102" i="2" s="1"/>
  <c r="D103" i="2" s="1"/>
  <c r="I103" i="2" l="1"/>
  <c r="J103" i="2" s="1"/>
  <c r="F104" i="2" s="1"/>
  <c r="D104" i="2" l="1"/>
  <c r="I104" i="2"/>
  <c r="J104" i="2" s="1"/>
  <c r="D105" i="2" s="1"/>
  <c r="I105" i="2" l="1"/>
  <c r="J105" i="2" s="1"/>
  <c r="D106" i="2" s="1"/>
  <c r="I106" i="2" l="1"/>
  <c r="J106" i="2" s="1"/>
  <c r="F107" i="2" s="1"/>
  <c r="D107" i="2" l="1"/>
  <c r="I107" i="2"/>
  <c r="J107" i="2" s="1"/>
  <c r="F108" i="2" s="1"/>
  <c r="D108" i="2" l="1"/>
  <c r="I108" i="2" l="1"/>
  <c r="J108" i="2" s="1"/>
  <c r="F109" i="2" l="1"/>
  <c r="D109" i="2" s="1"/>
  <c r="I109" i="2" s="1"/>
  <c r="J109" i="2" s="1"/>
  <c r="F110" i="2" s="1"/>
  <c r="D110" i="2" l="1"/>
  <c r="I110" i="2" s="1"/>
  <c r="J110" i="2" s="1"/>
  <c r="F111" i="2" s="1"/>
  <c r="D111" i="2" l="1"/>
  <c r="I111" i="2"/>
  <c r="J111" i="2" s="1"/>
  <c r="D112" i="2" s="1"/>
  <c r="I112" i="2" l="1"/>
  <c r="J112" i="2" s="1"/>
  <c r="F113" i="2" s="1"/>
  <c r="D113" i="2" l="1"/>
  <c r="I113" i="2" s="1"/>
  <c r="J113" i="2" s="1"/>
  <c r="D114" i="2" l="1"/>
  <c r="I114" i="2" s="1"/>
  <c r="J114" i="2" s="1"/>
  <c r="F115" i="2" s="1"/>
  <c r="D115" i="2" l="1"/>
  <c r="I115" i="2" l="1"/>
  <c r="J115" i="2" s="1"/>
  <c r="F116" i="2" l="1"/>
  <c r="D116" i="2" s="1"/>
  <c r="I116" i="2" s="1"/>
  <c r="J116" i="2" s="1"/>
  <c r="F117" i="2" l="1"/>
  <c r="D117" i="2" s="1"/>
  <c r="I117" i="2" s="1"/>
  <c r="J117" i="2" s="1"/>
  <c r="D118" i="2" s="1"/>
  <c r="I118" i="2" l="1"/>
  <c r="J118" i="2" s="1"/>
  <c r="F119" i="2" l="1"/>
  <c r="D119" i="2" s="1"/>
  <c r="I119" i="2" s="1"/>
  <c r="J119" i="2" s="1"/>
  <c r="D120" i="2" s="1"/>
  <c r="I120" i="2" s="1"/>
  <c r="J120" i="2" s="1"/>
  <c r="D121" i="2" s="1"/>
  <c r="I121" i="2" s="1"/>
  <c r="J121" i="2" s="1"/>
  <c r="F122" i="2" s="1"/>
  <c r="D122" i="2" l="1"/>
  <c r="I122" i="2" s="1"/>
  <c r="J122" i="2" s="1"/>
  <c r="F123" i="2" l="1"/>
  <c r="D123" i="2" s="1"/>
  <c r="I123" i="2" s="1"/>
  <c r="J123" i="2" s="1"/>
  <c r="F124" i="2" s="1"/>
  <c r="D124" i="2" l="1"/>
  <c r="I124" i="2" s="1"/>
  <c r="J124" i="2" s="1"/>
  <c r="F125" i="2" s="1"/>
  <c r="D125" i="2" l="1"/>
  <c r="I125" i="2" s="1"/>
  <c r="J125" i="2" s="1"/>
  <c r="F126" i="2" s="1"/>
  <c r="D126" i="2" l="1"/>
  <c r="I126" i="2"/>
  <c r="J126" i="2" s="1"/>
  <c r="F127" i="2" l="1"/>
  <c r="D127" i="2" s="1"/>
  <c r="I127" i="2" s="1"/>
  <c r="J127" i="2" s="1"/>
  <c r="F128" i="2" s="1"/>
  <c r="D128" i="2" l="1"/>
  <c r="I128" i="2" s="1"/>
  <c r="J128" i="2" s="1"/>
  <c r="F129" i="2" l="1"/>
  <c r="D129" i="2" s="1"/>
  <c r="I129" i="2" s="1"/>
  <c r="J129" i="2" s="1"/>
  <c r="F130" i="2" s="1"/>
  <c r="D130" i="2" l="1"/>
  <c r="I130" i="2" s="1"/>
  <c r="J130" i="2" s="1"/>
  <c r="F131" i="2" l="1"/>
  <c r="D131" i="2" s="1"/>
  <c r="I131" i="2" s="1"/>
  <c r="J131" i="2" s="1"/>
  <c r="F132" i="2" s="1"/>
  <c r="D132" i="2" l="1"/>
  <c r="I132" i="2"/>
  <c r="J132" i="2" s="1"/>
  <c r="F133" i="2" s="1"/>
  <c r="D133" i="2" l="1"/>
  <c r="I133" i="2" l="1"/>
  <c r="J133" i="2" s="1"/>
  <c r="F134" i="2" s="1"/>
  <c r="D134" i="2" l="1"/>
  <c r="I134" i="2" l="1"/>
  <c r="J134" i="2" s="1"/>
  <c r="F135" i="2" s="1"/>
  <c r="D135" i="2" l="1"/>
  <c r="I135" i="2" s="1"/>
  <c r="J135" i="2" s="1"/>
  <c r="D136" i="2" l="1"/>
  <c r="I136" i="2" s="1"/>
  <c r="J136" i="2" s="1"/>
  <c r="D137" i="2" l="1"/>
  <c r="I137" i="2" l="1"/>
  <c r="J137" i="2" s="1"/>
  <c r="D138" i="2" l="1"/>
  <c r="I138" i="2" s="1"/>
  <c r="J138" i="2" s="1"/>
  <c r="D139" i="2" s="1"/>
  <c r="I139" i="2" s="1"/>
  <c r="J139" i="2" s="1"/>
  <c r="F140" i="2" s="1"/>
  <c r="F138" i="2"/>
  <c r="D140" i="2" l="1"/>
  <c r="I140" i="2" s="1"/>
  <c r="J140" i="2" s="1"/>
  <c r="D141" i="2" s="1"/>
  <c r="I141" i="2" l="1"/>
  <c r="J141" i="2" s="1"/>
  <c r="F142" i="2" s="1"/>
  <c r="D142" i="2" l="1"/>
  <c r="I142" i="2" l="1"/>
  <c r="J142" i="2" s="1"/>
  <c r="F143" i="2" l="1"/>
  <c r="D143" i="2" s="1"/>
  <c r="I143" i="2" s="1"/>
  <c r="J143" i="2" s="1"/>
  <c r="F144" i="2" s="1"/>
  <c r="D144" i="2" l="1"/>
  <c r="I144" i="2" l="1"/>
  <c r="J144" i="2" s="1"/>
  <c r="F145" i="2" s="1"/>
  <c r="D145" i="2" l="1"/>
  <c r="I145" i="2" s="1"/>
  <c r="J145" i="2" s="1"/>
  <c r="F146" i="2" s="1"/>
  <c r="D146" i="2" l="1"/>
  <c r="I146" i="2" l="1"/>
  <c r="J146" i="2" s="1"/>
  <c r="F147" i="2" s="1"/>
  <c r="D147" i="2" l="1"/>
  <c r="I147" i="2" s="1"/>
  <c r="J147" i="2" s="1"/>
  <c r="D148" i="2" s="1"/>
  <c r="I148" i="2" s="1"/>
  <c r="J148" i="2" s="1"/>
  <c r="D149" i="2" l="1"/>
  <c r="I149" i="2" s="1"/>
  <c r="J149" i="2" s="1"/>
  <c r="D150" i="2" l="1"/>
  <c r="I150" i="2" l="1"/>
  <c r="J150" i="2" s="1"/>
  <c r="F151" i="2" l="1"/>
  <c r="D151" i="2" s="1"/>
  <c r="I151" i="2" s="1"/>
  <c r="J151" i="2" s="1"/>
  <c r="D152" i="2" s="1"/>
  <c r="I152" i="2" s="1"/>
  <c r="J152" i="2" s="1"/>
  <c r="D153" i="2" s="1"/>
  <c r="I153" i="2" l="1"/>
  <c r="J153" i="2" s="1"/>
  <c r="F154" i="2" l="1"/>
  <c r="D154" i="2" s="1"/>
  <c r="I154" i="2" s="1"/>
  <c r="J154" i="2" s="1"/>
  <c r="F155" i="2" s="1"/>
  <c r="D155" i="2" l="1"/>
  <c r="I155" i="2" s="1"/>
  <c r="J155" i="2" s="1"/>
  <c r="D156" i="2" l="1"/>
  <c r="I156" i="2" l="1"/>
  <c r="J156" i="2" s="1"/>
  <c r="F157" i="2" l="1"/>
  <c r="D157" i="2" s="1"/>
  <c r="I157" i="2" s="1"/>
  <c r="J157" i="2" s="1"/>
  <c r="F158" i="2" s="1"/>
  <c r="D158" i="2" l="1"/>
  <c r="I158" i="2" s="1"/>
  <c r="J158" i="2" s="1"/>
  <c r="D159" i="2" s="1"/>
  <c r="I159" i="2" l="1"/>
  <c r="J159" i="2" s="1"/>
  <c r="F160" i="2" s="1"/>
  <c r="D160" i="2" l="1"/>
  <c r="I160" i="2" s="1"/>
  <c r="J160" i="2" s="1"/>
  <c r="D161" i="2" s="1"/>
  <c r="I161" i="2" s="1"/>
  <c r="J161" i="2" s="1"/>
  <c r="F162" i="2" s="1"/>
  <c r="D162" i="2" l="1"/>
  <c r="I162" i="2" s="1"/>
  <c r="J162" i="2" s="1"/>
  <c r="D163" i="2" s="1"/>
  <c r="I163" i="2" l="1"/>
  <c r="J163" i="2" s="1"/>
  <c r="F164" i="2" s="1"/>
  <c r="D164" i="2" l="1"/>
  <c r="I164" i="2" s="1"/>
  <c r="J164" i="2" s="1"/>
  <c r="F165" i="2" s="1"/>
  <c r="D165" i="2" l="1"/>
  <c r="I165" i="2" s="1"/>
  <c r="J165" i="2" s="1"/>
  <c r="D166" i="2" s="1"/>
  <c r="I166" i="2" l="1"/>
  <c r="J166" i="2" s="1"/>
  <c r="F167" i="2" s="1"/>
  <c r="D167" i="2" l="1"/>
  <c r="I167" i="2" l="1"/>
  <c r="J167" i="2" s="1"/>
  <c r="F168" i="2" s="1"/>
  <c r="D168" i="2" l="1"/>
  <c r="I168" i="2" s="1"/>
  <c r="J168" i="2" s="1"/>
  <c r="D169" i="2" s="1"/>
  <c r="I169" i="2" s="1"/>
  <c r="J169" i="2" s="1"/>
  <c r="D170" i="2" s="1"/>
  <c r="I170" i="2" s="1"/>
  <c r="J170" i="2" s="1"/>
  <c r="F171" i="2" s="1"/>
  <c r="D171" i="2" l="1"/>
  <c r="I171" i="2" s="1"/>
  <c r="J171" i="2" s="1"/>
  <c r="D172" i="2" s="1"/>
  <c r="I172" i="2" l="1"/>
  <c r="J172" i="2" s="1"/>
  <c r="F173" i="2" s="1"/>
  <c r="D173" i="2" l="1"/>
  <c r="I173" i="2" l="1"/>
  <c r="J173" i="2" s="1"/>
  <c r="F174" i="2" s="1"/>
  <c r="D174" i="2" l="1"/>
  <c r="I174" i="2" s="1"/>
  <c r="J174" i="2" s="1"/>
  <c r="D175" i="2" s="1"/>
  <c r="I175" i="2" l="1"/>
  <c r="J175" i="2" s="1"/>
  <c r="F176" i="2" s="1"/>
  <c r="D176" i="2" l="1"/>
  <c r="I176" i="2" l="1"/>
  <c r="J176" i="2" l="1"/>
  <c r="F177" i="2" l="1"/>
  <c r="D177" i="2" s="1"/>
  <c r="I177" i="2" s="1"/>
  <c r="J177" i="2" l="1"/>
  <c r="F178" i="2" l="1"/>
  <c r="D178" i="2" s="1"/>
  <c r="I178" i="2" s="1"/>
  <c r="J178" i="2" l="1"/>
  <c r="F179" i="2" l="1"/>
  <c r="D179" i="2" s="1"/>
  <c r="I179" i="2" s="1"/>
  <c r="J179" i="2" l="1"/>
  <c r="F180" i="2" l="1"/>
  <c r="D180" i="2" s="1"/>
  <c r="I180" i="2" s="1"/>
  <c r="J180" i="2" l="1"/>
  <c r="F181" i="2" l="1"/>
  <c r="D181" i="2" s="1"/>
  <c r="I181" i="2" s="1"/>
  <c r="J181" i="2" s="1"/>
  <c r="F182" i="2" l="1"/>
  <c r="D182" i="2" s="1"/>
  <c r="I182" i="2" s="1"/>
  <c r="J182" i="2" s="1"/>
  <c r="F183" i="2" s="1"/>
  <c r="D183" i="2" l="1"/>
  <c r="I183" i="2" l="1"/>
  <c r="J183" i="2" s="1"/>
  <c r="F184" i="2" s="1"/>
  <c r="D184" i="2" l="1"/>
  <c r="I184" i="2"/>
  <c r="J184" i="2" s="1"/>
  <c r="F185" i="2" s="1"/>
  <c r="D185" i="2" l="1"/>
  <c r="I185" i="2"/>
  <c r="L4" i="2" s="1"/>
  <c r="J18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F9384-83D0-4159-AC91-A60EC6466A59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<sst xmlns="http://schemas.openxmlformats.org/spreadsheetml/2006/main" count="42" uniqueCount="28">
  <si>
    <t>temperatura_srednia</t>
  </si>
  <si>
    <t>opady</t>
  </si>
  <si>
    <t>data</t>
  </si>
  <si>
    <t>opad</t>
  </si>
  <si>
    <t>ubytek</t>
  </si>
  <si>
    <t>czy podlewampodlewanie</t>
  </si>
  <si>
    <t>ile podlewam</t>
  </si>
  <si>
    <t>stan zbiornika przed podlaniem</t>
  </si>
  <si>
    <t>ile dolac wody</t>
  </si>
  <si>
    <t>po dolaniu i podlaniu</t>
  </si>
  <si>
    <t>ile dolano</t>
  </si>
  <si>
    <t>1)</t>
  </si>
  <si>
    <t>temp &lt;= 15</t>
  </si>
  <si>
    <t>temp &gt; 15 i opady &lt;=0,6</t>
  </si>
  <si>
    <t>temp &gt;15 i opady &gt; 0,6</t>
  </si>
  <si>
    <t>2)</t>
  </si>
  <si>
    <t>DATA</t>
  </si>
  <si>
    <t>STAN ZBIORNIKA</t>
  </si>
  <si>
    <t>4)</t>
  </si>
  <si>
    <t>Suma końcowa</t>
  </si>
  <si>
    <t>kwi</t>
  </si>
  <si>
    <t>maj</t>
  </si>
  <si>
    <t>cze</t>
  </si>
  <si>
    <t>lip</t>
  </si>
  <si>
    <t>sie</t>
  </si>
  <si>
    <t>wrz</t>
  </si>
  <si>
    <t>miesiac</t>
  </si>
  <si>
    <t>ile dolano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</si>
</sst>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0" borderId="0" xfId="0" applyNumberFormat="1" applyFont="1" applyBorder="1"/>
    <xf numFmtId="0" fontId="1" fillId="3" borderId="2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WYKRES!$B$2:$B$184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7-4F84-A9BD-2EFE231E5D2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221632"/>
        <c:axId val="1343222880"/>
      </c:lineChart>
      <c:dateAx>
        <c:axId val="1343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222880"/>
        <c:crosses val="autoZero"/>
        <c:auto val="1"/>
        <c:lblOffset val="100"/>
        <c:baseTimeUnit val="days"/>
      </c:dateAx>
      <c:valAx>
        <c:axId val="13432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2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166</xdr:row>
      <xdr:rowOff>127000</xdr:rowOff>
    </xdr:from>
    <xdr:to>
      <xdr:col>15</xdr:col>
      <xdr:colOff>571499</xdr:colOff>
      <xdr:row>181</xdr:row>
      <xdr:rowOff>107950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1B0CC1-25C9-2D2D-F91F-9DBCC1BA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3.482216319448" createdVersion="7" refreshedVersion="7" minRefreshableVersion="3" recordCount="183" xr:uid="{370C4F2D-EE48-4118-B029-09FB7CA68881}">
  <cacheSource type="worksheet">
    <worksheetSource ref="A1:B184" sheet="4)"/>
  </cacheSource>
  <cacheFields count="3"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2"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ile dolac wody" numFmtId="0">
      <sharedItems containsSemiMixedTypes="0" containsString="0" containsNumber="1" containsInteger="1" minValue="0" maxValue="24593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13172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13264"/>
  </r>
  <r>
    <x v="67"/>
    <n v="0"/>
  </r>
  <r>
    <x v="68"/>
    <n v="0"/>
  </r>
  <r>
    <x v="69"/>
    <n v="0"/>
  </r>
  <r>
    <x v="70"/>
    <n v="0"/>
  </r>
  <r>
    <x v="71"/>
    <n v="0"/>
  </r>
  <r>
    <x v="72"/>
    <n v="23469"/>
  </r>
  <r>
    <x v="73"/>
    <n v="0"/>
  </r>
  <r>
    <x v="74"/>
    <n v="0"/>
  </r>
  <r>
    <x v="75"/>
    <n v="0"/>
  </r>
  <r>
    <x v="76"/>
    <n v="20423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16777"/>
  </r>
  <r>
    <x v="87"/>
    <n v="0"/>
  </r>
  <r>
    <x v="88"/>
    <n v="0"/>
  </r>
  <r>
    <x v="89"/>
    <n v="0"/>
  </r>
  <r>
    <x v="90"/>
    <n v="15511"/>
  </r>
  <r>
    <x v="91"/>
    <n v="0"/>
  </r>
  <r>
    <x v="92"/>
    <n v="24339"/>
  </r>
  <r>
    <x v="93"/>
    <n v="0"/>
  </r>
  <r>
    <x v="94"/>
    <n v="24370"/>
  </r>
  <r>
    <x v="95"/>
    <n v="0"/>
  </r>
  <r>
    <x v="96"/>
    <n v="24509"/>
  </r>
  <r>
    <x v="97"/>
    <n v="0"/>
  </r>
  <r>
    <x v="98"/>
    <n v="0"/>
  </r>
  <r>
    <x v="99"/>
    <n v="0"/>
  </r>
  <r>
    <x v="100"/>
    <n v="0"/>
  </r>
  <r>
    <x v="101"/>
    <n v="0"/>
  </r>
  <r>
    <x v="102"/>
    <n v="13253"/>
  </r>
  <r>
    <x v="103"/>
    <n v="0"/>
  </r>
  <r>
    <x v="104"/>
    <n v="0"/>
  </r>
  <r>
    <x v="105"/>
    <n v="0"/>
  </r>
  <r>
    <x v="106"/>
    <n v="14959"/>
  </r>
  <r>
    <x v="107"/>
    <n v="0"/>
  </r>
  <r>
    <x v="108"/>
    <n v="24272"/>
  </r>
  <r>
    <x v="109"/>
    <n v="0"/>
  </r>
  <r>
    <x v="110"/>
    <n v="0"/>
  </r>
  <r>
    <x v="111"/>
    <n v="0"/>
  </r>
  <r>
    <x v="112"/>
    <n v="0"/>
  </r>
  <r>
    <x v="113"/>
    <n v="20198"/>
  </r>
  <r>
    <x v="114"/>
    <n v="0"/>
  </r>
  <r>
    <x v="115"/>
    <n v="24367"/>
  </r>
  <r>
    <x v="116"/>
    <n v="0"/>
  </r>
  <r>
    <x v="117"/>
    <n v="23951"/>
  </r>
  <r>
    <x v="118"/>
    <n v="0"/>
  </r>
  <r>
    <x v="119"/>
    <n v="23720"/>
  </r>
  <r>
    <x v="120"/>
    <n v="0"/>
  </r>
  <r>
    <x v="121"/>
    <n v="0"/>
  </r>
  <r>
    <x v="122"/>
    <n v="0"/>
  </r>
  <r>
    <x v="123"/>
    <n v="24335"/>
  </r>
  <r>
    <x v="124"/>
    <n v="0"/>
  </r>
  <r>
    <x v="125"/>
    <n v="24422"/>
  </r>
  <r>
    <x v="126"/>
    <n v="0"/>
  </r>
  <r>
    <x v="127"/>
    <n v="24507"/>
  </r>
  <r>
    <x v="128"/>
    <n v="0"/>
  </r>
  <r>
    <x v="129"/>
    <n v="24484"/>
  </r>
  <r>
    <x v="130"/>
    <n v="0"/>
  </r>
  <r>
    <x v="131"/>
    <n v="24593"/>
  </r>
  <r>
    <x v="132"/>
    <n v="0"/>
  </r>
  <r>
    <x v="133"/>
    <n v="24481"/>
  </r>
  <r>
    <x v="134"/>
    <n v="11580"/>
  </r>
  <r>
    <x v="135"/>
    <n v="23930"/>
  </r>
  <r>
    <x v="136"/>
    <n v="24057"/>
  </r>
  <r>
    <x v="137"/>
    <n v="0"/>
  </r>
  <r>
    <x v="138"/>
    <n v="15891"/>
  </r>
  <r>
    <x v="139"/>
    <n v="0"/>
  </r>
  <r>
    <x v="140"/>
    <n v="23896"/>
  </r>
  <r>
    <x v="141"/>
    <n v="0"/>
  </r>
  <r>
    <x v="142"/>
    <n v="24339"/>
  </r>
  <r>
    <x v="143"/>
    <n v="0"/>
  </r>
  <r>
    <x v="144"/>
    <n v="24315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15269"/>
  </r>
  <r>
    <x v="153"/>
    <n v="0"/>
  </r>
  <r>
    <x v="154"/>
    <n v="0"/>
  </r>
  <r>
    <x v="155"/>
    <n v="23162"/>
  </r>
  <r>
    <x v="156"/>
    <n v="0"/>
  </r>
  <r>
    <x v="157"/>
    <n v="24204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19332"/>
  </r>
  <r>
    <x v="166"/>
    <n v="0"/>
  </r>
  <r>
    <x v="167"/>
    <n v="0"/>
  </r>
  <r>
    <x v="168"/>
    <n v="22128"/>
  </r>
  <r>
    <x v="169"/>
    <n v="0"/>
  </r>
  <r>
    <x v="170"/>
    <n v="23948"/>
  </r>
  <r>
    <x v="171"/>
    <n v="0"/>
  </r>
  <r>
    <x v="172"/>
    <n v="0"/>
  </r>
  <r>
    <x v="173"/>
    <n v="0"/>
  </r>
  <r>
    <x v="174"/>
    <n v="0"/>
  </r>
  <r>
    <x v="175"/>
    <n v="0"/>
  </r>
  <r>
    <x v="176"/>
    <n v="0"/>
  </r>
  <r>
    <x v="177"/>
    <n v="0"/>
  </r>
  <r>
    <x v="178"/>
    <n v="0"/>
  </r>
  <r>
    <x v="179"/>
    <n v="0"/>
  </r>
  <r>
    <x v="180"/>
    <n v="0"/>
  </r>
  <r>
    <x v="181"/>
    <n v="0"/>
  </r>
  <r>
    <x v="18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C0F82-EEB4-452D-9490-53DCFBAD0841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">
  <location ref="E3:F10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ile dolano wod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51C88F9-BEE0-4838-A1B6-1956B1B00B3C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D18A6-7862-4317-8F44-9AEABD30F526}" name="pogoda" displayName="pogoda" ref="B1:J185" tableType="queryTable" totalsRowShown="0">
  <autoFilter ref="B1:J185" xr:uid="{5A8D18A6-7862-4317-8F44-9AEABD30F526}"/>
  <tableColumns count="9">
    <tableColumn id="1" xr3:uid="{5C4CFEDD-BF8A-42C3-B07F-2F243C5E5A77}" uniqueName="1" name="temperatura_srednia" queryTableFieldId="1"/>
    <tableColumn id="2" xr3:uid="{D5D9EDB5-4E31-4E31-8A50-B18C0C4BA586}" uniqueName="2" name="opady" queryTableFieldId="2"/>
    <tableColumn id="3" xr3:uid="{144C550E-CAE0-4A57-8FAE-19E09DB7DD84}" uniqueName="3" name="stan zbiornika przed podlaniem" queryTableFieldId="3"/>
    <tableColumn id="4" xr3:uid="{B6A78310-A698-40AC-974E-F908DA46B040}" uniqueName="4" name="opad" queryTableFieldId="4"/>
    <tableColumn id="5" xr3:uid="{C6E61FA2-398C-42C6-8109-8B5E627B367C}" uniqueName="5" name="ubytek" queryTableFieldId="5"/>
    <tableColumn id="6" xr3:uid="{75B73067-4ADA-4250-82AB-AFC5BDED9D8C}" uniqueName="6" name="czy podlewampodlewanie" queryTableFieldId="6"/>
    <tableColumn id="7" xr3:uid="{02469999-B298-48CF-AEE6-B7649A2472F0}" uniqueName="7" name="ile podlewam" queryTableFieldId="7"/>
    <tableColumn id="8" xr3:uid="{2C52C63C-41CF-4B97-81CD-1258F5604DB7}" uniqueName="8" name="ile dolac wody" queryTableFieldId="8"/>
    <tableColumn id="9" xr3:uid="{FE8AB8CE-0E36-4A00-BCD1-A0A4C7E57F0E}" uniqueName="9" name="po dolaniu i podlaniu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D1C1-DFE7-4AC4-8ABE-71C256D1910F}">
  <dimension ref="A1:M185"/>
  <sheetViews>
    <sheetView zoomScale="70" zoomScaleNormal="70" workbookViewId="0">
      <selection activeCell="L6" sqref="L6:M12"/>
    </sheetView>
  </sheetViews>
  <sheetFormatPr defaultRowHeight="14.5" x14ac:dyDescent="0.35"/>
  <cols>
    <col min="1" max="1" width="9.90625" bestFit="1" customWidth="1"/>
    <col min="2" max="2" width="21.1796875" bestFit="1" customWidth="1"/>
    <col min="3" max="3" width="8.26953125" bestFit="1" customWidth="1"/>
    <col min="12" max="12" width="29.36328125" customWidth="1"/>
  </cols>
  <sheetData>
    <row r="1" spans="1:13" x14ac:dyDescent="0.35">
      <c r="A1" s="4" t="s">
        <v>2</v>
      </c>
      <c r="B1" t="s">
        <v>0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3" x14ac:dyDescent="0.35">
      <c r="A2" s="3">
        <v>42094</v>
      </c>
      <c r="D2">
        <v>25000</v>
      </c>
    </row>
    <row r="3" spans="1:13" x14ac:dyDescent="0.35">
      <c r="A3" s="3">
        <v>42095</v>
      </c>
      <c r="B3">
        <v>4</v>
      </c>
      <c r="C3">
        <v>2</v>
      </c>
      <c r="D3">
        <f>MIN(D2,D2+E3)-pogoda[[#This Row],[ubytek]]</f>
        <v>25000</v>
      </c>
      <c r="E3">
        <f>700*pogoda[[#This Row],[opady]]</f>
        <v>1400</v>
      </c>
      <c r="F3">
        <f>IF(pogoda[[#This Row],[opady]]=0, ROUNDUP(0.03%*POWER(pogoda[[#This Row],[temperatura_srednia]], 1.5)*D2, 0), 0)</f>
        <v>0</v>
      </c>
      <c r="G3">
        <f>IF(AND(pogoda[[#This Row],[temperatura_srednia]]&gt;15, pogoda[[#This Row],[opady]] &lt;=0.6), 1, 0)</f>
        <v>0</v>
      </c>
      <c r="H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">
        <f>IF(pogoda[[#This Row],[stan zbiornika przed podlaniem]]-pogoda[[#This Row],[ile podlewam]] &lt;0, 25000-pogoda[[#This Row],[stan zbiornika przed podlaniem]], 0)</f>
        <v>0</v>
      </c>
      <c r="J3">
        <f>pogoda[[#This Row],[stan zbiornika przed podlaniem]]+pogoda[[#This Row],[ile dolac wody]]-pogoda[[#This Row],[ile podlewam]]</f>
        <v>25000</v>
      </c>
      <c r="L3" t="s">
        <v>10</v>
      </c>
    </row>
    <row r="4" spans="1:13" x14ac:dyDescent="0.35">
      <c r="A4" s="3">
        <v>42096</v>
      </c>
      <c r="B4">
        <v>2</v>
      </c>
      <c r="C4">
        <v>6</v>
      </c>
      <c r="D4">
        <f>MIN(25000,J3+E4)-pogoda[[#This Row],[ubytek]]</f>
        <v>25000</v>
      </c>
      <c r="E4">
        <f>700*pogoda[[#This Row],[opady]]</f>
        <v>4200</v>
      </c>
      <c r="F4">
        <f>IF(pogoda[[#This Row],[opady]]=0, ROUNDUP(0.03%*POWER(pogoda[[#This Row],[temperatura_srednia]], 1.5)*J3, 0), 0)</f>
        <v>0</v>
      </c>
      <c r="G4">
        <f>IF(AND(pogoda[[#This Row],[temperatura_srednia]]&gt;15, pogoda[[#This Row],[opady]] &lt;=0.6), 1, 0)</f>
        <v>0</v>
      </c>
      <c r="H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">
        <f>IF(pogoda[[#This Row],[stan zbiornika przed podlaniem]]-pogoda[[#This Row],[ile podlewam]] &lt;0, 25000-pogoda[[#This Row],[stan zbiornika przed podlaniem]], 0)</f>
        <v>0</v>
      </c>
      <c r="J4">
        <f>pogoda[[#This Row],[stan zbiornika przed podlaniem]]+pogoda[[#This Row],[ile dolac wody]]-pogoda[[#This Row],[ile podlewam]]</f>
        <v>25000</v>
      </c>
      <c r="L4">
        <f>SUM(I3:I185)</f>
        <v>743427</v>
      </c>
    </row>
    <row r="5" spans="1:13" x14ac:dyDescent="0.35">
      <c r="A5" s="3">
        <v>42097</v>
      </c>
      <c r="B5">
        <v>4</v>
      </c>
      <c r="C5">
        <v>1</v>
      </c>
      <c r="D5">
        <f>MIN(25000,J4+E5)-pogoda[[#This Row],[ubytek]]</f>
        <v>25000</v>
      </c>
      <c r="E5">
        <f>700*pogoda[[#This Row],[opady]]</f>
        <v>700</v>
      </c>
      <c r="F5">
        <f>IF(pogoda[[#This Row],[opady]]=0, ROUNDUP(0.03%*POWER(pogoda[[#This Row],[temperatura_srednia]], 1.5)*J4, 0), 0)</f>
        <v>0</v>
      </c>
      <c r="G5">
        <f>IF(AND(pogoda[[#This Row],[temperatura_srednia]]&gt;15, pogoda[[#This Row],[opady]] &lt;=0.6), 1, 0)</f>
        <v>0</v>
      </c>
      <c r="H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">
        <f>IF(pogoda[[#This Row],[stan zbiornika przed podlaniem]]-pogoda[[#This Row],[ile podlewam]] &lt;0, 25000-pogoda[[#This Row],[stan zbiornika przed podlaniem]], 0)</f>
        <v>0</v>
      </c>
      <c r="J5">
        <f>pogoda[[#This Row],[stan zbiornika przed podlaniem]]+pogoda[[#This Row],[ile dolac wody]]-pogoda[[#This Row],[ile podlewam]]</f>
        <v>25000</v>
      </c>
    </row>
    <row r="6" spans="1:13" x14ac:dyDescent="0.35">
      <c r="A6" s="3">
        <v>42098</v>
      </c>
      <c r="B6">
        <v>4</v>
      </c>
      <c r="C6">
        <v>0.8</v>
      </c>
      <c r="D6">
        <f>MIN(25000,J5+E6)-pogoda[[#This Row],[ubytek]]</f>
        <v>25000</v>
      </c>
      <c r="E6">
        <f>700*pogoda[[#This Row],[opady]]</f>
        <v>560</v>
      </c>
      <c r="F6">
        <f>IF(pogoda[[#This Row],[opady]]=0, ROUNDUP(0.03%*POWER(pogoda[[#This Row],[temperatura_srednia]], 1.5)*J5, 0), 0)</f>
        <v>0</v>
      </c>
      <c r="G6">
        <f>IF(AND(pogoda[[#This Row],[temperatura_srednia]]&gt;15, pogoda[[#This Row],[opady]] &lt;=0.6), 1, 0)</f>
        <v>0</v>
      </c>
      <c r="H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">
        <f>IF(pogoda[[#This Row],[stan zbiornika przed podlaniem]]-pogoda[[#This Row],[ile podlewam]] &lt;0, 25000-pogoda[[#This Row],[stan zbiornika przed podlaniem]], 0)</f>
        <v>0</v>
      </c>
      <c r="J6">
        <f>pogoda[[#This Row],[stan zbiornika przed podlaniem]]+pogoda[[#This Row],[ile dolac wody]]-pogoda[[#This Row],[ile podlewam]]</f>
        <v>25000</v>
      </c>
      <c r="L6" t="s">
        <v>11</v>
      </c>
    </row>
    <row r="7" spans="1:13" x14ac:dyDescent="0.35">
      <c r="A7" s="3">
        <v>42099</v>
      </c>
      <c r="B7">
        <v>3</v>
      </c>
      <c r="C7">
        <v>0</v>
      </c>
      <c r="D7">
        <f>MIN(25000,J6+E7)-pogoda[[#This Row],[ubytek]]</f>
        <v>24961</v>
      </c>
      <c r="E7">
        <f>700*pogoda[[#This Row],[opady]]</f>
        <v>0</v>
      </c>
      <c r="F7">
        <f>IF(pogoda[[#This Row],[opady]]=0, ROUNDUP(0.03%*POWER(pogoda[[#This Row],[temperatura_srednia]], 1.5)*J6, 0), 0)</f>
        <v>39</v>
      </c>
      <c r="G7">
        <f>IF(AND(pogoda[[#This Row],[temperatura_srednia]]&gt;15, pogoda[[#This Row],[opady]] &lt;=0.6), 1, 0)</f>
        <v>0</v>
      </c>
      <c r="H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">
        <f>IF(pogoda[[#This Row],[stan zbiornika przed podlaniem]]-pogoda[[#This Row],[ile podlewam]] &lt;0, 25000-pogoda[[#This Row],[stan zbiornika przed podlaniem]], 0)</f>
        <v>0</v>
      </c>
      <c r="J7">
        <f>pogoda[[#This Row],[stan zbiornika przed podlaniem]]+pogoda[[#This Row],[ile dolac wody]]-pogoda[[#This Row],[ile podlewam]]</f>
        <v>24961</v>
      </c>
      <c r="L7" t="s">
        <v>12</v>
      </c>
      <c r="M7">
        <f>COUNTIF(B3:B185, "&lt;=15")</f>
        <v>88</v>
      </c>
    </row>
    <row r="8" spans="1:13" x14ac:dyDescent="0.35">
      <c r="A8" s="3">
        <v>42100</v>
      </c>
      <c r="B8">
        <v>4</v>
      </c>
      <c r="C8">
        <v>0</v>
      </c>
      <c r="D8">
        <f>MIN(25000,J7+E8)-pogoda[[#This Row],[ubytek]]</f>
        <v>24901</v>
      </c>
      <c r="E8">
        <f>700*pogoda[[#This Row],[opady]]</f>
        <v>0</v>
      </c>
      <c r="F8">
        <f>IF(pogoda[[#This Row],[opady]]=0, ROUNDUP(0.03%*POWER(pogoda[[#This Row],[temperatura_srednia]], 1.5)*J7, 0), 0)</f>
        <v>60</v>
      </c>
      <c r="G8">
        <f>IF(AND(pogoda[[#This Row],[temperatura_srednia]]&gt;15, pogoda[[#This Row],[opady]] &lt;=0.6), 1, 0)</f>
        <v>0</v>
      </c>
      <c r="H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">
        <f>IF(pogoda[[#This Row],[stan zbiornika przed podlaniem]]-pogoda[[#This Row],[ile podlewam]] &lt;0, 25000-pogoda[[#This Row],[stan zbiornika przed podlaniem]], 0)</f>
        <v>0</v>
      </c>
      <c r="J8">
        <f>pogoda[[#This Row],[stan zbiornika przed podlaniem]]+pogoda[[#This Row],[ile dolac wody]]-pogoda[[#This Row],[ile podlewam]]</f>
        <v>24901</v>
      </c>
      <c r="L8" t="s">
        <v>13</v>
      </c>
      <c r="M8">
        <f>COUNTIFS(B3:B185, "&gt;15", C3:C185, "&lt;=0,6")</f>
        <v>73</v>
      </c>
    </row>
    <row r="9" spans="1:13" x14ac:dyDescent="0.35">
      <c r="A9" s="3">
        <v>42101</v>
      </c>
      <c r="B9">
        <v>4</v>
      </c>
      <c r="C9">
        <v>1</v>
      </c>
      <c r="D9">
        <f>MIN(25000,J8+E9)-pogoda[[#This Row],[ubytek]]</f>
        <v>25000</v>
      </c>
      <c r="E9">
        <f>700*pogoda[[#This Row],[opady]]</f>
        <v>700</v>
      </c>
      <c r="F9">
        <f>IF(pogoda[[#This Row],[opady]]=0, ROUNDUP(0.03%*POWER(pogoda[[#This Row],[temperatura_srednia]], 1.5)*J8, 0), 0)</f>
        <v>0</v>
      </c>
      <c r="G9">
        <f>IF(AND(pogoda[[#This Row],[temperatura_srednia]]&gt;15, pogoda[[#This Row],[opady]] &lt;=0.6), 1, 0)</f>
        <v>0</v>
      </c>
      <c r="H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9">
        <f>IF(pogoda[[#This Row],[stan zbiornika przed podlaniem]]-pogoda[[#This Row],[ile podlewam]] &lt;0, 25000-pogoda[[#This Row],[stan zbiornika przed podlaniem]], 0)</f>
        <v>0</v>
      </c>
      <c r="J9">
        <f>pogoda[[#This Row],[stan zbiornika przed podlaniem]]+pogoda[[#This Row],[ile dolac wody]]-pogoda[[#This Row],[ile podlewam]]</f>
        <v>25000</v>
      </c>
      <c r="L9" t="s">
        <v>14</v>
      </c>
      <c r="M9">
        <f>COUNTIFS(B3:B185, "&gt;15", C3:C185, "&gt;0,6")</f>
        <v>22</v>
      </c>
    </row>
    <row r="10" spans="1:13" x14ac:dyDescent="0.35">
      <c r="A10" s="3">
        <v>42102</v>
      </c>
      <c r="B10">
        <v>8</v>
      </c>
      <c r="C10">
        <v>1</v>
      </c>
      <c r="D10">
        <f>MIN(25000,J9+E10)-pogoda[[#This Row],[ubytek]]</f>
        <v>25000</v>
      </c>
      <c r="E10">
        <f>700*pogoda[[#This Row],[opady]]</f>
        <v>700</v>
      </c>
      <c r="F10">
        <f>IF(pogoda[[#This Row],[opady]]=0, ROUNDUP(0.03%*POWER(pogoda[[#This Row],[temperatura_srednia]], 1.5)*J9, 0), 0)</f>
        <v>0</v>
      </c>
      <c r="G10">
        <f>IF(AND(pogoda[[#This Row],[temperatura_srednia]]&gt;15, pogoda[[#This Row],[opady]] &lt;=0.6), 1, 0)</f>
        <v>0</v>
      </c>
      <c r="H1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">
        <f>IF(pogoda[[#This Row],[stan zbiornika przed podlaniem]]-pogoda[[#This Row],[ile podlewam]] &lt;0, 25000-pogoda[[#This Row],[stan zbiornika przed podlaniem]], 0)</f>
        <v>0</v>
      </c>
      <c r="J10">
        <f>pogoda[[#This Row],[stan zbiornika przed podlaniem]]+pogoda[[#This Row],[ile dolac wody]]-pogoda[[#This Row],[ile podlewam]]</f>
        <v>25000</v>
      </c>
    </row>
    <row r="11" spans="1:13" x14ac:dyDescent="0.35">
      <c r="A11" s="3">
        <v>42103</v>
      </c>
      <c r="B11">
        <v>6</v>
      </c>
      <c r="C11">
        <v>2</v>
      </c>
      <c r="D11">
        <f>MIN(25000,J10+E11)-pogoda[[#This Row],[ubytek]]</f>
        <v>25000</v>
      </c>
      <c r="E11">
        <f>700*pogoda[[#This Row],[opady]]</f>
        <v>1400</v>
      </c>
      <c r="F11">
        <f>IF(pogoda[[#This Row],[opady]]=0, ROUNDUP(0.03%*POWER(pogoda[[#This Row],[temperatura_srednia]], 1.5)*J10, 0), 0)</f>
        <v>0</v>
      </c>
      <c r="G11">
        <f>IF(AND(pogoda[[#This Row],[temperatura_srednia]]&gt;15, pogoda[[#This Row],[opady]] &lt;=0.6), 1, 0)</f>
        <v>0</v>
      </c>
      <c r="H1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1">
        <f>IF(pogoda[[#This Row],[stan zbiornika przed podlaniem]]-pogoda[[#This Row],[ile podlewam]] &lt;0, 25000-pogoda[[#This Row],[stan zbiornika przed podlaniem]], 0)</f>
        <v>0</v>
      </c>
      <c r="J11">
        <f>pogoda[[#This Row],[stan zbiornika przed podlaniem]]+pogoda[[#This Row],[ile dolac wody]]-pogoda[[#This Row],[ile podlewam]]</f>
        <v>25000</v>
      </c>
      <c r="L11" t="s">
        <v>15</v>
      </c>
    </row>
    <row r="12" spans="1:13" x14ac:dyDescent="0.35">
      <c r="A12" s="3">
        <v>42104</v>
      </c>
      <c r="B12">
        <v>9</v>
      </c>
      <c r="C12">
        <v>2</v>
      </c>
      <c r="D12">
        <f>MIN(25000,J11+E12)-pogoda[[#This Row],[ubytek]]</f>
        <v>25000</v>
      </c>
      <c r="E12">
        <f>700*pogoda[[#This Row],[opady]]</f>
        <v>1400</v>
      </c>
      <c r="F12">
        <f>IF(pogoda[[#This Row],[opady]]=0, ROUNDUP(0.03%*POWER(pogoda[[#This Row],[temperatura_srednia]], 1.5)*J11, 0), 0)</f>
        <v>0</v>
      </c>
      <c r="G12">
        <f>IF(AND(pogoda[[#This Row],[temperatura_srednia]]&gt;15, pogoda[[#This Row],[opady]] &lt;=0.6), 1, 0)</f>
        <v>0</v>
      </c>
      <c r="H1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2">
        <f>IF(pogoda[[#This Row],[stan zbiornika przed podlaniem]]-pogoda[[#This Row],[ile podlewam]] &lt;0, 25000-pogoda[[#This Row],[stan zbiornika przed podlaniem]], 0)</f>
        <v>0</v>
      </c>
      <c r="J12">
        <f>pogoda[[#This Row],[stan zbiornika przed podlaniem]]+pogoda[[#This Row],[ile dolac wody]]-pogoda[[#This Row],[ile podlewam]]</f>
        <v>25000</v>
      </c>
      <c r="L12" s="3">
        <v>42130</v>
      </c>
      <c r="M12">
        <v>13172</v>
      </c>
    </row>
    <row r="13" spans="1:13" x14ac:dyDescent="0.35">
      <c r="A13" s="3">
        <v>42105</v>
      </c>
      <c r="B13">
        <v>12</v>
      </c>
      <c r="C13">
        <v>3</v>
      </c>
      <c r="D13">
        <f>MIN(25000,J12+E13)-pogoda[[#This Row],[ubytek]]</f>
        <v>25000</v>
      </c>
      <c r="E13">
        <f>700*pogoda[[#This Row],[opady]]</f>
        <v>2100</v>
      </c>
      <c r="F13">
        <f>IF(pogoda[[#This Row],[opady]]=0, ROUNDUP(0.03%*POWER(pogoda[[#This Row],[temperatura_srednia]], 1.5)*J12, 0), 0)</f>
        <v>0</v>
      </c>
      <c r="G13">
        <f>IF(AND(pogoda[[#This Row],[temperatura_srednia]]&gt;15, pogoda[[#This Row],[opady]] &lt;=0.6), 1, 0)</f>
        <v>0</v>
      </c>
      <c r="H1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3">
        <f>IF(pogoda[[#This Row],[stan zbiornika przed podlaniem]]-pogoda[[#This Row],[ile podlewam]] &lt;0, 25000-pogoda[[#This Row],[stan zbiornika przed podlaniem]], 0)</f>
        <v>0</v>
      </c>
      <c r="J13">
        <f>pogoda[[#This Row],[stan zbiornika przed podlaniem]]+pogoda[[#This Row],[ile dolac wody]]-pogoda[[#This Row],[ile podlewam]]</f>
        <v>25000</v>
      </c>
    </row>
    <row r="14" spans="1:13" x14ac:dyDescent="0.35">
      <c r="A14" s="3">
        <v>42106</v>
      </c>
      <c r="B14">
        <v>10</v>
      </c>
      <c r="C14">
        <v>2</v>
      </c>
      <c r="D14">
        <f>MIN(25000,J13+E14)-pogoda[[#This Row],[ubytek]]</f>
        <v>25000</v>
      </c>
      <c r="E14">
        <f>700*pogoda[[#This Row],[opady]]</f>
        <v>1400</v>
      </c>
      <c r="F14">
        <f>IF(pogoda[[#This Row],[opady]]=0, ROUNDUP(0.03%*POWER(pogoda[[#This Row],[temperatura_srednia]], 1.5)*J13, 0), 0)</f>
        <v>0</v>
      </c>
      <c r="G14">
        <f>IF(AND(pogoda[[#This Row],[temperatura_srednia]]&gt;15, pogoda[[#This Row],[opady]] &lt;=0.6), 1, 0)</f>
        <v>0</v>
      </c>
      <c r="H1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4">
        <f>IF(pogoda[[#This Row],[stan zbiornika przed podlaniem]]-pogoda[[#This Row],[ile podlewam]] &lt;0, 25000-pogoda[[#This Row],[stan zbiornika przed podlaniem]], 0)</f>
        <v>0</v>
      </c>
      <c r="J14">
        <f>pogoda[[#This Row],[stan zbiornika przed podlaniem]]+pogoda[[#This Row],[ile dolac wody]]-pogoda[[#This Row],[ile podlewam]]</f>
        <v>25000</v>
      </c>
    </row>
    <row r="15" spans="1:13" x14ac:dyDescent="0.35">
      <c r="A15" s="3">
        <v>42107</v>
      </c>
      <c r="B15">
        <v>8</v>
      </c>
      <c r="C15">
        <v>1</v>
      </c>
      <c r="D15">
        <f>MIN(25000,J14+E15)-pogoda[[#This Row],[ubytek]]</f>
        <v>25000</v>
      </c>
      <c r="E15">
        <f>700*pogoda[[#This Row],[opady]]</f>
        <v>700</v>
      </c>
      <c r="F15">
        <f>IF(pogoda[[#This Row],[opady]]=0, ROUNDUP(0.03%*POWER(pogoda[[#This Row],[temperatura_srednia]], 1.5)*J14, 0), 0)</f>
        <v>0</v>
      </c>
      <c r="G15">
        <f>IF(AND(pogoda[[#This Row],[temperatura_srednia]]&gt;15, pogoda[[#This Row],[opady]] &lt;=0.6), 1, 0)</f>
        <v>0</v>
      </c>
      <c r="H1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5">
        <f>IF(pogoda[[#This Row],[stan zbiornika przed podlaniem]]-pogoda[[#This Row],[ile podlewam]] &lt;0, 25000-pogoda[[#This Row],[stan zbiornika przed podlaniem]], 0)</f>
        <v>0</v>
      </c>
      <c r="J15">
        <f>pogoda[[#This Row],[stan zbiornika przed podlaniem]]+pogoda[[#This Row],[ile dolac wody]]-pogoda[[#This Row],[ile podlewam]]</f>
        <v>25000</v>
      </c>
    </row>
    <row r="16" spans="1:13" x14ac:dyDescent="0.35">
      <c r="A16" s="3">
        <v>42108</v>
      </c>
      <c r="B16">
        <v>6</v>
      </c>
      <c r="C16">
        <v>0</v>
      </c>
      <c r="D16">
        <f>MIN(25000,J15+E16)-pogoda[[#This Row],[ubytek]]</f>
        <v>24889</v>
      </c>
      <c r="E16">
        <f>700*pogoda[[#This Row],[opady]]</f>
        <v>0</v>
      </c>
      <c r="F16">
        <f>IF(pogoda[[#This Row],[opady]]=0, ROUNDUP(0.03%*POWER(pogoda[[#This Row],[temperatura_srednia]], 1.5)*J15, 0), 0)</f>
        <v>111</v>
      </c>
      <c r="G16">
        <f>IF(AND(pogoda[[#This Row],[temperatura_srednia]]&gt;15, pogoda[[#This Row],[opady]] &lt;=0.6), 1, 0)</f>
        <v>0</v>
      </c>
      <c r="H1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">
        <f>IF(pogoda[[#This Row],[stan zbiornika przed podlaniem]]-pogoda[[#This Row],[ile podlewam]] &lt;0, 25000-pogoda[[#This Row],[stan zbiornika przed podlaniem]], 0)</f>
        <v>0</v>
      </c>
      <c r="J16">
        <f>pogoda[[#This Row],[stan zbiornika przed podlaniem]]+pogoda[[#This Row],[ile dolac wody]]-pogoda[[#This Row],[ile podlewam]]</f>
        <v>24889</v>
      </c>
    </row>
    <row r="17" spans="1:10" x14ac:dyDescent="0.35">
      <c r="A17" s="3">
        <v>42109</v>
      </c>
      <c r="B17">
        <v>14</v>
      </c>
      <c r="C17">
        <v>0</v>
      </c>
      <c r="D17">
        <f>MIN(25000,J16+E17)-pogoda[[#This Row],[ubytek]]</f>
        <v>24497</v>
      </c>
      <c r="E17">
        <f>700*pogoda[[#This Row],[opady]]</f>
        <v>0</v>
      </c>
      <c r="F17">
        <f>IF(pogoda[[#This Row],[opady]]=0, ROUNDUP(0.03%*POWER(pogoda[[#This Row],[temperatura_srednia]], 1.5)*J16, 0), 0)</f>
        <v>392</v>
      </c>
      <c r="G17">
        <f>IF(AND(pogoda[[#This Row],[temperatura_srednia]]&gt;15, pogoda[[#This Row],[opady]] &lt;=0.6), 1, 0)</f>
        <v>0</v>
      </c>
      <c r="H1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">
        <f>IF(pogoda[[#This Row],[stan zbiornika przed podlaniem]]-pogoda[[#This Row],[ile podlewam]] &lt;0, 25000-pogoda[[#This Row],[stan zbiornika przed podlaniem]], 0)</f>
        <v>0</v>
      </c>
      <c r="J17">
        <f>pogoda[[#This Row],[stan zbiornika przed podlaniem]]+pogoda[[#This Row],[ile dolac wody]]-pogoda[[#This Row],[ile podlewam]]</f>
        <v>24497</v>
      </c>
    </row>
    <row r="18" spans="1:10" x14ac:dyDescent="0.35">
      <c r="A18" s="3">
        <v>42110</v>
      </c>
      <c r="B18">
        <v>10</v>
      </c>
      <c r="C18">
        <v>0</v>
      </c>
      <c r="D18">
        <f>MIN(25000,J17+E18)-pogoda[[#This Row],[ubytek]]</f>
        <v>24264</v>
      </c>
      <c r="E18">
        <f>700*pogoda[[#This Row],[opady]]</f>
        <v>0</v>
      </c>
      <c r="F18">
        <f>IF(pogoda[[#This Row],[opady]]=0, ROUNDUP(0.03%*POWER(pogoda[[#This Row],[temperatura_srednia]], 1.5)*J17, 0), 0)</f>
        <v>233</v>
      </c>
      <c r="G18">
        <f>IF(AND(pogoda[[#This Row],[temperatura_srednia]]&gt;15, pogoda[[#This Row],[opady]] &lt;=0.6), 1, 0)</f>
        <v>0</v>
      </c>
      <c r="H1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">
        <f>IF(pogoda[[#This Row],[stan zbiornika przed podlaniem]]-pogoda[[#This Row],[ile podlewam]] &lt;0, 25000-pogoda[[#This Row],[stan zbiornika przed podlaniem]], 0)</f>
        <v>0</v>
      </c>
      <c r="J18">
        <f>pogoda[[#This Row],[stan zbiornika przed podlaniem]]+pogoda[[#This Row],[ile dolac wody]]-pogoda[[#This Row],[ile podlewam]]</f>
        <v>24264</v>
      </c>
    </row>
    <row r="19" spans="1:10" x14ac:dyDescent="0.35">
      <c r="A19" s="3">
        <v>42111</v>
      </c>
      <c r="B19">
        <v>6</v>
      </c>
      <c r="C19">
        <v>0</v>
      </c>
      <c r="D19">
        <f>MIN(25000,J18+E19)-pogoda[[#This Row],[ubytek]]</f>
        <v>24157</v>
      </c>
      <c r="E19">
        <f>700*pogoda[[#This Row],[opady]]</f>
        <v>0</v>
      </c>
      <c r="F19">
        <f>IF(pogoda[[#This Row],[opady]]=0, ROUNDUP(0.03%*POWER(pogoda[[#This Row],[temperatura_srednia]], 1.5)*J18, 0), 0)</f>
        <v>107</v>
      </c>
      <c r="G19">
        <f>IF(AND(pogoda[[#This Row],[temperatura_srednia]]&gt;15, pogoda[[#This Row],[opady]] &lt;=0.6), 1, 0)</f>
        <v>0</v>
      </c>
      <c r="H1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9">
        <f>IF(pogoda[[#This Row],[stan zbiornika przed podlaniem]]-pogoda[[#This Row],[ile podlewam]] &lt;0, 25000-pogoda[[#This Row],[stan zbiornika przed podlaniem]], 0)</f>
        <v>0</v>
      </c>
      <c r="J19">
        <f>pogoda[[#This Row],[stan zbiornika przed podlaniem]]+pogoda[[#This Row],[ile dolac wody]]-pogoda[[#This Row],[ile podlewam]]</f>
        <v>24157</v>
      </c>
    </row>
    <row r="20" spans="1:10" x14ac:dyDescent="0.35">
      <c r="A20" s="3">
        <v>42112</v>
      </c>
      <c r="B20">
        <v>4</v>
      </c>
      <c r="C20">
        <v>0</v>
      </c>
      <c r="D20">
        <f>MIN(25000,J19+E20)-pogoda[[#This Row],[ubytek]]</f>
        <v>24099</v>
      </c>
      <c r="E20">
        <f>700*pogoda[[#This Row],[opady]]</f>
        <v>0</v>
      </c>
      <c r="F20">
        <f>IF(pogoda[[#This Row],[opady]]=0, ROUNDUP(0.03%*POWER(pogoda[[#This Row],[temperatura_srednia]], 1.5)*J19, 0), 0)</f>
        <v>58</v>
      </c>
      <c r="G20">
        <f>IF(AND(pogoda[[#This Row],[temperatura_srednia]]&gt;15, pogoda[[#This Row],[opady]] &lt;=0.6), 1, 0)</f>
        <v>0</v>
      </c>
      <c r="H2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0">
        <f>IF(pogoda[[#This Row],[stan zbiornika przed podlaniem]]-pogoda[[#This Row],[ile podlewam]] &lt;0, 25000-pogoda[[#This Row],[stan zbiornika przed podlaniem]], 0)</f>
        <v>0</v>
      </c>
      <c r="J20">
        <f>pogoda[[#This Row],[stan zbiornika przed podlaniem]]+pogoda[[#This Row],[ile dolac wody]]-pogoda[[#This Row],[ile podlewam]]</f>
        <v>24099</v>
      </c>
    </row>
    <row r="21" spans="1:10" x14ac:dyDescent="0.35">
      <c r="A21" s="3">
        <v>42113</v>
      </c>
      <c r="B21">
        <v>7</v>
      </c>
      <c r="C21">
        <v>0</v>
      </c>
      <c r="D21">
        <f>MIN(25000,J20+E21)-pogoda[[#This Row],[ubytek]]</f>
        <v>23965</v>
      </c>
      <c r="E21">
        <f>700*pogoda[[#This Row],[opady]]</f>
        <v>0</v>
      </c>
      <c r="F21">
        <f>IF(pogoda[[#This Row],[opady]]=0, ROUNDUP(0.03%*POWER(pogoda[[#This Row],[temperatura_srednia]], 1.5)*J20, 0), 0)</f>
        <v>134</v>
      </c>
      <c r="G21">
        <f>IF(AND(pogoda[[#This Row],[temperatura_srednia]]&gt;15, pogoda[[#This Row],[opady]] &lt;=0.6), 1, 0)</f>
        <v>0</v>
      </c>
      <c r="H2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1">
        <f>IF(pogoda[[#This Row],[stan zbiornika przed podlaniem]]-pogoda[[#This Row],[ile podlewam]] &lt;0, 25000-pogoda[[#This Row],[stan zbiornika przed podlaniem]], 0)</f>
        <v>0</v>
      </c>
      <c r="J21">
        <f>pogoda[[#This Row],[stan zbiornika przed podlaniem]]+pogoda[[#This Row],[ile dolac wody]]-pogoda[[#This Row],[ile podlewam]]</f>
        <v>23965</v>
      </c>
    </row>
    <row r="22" spans="1:10" x14ac:dyDescent="0.35">
      <c r="A22" s="3">
        <v>42114</v>
      </c>
      <c r="B22">
        <v>10</v>
      </c>
      <c r="C22">
        <v>1</v>
      </c>
      <c r="D22">
        <f>MIN(25000,J21+E22)-pogoda[[#This Row],[ubytek]]</f>
        <v>24665</v>
      </c>
      <c r="E22">
        <f>700*pogoda[[#This Row],[opady]]</f>
        <v>700</v>
      </c>
      <c r="F22">
        <f>IF(pogoda[[#This Row],[opady]]=0, ROUNDUP(0.03%*POWER(pogoda[[#This Row],[temperatura_srednia]], 1.5)*J21, 0), 0)</f>
        <v>0</v>
      </c>
      <c r="G22">
        <f>IF(AND(pogoda[[#This Row],[temperatura_srednia]]&gt;15, pogoda[[#This Row],[opady]] &lt;=0.6), 1, 0)</f>
        <v>0</v>
      </c>
      <c r="H2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2">
        <f>IF(pogoda[[#This Row],[stan zbiornika przed podlaniem]]-pogoda[[#This Row],[ile podlewam]] &lt;0, 25000-pogoda[[#This Row],[stan zbiornika przed podlaniem]], 0)</f>
        <v>0</v>
      </c>
      <c r="J22">
        <f>pogoda[[#This Row],[stan zbiornika przed podlaniem]]+pogoda[[#This Row],[ile dolac wody]]-pogoda[[#This Row],[ile podlewam]]</f>
        <v>24665</v>
      </c>
    </row>
    <row r="23" spans="1:10" x14ac:dyDescent="0.35">
      <c r="A23" s="3">
        <v>42115</v>
      </c>
      <c r="B23">
        <v>11</v>
      </c>
      <c r="C23">
        <v>3.2</v>
      </c>
      <c r="D23">
        <f>MIN(25000,J22+E23)-pogoda[[#This Row],[ubytek]]</f>
        <v>25000</v>
      </c>
      <c r="E23">
        <f>700*pogoda[[#This Row],[opady]]</f>
        <v>2240</v>
      </c>
      <c r="F23">
        <f>IF(pogoda[[#This Row],[opady]]=0, ROUNDUP(0.03%*POWER(pogoda[[#This Row],[temperatura_srednia]], 1.5)*J22, 0), 0)</f>
        <v>0</v>
      </c>
      <c r="G23">
        <f>IF(AND(pogoda[[#This Row],[temperatura_srednia]]&gt;15, pogoda[[#This Row],[opady]] &lt;=0.6), 1, 0)</f>
        <v>0</v>
      </c>
      <c r="H2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3">
        <f>IF(pogoda[[#This Row],[stan zbiornika przed podlaniem]]-pogoda[[#This Row],[ile podlewam]] &lt;0, 25000-pogoda[[#This Row],[stan zbiornika przed podlaniem]], 0)</f>
        <v>0</v>
      </c>
      <c r="J23">
        <f>pogoda[[#This Row],[stan zbiornika przed podlaniem]]+pogoda[[#This Row],[ile dolac wody]]-pogoda[[#This Row],[ile podlewam]]</f>
        <v>25000</v>
      </c>
    </row>
    <row r="24" spans="1:10" x14ac:dyDescent="0.35">
      <c r="A24" s="3">
        <v>42116</v>
      </c>
      <c r="B24">
        <v>8</v>
      </c>
      <c r="C24">
        <v>2.2000000000000002</v>
      </c>
      <c r="D24">
        <f>MIN(25000,J23+E24)-pogoda[[#This Row],[ubytek]]</f>
        <v>25000</v>
      </c>
      <c r="E24">
        <f>700*pogoda[[#This Row],[opady]]</f>
        <v>1540.0000000000002</v>
      </c>
      <c r="F24">
        <f>IF(pogoda[[#This Row],[opady]]=0, ROUNDUP(0.03%*POWER(pogoda[[#This Row],[temperatura_srednia]], 1.5)*J23, 0), 0)</f>
        <v>0</v>
      </c>
      <c r="G24">
        <f>IF(AND(pogoda[[#This Row],[temperatura_srednia]]&gt;15, pogoda[[#This Row],[opady]] &lt;=0.6), 1, 0)</f>
        <v>0</v>
      </c>
      <c r="H2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4">
        <f>IF(pogoda[[#This Row],[stan zbiornika przed podlaniem]]-pogoda[[#This Row],[ile podlewam]] &lt;0, 25000-pogoda[[#This Row],[stan zbiornika przed podlaniem]], 0)</f>
        <v>0</v>
      </c>
      <c r="J24">
        <f>pogoda[[#This Row],[stan zbiornika przed podlaniem]]+pogoda[[#This Row],[ile dolac wody]]-pogoda[[#This Row],[ile podlewam]]</f>
        <v>25000</v>
      </c>
    </row>
    <row r="25" spans="1:10" x14ac:dyDescent="0.35">
      <c r="A25" s="3">
        <v>42117</v>
      </c>
      <c r="B25">
        <v>11</v>
      </c>
      <c r="C25">
        <v>1</v>
      </c>
      <c r="D25">
        <f>MIN(25000,J24+E25)-pogoda[[#This Row],[ubytek]]</f>
        <v>25000</v>
      </c>
      <c r="E25">
        <f>700*pogoda[[#This Row],[opady]]</f>
        <v>700</v>
      </c>
      <c r="F25">
        <f>IF(pogoda[[#This Row],[opady]]=0, ROUNDUP(0.03%*POWER(pogoda[[#This Row],[temperatura_srednia]], 1.5)*J24, 0), 0)</f>
        <v>0</v>
      </c>
      <c r="G25">
        <f>IF(AND(pogoda[[#This Row],[temperatura_srednia]]&gt;15, pogoda[[#This Row],[opady]] &lt;=0.6), 1, 0)</f>
        <v>0</v>
      </c>
      <c r="H2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5">
        <f>IF(pogoda[[#This Row],[stan zbiornika przed podlaniem]]-pogoda[[#This Row],[ile podlewam]] &lt;0, 25000-pogoda[[#This Row],[stan zbiornika przed podlaniem]], 0)</f>
        <v>0</v>
      </c>
      <c r="J25">
        <f>pogoda[[#This Row],[stan zbiornika przed podlaniem]]+pogoda[[#This Row],[ile dolac wody]]-pogoda[[#This Row],[ile podlewam]]</f>
        <v>25000</v>
      </c>
    </row>
    <row r="26" spans="1:10" x14ac:dyDescent="0.35">
      <c r="A26" s="3">
        <v>42118</v>
      </c>
      <c r="B26">
        <v>12</v>
      </c>
      <c r="C26">
        <v>1</v>
      </c>
      <c r="D26">
        <f>MIN(25000,J25+E26)-pogoda[[#This Row],[ubytek]]</f>
        <v>25000</v>
      </c>
      <c r="E26">
        <f>700*pogoda[[#This Row],[opady]]</f>
        <v>700</v>
      </c>
      <c r="F26">
        <f>IF(pogoda[[#This Row],[opady]]=0, ROUNDUP(0.03%*POWER(pogoda[[#This Row],[temperatura_srednia]], 1.5)*J25, 0), 0)</f>
        <v>0</v>
      </c>
      <c r="G26">
        <f>IF(AND(pogoda[[#This Row],[temperatura_srednia]]&gt;15, pogoda[[#This Row],[opady]] &lt;=0.6), 1, 0)</f>
        <v>0</v>
      </c>
      <c r="H2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6">
        <f>IF(pogoda[[#This Row],[stan zbiornika przed podlaniem]]-pogoda[[#This Row],[ile podlewam]] &lt;0, 25000-pogoda[[#This Row],[stan zbiornika przed podlaniem]], 0)</f>
        <v>0</v>
      </c>
      <c r="J26">
        <f>pogoda[[#This Row],[stan zbiornika przed podlaniem]]+pogoda[[#This Row],[ile dolac wody]]-pogoda[[#This Row],[ile podlewam]]</f>
        <v>25000</v>
      </c>
    </row>
    <row r="27" spans="1:10" x14ac:dyDescent="0.35">
      <c r="A27" s="3">
        <v>42119</v>
      </c>
      <c r="B27">
        <v>14</v>
      </c>
      <c r="C27">
        <v>1</v>
      </c>
      <c r="D27">
        <f>MIN(25000,J26+E27)-pogoda[[#This Row],[ubytek]]</f>
        <v>25000</v>
      </c>
      <c r="E27">
        <f>700*pogoda[[#This Row],[opady]]</f>
        <v>700</v>
      </c>
      <c r="F27">
        <f>IF(pogoda[[#This Row],[opady]]=0, ROUNDUP(0.03%*POWER(pogoda[[#This Row],[temperatura_srednia]], 1.5)*J26, 0), 0)</f>
        <v>0</v>
      </c>
      <c r="G27">
        <f>IF(AND(pogoda[[#This Row],[temperatura_srednia]]&gt;15, pogoda[[#This Row],[opady]] &lt;=0.6), 1, 0)</f>
        <v>0</v>
      </c>
      <c r="H2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7">
        <f>IF(pogoda[[#This Row],[stan zbiornika przed podlaniem]]-pogoda[[#This Row],[ile podlewam]] &lt;0, 25000-pogoda[[#This Row],[stan zbiornika przed podlaniem]], 0)</f>
        <v>0</v>
      </c>
      <c r="J27">
        <f>pogoda[[#This Row],[stan zbiornika przed podlaniem]]+pogoda[[#This Row],[ile dolac wody]]-pogoda[[#This Row],[ile podlewam]]</f>
        <v>25000</v>
      </c>
    </row>
    <row r="28" spans="1:10" x14ac:dyDescent="0.35">
      <c r="A28" s="3">
        <v>42120</v>
      </c>
      <c r="B28">
        <v>16</v>
      </c>
      <c r="C28">
        <v>0</v>
      </c>
      <c r="D28">
        <f>MIN(25000,J27+E28)-pogoda[[#This Row],[ubytek]]</f>
        <v>24520</v>
      </c>
      <c r="E28">
        <f>700*pogoda[[#This Row],[opady]]</f>
        <v>0</v>
      </c>
      <c r="F28">
        <f>IF(pogoda[[#This Row],[opady]]=0, ROUNDUP(0.03%*POWER(pogoda[[#This Row],[temperatura_srednia]], 1.5)*J27, 0), 0)</f>
        <v>480</v>
      </c>
      <c r="G28">
        <f>IF(AND(pogoda[[#This Row],[temperatura_srednia]]&gt;15, pogoda[[#This Row],[opady]] &lt;=0.6), 1, 0)</f>
        <v>1</v>
      </c>
      <c r="H2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28">
        <f>IF(pogoda[[#This Row],[stan zbiornika przed podlaniem]]-pogoda[[#This Row],[ile podlewam]] &lt;0, 25000-pogoda[[#This Row],[stan zbiornika przed podlaniem]], 0)</f>
        <v>0</v>
      </c>
      <c r="J28">
        <f>pogoda[[#This Row],[stan zbiornika przed podlaniem]]+pogoda[[#This Row],[ile dolac wody]]-pogoda[[#This Row],[ile podlewam]]</f>
        <v>12520</v>
      </c>
    </row>
    <row r="29" spans="1:10" x14ac:dyDescent="0.35">
      <c r="A29" s="3">
        <v>42121</v>
      </c>
      <c r="B29">
        <v>16</v>
      </c>
      <c r="C29">
        <v>1</v>
      </c>
      <c r="D29">
        <f>MIN(25000,J28+E29)-pogoda[[#This Row],[ubytek]]</f>
        <v>13220</v>
      </c>
      <c r="E29">
        <f>700*pogoda[[#This Row],[opady]]</f>
        <v>700</v>
      </c>
      <c r="F29">
        <f>IF(pogoda[[#This Row],[opady]]=0, ROUNDUP(0.03%*POWER(pogoda[[#This Row],[temperatura_srednia]], 1.5)*J28, 0), 0)</f>
        <v>0</v>
      </c>
      <c r="G29">
        <f>IF(AND(pogoda[[#This Row],[temperatura_srednia]]&gt;15, pogoda[[#This Row],[opady]] &lt;=0.6), 1, 0)</f>
        <v>0</v>
      </c>
      <c r="H2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29">
        <f>IF(pogoda[[#This Row],[stan zbiornika przed podlaniem]]-pogoda[[#This Row],[ile podlewam]] &lt;0, 25000-pogoda[[#This Row],[stan zbiornika przed podlaniem]], 0)</f>
        <v>0</v>
      </c>
      <c r="J29">
        <f>pogoda[[#This Row],[stan zbiornika przed podlaniem]]+pogoda[[#This Row],[ile dolac wody]]-pogoda[[#This Row],[ile podlewam]]</f>
        <v>13220</v>
      </c>
    </row>
    <row r="30" spans="1:10" x14ac:dyDescent="0.35">
      <c r="A30" s="3">
        <v>42122</v>
      </c>
      <c r="B30">
        <v>6</v>
      </c>
      <c r="C30">
        <v>2</v>
      </c>
      <c r="D30">
        <f>MIN(25000,J29+E30)-pogoda[[#This Row],[ubytek]]</f>
        <v>14620</v>
      </c>
      <c r="E30">
        <f>700*pogoda[[#This Row],[opady]]</f>
        <v>1400</v>
      </c>
      <c r="F30">
        <f>IF(pogoda[[#This Row],[opady]]=0, ROUNDUP(0.03%*POWER(pogoda[[#This Row],[temperatura_srednia]], 1.5)*J29, 0), 0)</f>
        <v>0</v>
      </c>
      <c r="G30">
        <f>IF(AND(pogoda[[#This Row],[temperatura_srednia]]&gt;15, pogoda[[#This Row],[opady]] &lt;=0.6), 1, 0)</f>
        <v>0</v>
      </c>
      <c r="H3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0">
        <f>IF(pogoda[[#This Row],[stan zbiornika przed podlaniem]]-pogoda[[#This Row],[ile podlewam]] &lt;0, 25000-pogoda[[#This Row],[stan zbiornika przed podlaniem]], 0)</f>
        <v>0</v>
      </c>
      <c r="J30">
        <f>pogoda[[#This Row],[stan zbiornika przed podlaniem]]+pogoda[[#This Row],[ile dolac wody]]-pogoda[[#This Row],[ile podlewam]]</f>
        <v>14620</v>
      </c>
    </row>
    <row r="31" spans="1:10" x14ac:dyDescent="0.35">
      <c r="A31" s="3">
        <v>42123</v>
      </c>
      <c r="B31">
        <v>7</v>
      </c>
      <c r="C31">
        <v>0</v>
      </c>
      <c r="D31">
        <f>MIN(25000,J30+E31)-pogoda[[#This Row],[ubytek]]</f>
        <v>14538</v>
      </c>
      <c r="E31">
        <f>700*pogoda[[#This Row],[opady]]</f>
        <v>0</v>
      </c>
      <c r="F31">
        <f>IF(pogoda[[#This Row],[opady]]=0, ROUNDUP(0.03%*POWER(pogoda[[#This Row],[temperatura_srednia]], 1.5)*J30, 0), 0)</f>
        <v>82</v>
      </c>
      <c r="G31">
        <f>IF(AND(pogoda[[#This Row],[temperatura_srednia]]&gt;15, pogoda[[#This Row],[opady]] &lt;=0.6), 1, 0)</f>
        <v>0</v>
      </c>
      <c r="H3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1">
        <f>IF(pogoda[[#This Row],[stan zbiornika przed podlaniem]]-pogoda[[#This Row],[ile podlewam]] &lt;0, 25000-pogoda[[#This Row],[stan zbiornika przed podlaniem]], 0)</f>
        <v>0</v>
      </c>
      <c r="J31">
        <f>pogoda[[#This Row],[stan zbiornika przed podlaniem]]+pogoda[[#This Row],[ile dolac wody]]-pogoda[[#This Row],[ile podlewam]]</f>
        <v>14538</v>
      </c>
    </row>
    <row r="32" spans="1:10" x14ac:dyDescent="0.35">
      <c r="A32" s="3">
        <v>42124</v>
      </c>
      <c r="B32">
        <v>10</v>
      </c>
      <c r="C32">
        <v>0</v>
      </c>
      <c r="D32">
        <f>MIN(25000,J31+E32)-pogoda[[#This Row],[ubytek]]</f>
        <v>14400</v>
      </c>
      <c r="E32">
        <f>700*pogoda[[#This Row],[opady]]</f>
        <v>0</v>
      </c>
      <c r="F32">
        <f>IF(pogoda[[#This Row],[opady]]=0, ROUNDUP(0.03%*POWER(pogoda[[#This Row],[temperatura_srednia]], 1.5)*J31, 0), 0)</f>
        <v>138</v>
      </c>
      <c r="G32">
        <f>IF(AND(pogoda[[#This Row],[temperatura_srednia]]&gt;15, pogoda[[#This Row],[opady]] &lt;=0.6), 1, 0)</f>
        <v>0</v>
      </c>
      <c r="H3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2">
        <f>IF(pogoda[[#This Row],[stan zbiornika przed podlaniem]]-pogoda[[#This Row],[ile podlewam]] &lt;0, 25000-pogoda[[#This Row],[stan zbiornika przed podlaniem]], 0)</f>
        <v>0</v>
      </c>
      <c r="J32">
        <f>pogoda[[#This Row],[stan zbiornika przed podlaniem]]+pogoda[[#This Row],[ile dolac wody]]-pogoda[[#This Row],[ile podlewam]]</f>
        <v>14400</v>
      </c>
    </row>
    <row r="33" spans="1:10" x14ac:dyDescent="0.35">
      <c r="A33" s="3">
        <v>42125</v>
      </c>
      <c r="B33">
        <v>10</v>
      </c>
      <c r="C33">
        <v>4</v>
      </c>
      <c r="D33">
        <f>MIN(25000,J32+E33)-pogoda[[#This Row],[ubytek]]</f>
        <v>17200</v>
      </c>
      <c r="E33">
        <f>700*pogoda[[#This Row],[opady]]</f>
        <v>2800</v>
      </c>
      <c r="F33">
        <f>IF(pogoda[[#This Row],[opady]]=0, ROUNDUP(0.03%*POWER(pogoda[[#This Row],[temperatura_srednia]], 1.5)*J32, 0), 0)</f>
        <v>0</v>
      </c>
      <c r="G33">
        <f>IF(AND(pogoda[[#This Row],[temperatura_srednia]]&gt;15, pogoda[[#This Row],[opady]] &lt;=0.6), 1, 0)</f>
        <v>0</v>
      </c>
      <c r="H3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3">
        <f>IF(pogoda[[#This Row],[stan zbiornika przed podlaniem]]-pogoda[[#This Row],[ile podlewam]] &lt;0, 25000-pogoda[[#This Row],[stan zbiornika przed podlaniem]], 0)</f>
        <v>0</v>
      </c>
      <c r="J33">
        <f>pogoda[[#This Row],[stan zbiornika przed podlaniem]]+pogoda[[#This Row],[ile dolac wody]]-pogoda[[#This Row],[ile podlewam]]</f>
        <v>17200</v>
      </c>
    </row>
    <row r="34" spans="1:10" x14ac:dyDescent="0.35">
      <c r="A34" s="3">
        <v>42126</v>
      </c>
      <c r="B34">
        <v>7</v>
      </c>
      <c r="C34">
        <v>5</v>
      </c>
      <c r="D34">
        <f>MIN(25000,J33+E34)-pogoda[[#This Row],[ubytek]]</f>
        <v>20700</v>
      </c>
      <c r="E34">
        <f>700*pogoda[[#This Row],[opady]]</f>
        <v>3500</v>
      </c>
      <c r="F34">
        <f>IF(pogoda[[#This Row],[opady]]=0, ROUNDUP(0.03%*POWER(pogoda[[#This Row],[temperatura_srednia]], 1.5)*J33, 0), 0)</f>
        <v>0</v>
      </c>
      <c r="G34">
        <f>IF(AND(pogoda[[#This Row],[temperatura_srednia]]&gt;15, pogoda[[#This Row],[opady]] &lt;=0.6), 1, 0)</f>
        <v>0</v>
      </c>
      <c r="H3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4">
        <f>IF(pogoda[[#This Row],[stan zbiornika przed podlaniem]]-pogoda[[#This Row],[ile podlewam]] &lt;0, 25000-pogoda[[#This Row],[stan zbiornika przed podlaniem]], 0)</f>
        <v>0</v>
      </c>
      <c r="J34">
        <f>pogoda[[#This Row],[stan zbiornika przed podlaniem]]+pogoda[[#This Row],[ile dolac wody]]-pogoda[[#This Row],[ile podlewam]]</f>
        <v>20700</v>
      </c>
    </row>
    <row r="35" spans="1:10" x14ac:dyDescent="0.35">
      <c r="A35" s="3">
        <v>42127</v>
      </c>
      <c r="B35">
        <v>9</v>
      </c>
      <c r="C35">
        <v>4</v>
      </c>
      <c r="D35">
        <f>MIN(25000,J34+E35)-pogoda[[#This Row],[ubytek]]</f>
        <v>23500</v>
      </c>
      <c r="E35">
        <f>700*pogoda[[#This Row],[opady]]</f>
        <v>2800</v>
      </c>
      <c r="F35">
        <f>IF(pogoda[[#This Row],[opady]]=0, ROUNDUP(0.03%*POWER(pogoda[[#This Row],[temperatura_srednia]], 1.5)*J34, 0), 0)</f>
        <v>0</v>
      </c>
      <c r="G35">
        <f>IF(AND(pogoda[[#This Row],[temperatura_srednia]]&gt;15, pogoda[[#This Row],[opady]] &lt;=0.6), 1, 0)</f>
        <v>0</v>
      </c>
      <c r="H3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5">
        <f>IF(pogoda[[#This Row],[stan zbiornika przed podlaniem]]-pogoda[[#This Row],[ile podlewam]] &lt;0, 25000-pogoda[[#This Row],[stan zbiornika przed podlaniem]], 0)</f>
        <v>0</v>
      </c>
      <c r="J35">
        <f>pogoda[[#This Row],[stan zbiornika przed podlaniem]]+pogoda[[#This Row],[ile dolac wody]]-pogoda[[#This Row],[ile podlewam]]</f>
        <v>23500</v>
      </c>
    </row>
    <row r="36" spans="1:10" x14ac:dyDescent="0.35">
      <c r="A36" s="3">
        <v>42128</v>
      </c>
      <c r="B36">
        <v>15</v>
      </c>
      <c r="C36">
        <v>0.4</v>
      </c>
      <c r="D36">
        <f>MIN(25000,J35+E36)-pogoda[[#This Row],[ubytek]]</f>
        <v>23780</v>
      </c>
      <c r="E36">
        <f>700*pogoda[[#This Row],[opady]]</f>
        <v>280</v>
      </c>
      <c r="F36">
        <f>IF(pogoda[[#This Row],[opady]]=0, ROUNDUP(0.03%*POWER(pogoda[[#This Row],[temperatura_srednia]], 1.5)*J35, 0), 0)</f>
        <v>0</v>
      </c>
      <c r="G36">
        <f>IF(AND(pogoda[[#This Row],[temperatura_srednia]]&gt;15, pogoda[[#This Row],[opady]] &lt;=0.6), 1, 0)</f>
        <v>0</v>
      </c>
      <c r="H3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6">
        <f>IF(pogoda[[#This Row],[stan zbiornika przed podlaniem]]-pogoda[[#This Row],[ile podlewam]] &lt;0, 25000-pogoda[[#This Row],[stan zbiornika przed podlaniem]], 0)</f>
        <v>0</v>
      </c>
      <c r="J36">
        <f>pogoda[[#This Row],[stan zbiornika przed podlaniem]]+pogoda[[#This Row],[ile dolac wody]]-pogoda[[#This Row],[ile podlewam]]</f>
        <v>23780</v>
      </c>
    </row>
    <row r="37" spans="1:10" x14ac:dyDescent="0.35">
      <c r="A37" s="3">
        <v>42129</v>
      </c>
      <c r="B37">
        <v>18</v>
      </c>
      <c r="C37">
        <v>0.4</v>
      </c>
      <c r="D37">
        <f>MIN(25000,J36+E37)-pogoda[[#This Row],[ubytek]]</f>
        <v>24060</v>
      </c>
      <c r="E37">
        <f>700*pogoda[[#This Row],[opady]]</f>
        <v>280</v>
      </c>
      <c r="F37">
        <f>IF(pogoda[[#This Row],[opady]]=0, ROUNDUP(0.03%*POWER(pogoda[[#This Row],[temperatura_srednia]], 1.5)*J36, 0), 0)</f>
        <v>0</v>
      </c>
      <c r="G37">
        <f>IF(AND(pogoda[[#This Row],[temperatura_srednia]]&gt;15, pogoda[[#This Row],[opady]] &lt;=0.6), 1, 0)</f>
        <v>1</v>
      </c>
      <c r="H3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37">
        <f>IF(pogoda[[#This Row],[stan zbiornika przed podlaniem]]-pogoda[[#This Row],[ile podlewam]] &lt;0, 25000-pogoda[[#This Row],[stan zbiornika przed podlaniem]], 0)</f>
        <v>0</v>
      </c>
      <c r="J37">
        <f>pogoda[[#This Row],[stan zbiornika przed podlaniem]]+pogoda[[#This Row],[ile dolac wody]]-pogoda[[#This Row],[ile podlewam]]</f>
        <v>12060</v>
      </c>
    </row>
    <row r="38" spans="1:10" x14ac:dyDescent="0.35">
      <c r="A38" s="3">
        <v>42130</v>
      </c>
      <c r="B38">
        <v>16</v>
      </c>
      <c r="C38">
        <v>0</v>
      </c>
      <c r="D38">
        <f>MIN(25000,J37+E38)-pogoda[[#This Row],[ubytek]]</f>
        <v>11828</v>
      </c>
      <c r="E38">
        <f>700*pogoda[[#This Row],[opady]]</f>
        <v>0</v>
      </c>
      <c r="F38">
        <f>IF(pogoda[[#This Row],[opady]]=0, ROUNDUP(0.03%*POWER(pogoda[[#This Row],[temperatura_srednia]], 1.5)*J37, 0), 0)</f>
        <v>232</v>
      </c>
      <c r="G38">
        <f>IF(AND(pogoda[[#This Row],[temperatura_srednia]]&gt;15, pogoda[[#This Row],[opady]] &lt;=0.6), 1, 0)</f>
        <v>1</v>
      </c>
      <c r="H3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38">
        <f>IF(pogoda[[#This Row],[stan zbiornika przed podlaniem]]-pogoda[[#This Row],[ile podlewam]] &lt;0, 25000-pogoda[[#This Row],[stan zbiornika przed podlaniem]], 0)</f>
        <v>13172</v>
      </c>
      <c r="J38">
        <f>pogoda[[#This Row],[stan zbiornika przed podlaniem]]+pogoda[[#This Row],[ile dolac wody]]-pogoda[[#This Row],[ile podlewam]]</f>
        <v>13000</v>
      </c>
    </row>
    <row r="39" spans="1:10" x14ac:dyDescent="0.35">
      <c r="A39" s="3">
        <v>42131</v>
      </c>
      <c r="B39">
        <v>14</v>
      </c>
      <c r="C39">
        <v>0</v>
      </c>
      <c r="D39">
        <f>MIN(25000,J38+E39)-pogoda[[#This Row],[ubytek]]</f>
        <v>12795</v>
      </c>
      <c r="E39">
        <f>700*pogoda[[#This Row],[opady]]</f>
        <v>0</v>
      </c>
      <c r="F39">
        <f>IF(pogoda[[#This Row],[opady]]=0, ROUNDUP(0.03%*POWER(pogoda[[#This Row],[temperatura_srednia]], 1.5)*J38, 0), 0)</f>
        <v>205</v>
      </c>
      <c r="G39">
        <f>IF(AND(pogoda[[#This Row],[temperatura_srednia]]&gt;15, pogoda[[#This Row],[opady]] &lt;=0.6), 1, 0)</f>
        <v>0</v>
      </c>
      <c r="H3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39">
        <f>IF(pogoda[[#This Row],[stan zbiornika przed podlaniem]]-pogoda[[#This Row],[ile podlewam]] &lt;0, 25000-pogoda[[#This Row],[stan zbiornika przed podlaniem]], 0)</f>
        <v>0</v>
      </c>
      <c r="J39">
        <f>pogoda[[#This Row],[stan zbiornika przed podlaniem]]+pogoda[[#This Row],[ile dolac wody]]-pogoda[[#This Row],[ile podlewam]]</f>
        <v>12795</v>
      </c>
    </row>
    <row r="40" spans="1:10" x14ac:dyDescent="0.35">
      <c r="A40" s="3">
        <v>42132</v>
      </c>
      <c r="B40">
        <v>10</v>
      </c>
      <c r="C40">
        <v>0</v>
      </c>
      <c r="D40">
        <f>MIN(25000,J39+E40)-pogoda[[#This Row],[ubytek]]</f>
        <v>12673</v>
      </c>
      <c r="E40">
        <f>700*pogoda[[#This Row],[opady]]</f>
        <v>0</v>
      </c>
      <c r="F40">
        <f>IF(pogoda[[#This Row],[opady]]=0, ROUNDUP(0.03%*POWER(pogoda[[#This Row],[temperatura_srednia]], 1.5)*J39, 0), 0)</f>
        <v>122</v>
      </c>
      <c r="G40">
        <f>IF(AND(pogoda[[#This Row],[temperatura_srednia]]&gt;15, pogoda[[#This Row],[opady]] &lt;=0.6), 1, 0)</f>
        <v>0</v>
      </c>
      <c r="H4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0">
        <f>IF(pogoda[[#This Row],[stan zbiornika przed podlaniem]]-pogoda[[#This Row],[ile podlewam]] &lt;0, 25000-pogoda[[#This Row],[stan zbiornika przed podlaniem]], 0)</f>
        <v>0</v>
      </c>
      <c r="J40">
        <f>pogoda[[#This Row],[stan zbiornika przed podlaniem]]+pogoda[[#This Row],[ile dolac wody]]-pogoda[[#This Row],[ile podlewam]]</f>
        <v>12673</v>
      </c>
    </row>
    <row r="41" spans="1:10" x14ac:dyDescent="0.35">
      <c r="A41" s="3">
        <v>42133</v>
      </c>
      <c r="B41">
        <v>14</v>
      </c>
      <c r="C41">
        <v>0.3</v>
      </c>
      <c r="D41">
        <f>MIN(25000,J40+E41)-pogoda[[#This Row],[ubytek]]</f>
        <v>12883</v>
      </c>
      <c r="E41">
        <f>700*pogoda[[#This Row],[opady]]</f>
        <v>210</v>
      </c>
      <c r="F41">
        <f>IF(pogoda[[#This Row],[opady]]=0, ROUNDUP(0.03%*POWER(pogoda[[#This Row],[temperatura_srednia]], 1.5)*J40, 0), 0)</f>
        <v>0</v>
      </c>
      <c r="G41">
        <f>IF(AND(pogoda[[#This Row],[temperatura_srednia]]&gt;15, pogoda[[#This Row],[opady]] &lt;=0.6), 1, 0)</f>
        <v>0</v>
      </c>
      <c r="H4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1">
        <f>IF(pogoda[[#This Row],[stan zbiornika przed podlaniem]]-pogoda[[#This Row],[ile podlewam]] &lt;0, 25000-pogoda[[#This Row],[stan zbiornika przed podlaniem]], 0)</f>
        <v>0</v>
      </c>
      <c r="J41">
        <f>pogoda[[#This Row],[stan zbiornika przed podlaniem]]+pogoda[[#This Row],[ile dolac wody]]-pogoda[[#This Row],[ile podlewam]]</f>
        <v>12883</v>
      </c>
    </row>
    <row r="42" spans="1:10" x14ac:dyDescent="0.35">
      <c r="A42" s="3">
        <v>42134</v>
      </c>
      <c r="B42">
        <v>12</v>
      </c>
      <c r="C42">
        <v>0.1</v>
      </c>
      <c r="D42">
        <f>MIN(25000,J41+E42)-pogoda[[#This Row],[ubytek]]</f>
        <v>12953</v>
      </c>
      <c r="E42">
        <f>700*pogoda[[#This Row],[opady]]</f>
        <v>70</v>
      </c>
      <c r="F42">
        <f>IF(pogoda[[#This Row],[opady]]=0, ROUNDUP(0.03%*POWER(pogoda[[#This Row],[temperatura_srednia]], 1.5)*J41, 0), 0)</f>
        <v>0</v>
      </c>
      <c r="G42">
        <f>IF(AND(pogoda[[#This Row],[temperatura_srednia]]&gt;15, pogoda[[#This Row],[opady]] &lt;=0.6), 1, 0)</f>
        <v>0</v>
      </c>
      <c r="H4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2">
        <f>IF(pogoda[[#This Row],[stan zbiornika przed podlaniem]]-pogoda[[#This Row],[ile podlewam]] &lt;0, 25000-pogoda[[#This Row],[stan zbiornika przed podlaniem]], 0)</f>
        <v>0</v>
      </c>
      <c r="J42">
        <f>pogoda[[#This Row],[stan zbiornika przed podlaniem]]+pogoda[[#This Row],[ile dolac wody]]-pogoda[[#This Row],[ile podlewam]]</f>
        <v>12953</v>
      </c>
    </row>
    <row r="43" spans="1:10" x14ac:dyDescent="0.35">
      <c r="A43" s="3">
        <v>42135</v>
      </c>
      <c r="B43">
        <v>11</v>
      </c>
      <c r="C43">
        <v>0</v>
      </c>
      <c r="D43">
        <f>MIN(25000,J42+E43)-pogoda[[#This Row],[ubytek]]</f>
        <v>12811</v>
      </c>
      <c r="E43">
        <f>700*pogoda[[#This Row],[opady]]</f>
        <v>0</v>
      </c>
      <c r="F43">
        <f>IF(pogoda[[#This Row],[opady]]=0, ROUNDUP(0.03%*POWER(pogoda[[#This Row],[temperatura_srednia]], 1.5)*J42, 0), 0)</f>
        <v>142</v>
      </c>
      <c r="G43">
        <f>IF(AND(pogoda[[#This Row],[temperatura_srednia]]&gt;15, pogoda[[#This Row],[opady]] &lt;=0.6), 1, 0)</f>
        <v>0</v>
      </c>
      <c r="H4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3">
        <f>IF(pogoda[[#This Row],[stan zbiornika przed podlaniem]]-pogoda[[#This Row],[ile podlewam]] &lt;0, 25000-pogoda[[#This Row],[stan zbiornika przed podlaniem]], 0)</f>
        <v>0</v>
      </c>
      <c r="J43">
        <f>pogoda[[#This Row],[stan zbiornika przed podlaniem]]+pogoda[[#This Row],[ile dolac wody]]-pogoda[[#This Row],[ile podlewam]]</f>
        <v>12811</v>
      </c>
    </row>
    <row r="44" spans="1:10" x14ac:dyDescent="0.35">
      <c r="A44" s="3">
        <v>42136</v>
      </c>
      <c r="B44">
        <v>16</v>
      </c>
      <c r="C44">
        <v>3</v>
      </c>
      <c r="D44">
        <f>MIN(25000,J43+E44)-pogoda[[#This Row],[ubytek]]</f>
        <v>14911</v>
      </c>
      <c r="E44">
        <f>700*pogoda[[#This Row],[opady]]</f>
        <v>2100</v>
      </c>
      <c r="F44">
        <f>IF(pogoda[[#This Row],[opady]]=0, ROUNDUP(0.03%*POWER(pogoda[[#This Row],[temperatura_srednia]], 1.5)*J43, 0), 0)</f>
        <v>0</v>
      </c>
      <c r="G44">
        <f>IF(AND(pogoda[[#This Row],[temperatura_srednia]]&gt;15, pogoda[[#This Row],[opady]] &lt;=0.6), 1, 0)</f>
        <v>0</v>
      </c>
      <c r="H4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4">
        <f>IF(pogoda[[#This Row],[stan zbiornika przed podlaniem]]-pogoda[[#This Row],[ile podlewam]] &lt;0, 25000-pogoda[[#This Row],[stan zbiornika przed podlaniem]], 0)</f>
        <v>0</v>
      </c>
      <c r="J44">
        <f>pogoda[[#This Row],[stan zbiornika przed podlaniem]]+pogoda[[#This Row],[ile dolac wody]]-pogoda[[#This Row],[ile podlewam]]</f>
        <v>14911</v>
      </c>
    </row>
    <row r="45" spans="1:10" x14ac:dyDescent="0.35">
      <c r="A45" s="3">
        <v>42137</v>
      </c>
      <c r="B45">
        <v>12</v>
      </c>
      <c r="C45">
        <v>0</v>
      </c>
      <c r="D45">
        <f>MIN(25000,J44+E45)-pogoda[[#This Row],[ubytek]]</f>
        <v>14725</v>
      </c>
      <c r="E45">
        <f>700*pogoda[[#This Row],[opady]]</f>
        <v>0</v>
      </c>
      <c r="F45">
        <f>IF(pogoda[[#This Row],[opady]]=0, ROUNDUP(0.03%*POWER(pogoda[[#This Row],[temperatura_srednia]], 1.5)*J44, 0), 0)</f>
        <v>186</v>
      </c>
      <c r="G45">
        <f>IF(AND(pogoda[[#This Row],[temperatura_srednia]]&gt;15, pogoda[[#This Row],[opady]] &lt;=0.6), 1, 0)</f>
        <v>0</v>
      </c>
      <c r="H4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5">
        <f>IF(pogoda[[#This Row],[stan zbiornika przed podlaniem]]-pogoda[[#This Row],[ile podlewam]] &lt;0, 25000-pogoda[[#This Row],[stan zbiornika przed podlaniem]], 0)</f>
        <v>0</v>
      </c>
      <c r="J45">
        <f>pogoda[[#This Row],[stan zbiornika przed podlaniem]]+pogoda[[#This Row],[ile dolac wody]]-pogoda[[#This Row],[ile podlewam]]</f>
        <v>14725</v>
      </c>
    </row>
    <row r="46" spans="1:10" x14ac:dyDescent="0.35">
      <c r="A46" s="3">
        <v>42138</v>
      </c>
      <c r="B46">
        <v>10</v>
      </c>
      <c r="C46">
        <v>0</v>
      </c>
      <c r="D46">
        <f>MIN(25000,J45+E46)-pogoda[[#This Row],[ubytek]]</f>
        <v>14585</v>
      </c>
      <c r="E46">
        <f>700*pogoda[[#This Row],[opady]]</f>
        <v>0</v>
      </c>
      <c r="F46">
        <f>IF(pogoda[[#This Row],[opady]]=0, ROUNDUP(0.03%*POWER(pogoda[[#This Row],[temperatura_srednia]], 1.5)*J45, 0), 0)</f>
        <v>140</v>
      </c>
      <c r="G46">
        <f>IF(AND(pogoda[[#This Row],[temperatura_srednia]]&gt;15, pogoda[[#This Row],[opady]] &lt;=0.6), 1, 0)</f>
        <v>0</v>
      </c>
      <c r="H4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6">
        <f>IF(pogoda[[#This Row],[stan zbiornika przed podlaniem]]-pogoda[[#This Row],[ile podlewam]] &lt;0, 25000-pogoda[[#This Row],[stan zbiornika przed podlaniem]], 0)</f>
        <v>0</v>
      </c>
      <c r="J46">
        <f>pogoda[[#This Row],[stan zbiornika przed podlaniem]]+pogoda[[#This Row],[ile dolac wody]]-pogoda[[#This Row],[ile podlewam]]</f>
        <v>14585</v>
      </c>
    </row>
    <row r="47" spans="1:10" x14ac:dyDescent="0.35">
      <c r="A47" s="3">
        <v>42139</v>
      </c>
      <c r="B47">
        <v>12</v>
      </c>
      <c r="C47">
        <v>0</v>
      </c>
      <c r="D47">
        <f>MIN(25000,J46+E47)-pogoda[[#This Row],[ubytek]]</f>
        <v>14403</v>
      </c>
      <c r="E47">
        <f>700*pogoda[[#This Row],[opady]]</f>
        <v>0</v>
      </c>
      <c r="F47">
        <f>IF(pogoda[[#This Row],[opady]]=0, ROUNDUP(0.03%*POWER(pogoda[[#This Row],[temperatura_srednia]], 1.5)*J46, 0), 0)</f>
        <v>182</v>
      </c>
      <c r="G47">
        <f>IF(AND(pogoda[[#This Row],[temperatura_srednia]]&gt;15, pogoda[[#This Row],[opady]] &lt;=0.6), 1, 0)</f>
        <v>0</v>
      </c>
      <c r="H4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7">
        <f>IF(pogoda[[#This Row],[stan zbiornika przed podlaniem]]-pogoda[[#This Row],[ile podlewam]] &lt;0, 25000-pogoda[[#This Row],[stan zbiornika przed podlaniem]], 0)</f>
        <v>0</v>
      </c>
      <c r="J47">
        <f>pogoda[[#This Row],[stan zbiornika przed podlaniem]]+pogoda[[#This Row],[ile dolac wody]]-pogoda[[#This Row],[ile podlewam]]</f>
        <v>14403</v>
      </c>
    </row>
    <row r="48" spans="1:10" x14ac:dyDescent="0.35">
      <c r="A48" s="3">
        <v>42140</v>
      </c>
      <c r="B48">
        <v>10</v>
      </c>
      <c r="C48">
        <v>1.8</v>
      </c>
      <c r="D48">
        <f>MIN(25000,J47+E48)-pogoda[[#This Row],[ubytek]]</f>
        <v>15663</v>
      </c>
      <c r="E48">
        <f>700*pogoda[[#This Row],[opady]]</f>
        <v>1260</v>
      </c>
      <c r="F48">
        <f>IF(pogoda[[#This Row],[opady]]=0, ROUNDUP(0.03%*POWER(pogoda[[#This Row],[temperatura_srednia]], 1.5)*J47, 0), 0)</f>
        <v>0</v>
      </c>
      <c r="G48">
        <f>IF(AND(pogoda[[#This Row],[temperatura_srednia]]&gt;15, pogoda[[#This Row],[opady]] &lt;=0.6), 1, 0)</f>
        <v>0</v>
      </c>
      <c r="H4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8">
        <f>IF(pogoda[[#This Row],[stan zbiornika przed podlaniem]]-pogoda[[#This Row],[ile podlewam]] &lt;0, 25000-pogoda[[#This Row],[stan zbiornika przed podlaniem]], 0)</f>
        <v>0</v>
      </c>
      <c r="J48">
        <f>pogoda[[#This Row],[stan zbiornika przed podlaniem]]+pogoda[[#This Row],[ile dolac wody]]-pogoda[[#This Row],[ile podlewam]]</f>
        <v>15663</v>
      </c>
    </row>
    <row r="49" spans="1:10" x14ac:dyDescent="0.35">
      <c r="A49" s="3">
        <v>42141</v>
      </c>
      <c r="B49">
        <v>11</v>
      </c>
      <c r="C49">
        <v>2.8</v>
      </c>
      <c r="D49">
        <f>MIN(25000,J48+E49)-pogoda[[#This Row],[ubytek]]</f>
        <v>17623</v>
      </c>
      <c r="E49">
        <f>700*pogoda[[#This Row],[opady]]</f>
        <v>1959.9999999999998</v>
      </c>
      <c r="F49">
        <f>IF(pogoda[[#This Row],[opady]]=0, ROUNDUP(0.03%*POWER(pogoda[[#This Row],[temperatura_srednia]], 1.5)*J48, 0), 0)</f>
        <v>0</v>
      </c>
      <c r="G49">
        <f>IF(AND(pogoda[[#This Row],[temperatura_srednia]]&gt;15, pogoda[[#This Row],[opady]] &lt;=0.6), 1, 0)</f>
        <v>0</v>
      </c>
      <c r="H4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49">
        <f>IF(pogoda[[#This Row],[stan zbiornika przed podlaniem]]-pogoda[[#This Row],[ile podlewam]] &lt;0, 25000-pogoda[[#This Row],[stan zbiornika przed podlaniem]], 0)</f>
        <v>0</v>
      </c>
      <c r="J49">
        <f>pogoda[[#This Row],[stan zbiornika przed podlaniem]]+pogoda[[#This Row],[ile dolac wody]]-pogoda[[#This Row],[ile podlewam]]</f>
        <v>17623</v>
      </c>
    </row>
    <row r="50" spans="1:10" x14ac:dyDescent="0.35">
      <c r="A50" s="3">
        <v>42142</v>
      </c>
      <c r="B50">
        <v>12</v>
      </c>
      <c r="C50">
        <v>1.9</v>
      </c>
      <c r="D50">
        <f>MIN(25000,J49+E50)-pogoda[[#This Row],[ubytek]]</f>
        <v>18953</v>
      </c>
      <c r="E50">
        <f>700*pogoda[[#This Row],[opady]]</f>
        <v>1330</v>
      </c>
      <c r="F50">
        <f>IF(pogoda[[#This Row],[opady]]=0, ROUNDUP(0.03%*POWER(pogoda[[#This Row],[temperatura_srednia]], 1.5)*J49, 0), 0)</f>
        <v>0</v>
      </c>
      <c r="G50">
        <f>IF(AND(pogoda[[#This Row],[temperatura_srednia]]&gt;15, pogoda[[#This Row],[opady]] &lt;=0.6), 1, 0)</f>
        <v>0</v>
      </c>
      <c r="H5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0">
        <f>IF(pogoda[[#This Row],[stan zbiornika przed podlaniem]]-pogoda[[#This Row],[ile podlewam]] &lt;0, 25000-pogoda[[#This Row],[stan zbiornika przed podlaniem]], 0)</f>
        <v>0</v>
      </c>
      <c r="J50">
        <f>pogoda[[#This Row],[stan zbiornika przed podlaniem]]+pogoda[[#This Row],[ile dolac wody]]-pogoda[[#This Row],[ile podlewam]]</f>
        <v>18953</v>
      </c>
    </row>
    <row r="51" spans="1:10" x14ac:dyDescent="0.35">
      <c r="A51" s="3">
        <v>42143</v>
      </c>
      <c r="B51">
        <v>16</v>
      </c>
      <c r="C51">
        <v>2.2000000000000002</v>
      </c>
      <c r="D51">
        <f>MIN(25000,J50+E51)-pogoda[[#This Row],[ubytek]]</f>
        <v>20493</v>
      </c>
      <c r="E51">
        <f>700*pogoda[[#This Row],[opady]]</f>
        <v>1540.0000000000002</v>
      </c>
      <c r="F51">
        <f>IF(pogoda[[#This Row],[opady]]=0, ROUNDUP(0.03%*POWER(pogoda[[#This Row],[temperatura_srednia]], 1.5)*J50, 0), 0)</f>
        <v>0</v>
      </c>
      <c r="G51">
        <f>IF(AND(pogoda[[#This Row],[temperatura_srednia]]&gt;15, pogoda[[#This Row],[opady]] &lt;=0.6), 1, 0)</f>
        <v>0</v>
      </c>
      <c r="H5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1">
        <f>IF(pogoda[[#This Row],[stan zbiornika przed podlaniem]]-pogoda[[#This Row],[ile podlewam]] &lt;0, 25000-pogoda[[#This Row],[stan zbiornika przed podlaniem]], 0)</f>
        <v>0</v>
      </c>
      <c r="J51">
        <f>pogoda[[#This Row],[stan zbiornika przed podlaniem]]+pogoda[[#This Row],[ile dolac wody]]-pogoda[[#This Row],[ile podlewam]]</f>
        <v>20493</v>
      </c>
    </row>
    <row r="52" spans="1:10" x14ac:dyDescent="0.35">
      <c r="A52" s="3">
        <v>42144</v>
      </c>
      <c r="B52">
        <v>13</v>
      </c>
      <c r="C52">
        <v>2.2999999999999998</v>
      </c>
      <c r="D52">
        <f>MIN(25000,J51+E52)-pogoda[[#This Row],[ubytek]]</f>
        <v>22103</v>
      </c>
      <c r="E52">
        <f>700*pogoda[[#This Row],[opady]]</f>
        <v>1609.9999999999998</v>
      </c>
      <c r="F52">
        <f>IF(pogoda[[#This Row],[opady]]=0, ROUNDUP(0.03%*POWER(pogoda[[#This Row],[temperatura_srednia]], 1.5)*J51, 0), 0)</f>
        <v>0</v>
      </c>
      <c r="G52">
        <f>IF(AND(pogoda[[#This Row],[temperatura_srednia]]&gt;15, pogoda[[#This Row],[opady]] &lt;=0.6), 1, 0)</f>
        <v>0</v>
      </c>
      <c r="H5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2">
        <f>IF(pogoda[[#This Row],[stan zbiornika przed podlaniem]]-pogoda[[#This Row],[ile podlewam]] &lt;0, 25000-pogoda[[#This Row],[stan zbiornika przed podlaniem]], 0)</f>
        <v>0</v>
      </c>
      <c r="J52">
        <f>pogoda[[#This Row],[stan zbiornika przed podlaniem]]+pogoda[[#This Row],[ile dolac wody]]-pogoda[[#This Row],[ile podlewam]]</f>
        <v>22103</v>
      </c>
    </row>
    <row r="53" spans="1:10" x14ac:dyDescent="0.35">
      <c r="A53" s="3">
        <v>42145</v>
      </c>
      <c r="B53">
        <v>11</v>
      </c>
      <c r="C53">
        <v>5.4</v>
      </c>
      <c r="D53">
        <f>MIN(25000,J52+E53)-pogoda[[#This Row],[ubytek]]</f>
        <v>25000</v>
      </c>
      <c r="E53">
        <f>700*pogoda[[#This Row],[opady]]</f>
        <v>3780.0000000000005</v>
      </c>
      <c r="F53">
        <f>IF(pogoda[[#This Row],[opady]]=0, ROUNDUP(0.03%*POWER(pogoda[[#This Row],[temperatura_srednia]], 1.5)*J52, 0), 0)</f>
        <v>0</v>
      </c>
      <c r="G53">
        <f>IF(AND(pogoda[[#This Row],[temperatura_srednia]]&gt;15, pogoda[[#This Row],[opady]] &lt;=0.6), 1, 0)</f>
        <v>0</v>
      </c>
      <c r="H5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3">
        <f>IF(pogoda[[#This Row],[stan zbiornika przed podlaniem]]-pogoda[[#This Row],[ile podlewam]] &lt;0, 25000-pogoda[[#This Row],[stan zbiornika przed podlaniem]], 0)</f>
        <v>0</v>
      </c>
      <c r="J53">
        <f>pogoda[[#This Row],[stan zbiornika przed podlaniem]]+pogoda[[#This Row],[ile dolac wody]]-pogoda[[#This Row],[ile podlewam]]</f>
        <v>25000</v>
      </c>
    </row>
    <row r="54" spans="1:10" x14ac:dyDescent="0.35">
      <c r="A54" s="3">
        <v>42146</v>
      </c>
      <c r="B54">
        <v>12</v>
      </c>
      <c r="C54">
        <v>5.5</v>
      </c>
      <c r="D54">
        <f>MIN(25000,J53+E54)-pogoda[[#This Row],[ubytek]]</f>
        <v>25000</v>
      </c>
      <c r="E54">
        <f>700*pogoda[[#This Row],[opady]]</f>
        <v>3850</v>
      </c>
      <c r="F54">
        <f>IF(pogoda[[#This Row],[opady]]=0, ROUNDUP(0.03%*POWER(pogoda[[#This Row],[temperatura_srednia]], 1.5)*J53, 0), 0)</f>
        <v>0</v>
      </c>
      <c r="G54">
        <f>IF(AND(pogoda[[#This Row],[temperatura_srednia]]&gt;15, pogoda[[#This Row],[opady]] &lt;=0.6), 1, 0)</f>
        <v>0</v>
      </c>
      <c r="H5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4">
        <f>IF(pogoda[[#This Row],[stan zbiornika przed podlaniem]]-pogoda[[#This Row],[ile podlewam]] &lt;0, 25000-pogoda[[#This Row],[stan zbiornika przed podlaniem]], 0)</f>
        <v>0</v>
      </c>
      <c r="J54">
        <f>pogoda[[#This Row],[stan zbiornika przed podlaniem]]+pogoda[[#This Row],[ile dolac wody]]-pogoda[[#This Row],[ile podlewam]]</f>
        <v>25000</v>
      </c>
    </row>
    <row r="55" spans="1:10" x14ac:dyDescent="0.35">
      <c r="A55" s="3">
        <v>42147</v>
      </c>
      <c r="B55">
        <v>12</v>
      </c>
      <c r="C55">
        <v>5.2</v>
      </c>
      <c r="D55">
        <f>MIN(25000,J54+E55)-pogoda[[#This Row],[ubytek]]</f>
        <v>25000</v>
      </c>
      <c r="E55">
        <f>700*pogoda[[#This Row],[opady]]</f>
        <v>3640</v>
      </c>
      <c r="F55">
        <f>IF(pogoda[[#This Row],[opady]]=0, ROUNDUP(0.03%*POWER(pogoda[[#This Row],[temperatura_srednia]], 1.5)*J54, 0), 0)</f>
        <v>0</v>
      </c>
      <c r="G55">
        <f>IF(AND(pogoda[[#This Row],[temperatura_srednia]]&gt;15, pogoda[[#This Row],[opady]] &lt;=0.6), 1, 0)</f>
        <v>0</v>
      </c>
      <c r="H5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5">
        <f>IF(pogoda[[#This Row],[stan zbiornika przed podlaniem]]-pogoda[[#This Row],[ile podlewam]] &lt;0, 25000-pogoda[[#This Row],[stan zbiornika przed podlaniem]], 0)</f>
        <v>0</v>
      </c>
      <c r="J55">
        <f>pogoda[[#This Row],[stan zbiornika przed podlaniem]]+pogoda[[#This Row],[ile dolac wody]]-pogoda[[#This Row],[ile podlewam]]</f>
        <v>25000</v>
      </c>
    </row>
    <row r="56" spans="1:10" x14ac:dyDescent="0.35">
      <c r="A56" s="3">
        <v>42148</v>
      </c>
      <c r="B56">
        <v>14</v>
      </c>
      <c r="C56">
        <v>3</v>
      </c>
      <c r="D56">
        <f>MIN(25000,J55+E56)-pogoda[[#This Row],[ubytek]]</f>
        <v>25000</v>
      </c>
      <c r="E56">
        <f>700*pogoda[[#This Row],[opady]]</f>
        <v>2100</v>
      </c>
      <c r="F56">
        <f>IF(pogoda[[#This Row],[opady]]=0, ROUNDUP(0.03%*POWER(pogoda[[#This Row],[temperatura_srednia]], 1.5)*J55, 0), 0)</f>
        <v>0</v>
      </c>
      <c r="G56">
        <f>IF(AND(pogoda[[#This Row],[temperatura_srednia]]&gt;15, pogoda[[#This Row],[opady]] &lt;=0.6), 1, 0)</f>
        <v>0</v>
      </c>
      <c r="H5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6">
        <f>IF(pogoda[[#This Row],[stan zbiornika przed podlaniem]]-pogoda[[#This Row],[ile podlewam]] &lt;0, 25000-pogoda[[#This Row],[stan zbiornika przed podlaniem]], 0)</f>
        <v>0</v>
      </c>
      <c r="J56">
        <f>pogoda[[#This Row],[stan zbiornika przed podlaniem]]+pogoda[[#This Row],[ile dolac wody]]-pogoda[[#This Row],[ile podlewam]]</f>
        <v>25000</v>
      </c>
    </row>
    <row r="57" spans="1:10" x14ac:dyDescent="0.35">
      <c r="A57" s="3">
        <v>42149</v>
      </c>
      <c r="B57">
        <v>15</v>
      </c>
      <c r="C57">
        <v>0</v>
      </c>
      <c r="D57">
        <f>MIN(25000,J56+E57)-pogoda[[#This Row],[ubytek]]</f>
        <v>24564</v>
      </c>
      <c r="E57">
        <f>700*pogoda[[#This Row],[opady]]</f>
        <v>0</v>
      </c>
      <c r="F57">
        <f>IF(pogoda[[#This Row],[opady]]=0, ROUNDUP(0.03%*POWER(pogoda[[#This Row],[temperatura_srednia]], 1.5)*J56, 0), 0)</f>
        <v>436</v>
      </c>
      <c r="G57">
        <f>IF(AND(pogoda[[#This Row],[temperatura_srednia]]&gt;15, pogoda[[#This Row],[opady]] &lt;=0.6), 1, 0)</f>
        <v>0</v>
      </c>
      <c r="H5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7">
        <f>IF(pogoda[[#This Row],[stan zbiornika przed podlaniem]]-pogoda[[#This Row],[ile podlewam]] &lt;0, 25000-pogoda[[#This Row],[stan zbiornika przed podlaniem]], 0)</f>
        <v>0</v>
      </c>
      <c r="J57">
        <f>pogoda[[#This Row],[stan zbiornika przed podlaniem]]+pogoda[[#This Row],[ile dolac wody]]-pogoda[[#This Row],[ile podlewam]]</f>
        <v>24564</v>
      </c>
    </row>
    <row r="58" spans="1:10" x14ac:dyDescent="0.35">
      <c r="A58" s="3">
        <v>42150</v>
      </c>
      <c r="B58">
        <v>14</v>
      </c>
      <c r="C58">
        <v>0</v>
      </c>
      <c r="D58">
        <f>MIN(25000,J57+E58)-pogoda[[#This Row],[ubytek]]</f>
        <v>24177</v>
      </c>
      <c r="E58">
        <f>700*pogoda[[#This Row],[opady]]</f>
        <v>0</v>
      </c>
      <c r="F58">
        <f>IF(pogoda[[#This Row],[opady]]=0, ROUNDUP(0.03%*POWER(pogoda[[#This Row],[temperatura_srednia]], 1.5)*J57, 0), 0)</f>
        <v>387</v>
      </c>
      <c r="G58">
        <f>IF(AND(pogoda[[#This Row],[temperatura_srednia]]&gt;15, pogoda[[#This Row],[opady]] &lt;=0.6), 1, 0)</f>
        <v>0</v>
      </c>
      <c r="H5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8">
        <f>IF(pogoda[[#This Row],[stan zbiornika przed podlaniem]]-pogoda[[#This Row],[ile podlewam]] &lt;0, 25000-pogoda[[#This Row],[stan zbiornika przed podlaniem]], 0)</f>
        <v>0</v>
      </c>
      <c r="J58">
        <f>pogoda[[#This Row],[stan zbiornika przed podlaniem]]+pogoda[[#This Row],[ile dolac wody]]-pogoda[[#This Row],[ile podlewam]]</f>
        <v>24177</v>
      </c>
    </row>
    <row r="59" spans="1:10" x14ac:dyDescent="0.35">
      <c r="A59" s="3">
        <v>42151</v>
      </c>
      <c r="B59">
        <v>10</v>
      </c>
      <c r="C59">
        <v>0</v>
      </c>
      <c r="D59">
        <f>MIN(25000,J58+E59)-pogoda[[#This Row],[ubytek]]</f>
        <v>23947</v>
      </c>
      <c r="E59">
        <f>700*pogoda[[#This Row],[opady]]</f>
        <v>0</v>
      </c>
      <c r="F59">
        <f>IF(pogoda[[#This Row],[opady]]=0, ROUNDUP(0.03%*POWER(pogoda[[#This Row],[temperatura_srednia]], 1.5)*J58, 0), 0)</f>
        <v>230</v>
      </c>
      <c r="G59">
        <f>IF(AND(pogoda[[#This Row],[temperatura_srednia]]&gt;15, pogoda[[#This Row],[opady]] &lt;=0.6), 1, 0)</f>
        <v>0</v>
      </c>
      <c r="H5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59">
        <f>IF(pogoda[[#This Row],[stan zbiornika przed podlaniem]]-pogoda[[#This Row],[ile podlewam]] &lt;0, 25000-pogoda[[#This Row],[stan zbiornika przed podlaniem]], 0)</f>
        <v>0</v>
      </c>
      <c r="J59">
        <f>pogoda[[#This Row],[stan zbiornika przed podlaniem]]+pogoda[[#This Row],[ile dolac wody]]-pogoda[[#This Row],[ile podlewam]]</f>
        <v>23947</v>
      </c>
    </row>
    <row r="60" spans="1:10" x14ac:dyDescent="0.35">
      <c r="A60" s="3">
        <v>42152</v>
      </c>
      <c r="B60">
        <v>12</v>
      </c>
      <c r="C60">
        <v>0.1</v>
      </c>
      <c r="D60">
        <f>MIN(25000,J59+E60)-pogoda[[#This Row],[ubytek]]</f>
        <v>24017</v>
      </c>
      <c r="E60">
        <f>700*pogoda[[#This Row],[opady]]</f>
        <v>70</v>
      </c>
      <c r="F60">
        <f>IF(pogoda[[#This Row],[opady]]=0, ROUNDUP(0.03%*POWER(pogoda[[#This Row],[temperatura_srednia]], 1.5)*J59, 0), 0)</f>
        <v>0</v>
      </c>
      <c r="G60">
        <f>IF(AND(pogoda[[#This Row],[temperatura_srednia]]&gt;15, pogoda[[#This Row],[opady]] &lt;=0.6), 1, 0)</f>
        <v>0</v>
      </c>
      <c r="H6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0">
        <f>IF(pogoda[[#This Row],[stan zbiornika przed podlaniem]]-pogoda[[#This Row],[ile podlewam]] &lt;0, 25000-pogoda[[#This Row],[stan zbiornika przed podlaniem]], 0)</f>
        <v>0</v>
      </c>
      <c r="J60">
        <f>pogoda[[#This Row],[stan zbiornika przed podlaniem]]+pogoda[[#This Row],[ile dolac wody]]-pogoda[[#This Row],[ile podlewam]]</f>
        <v>24017</v>
      </c>
    </row>
    <row r="61" spans="1:10" x14ac:dyDescent="0.35">
      <c r="A61" s="3">
        <v>42153</v>
      </c>
      <c r="B61">
        <v>14</v>
      </c>
      <c r="C61">
        <v>0</v>
      </c>
      <c r="D61">
        <f>MIN(25000,J60+E61)-pogoda[[#This Row],[ubytek]]</f>
        <v>23639</v>
      </c>
      <c r="E61">
        <f>700*pogoda[[#This Row],[opady]]</f>
        <v>0</v>
      </c>
      <c r="F61">
        <f>IF(pogoda[[#This Row],[opady]]=0, ROUNDUP(0.03%*POWER(pogoda[[#This Row],[temperatura_srednia]], 1.5)*J60, 0), 0)</f>
        <v>378</v>
      </c>
      <c r="G61">
        <f>IF(AND(pogoda[[#This Row],[temperatura_srednia]]&gt;15, pogoda[[#This Row],[opady]] &lt;=0.6), 1, 0)</f>
        <v>0</v>
      </c>
      <c r="H6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1">
        <f>IF(pogoda[[#This Row],[stan zbiornika przed podlaniem]]-pogoda[[#This Row],[ile podlewam]] &lt;0, 25000-pogoda[[#This Row],[stan zbiornika przed podlaniem]], 0)</f>
        <v>0</v>
      </c>
      <c r="J61">
        <f>pogoda[[#This Row],[stan zbiornika przed podlaniem]]+pogoda[[#This Row],[ile dolac wody]]-pogoda[[#This Row],[ile podlewam]]</f>
        <v>23639</v>
      </c>
    </row>
    <row r="62" spans="1:10" x14ac:dyDescent="0.35">
      <c r="A62" s="3">
        <v>42154</v>
      </c>
      <c r="B62">
        <v>13</v>
      </c>
      <c r="C62">
        <v>0</v>
      </c>
      <c r="D62">
        <f>MIN(25000,J61+E62)-pogoda[[#This Row],[ubytek]]</f>
        <v>23306</v>
      </c>
      <c r="E62">
        <f>700*pogoda[[#This Row],[opady]]</f>
        <v>0</v>
      </c>
      <c r="F62">
        <f>IF(pogoda[[#This Row],[opady]]=0, ROUNDUP(0.03%*POWER(pogoda[[#This Row],[temperatura_srednia]], 1.5)*J61, 0), 0)</f>
        <v>333</v>
      </c>
      <c r="G62">
        <f>IF(AND(pogoda[[#This Row],[temperatura_srednia]]&gt;15, pogoda[[#This Row],[opady]] &lt;=0.6), 1, 0)</f>
        <v>0</v>
      </c>
      <c r="H6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2">
        <f>IF(pogoda[[#This Row],[stan zbiornika przed podlaniem]]-pogoda[[#This Row],[ile podlewam]] &lt;0, 25000-pogoda[[#This Row],[stan zbiornika przed podlaniem]], 0)</f>
        <v>0</v>
      </c>
      <c r="J62">
        <f>pogoda[[#This Row],[stan zbiornika przed podlaniem]]+pogoda[[#This Row],[ile dolac wody]]-pogoda[[#This Row],[ile podlewam]]</f>
        <v>23306</v>
      </c>
    </row>
    <row r="63" spans="1:10" x14ac:dyDescent="0.35">
      <c r="A63" s="3">
        <v>42155</v>
      </c>
      <c r="B63">
        <v>12</v>
      </c>
      <c r="C63">
        <v>0</v>
      </c>
      <c r="D63">
        <f>MIN(25000,J62+E63)-pogoda[[#This Row],[ubytek]]</f>
        <v>23015</v>
      </c>
      <c r="E63">
        <f>700*pogoda[[#This Row],[opady]]</f>
        <v>0</v>
      </c>
      <c r="F63">
        <f>IF(pogoda[[#This Row],[opady]]=0, ROUNDUP(0.03%*POWER(pogoda[[#This Row],[temperatura_srednia]], 1.5)*J62, 0), 0)</f>
        <v>291</v>
      </c>
      <c r="G63">
        <f>IF(AND(pogoda[[#This Row],[temperatura_srednia]]&gt;15, pogoda[[#This Row],[opady]] &lt;=0.6), 1, 0)</f>
        <v>0</v>
      </c>
      <c r="H6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3">
        <f>IF(pogoda[[#This Row],[stan zbiornika przed podlaniem]]-pogoda[[#This Row],[ile podlewam]] &lt;0, 25000-pogoda[[#This Row],[stan zbiornika przed podlaniem]], 0)</f>
        <v>0</v>
      </c>
      <c r="J63">
        <f>pogoda[[#This Row],[stan zbiornika przed podlaniem]]+pogoda[[#This Row],[ile dolac wody]]-pogoda[[#This Row],[ile podlewam]]</f>
        <v>23015</v>
      </c>
    </row>
    <row r="64" spans="1:10" x14ac:dyDescent="0.35">
      <c r="A64" s="3">
        <v>42156</v>
      </c>
      <c r="B64">
        <v>18</v>
      </c>
      <c r="C64">
        <v>4</v>
      </c>
      <c r="D64">
        <f>MIN(25000,J63+E64)-pogoda[[#This Row],[ubytek]]</f>
        <v>25000</v>
      </c>
      <c r="E64">
        <f>700*pogoda[[#This Row],[opady]]</f>
        <v>2800</v>
      </c>
      <c r="F64">
        <f>IF(pogoda[[#This Row],[opady]]=0, ROUNDUP(0.03%*POWER(pogoda[[#This Row],[temperatura_srednia]], 1.5)*J63, 0), 0)</f>
        <v>0</v>
      </c>
      <c r="G64">
        <f>IF(AND(pogoda[[#This Row],[temperatura_srednia]]&gt;15, pogoda[[#This Row],[opady]] &lt;=0.6), 1, 0)</f>
        <v>0</v>
      </c>
      <c r="H6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4">
        <f>IF(pogoda[[#This Row],[stan zbiornika przed podlaniem]]-pogoda[[#This Row],[ile podlewam]] &lt;0, 25000-pogoda[[#This Row],[stan zbiornika przed podlaniem]], 0)</f>
        <v>0</v>
      </c>
      <c r="J64">
        <f>pogoda[[#This Row],[stan zbiornika przed podlaniem]]+pogoda[[#This Row],[ile dolac wody]]-pogoda[[#This Row],[ile podlewam]]</f>
        <v>25000</v>
      </c>
    </row>
    <row r="65" spans="1:10" x14ac:dyDescent="0.35">
      <c r="A65" s="3">
        <v>42157</v>
      </c>
      <c r="B65">
        <v>18</v>
      </c>
      <c r="C65">
        <v>3</v>
      </c>
      <c r="D65">
        <f>MIN(25000,J64+E65)-pogoda[[#This Row],[ubytek]]</f>
        <v>25000</v>
      </c>
      <c r="E65">
        <f>700*pogoda[[#This Row],[opady]]</f>
        <v>2100</v>
      </c>
      <c r="F65">
        <f>IF(pogoda[[#This Row],[opady]]=0, ROUNDUP(0.03%*POWER(pogoda[[#This Row],[temperatura_srednia]], 1.5)*J64, 0), 0)</f>
        <v>0</v>
      </c>
      <c r="G65">
        <f>IF(AND(pogoda[[#This Row],[temperatura_srednia]]&gt;15, pogoda[[#This Row],[opady]] &lt;=0.6), 1, 0)</f>
        <v>0</v>
      </c>
      <c r="H6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5">
        <f>IF(pogoda[[#This Row],[stan zbiornika przed podlaniem]]-pogoda[[#This Row],[ile podlewam]] &lt;0, 25000-pogoda[[#This Row],[stan zbiornika przed podlaniem]], 0)</f>
        <v>0</v>
      </c>
      <c r="J65">
        <f>pogoda[[#This Row],[stan zbiornika przed podlaniem]]+pogoda[[#This Row],[ile dolac wody]]-pogoda[[#This Row],[ile podlewam]]</f>
        <v>25000</v>
      </c>
    </row>
    <row r="66" spans="1:10" x14ac:dyDescent="0.35">
      <c r="A66" s="3">
        <v>42158</v>
      </c>
      <c r="B66">
        <v>22</v>
      </c>
      <c r="C66">
        <v>0</v>
      </c>
      <c r="D66">
        <f>MIN(25000,J65+E66)-pogoda[[#This Row],[ubytek]]</f>
        <v>24226</v>
      </c>
      <c r="E66">
        <f>700*pogoda[[#This Row],[opady]]</f>
        <v>0</v>
      </c>
      <c r="F66">
        <f>IF(pogoda[[#This Row],[opady]]=0, ROUNDUP(0.03%*POWER(pogoda[[#This Row],[temperatura_srednia]], 1.5)*J65, 0), 0)</f>
        <v>774</v>
      </c>
      <c r="G66">
        <f>IF(AND(pogoda[[#This Row],[temperatura_srednia]]&gt;15, pogoda[[#This Row],[opady]] &lt;=0.6), 1, 0)</f>
        <v>1</v>
      </c>
      <c r="H6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66">
        <f>IF(pogoda[[#This Row],[stan zbiornika przed podlaniem]]-pogoda[[#This Row],[ile podlewam]] &lt;0, 25000-pogoda[[#This Row],[stan zbiornika przed podlaniem]], 0)</f>
        <v>0</v>
      </c>
      <c r="J66">
        <f>pogoda[[#This Row],[stan zbiornika przed podlaniem]]+pogoda[[#This Row],[ile dolac wody]]-pogoda[[#This Row],[ile podlewam]]</f>
        <v>12226</v>
      </c>
    </row>
    <row r="67" spans="1:10" x14ac:dyDescent="0.35">
      <c r="A67" s="3">
        <v>42159</v>
      </c>
      <c r="B67">
        <v>15</v>
      </c>
      <c r="C67">
        <v>0</v>
      </c>
      <c r="D67">
        <f>MIN(25000,J66+E67)-pogoda[[#This Row],[ubytek]]</f>
        <v>12012</v>
      </c>
      <c r="E67">
        <f>700*pogoda[[#This Row],[opady]]</f>
        <v>0</v>
      </c>
      <c r="F67">
        <f>IF(pogoda[[#This Row],[opady]]=0, ROUNDUP(0.03%*POWER(pogoda[[#This Row],[temperatura_srednia]], 1.5)*J66, 0), 0)</f>
        <v>214</v>
      </c>
      <c r="G67">
        <f>IF(AND(pogoda[[#This Row],[temperatura_srednia]]&gt;15, pogoda[[#This Row],[opady]] &lt;=0.6), 1, 0)</f>
        <v>0</v>
      </c>
      <c r="H6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67">
        <f>IF(pogoda[[#This Row],[stan zbiornika przed podlaniem]]-pogoda[[#This Row],[ile podlewam]] &lt;0, 25000-pogoda[[#This Row],[stan zbiornika przed podlaniem]], 0)</f>
        <v>0</v>
      </c>
      <c r="J67">
        <f>pogoda[[#This Row],[stan zbiornika przed podlaniem]]+pogoda[[#This Row],[ile dolac wody]]-pogoda[[#This Row],[ile podlewam]]</f>
        <v>12012</v>
      </c>
    </row>
    <row r="68" spans="1:10" x14ac:dyDescent="0.35">
      <c r="A68" s="3">
        <v>42160</v>
      </c>
      <c r="B68">
        <v>18</v>
      </c>
      <c r="C68">
        <v>0</v>
      </c>
      <c r="D68">
        <f>MIN(25000,J67+E68)-pogoda[[#This Row],[ubytek]]</f>
        <v>11736</v>
      </c>
      <c r="E68">
        <f>700*pogoda[[#This Row],[opady]]</f>
        <v>0</v>
      </c>
      <c r="F68">
        <f>IF(pogoda[[#This Row],[opady]]=0, ROUNDUP(0.03%*POWER(pogoda[[#This Row],[temperatura_srednia]], 1.5)*J67, 0), 0)</f>
        <v>276</v>
      </c>
      <c r="G68">
        <f>IF(AND(pogoda[[#This Row],[temperatura_srednia]]&gt;15, pogoda[[#This Row],[opady]] &lt;=0.6), 1, 0)</f>
        <v>1</v>
      </c>
      <c r="H6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68">
        <f>IF(pogoda[[#This Row],[stan zbiornika przed podlaniem]]-pogoda[[#This Row],[ile podlewam]] &lt;0, 25000-pogoda[[#This Row],[stan zbiornika przed podlaniem]], 0)</f>
        <v>13264</v>
      </c>
      <c r="J68">
        <f>pogoda[[#This Row],[stan zbiornika przed podlaniem]]+pogoda[[#This Row],[ile dolac wody]]-pogoda[[#This Row],[ile podlewam]]</f>
        <v>13000</v>
      </c>
    </row>
    <row r="69" spans="1:10" x14ac:dyDescent="0.35">
      <c r="A69" s="3">
        <v>42161</v>
      </c>
      <c r="B69">
        <v>22</v>
      </c>
      <c r="C69">
        <v>0</v>
      </c>
      <c r="D69">
        <f>MIN(25000,J68+E69)-pogoda[[#This Row],[ubytek]]</f>
        <v>12597</v>
      </c>
      <c r="E69">
        <f>700*pogoda[[#This Row],[opady]]</f>
        <v>0</v>
      </c>
      <c r="F69">
        <f>IF(pogoda[[#This Row],[opady]]=0, ROUNDUP(0.03%*POWER(pogoda[[#This Row],[temperatura_srednia]], 1.5)*J68, 0), 0)</f>
        <v>403</v>
      </c>
      <c r="G69">
        <f>IF(AND(pogoda[[#This Row],[temperatura_srednia]]&gt;15, pogoda[[#This Row],[opady]] &lt;=0.6), 1, 0)</f>
        <v>1</v>
      </c>
      <c r="H6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69">
        <f>IF(pogoda[[#This Row],[stan zbiornika przed podlaniem]]-pogoda[[#This Row],[ile podlewam]] &lt;0, 25000-pogoda[[#This Row],[stan zbiornika przed podlaniem]], 0)</f>
        <v>0</v>
      </c>
      <c r="J69">
        <f>pogoda[[#This Row],[stan zbiornika przed podlaniem]]+pogoda[[#This Row],[ile dolac wody]]-pogoda[[#This Row],[ile podlewam]]</f>
        <v>597</v>
      </c>
    </row>
    <row r="70" spans="1:10" x14ac:dyDescent="0.35">
      <c r="A70" s="3">
        <v>42162</v>
      </c>
      <c r="B70">
        <v>14</v>
      </c>
      <c r="C70">
        <v>8</v>
      </c>
      <c r="D70">
        <f>MIN(25000,J69+E70)-pogoda[[#This Row],[ubytek]]</f>
        <v>6197</v>
      </c>
      <c r="E70">
        <f>700*pogoda[[#This Row],[opady]]</f>
        <v>5600</v>
      </c>
      <c r="F70">
        <f>IF(pogoda[[#This Row],[opady]]=0, ROUNDUP(0.03%*POWER(pogoda[[#This Row],[temperatura_srednia]], 1.5)*J69, 0), 0)</f>
        <v>0</v>
      </c>
      <c r="G70">
        <f>IF(AND(pogoda[[#This Row],[temperatura_srednia]]&gt;15, pogoda[[#This Row],[opady]] &lt;=0.6), 1, 0)</f>
        <v>0</v>
      </c>
      <c r="H7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0">
        <f>IF(pogoda[[#This Row],[stan zbiornika przed podlaniem]]-pogoda[[#This Row],[ile podlewam]] &lt;0, 25000-pogoda[[#This Row],[stan zbiornika przed podlaniem]], 0)</f>
        <v>0</v>
      </c>
      <c r="J70">
        <f>pogoda[[#This Row],[stan zbiornika przed podlaniem]]+pogoda[[#This Row],[ile dolac wody]]-pogoda[[#This Row],[ile podlewam]]</f>
        <v>6197</v>
      </c>
    </row>
    <row r="71" spans="1:10" x14ac:dyDescent="0.35">
      <c r="A71" s="3">
        <v>42163</v>
      </c>
      <c r="B71">
        <v>14</v>
      </c>
      <c r="C71">
        <v>5.9</v>
      </c>
      <c r="D71">
        <f>MIN(25000,J70+E71)-pogoda[[#This Row],[ubytek]]</f>
        <v>10327</v>
      </c>
      <c r="E71">
        <f>700*pogoda[[#This Row],[opady]]</f>
        <v>4130</v>
      </c>
      <c r="F71">
        <f>IF(pogoda[[#This Row],[opady]]=0, ROUNDUP(0.03%*POWER(pogoda[[#This Row],[temperatura_srednia]], 1.5)*J70, 0), 0)</f>
        <v>0</v>
      </c>
      <c r="G71">
        <f>IF(AND(pogoda[[#This Row],[temperatura_srednia]]&gt;15, pogoda[[#This Row],[opady]] &lt;=0.6), 1, 0)</f>
        <v>0</v>
      </c>
      <c r="H7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1">
        <f>IF(pogoda[[#This Row],[stan zbiornika przed podlaniem]]-pogoda[[#This Row],[ile podlewam]] &lt;0, 25000-pogoda[[#This Row],[stan zbiornika przed podlaniem]], 0)</f>
        <v>0</v>
      </c>
      <c r="J71">
        <f>pogoda[[#This Row],[stan zbiornika przed podlaniem]]+pogoda[[#This Row],[ile dolac wody]]-pogoda[[#This Row],[ile podlewam]]</f>
        <v>10327</v>
      </c>
    </row>
    <row r="72" spans="1:10" x14ac:dyDescent="0.35">
      <c r="A72" s="3">
        <v>42164</v>
      </c>
      <c r="B72">
        <v>12</v>
      </c>
      <c r="C72">
        <v>5</v>
      </c>
      <c r="D72">
        <f>MIN(25000,J71+E72)-pogoda[[#This Row],[ubytek]]</f>
        <v>13827</v>
      </c>
      <c r="E72">
        <f>700*pogoda[[#This Row],[opady]]</f>
        <v>3500</v>
      </c>
      <c r="F72">
        <f>IF(pogoda[[#This Row],[opady]]=0, ROUNDUP(0.03%*POWER(pogoda[[#This Row],[temperatura_srednia]], 1.5)*J71, 0), 0)</f>
        <v>0</v>
      </c>
      <c r="G72">
        <f>IF(AND(pogoda[[#This Row],[temperatura_srednia]]&gt;15, pogoda[[#This Row],[opady]] &lt;=0.6), 1, 0)</f>
        <v>0</v>
      </c>
      <c r="H7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2">
        <f>IF(pogoda[[#This Row],[stan zbiornika przed podlaniem]]-pogoda[[#This Row],[ile podlewam]] &lt;0, 25000-pogoda[[#This Row],[stan zbiornika przed podlaniem]], 0)</f>
        <v>0</v>
      </c>
      <c r="J72">
        <f>pogoda[[#This Row],[stan zbiornika przed podlaniem]]+pogoda[[#This Row],[ile dolac wody]]-pogoda[[#This Row],[ile podlewam]]</f>
        <v>13827</v>
      </c>
    </row>
    <row r="73" spans="1:10" x14ac:dyDescent="0.35">
      <c r="A73" s="3">
        <v>42165</v>
      </c>
      <c r="B73">
        <v>16</v>
      </c>
      <c r="C73">
        <v>0</v>
      </c>
      <c r="D73">
        <f>MIN(25000,J72+E73)-pogoda[[#This Row],[ubytek]]</f>
        <v>13561</v>
      </c>
      <c r="E73">
        <f>700*pogoda[[#This Row],[opady]]</f>
        <v>0</v>
      </c>
      <c r="F73">
        <f>IF(pogoda[[#This Row],[opady]]=0, ROUNDUP(0.03%*POWER(pogoda[[#This Row],[temperatura_srednia]], 1.5)*J72, 0), 0)</f>
        <v>266</v>
      </c>
      <c r="G73">
        <f>IF(AND(pogoda[[#This Row],[temperatura_srednia]]&gt;15, pogoda[[#This Row],[opady]] &lt;=0.6), 1, 0)</f>
        <v>1</v>
      </c>
      <c r="H7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73">
        <f>IF(pogoda[[#This Row],[stan zbiornika przed podlaniem]]-pogoda[[#This Row],[ile podlewam]] &lt;0, 25000-pogoda[[#This Row],[stan zbiornika przed podlaniem]], 0)</f>
        <v>0</v>
      </c>
      <c r="J73">
        <f>pogoda[[#This Row],[stan zbiornika przed podlaniem]]+pogoda[[#This Row],[ile dolac wody]]-pogoda[[#This Row],[ile podlewam]]</f>
        <v>1561</v>
      </c>
    </row>
    <row r="74" spans="1:10" x14ac:dyDescent="0.35">
      <c r="A74" s="3">
        <v>42166</v>
      </c>
      <c r="B74">
        <v>16</v>
      </c>
      <c r="C74">
        <v>0</v>
      </c>
      <c r="D74">
        <f>MIN(25000,J73+E74)-pogoda[[#This Row],[ubytek]]</f>
        <v>1531</v>
      </c>
      <c r="E74">
        <f>700*pogoda[[#This Row],[opady]]</f>
        <v>0</v>
      </c>
      <c r="F74">
        <f>IF(pogoda[[#This Row],[opady]]=0, ROUNDUP(0.03%*POWER(pogoda[[#This Row],[temperatura_srednia]], 1.5)*J73, 0), 0)</f>
        <v>30</v>
      </c>
      <c r="G74">
        <f>IF(AND(pogoda[[#This Row],[temperatura_srednia]]&gt;15, pogoda[[#This Row],[opady]] &lt;=0.6), 1, 0)</f>
        <v>1</v>
      </c>
      <c r="H7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74">
        <f>IF(pogoda[[#This Row],[stan zbiornika przed podlaniem]]-pogoda[[#This Row],[ile podlewam]] &lt;0, 25000-pogoda[[#This Row],[stan zbiornika przed podlaniem]], 0)</f>
        <v>23469</v>
      </c>
      <c r="J74">
        <f>pogoda[[#This Row],[stan zbiornika przed podlaniem]]+pogoda[[#This Row],[ile dolac wody]]-pogoda[[#This Row],[ile podlewam]]</f>
        <v>13000</v>
      </c>
    </row>
    <row r="75" spans="1:10" x14ac:dyDescent="0.35">
      <c r="A75" s="3">
        <v>42167</v>
      </c>
      <c r="B75">
        <v>18</v>
      </c>
      <c r="C75">
        <v>5</v>
      </c>
      <c r="D75">
        <f>MIN(25000,J74+E75)-pogoda[[#This Row],[ubytek]]</f>
        <v>16500</v>
      </c>
      <c r="E75">
        <f>700*pogoda[[#This Row],[opady]]</f>
        <v>3500</v>
      </c>
      <c r="F75">
        <f>IF(pogoda[[#This Row],[opady]]=0, ROUNDUP(0.03%*POWER(pogoda[[#This Row],[temperatura_srednia]], 1.5)*J74, 0), 0)</f>
        <v>0</v>
      </c>
      <c r="G75">
        <f>IF(AND(pogoda[[#This Row],[temperatura_srednia]]&gt;15, pogoda[[#This Row],[opady]] &lt;=0.6), 1, 0)</f>
        <v>0</v>
      </c>
      <c r="H7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5">
        <f>IF(pogoda[[#This Row],[stan zbiornika przed podlaniem]]-pogoda[[#This Row],[ile podlewam]] &lt;0, 25000-pogoda[[#This Row],[stan zbiornika przed podlaniem]], 0)</f>
        <v>0</v>
      </c>
      <c r="J75">
        <f>pogoda[[#This Row],[stan zbiornika przed podlaniem]]+pogoda[[#This Row],[ile dolac wody]]-pogoda[[#This Row],[ile podlewam]]</f>
        <v>16500</v>
      </c>
    </row>
    <row r="76" spans="1:10" x14ac:dyDescent="0.35">
      <c r="A76" s="3">
        <v>42168</v>
      </c>
      <c r="B76">
        <v>19</v>
      </c>
      <c r="C76">
        <v>1</v>
      </c>
      <c r="D76">
        <f>MIN(25000,J75+E76)-pogoda[[#This Row],[ubytek]]</f>
        <v>17200</v>
      </c>
      <c r="E76">
        <f>700*pogoda[[#This Row],[opady]]</f>
        <v>700</v>
      </c>
      <c r="F76">
        <f>IF(pogoda[[#This Row],[opady]]=0, ROUNDUP(0.03%*POWER(pogoda[[#This Row],[temperatura_srednia]], 1.5)*J75, 0), 0)</f>
        <v>0</v>
      </c>
      <c r="G76">
        <f>IF(AND(pogoda[[#This Row],[temperatura_srednia]]&gt;15, pogoda[[#This Row],[opady]] &lt;=0.6), 1, 0)</f>
        <v>0</v>
      </c>
      <c r="H7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6">
        <f>IF(pogoda[[#This Row],[stan zbiornika przed podlaniem]]-pogoda[[#This Row],[ile podlewam]] &lt;0, 25000-pogoda[[#This Row],[stan zbiornika przed podlaniem]], 0)</f>
        <v>0</v>
      </c>
      <c r="J76">
        <f>pogoda[[#This Row],[stan zbiornika przed podlaniem]]+pogoda[[#This Row],[ile dolac wody]]-pogoda[[#This Row],[ile podlewam]]</f>
        <v>17200</v>
      </c>
    </row>
    <row r="77" spans="1:10" x14ac:dyDescent="0.35">
      <c r="A77" s="3">
        <v>42169</v>
      </c>
      <c r="B77">
        <v>22</v>
      </c>
      <c r="C77">
        <v>0</v>
      </c>
      <c r="D77">
        <f>MIN(25000,J76+E77)-pogoda[[#This Row],[ubytek]]</f>
        <v>16667</v>
      </c>
      <c r="E77">
        <f>700*pogoda[[#This Row],[opady]]</f>
        <v>0</v>
      </c>
      <c r="F77">
        <f>IF(pogoda[[#This Row],[opady]]=0, ROUNDUP(0.03%*POWER(pogoda[[#This Row],[temperatura_srednia]], 1.5)*J76, 0), 0)</f>
        <v>533</v>
      </c>
      <c r="G77">
        <f>IF(AND(pogoda[[#This Row],[temperatura_srednia]]&gt;15, pogoda[[#This Row],[opady]] &lt;=0.6), 1, 0)</f>
        <v>1</v>
      </c>
      <c r="H7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77">
        <f>IF(pogoda[[#This Row],[stan zbiornika przed podlaniem]]-pogoda[[#This Row],[ile podlewam]] &lt;0, 25000-pogoda[[#This Row],[stan zbiornika przed podlaniem]], 0)</f>
        <v>0</v>
      </c>
      <c r="J77">
        <f>pogoda[[#This Row],[stan zbiornika przed podlaniem]]+pogoda[[#This Row],[ile dolac wody]]-pogoda[[#This Row],[ile podlewam]]</f>
        <v>4667</v>
      </c>
    </row>
    <row r="78" spans="1:10" x14ac:dyDescent="0.35">
      <c r="A78" s="3">
        <v>42170</v>
      </c>
      <c r="B78">
        <v>16</v>
      </c>
      <c r="C78">
        <v>0</v>
      </c>
      <c r="D78">
        <f>MIN(25000,J77+E78)-pogoda[[#This Row],[ubytek]]</f>
        <v>4577</v>
      </c>
      <c r="E78">
        <f>700*pogoda[[#This Row],[opady]]</f>
        <v>0</v>
      </c>
      <c r="F78">
        <f>IF(pogoda[[#This Row],[opady]]=0, ROUNDUP(0.03%*POWER(pogoda[[#This Row],[temperatura_srednia]], 1.5)*J77, 0), 0)</f>
        <v>90</v>
      </c>
      <c r="G78">
        <f>IF(AND(pogoda[[#This Row],[temperatura_srednia]]&gt;15, pogoda[[#This Row],[opady]] &lt;=0.6), 1, 0)</f>
        <v>1</v>
      </c>
      <c r="H7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78">
        <f>IF(pogoda[[#This Row],[stan zbiornika przed podlaniem]]-pogoda[[#This Row],[ile podlewam]] &lt;0, 25000-pogoda[[#This Row],[stan zbiornika przed podlaniem]], 0)</f>
        <v>20423</v>
      </c>
      <c r="J78">
        <f>pogoda[[#This Row],[stan zbiornika przed podlaniem]]+pogoda[[#This Row],[ile dolac wody]]-pogoda[[#This Row],[ile podlewam]]</f>
        <v>13000</v>
      </c>
    </row>
    <row r="79" spans="1:10" x14ac:dyDescent="0.35">
      <c r="A79" s="3">
        <v>42171</v>
      </c>
      <c r="B79">
        <v>12</v>
      </c>
      <c r="C79">
        <v>0</v>
      </c>
      <c r="D79">
        <f>MIN(25000,J78+E79)-pogoda[[#This Row],[ubytek]]</f>
        <v>12837</v>
      </c>
      <c r="E79">
        <f>700*pogoda[[#This Row],[opady]]</f>
        <v>0</v>
      </c>
      <c r="F79">
        <f>IF(pogoda[[#This Row],[opady]]=0, ROUNDUP(0.03%*POWER(pogoda[[#This Row],[temperatura_srednia]], 1.5)*J78, 0), 0)</f>
        <v>163</v>
      </c>
      <c r="G79">
        <f>IF(AND(pogoda[[#This Row],[temperatura_srednia]]&gt;15, pogoda[[#This Row],[opady]] &lt;=0.6), 1, 0)</f>
        <v>0</v>
      </c>
      <c r="H7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79">
        <f>IF(pogoda[[#This Row],[stan zbiornika przed podlaniem]]-pogoda[[#This Row],[ile podlewam]] &lt;0, 25000-pogoda[[#This Row],[stan zbiornika przed podlaniem]], 0)</f>
        <v>0</v>
      </c>
      <c r="J79">
        <f>pogoda[[#This Row],[stan zbiornika przed podlaniem]]+pogoda[[#This Row],[ile dolac wody]]-pogoda[[#This Row],[ile podlewam]]</f>
        <v>12837</v>
      </c>
    </row>
    <row r="80" spans="1:10" x14ac:dyDescent="0.35">
      <c r="A80" s="3">
        <v>42172</v>
      </c>
      <c r="B80">
        <v>14</v>
      </c>
      <c r="C80">
        <v>0</v>
      </c>
      <c r="D80">
        <f>MIN(25000,J79+E80)-pogoda[[#This Row],[ubytek]]</f>
        <v>12635</v>
      </c>
      <c r="E80">
        <f>700*pogoda[[#This Row],[opady]]</f>
        <v>0</v>
      </c>
      <c r="F80">
        <f>IF(pogoda[[#This Row],[opady]]=0, ROUNDUP(0.03%*POWER(pogoda[[#This Row],[temperatura_srednia]], 1.5)*J79, 0), 0)</f>
        <v>202</v>
      </c>
      <c r="G80">
        <f>IF(AND(pogoda[[#This Row],[temperatura_srednia]]&gt;15, pogoda[[#This Row],[opady]] &lt;=0.6), 1, 0)</f>
        <v>0</v>
      </c>
      <c r="H8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0">
        <f>IF(pogoda[[#This Row],[stan zbiornika przed podlaniem]]-pogoda[[#This Row],[ile podlewam]] &lt;0, 25000-pogoda[[#This Row],[stan zbiornika przed podlaniem]], 0)</f>
        <v>0</v>
      </c>
      <c r="J80">
        <f>pogoda[[#This Row],[stan zbiornika przed podlaniem]]+pogoda[[#This Row],[ile dolac wody]]-pogoda[[#This Row],[ile podlewam]]</f>
        <v>12635</v>
      </c>
    </row>
    <row r="81" spans="1:10" x14ac:dyDescent="0.35">
      <c r="A81" s="3">
        <v>42173</v>
      </c>
      <c r="B81">
        <v>16</v>
      </c>
      <c r="C81">
        <v>0.3</v>
      </c>
      <c r="D81">
        <f>MIN(25000,J80+E81)-pogoda[[#This Row],[ubytek]]</f>
        <v>12845</v>
      </c>
      <c r="E81">
        <f>700*pogoda[[#This Row],[opady]]</f>
        <v>210</v>
      </c>
      <c r="F81">
        <f>IF(pogoda[[#This Row],[opady]]=0, ROUNDUP(0.03%*POWER(pogoda[[#This Row],[temperatura_srednia]], 1.5)*J80, 0), 0)</f>
        <v>0</v>
      </c>
      <c r="G81">
        <f>IF(AND(pogoda[[#This Row],[temperatura_srednia]]&gt;15, pogoda[[#This Row],[opady]] &lt;=0.6), 1, 0)</f>
        <v>1</v>
      </c>
      <c r="H8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81">
        <f>IF(pogoda[[#This Row],[stan zbiornika przed podlaniem]]-pogoda[[#This Row],[ile podlewam]] &lt;0, 25000-pogoda[[#This Row],[stan zbiornika przed podlaniem]], 0)</f>
        <v>0</v>
      </c>
      <c r="J81">
        <f>pogoda[[#This Row],[stan zbiornika przed podlaniem]]+pogoda[[#This Row],[ile dolac wody]]-pogoda[[#This Row],[ile podlewam]]</f>
        <v>845</v>
      </c>
    </row>
    <row r="82" spans="1:10" x14ac:dyDescent="0.35">
      <c r="A82" s="3">
        <v>42174</v>
      </c>
      <c r="B82">
        <v>12</v>
      </c>
      <c r="C82">
        <v>3</v>
      </c>
      <c r="D82">
        <f>MIN(25000,J81+E82)-pogoda[[#This Row],[ubytek]]</f>
        <v>2945</v>
      </c>
      <c r="E82">
        <f>700*pogoda[[#This Row],[opady]]</f>
        <v>2100</v>
      </c>
      <c r="F82">
        <f>IF(pogoda[[#This Row],[opady]]=0, ROUNDUP(0.03%*POWER(pogoda[[#This Row],[temperatura_srednia]], 1.5)*J81, 0), 0)</f>
        <v>0</v>
      </c>
      <c r="G82">
        <f>IF(AND(pogoda[[#This Row],[temperatura_srednia]]&gt;15, pogoda[[#This Row],[opady]] &lt;=0.6), 1, 0)</f>
        <v>0</v>
      </c>
      <c r="H8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2">
        <f>IF(pogoda[[#This Row],[stan zbiornika przed podlaniem]]-pogoda[[#This Row],[ile podlewam]] &lt;0, 25000-pogoda[[#This Row],[stan zbiornika przed podlaniem]], 0)</f>
        <v>0</v>
      </c>
      <c r="J82">
        <f>pogoda[[#This Row],[stan zbiornika przed podlaniem]]+pogoda[[#This Row],[ile dolac wody]]-pogoda[[#This Row],[ile podlewam]]</f>
        <v>2945</v>
      </c>
    </row>
    <row r="83" spans="1:10" x14ac:dyDescent="0.35">
      <c r="A83" s="3">
        <v>42175</v>
      </c>
      <c r="B83">
        <v>13</v>
      </c>
      <c r="C83">
        <v>2</v>
      </c>
      <c r="D83">
        <f>MIN(25000,J82+E83)-pogoda[[#This Row],[ubytek]]</f>
        <v>4345</v>
      </c>
      <c r="E83">
        <f>700*pogoda[[#This Row],[opady]]</f>
        <v>1400</v>
      </c>
      <c r="F83">
        <f>IF(pogoda[[#This Row],[opady]]=0, ROUNDUP(0.03%*POWER(pogoda[[#This Row],[temperatura_srednia]], 1.5)*J82, 0), 0)</f>
        <v>0</v>
      </c>
      <c r="G83">
        <f>IF(AND(pogoda[[#This Row],[temperatura_srednia]]&gt;15, pogoda[[#This Row],[opady]] &lt;=0.6), 1, 0)</f>
        <v>0</v>
      </c>
      <c r="H8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3">
        <f>IF(pogoda[[#This Row],[stan zbiornika przed podlaniem]]-pogoda[[#This Row],[ile podlewam]] &lt;0, 25000-pogoda[[#This Row],[stan zbiornika przed podlaniem]], 0)</f>
        <v>0</v>
      </c>
      <c r="J83">
        <f>pogoda[[#This Row],[stan zbiornika przed podlaniem]]+pogoda[[#This Row],[ile dolac wody]]-pogoda[[#This Row],[ile podlewam]]</f>
        <v>4345</v>
      </c>
    </row>
    <row r="84" spans="1:10" x14ac:dyDescent="0.35">
      <c r="A84" s="3">
        <v>42176</v>
      </c>
      <c r="B84">
        <v>12</v>
      </c>
      <c r="C84">
        <v>0</v>
      </c>
      <c r="D84">
        <f>MIN(25000,J83+E84)-pogoda[[#This Row],[ubytek]]</f>
        <v>4290</v>
      </c>
      <c r="E84">
        <f>700*pogoda[[#This Row],[opady]]</f>
        <v>0</v>
      </c>
      <c r="F84">
        <f>IF(pogoda[[#This Row],[opady]]=0, ROUNDUP(0.03%*POWER(pogoda[[#This Row],[temperatura_srednia]], 1.5)*J83, 0), 0)</f>
        <v>55</v>
      </c>
      <c r="G84">
        <f>IF(AND(pogoda[[#This Row],[temperatura_srednia]]&gt;15, pogoda[[#This Row],[opady]] &lt;=0.6), 1, 0)</f>
        <v>0</v>
      </c>
      <c r="H8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4">
        <f>IF(pogoda[[#This Row],[stan zbiornika przed podlaniem]]-pogoda[[#This Row],[ile podlewam]] &lt;0, 25000-pogoda[[#This Row],[stan zbiornika przed podlaniem]], 0)</f>
        <v>0</v>
      </c>
      <c r="J84">
        <f>pogoda[[#This Row],[stan zbiornika przed podlaniem]]+pogoda[[#This Row],[ile dolac wody]]-pogoda[[#This Row],[ile podlewam]]</f>
        <v>4290</v>
      </c>
    </row>
    <row r="85" spans="1:10" x14ac:dyDescent="0.35">
      <c r="A85" s="3">
        <v>42177</v>
      </c>
      <c r="B85">
        <v>12</v>
      </c>
      <c r="C85">
        <v>3</v>
      </c>
      <c r="D85">
        <f>MIN(25000,J84+E85)-pogoda[[#This Row],[ubytek]]</f>
        <v>6390</v>
      </c>
      <c r="E85">
        <f>700*pogoda[[#This Row],[opady]]</f>
        <v>2100</v>
      </c>
      <c r="F85">
        <f>IF(pogoda[[#This Row],[opady]]=0, ROUNDUP(0.03%*POWER(pogoda[[#This Row],[temperatura_srednia]], 1.5)*J84, 0), 0)</f>
        <v>0</v>
      </c>
      <c r="G85">
        <f>IF(AND(pogoda[[#This Row],[temperatura_srednia]]&gt;15, pogoda[[#This Row],[opady]] &lt;=0.6), 1, 0)</f>
        <v>0</v>
      </c>
      <c r="H8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5">
        <f>IF(pogoda[[#This Row],[stan zbiornika przed podlaniem]]-pogoda[[#This Row],[ile podlewam]] &lt;0, 25000-pogoda[[#This Row],[stan zbiornika przed podlaniem]], 0)</f>
        <v>0</v>
      </c>
      <c r="J85">
        <f>pogoda[[#This Row],[stan zbiornika przed podlaniem]]+pogoda[[#This Row],[ile dolac wody]]-pogoda[[#This Row],[ile podlewam]]</f>
        <v>6390</v>
      </c>
    </row>
    <row r="86" spans="1:10" x14ac:dyDescent="0.35">
      <c r="A86" s="3">
        <v>42178</v>
      </c>
      <c r="B86">
        <v>13</v>
      </c>
      <c r="C86">
        <v>3</v>
      </c>
      <c r="D86">
        <f>MIN(25000,J85+E86)-pogoda[[#This Row],[ubytek]]</f>
        <v>8490</v>
      </c>
      <c r="E86">
        <f>700*pogoda[[#This Row],[opady]]</f>
        <v>2100</v>
      </c>
      <c r="F86">
        <f>IF(pogoda[[#This Row],[opady]]=0, ROUNDUP(0.03%*POWER(pogoda[[#This Row],[temperatura_srednia]], 1.5)*J85, 0), 0)</f>
        <v>0</v>
      </c>
      <c r="G86">
        <f>IF(AND(pogoda[[#This Row],[temperatura_srednia]]&gt;15, pogoda[[#This Row],[opady]] &lt;=0.6), 1, 0)</f>
        <v>0</v>
      </c>
      <c r="H8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6">
        <f>IF(pogoda[[#This Row],[stan zbiornika przed podlaniem]]-pogoda[[#This Row],[ile podlewam]] &lt;0, 25000-pogoda[[#This Row],[stan zbiornika przed podlaniem]], 0)</f>
        <v>0</v>
      </c>
      <c r="J86">
        <f>pogoda[[#This Row],[stan zbiornika przed podlaniem]]+pogoda[[#This Row],[ile dolac wody]]-pogoda[[#This Row],[ile podlewam]]</f>
        <v>8490</v>
      </c>
    </row>
    <row r="87" spans="1:10" x14ac:dyDescent="0.35">
      <c r="A87" s="3">
        <v>42179</v>
      </c>
      <c r="B87">
        <v>12</v>
      </c>
      <c r="C87">
        <v>0</v>
      </c>
      <c r="D87">
        <f>MIN(25000,J86+E87)-pogoda[[#This Row],[ubytek]]</f>
        <v>8384</v>
      </c>
      <c r="E87">
        <f>700*pogoda[[#This Row],[opady]]</f>
        <v>0</v>
      </c>
      <c r="F87">
        <f>IF(pogoda[[#This Row],[opady]]=0, ROUNDUP(0.03%*POWER(pogoda[[#This Row],[temperatura_srednia]], 1.5)*J86, 0), 0)</f>
        <v>106</v>
      </c>
      <c r="G87">
        <f>IF(AND(pogoda[[#This Row],[temperatura_srednia]]&gt;15, pogoda[[#This Row],[opady]] &lt;=0.6), 1, 0)</f>
        <v>0</v>
      </c>
      <c r="H8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7">
        <f>IF(pogoda[[#This Row],[stan zbiornika przed podlaniem]]-pogoda[[#This Row],[ile podlewam]] &lt;0, 25000-pogoda[[#This Row],[stan zbiornika przed podlaniem]], 0)</f>
        <v>0</v>
      </c>
      <c r="J87">
        <f>pogoda[[#This Row],[stan zbiornika przed podlaniem]]+pogoda[[#This Row],[ile dolac wody]]-pogoda[[#This Row],[ile podlewam]]</f>
        <v>8384</v>
      </c>
    </row>
    <row r="88" spans="1:10" x14ac:dyDescent="0.35">
      <c r="A88" s="3">
        <v>42180</v>
      </c>
      <c r="B88">
        <v>16</v>
      </c>
      <c r="C88">
        <v>0</v>
      </c>
      <c r="D88">
        <f>MIN(25000,J87+E88)-pogoda[[#This Row],[ubytek]]</f>
        <v>8223</v>
      </c>
      <c r="E88">
        <f>700*pogoda[[#This Row],[opady]]</f>
        <v>0</v>
      </c>
      <c r="F88">
        <f>IF(pogoda[[#This Row],[opady]]=0, ROUNDUP(0.03%*POWER(pogoda[[#This Row],[temperatura_srednia]], 1.5)*J87, 0), 0)</f>
        <v>161</v>
      </c>
      <c r="G88">
        <f>IF(AND(pogoda[[#This Row],[temperatura_srednia]]&gt;15, pogoda[[#This Row],[opady]] &lt;=0.6), 1, 0)</f>
        <v>1</v>
      </c>
      <c r="H8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88">
        <f>IF(pogoda[[#This Row],[stan zbiornika przed podlaniem]]-pogoda[[#This Row],[ile podlewam]] &lt;0, 25000-pogoda[[#This Row],[stan zbiornika przed podlaniem]], 0)</f>
        <v>16777</v>
      </c>
      <c r="J88">
        <f>pogoda[[#This Row],[stan zbiornika przed podlaniem]]+pogoda[[#This Row],[ile dolac wody]]-pogoda[[#This Row],[ile podlewam]]</f>
        <v>13000</v>
      </c>
    </row>
    <row r="89" spans="1:10" x14ac:dyDescent="0.35">
      <c r="A89" s="3">
        <v>42181</v>
      </c>
      <c r="B89">
        <v>16</v>
      </c>
      <c r="C89">
        <v>7</v>
      </c>
      <c r="D89">
        <f>MIN(25000,J88+E89)-pogoda[[#This Row],[ubytek]]</f>
        <v>17900</v>
      </c>
      <c r="E89">
        <f>700*pogoda[[#This Row],[opady]]</f>
        <v>4900</v>
      </c>
      <c r="F89">
        <f>IF(pogoda[[#This Row],[opady]]=0, ROUNDUP(0.03%*POWER(pogoda[[#This Row],[temperatura_srednia]], 1.5)*J88, 0), 0)</f>
        <v>0</v>
      </c>
      <c r="G89">
        <f>IF(AND(pogoda[[#This Row],[temperatura_srednia]]&gt;15, pogoda[[#This Row],[opady]] &lt;=0.6), 1, 0)</f>
        <v>0</v>
      </c>
      <c r="H8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89">
        <f>IF(pogoda[[#This Row],[stan zbiornika przed podlaniem]]-pogoda[[#This Row],[ile podlewam]] &lt;0, 25000-pogoda[[#This Row],[stan zbiornika przed podlaniem]], 0)</f>
        <v>0</v>
      </c>
      <c r="J89">
        <f>pogoda[[#This Row],[stan zbiornika przed podlaniem]]+pogoda[[#This Row],[ile dolac wody]]-pogoda[[#This Row],[ile podlewam]]</f>
        <v>17900</v>
      </c>
    </row>
    <row r="90" spans="1:10" x14ac:dyDescent="0.35">
      <c r="A90" s="3">
        <v>42182</v>
      </c>
      <c r="B90">
        <v>18</v>
      </c>
      <c r="C90">
        <v>6</v>
      </c>
      <c r="D90">
        <f>MIN(25000,J89+E90)-pogoda[[#This Row],[ubytek]]</f>
        <v>22100</v>
      </c>
      <c r="E90">
        <f>700*pogoda[[#This Row],[opady]]</f>
        <v>4200</v>
      </c>
      <c r="F90">
        <f>IF(pogoda[[#This Row],[opady]]=0, ROUNDUP(0.03%*POWER(pogoda[[#This Row],[temperatura_srednia]], 1.5)*J89, 0), 0)</f>
        <v>0</v>
      </c>
      <c r="G90">
        <f>IF(AND(pogoda[[#This Row],[temperatura_srednia]]&gt;15, pogoda[[#This Row],[opady]] &lt;=0.6), 1, 0)</f>
        <v>0</v>
      </c>
      <c r="H9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90">
        <f>IF(pogoda[[#This Row],[stan zbiornika przed podlaniem]]-pogoda[[#This Row],[ile podlewam]] &lt;0, 25000-pogoda[[#This Row],[stan zbiornika przed podlaniem]], 0)</f>
        <v>0</v>
      </c>
      <c r="J90">
        <f>pogoda[[#This Row],[stan zbiornika przed podlaniem]]+pogoda[[#This Row],[ile dolac wody]]-pogoda[[#This Row],[ile podlewam]]</f>
        <v>22100</v>
      </c>
    </row>
    <row r="91" spans="1:10" x14ac:dyDescent="0.35">
      <c r="A91" s="3">
        <v>42183</v>
      </c>
      <c r="B91">
        <v>16</v>
      </c>
      <c r="C91">
        <v>0</v>
      </c>
      <c r="D91">
        <f>MIN(25000,J90+E91)-pogoda[[#This Row],[ubytek]]</f>
        <v>21675</v>
      </c>
      <c r="E91">
        <f>700*pogoda[[#This Row],[opady]]</f>
        <v>0</v>
      </c>
      <c r="F91">
        <f>IF(pogoda[[#This Row],[opady]]=0, ROUNDUP(0.03%*POWER(pogoda[[#This Row],[temperatura_srednia]], 1.5)*J90, 0), 0)</f>
        <v>425</v>
      </c>
      <c r="G91">
        <f>IF(AND(pogoda[[#This Row],[temperatura_srednia]]&gt;15, pogoda[[#This Row],[opady]] &lt;=0.6), 1, 0)</f>
        <v>1</v>
      </c>
      <c r="H9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1">
        <f>IF(pogoda[[#This Row],[stan zbiornika przed podlaniem]]-pogoda[[#This Row],[ile podlewam]] &lt;0, 25000-pogoda[[#This Row],[stan zbiornika przed podlaniem]], 0)</f>
        <v>0</v>
      </c>
      <c r="J91">
        <f>pogoda[[#This Row],[stan zbiornika przed podlaniem]]+pogoda[[#This Row],[ile dolac wody]]-pogoda[[#This Row],[ile podlewam]]</f>
        <v>9675</v>
      </c>
    </row>
    <row r="92" spans="1:10" x14ac:dyDescent="0.35">
      <c r="A92" s="3">
        <v>42184</v>
      </c>
      <c r="B92">
        <v>16</v>
      </c>
      <c r="C92">
        <v>0</v>
      </c>
      <c r="D92">
        <f>MIN(25000,J91+E92)-pogoda[[#This Row],[ubytek]]</f>
        <v>9489</v>
      </c>
      <c r="E92">
        <f>700*pogoda[[#This Row],[opady]]</f>
        <v>0</v>
      </c>
      <c r="F92">
        <f>IF(pogoda[[#This Row],[opady]]=0, ROUNDUP(0.03%*POWER(pogoda[[#This Row],[temperatura_srednia]], 1.5)*J91, 0), 0)</f>
        <v>186</v>
      </c>
      <c r="G92">
        <f>IF(AND(pogoda[[#This Row],[temperatura_srednia]]&gt;15, pogoda[[#This Row],[opady]] &lt;=0.6), 1, 0)</f>
        <v>1</v>
      </c>
      <c r="H9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2">
        <f>IF(pogoda[[#This Row],[stan zbiornika przed podlaniem]]-pogoda[[#This Row],[ile podlewam]] &lt;0, 25000-pogoda[[#This Row],[stan zbiornika przed podlaniem]], 0)</f>
        <v>15511</v>
      </c>
      <c r="J92">
        <f>pogoda[[#This Row],[stan zbiornika przed podlaniem]]+pogoda[[#This Row],[ile dolac wody]]-pogoda[[#This Row],[ile podlewam]]</f>
        <v>13000</v>
      </c>
    </row>
    <row r="93" spans="1:10" x14ac:dyDescent="0.35">
      <c r="A93" s="3">
        <v>42185</v>
      </c>
      <c r="B93">
        <v>19</v>
      </c>
      <c r="C93">
        <v>0</v>
      </c>
      <c r="D93">
        <f>MIN(25000,J92+E93)-pogoda[[#This Row],[ubytek]]</f>
        <v>12677</v>
      </c>
      <c r="E93">
        <f>700*pogoda[[#This Row],[opady]]</f>
        <v>0</v>
      </c>
      <c r="F93">
        <f>IF(pogoda[[#This Row],[opady]]=0, ROUNDUP(0.03%*POWER(pogoda[[#This Row],[temperatura_srednia]], 1.5)*J92, 0), 0)</f>
        <v>323</v>
      </c>
      <c r="G93">
        <f>IF(AND(pogoda[[#This Row],[temperatura_srednia]]&gt;15, pogoda[[#This Row],[opady]] &lt;=0.6), 1, 0)</f>
        <v>1</v>
      </c>
      <c r="H9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3">
        <f>IF(pogoda[[#This Row],[stan zbiornika przed podlaniem]]-pogoda[[#This Row],[ile podlewam]] &lt;0, 25000-pogoda[[#This Row],[stan zbiornika przed podlaniem]], 0)</f>
        <v>0</v>
      </c>
      <c r="J93">
        <f>pogoda[[#This Row],[stan zbiornika przed podlaniem]]+pogoda[[#This Row],[ile dolac wody]]-pogoda[[#This Row],[ile podlewam]]</f>
        <v>677</v>
      </c>
    </row>
    <row r="94" spans="1:10" x14ac:dyDescent="0.35">
      <c r="A94" s="3">
        <v>42186</v>
      </c>
      <c r="B94">
        <v>18</v>
      </c>
      <c r="C94">
        <v>0</v>
      </c>
      <c r="D94">
        <f>MIN(25000,J93+E94)-pogoda[[#This Row],[ubytek]]</f>
        <v>661</v>
      </c>
      <c r="E94">
        <f>700*pogoda[[#This Row],[opady]]</f>
        <v>0</v>
      </c>
      <c r="F94">
        <f>IF(pogoda[[#This Row],[opady]]=0, ROUNDUP(0.03%*POWER(pogoda[[#This Row],[temperatura_srednia]], 1.5)*J93, 0), 0)</f>
        <v>16</v>
      </c>
      <c r="G94">
        <f>IF(AND(pogoda[[#This Row],[temperatura_srednia]]&gt;15, pogoda[[#This Row],[opady]] &lt;=0.6), 1, 0)</f>
        <v>1</v>
      </c>
      <c r="H9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4">
        <f>IF(pogoda[[#This Row],[stan zbiornika przed podlaniem]]-pogoda[[#This Row],[ile podlewam]] &lt;0, 25000-pogoda[[#This Row],[stan zbiornika przed podlaniem]], 0)</f>
        <v>24339</v>
      </c>
      <c r="J94">
        <f>pogoda[[#This Row],[stan zbiornika przed podlaniem]]+pogoda[[#This Row],[ile dolac wody]]-pogoda[[#This Row],[ile podlewam]]</f>
        <v>13000</v>
      </c>
    </row>
    <row r="95" spans="1:10" x14ac:dyDescent="0.35">
      <c r="A95" s="3">
        <v>42187</v>
      </c>
      <c r="B95">
        <v>20</v>
      </c>
      <c r="C95">
        <v>0</v>
      </c>
      <c r="D95">
        <f>MIN(25000,J94+E95)-pogoda[[#This Row],[ubytek]]</f>
        <v>12651</v>
      </c>
      <c r="E95">
        <f>700*pogoda[[#This Row],[opady]]</f>
        <v>0</v>
      </c>
      <c r="F95">
        <f>IF(pogoda[[#This Row],[opady]]=0, ROUNDUP(0.03%*POWER(pogoda[[#This Row],[temperatura_srednia]], 1.5)*J94, 0), 0)</f>
        <v>349</v>
      </c>
      <c r="G95">
        <f>IF(AND(pogoda[[#This Row],[temperatura_srednia]]&gt;15, pogoda[[#This Row],[opady]] &lt;=0.6), 1, 0)</f>
        <v>1</v>
      </c>
      <c r="H9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5">
        <f>IF(pogoda[[#This Row],[stan zbiornika przed podlaniem]]-pogoda[[#This Row],[ile podlewam]] &lt;0, 25000-pogoda[[#This Row],[stan zbiornika przed podlaniem]], 0)</f>
        <v>0</v>
      </c>
      <c r="J95">
        <f>pogoda[[#This Row],[stan zbiornika przed podlaniem]]+pogoda[[#This Row],[ile dolac wody]]-pogoda[[#This Row],[ile podlewam]]</f>
        <v>651</v>
      </c>
    </row>
    <row r="96" spans="1:10" x14ac:dyDescent="0.35">
      <c r="A96" s="3">
        <v>42188</v>
      </c>
      <c r="B96">
        <v>22</v>
      </c>
      <c r="C96">
        <v>0</v>
      </c>
      <c r="D96">
        <f>MIN(25000,J95+E96)-pogoda[[#This Row],[ubytek]]</f>
        <v>630</v>
      </c>
      <c r="E96">
        <f>700*pogoda[[#This Row],[opady]]</f>
        <v>0</v>
      </c>
      <c r="F96">
        <f>IF(pogoda[[#This Row],[opady]]=0, ROUNDUP(0.03%*POWER(pogoda[[#This Row],[temperatura_srednia]], 1.5)*J95, 0), 0)</f>
        <v>21</v>
      </c>
      <c r="G96">
        <f>IF(AND(pogoda[[#This Row],[temperatura_srednia]]&gt;15, pogoda[[#This Row],[opady]] &lt;=0.6), 1, 0)</f>
        <v>1</v>
      </c>
      <c r="H9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6">
        <f>IF(pogoda[[#This Row],[stan zbiornika przed podlaniem]]-pogoda[[#This Row],[ile podlewam]] &lt;0, 25000-pogoda[[#This Row],[stan zbiornika przed podlaniem]], 0)</f>
        <v>24370</v>
      </c>
      <c r="J96">
        <f>pogoda[[#This Row],[stan zbiornika przed podlaniem]]+pogoda[[#This Row],[ile dolac wody]]-pogoda[[#This Row],[ile podlewam]]</f>
        <v>13000</v>
      </c>
    </row>
    <row r="97" spans="1:10" x14ac:dyDescent="0.35">
      <c r="A97" s="3">
        <v>42189</v>
      </c>
      <c r="B97">
        <v>25</v>
      </c>
      <c r="C97">
        <v>0</v>
      </c>
      <c r="D97">
        <f>MIN(25000,J96+E97)-pogoda[[#This Row],[ubytek]]</f>
        <v>12512</v>
      </c>
      <c r="E97">
        <f>700*pogoda[[#This Row],[opady]]</f>
        <v>0</v>
      </c>
      <c r="F97">
        <f>IF(pogoda[[#This Row],[opady]]=0, ROUNDUP(0.03%*POWER(pogoda[[#This Row],[temperatura_srednia]], 1.5)*J96, 0), 0)</f>
        <v>488</v>
      </c>
      <c r="G97">
        <f>IF(AND(pogoda[[#This Row],[temperatura_srednia]]&gt;15, pogoda[[#This Row],[opady]] &lt;=0.6), 1, 0)</f>
        <v>1</v>
      </c>
      <c r="H9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7">
        <f>IF(pogoda[[#This Row],[stan zbiornika przed podlaniem]]-pogoda[[#This Row],[ile podlewam]] &lt;0, 25000-pogoda[[#This Row],[stan zbiornika przed podlaniem]], 0)</f>
        <v>0</v>
      </c>
      <c r="J97">
        <f>pogoda[[#This Row],[stan zbiornika przed podlaniem]]+pogoda[[#This Row],[ile dolac wody]]-pogoda[[#This Row],[ile podlewam]]</f>
        <v>512</v>
      </c>
    </row>
    <row r="98" spans="1:10" x14ac:dyDescent="0.35">
      <c r="A98" s="3">
        <v>42190</v>
      </c>
      <c r="B98">
        <v>26</v>
      </c>
      <c r="C98">
        <v>0</v>
      </c>
      <c r="D98">
        <f>MIN(25000,J97+E98)-pogoda[[#This Row],[ubytek]]</f>
        <v>491</v>
      </c>
      <c r="E98">
        <f>700*pogoda[[#This Row],[opady]]</f>
        <v>0</v>
      </c>
      <c r="F98">
        <f>IF(pogoda[[#This Row],[opady]]=0, ROUNDUP(0.03%*POWER(pogoda[[#This Row],[temperatura_srednia]], 1.5)*J97, 0), 0)</f>
        <v>21</v>
      </c>
      <c r="G98">
        <f>IF(AND(pogoda[[#This Row],[temperatura_srednia]]&gt;15, pogoda[[#This Row],[opady]] &lt;=0.6), 1, 0)</f>
        <v>1</v>
      </c>
      <c r="H9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8">
        <f>IF(pogoda[[#This Row],[stan zbiornika przed podlaniem]]-pogoda[[#This Row],[ile podlewam]] &lt;0, 25000-pogoda[[#This Row],[stan zbiornika przed podlaniem]], 0)</f>
        <v>24509</v>
      </c>
      <c r="J98">
        <f>pogoda[[#This Row],[stan zbiornika przed podlaniem]]+pogoda[[#This Row],[ile dolac wody]]-pogoda[[#This Row],[ile podlewam]]</f>
        <v>13000</v>
      </c>
    </row>
    <row r="99" spans="1:10" x14ac:dyDescent="0.35">
      <c r="A99" s="3">
        <v>42191</v>
      </c>
      <c r="B99">
        <v>22</v>
      </c>
      <c r="C99">
        <v>0</v>
      </c>
      <c r="D99">
        <f>MIN(25000,J98+E99)-pogoda[[#This Row],[ubytek]]</f>
        <v>12597</v>
      </c>
      <c r="E99">
        <f>700*pogoda[[#This Row],[opady]]</f>
        <v>0</v>
      </c>
      <c r="F99">
        <f>IF(pogoda[[#This Row],[opady]]=0, ROUNDUP(0.03%*POWER(pogoda[[#This Row],[temperatura_srednia]], 1.5)*J98, 0), 0)</f>
        <v>403</v>
      </c>
      <c r="G99">
        <f>IF(AND(pogoda[[#This Row],[temperatura_srednia]]&gt;15, pogoda[[#This Row],[opady]] &lt;=0.6), 1, 0)</f>
        <v>1</v>
      </c>
      <c r="H9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99">
        <f>IF(pogoda[[#This Row],[stan zbiornika przed podlaniem]]-pogoda[[#This Row],[ile podlewam]] &lt;0, 25000-pogoda[[#This Row],[stan zbiornika przed podlaniem]], 0)</f>
        <v>0</v>
      </c>
      <c r="J99">
        <f>pogoda[[#This Row],[stan zbiornika przed podlaniem]]+pogoda[[#This Row],[ile dolac wody]]-pogoda[[#This Row],[ile podlewam]]</f>
        <v>597</v>
      </c>
    </row>
    <row r="100" spans="1:10" x14ac:dyDescent="0.35">
      <c r="A100" s="3">
        <v>42192</v>
      </c>
      <c r="B100">
        <v>22</v>
      </c>
      <c r="C100">
        <v>18</v>
      </c>
      <c r="D100">
        <f>MIN(25000,J99+E100)-pogoda[[#This Row],[ubytek]]</f>
        <v>13197</v>
      </c>
      <c r="E100">
        <f>700*pogoda[[#This Row],[opady]]</f>
        <v>12600</v>
      </c>
      <c r="F100">
        <f>IF(pogoda[[#This Row],[opady]]=0, ROUNDUP(0.03%*POWER(pogoda[[#This Row],[temperatura_srednia]], 1.5)*J99, 0), 0)</f>
        <v>0</v>
      </c>
      <c r="G100">
        <f>IF(AND(pogoda[[#This Row],[temperatura_srednia]]&gt;15, pogoda[[#This Row],[opady]] &lt;=0.6), 1, 0)</f>
        <v>0</v>
      </c>
      <c r="H10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0">
        <f>IF(pogoda[[#This Row],[stan zbiornika przed podlaniem]]-pogoda[[#This Row],[ile podlewam]] &lt;0, 25000-pogoda[[#This Row],[stan zbiornika przed podlaniem]], 0)</f>
        <v>0</v>
      </c>
      <c r="J100">
        <f>pogoda[[#This Row],[stan zbiornika przed podlaniem]]+pogoda[[#This Row],[ile dolac wody]]-pogoda[[#This Row],[ile podlewam]]</f>
        <v>13197</v>
      </c>
    </row>
    <row r="101" spans="1:10" x14ac:dyDescent="0.35">
      <c r="A101" s="3">
        <v>42193</v>
      </c>
      <c r="B101">
        <v>20</v>
      </c>
      <c r="C101">
        <v>3</v>
      </c>
      <c r="D101">
        <f>MIN(25000,J100+E101)-pogoda[[#This Row],[ubytek]]</f>
        <v>15297</v>
      </c>
      <c r="E101">
        <f>700*pogoda[[#This Row],[opady]]</f>
        <v>2100</v>
      </c>
      <c r="F101">
        <f>IF(pogoda[[#This Row],[opady]]=0, ROUNDUP(0.03%*POWER(pogoda[[#This Row],[temperatura_srednia]], 1.5)*J100, 0), 0)</f>
        <v>0</v>
      </c>
      <c r="G101">
        <f>IF(AND(pogoda[[#This Row],[temperatura_srednia]]&gt;15, pogoda[[#This Row],[opady]] &lt;=0.6), 1, 0)</f>
        <v>0</v>
      </c>
      <c r="H10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1">
        <f>IF(pogoda[[#This Row],[stan zbiornika przed podlaniem]]-pogoda[[#This Row],[ile podlewam]] &lt;0, 25000-pogoda[[#This Row],[stan zbiornika przed podlaniem]], 0)</f>
        <v>0</v>
      </c>
      <c r="J101">
        <f>pogoda[[#This Row],[stan zbiornika przed podlaniem]]+pogoda[[#This Row],[ile dolac wody]]-pogoda[[#This Row],[ile podlewam]]</f>
        <v>15297</v>
      </c>
    </row>
    <row r="102" spans="1:10" x14ac:dyDescent="0.35">
      <c r="A102" s="3">
        <v>42194</v>
      </c>
      <c r="B102">
        <v>16</v>
      </c>
      <c r="C102">
        <v>0.2</v>
      </c>
      <c r="D102">
        <f>MIN(25000,J101+E102)-pogoda[[#This Row],[ubytek]]</f>
        <v>15437</v>
      </c>
      <c r="E102">
        <f>700*pogoda[[#This Row],[opady]]</f>
        <v>140</v>
      </c>
      <c r="F102">
        <f>IF(pogoda[[#This Row],[opady]]=0, ROUNDUP(0.03%*POWER(pogoda[[#This Row],[temperatura_srednia]], 1.5)*J101, 0), 0)</f>
        <v>0</v>
      </c>
      <c r="G102">
        <f>IF(AND(pogoda[[#This Row],[temperatura_srednia]]&gt;15, pogoda[[#This Row],[opady]] &lt;=0.6), 1, 0)</f>
        <v>1</v>
      </c>
      <c r="H10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02">
        <f>IF(pogoda[[#This Row],[stan zbiornika przed podlaniem]]-pogoda[[#This Row],[ile podlewam]] &lt;0, 25000-pogoda[[#This Row],[stan zbiornika przed podlaniem]], 0)</f>
        <v>0</v>
      </c>
      <c r="J102">
        <f>pogoda[[#This Row],[stan zbiornika przed podlaniem]]+pogoda[[#This Row],[ile dolac wody]]-pogoda[[#This Row],[ile podlewam]]</f>
        <v>3437</v>
      </c>
    </row>
    <row r="103" spans="1:10" x14ac:dyDescent="0.35">
      <c r="A103" s="3">
        <v>42195</v>
      </c>
      <c r="B103">
        <v>13</v>
      </c>
      <c r="C103">
        <v>12.2</v>
      </c>
      <c r="D103">
        <f>MIN(25000,J102+E103)-pogoda[[#This Row],[ubytek]]</f>
        <v>11977</v>
      </c>
      <c r="E103">
        <f>700*pogoda[[#This Row],[opady]]</f>
        <v>8540</v>
      </c>
      <c r="F103">
        <f>IF(pogoda[[#This Row],[opady]]=0, ROUNDUP(0.03%*POWER(pogoda[[#This Row],[temperatura_srednia]], 1.5)*J102, 0), 0)</f>
        <v>0</v>
      </c>
      <c r="G103">
        <f>IF(AND(pogoda[[#This Row],[temperatura_srednia]]&gt;15, pogoda[[#This Row],[opady]] &lt;=0.6), 1, 0)</f>
        <v>0</v>
      </c>
      <c r="H10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3">
        <f>IF(pogoda[[#This Row],[stan zbiornika przed podlaniem]]-pogoda[[#This Row],[ile podlewam]] &lt;0, 25000-pogoda[[#This Row],[stan zbiornika przed podlaniem]], 0)</f>
        <v>0</v>
      </c>
      <c r="J103">
        <f>pogoda[[#This Row],[stan zbiornika przed podlaniem]]+pogoda[[#This Row],[ile dolac wody]]-pogoda[[#This Row],[ile podlewam]]</f>
        <v>11977</v>
      </c>
    </row>
    <row r="104" spans="1:10" x14ac:dyDescent="0.35">
      <c r="A104" s="3">
        <v>42196</v>
      </c>
      <c r="B104">
        <v>16</v>
      </c>
      <c r="C104">
        <v>0</v>
      </c>
      <c r="D104">
        <f>MIN(25000,J103+E104)-pogoda[[#This Row],[ubytek]]</f>
        <v>11747</v>
      </c>
      <c r="E104">
        <f>700*pogoda[[#This Row],[opady]]</f>
        <v>0</v>
      </c>
      <c r="F104">
        <f>IF(pogoda[[#This Row],[opady]]=0, ROUNDUP(0.03%*POWER(pogoda[[#This Row],[temperatura_srednia]], 1.5)*J103, 0), 0)</f>
        <v>230</v>
      </c>
      <c r="G104">
        <f>IF(AND(pogoda[[#This Row],[temperatura_srednia]]&gt;15, pogoda[[#This Row],[opady]] &lt;=0.6), 1, 0)</f>
        <v>1</v>
      </c>
      <c r="H10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04">
        <f>IF(pogoda[[#This Row],[stan zbiornika przed podlaniem]]-pogoda[[#This Row],[ile podlewam]] &lt;0, 25000-pogoda[[#This Row],[stan zbiornika przed podlaniem]], 0)</f>
        <v>13253</v>
      </c>
      <c r="J104">
        <f>pogoda[[#This Row],[stan zbiornika przed podlaniem]]+pogoda[[#This Row],[ile dolac wody]]-pogoda[[#This Row],[ile podlewam]]</f>
        <v>13000</v>
      </c>
    </row>
    <row r="105" spans="1:10" x14ac:dyDescent="0.35">
      <c r="A105" s="3">
        <v>42197</v>
      </c>
      <c r="B105">
        <v>18</v>
      </c>
      <c r="C105">
        <v>2</v>
      </c>
      <c r="D105">
        <f>MIN(25000,J104+E105)-pogoda[[#This Row],[ubytek]]</f>
        <v>14400</v>
      </c>
      <c r="E105">
        <f>700*pogoda[[#This Row],[opady]]</f>
        <v>1400</v>
      </c>
      <c r="F105">
        <f>IF(pogoda[[#This Row],[opady]]=0, ROUNDUP(0.03%*POWER(pogoda[[#This Row],[temperatura_srednia]], 1.5)*J104, 0), 0)</f>
        <v>0</v>
      </c>
      <c r="G105">
        <f>IF(AND(pogoda[[#This Row],[temperatura_srednia]]&gt;15, pogoda[[#This Row],[opady]] &lt;=0.6), 1, 0)</f>
        <v>0</v>
      </c>
      <c r="H10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5">
        <f>IF(pogoda[[#This Row],[stan zbiornika przed podlaniem]]-pogoda[[#This Row],[ile podlewam]] &lt;0, 25000-pogoda[[#This Row],[stan zbiornika przed podlaniem]], 0)</f>
        <v>0</v>
      </c>
      <c r="J105">
        <f>pogoda[[#This Row],[stan zbiornika przed podlaniem]]+pogoda[[#This Row],[ile dolac wody]]-pogoda[[#This Row],[ile podlewam]]</f>
        <v>14400</v>
      </c>
    </row>
    <row r="106" spans="1:10" x14ac:dyDescent="0.35">
      <c r="A106" s="3">
        <v>42198</v>
      </c>
      <c r="B106">
        <v>18</v>
      </c>
      <c r="C106">
        <v>12</v>
      </c>
      <c r="D106">
        <f>MIN(25000,J105+E106)-pogoda[[#This Row],[ubytek]]</f>
        <v>22800</v>
      </c>
      <c r="E106">
        <f>700*pogoda[[#This Row],[opady]]</f>
        <v>8400</v>
      </c>
      <c r="F106">
        <f>IF(pogoda[[#This Row],[opady]]=0, ROUNDUP(0.03%*POWER(pogoda[[#This Row],[temperatura_srednia]], 1.5)*J105, 0), 0)</f>
        <v>0</v>
      </c>
      <c r="G106">
        <f>IF(AND(pogoda[[#This Row],[temperatura_srednia]]&gt;15, pogoda[[#This Row],[opady]] &lt;=0.6), 1, 0)</f>
        <v>0</v>
      </c>
      <c r="H10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06">
        <f>IF(pogoda[[#This Row],[stan zbiornika przed podlaniem]]-pogoda[[#This Row],[ile podlewam]] &lt;0, 25000-pogoda[[#This Row],[stan zbiornika przed podlaniem]], 0)</f>
        <v>0</v>
      </c>
      <c r="J106">
        <f>pogoda[[#This Row],[stan zbiornika przed podlaniem]]+pogoda[[#This Row],[ile dolac wody]]-pogoda[[#This Row],[ile podlewam]]</f>
        <v>22800</v>
      </c>
    </row>
    <row r="107" spans="1:10" x14ac:dyDescent="0.35">
      <c r="A107" s="3">
        <v>42199</v>
      </c>
      <c r="B107">
        <v>18</v>
      </c>
      <c r="C107">
        <v>0</v>
      </c>
      <c r="D107">
        <f>MIN(25000,J106+E107)-pogoda[[#This Row],[ubytek]]</f>
        <v>22277</v>
      </c>
      <c r="E107">
        <f>700*pogoda[[#This Row],[opady]]</f>
        <v>0</v>
      </c>
      <c r="F107">
        <f>IF(pogoda[[#This Row],[opady]]=0, ROUNDUP(0.03%*POWER(pogoda[[#This Row],[temperatura_srednia]], 1.5)*J106, 0), 0)</f>
        <v>523</v>
      </c>
      <c r="G107">
        <f>IF(AND(pogoda[[#This Row],[temperatura_srednia]]&gt;15, pogoda[[#This Row],[opady]] &lt;=0.6), 1, 0)</f>
        <v>1</v>
      </c>
      <c r="H10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07">
        <f>IF(pogoda[[#This Row],[stan zbiornika przed podlaniem]]-pogoda[[#This Row],[ile podlewam]] &lt;0, 25000-pogoda[[#This Row],[stan zbiornika przed podlaniem]], 0)</f>
        <v>0</v>
      </c>
      <c r="J107">
        <f>pogoda[[#This Row],[stan zbiornika przed podlaniem]]+pogoda[[#This Row],[ile dolac wody]]-pogoda[[#This Row],[ile podlewam]]</f>
        <v>10277</v>
      </c>
    </row>
    <row r="108" spans="1:10" x14ac:dyDescent="0.35">
      <c r="A108" s="3">
        <v>42200</v>
      </c>
      <c r="B108">
        <v>18</v>
      </c>
      <c r="C108">
        <v>0</v>
      </c>
      <c r="D108">
        <f>MIN(25000,J107+E108)-pogoda[[#This Row],[ubytek]]</f>
        <v>10041</v>
      </c>
      <c r="E108">
        <f>700*pogoda[[#This Row],[opady]]</f>
        <v>0</v>
      </c>
      <c r="F108">
        <f>IF(pogoda[[#This Row],[opady]]=0, ROUNDUP(0.03%*POWER(pogoda[[#This Row],[temperatura_srednia]], 1.5)*J107, 0), 0)</f>
        <v>236</v>
      </c>
      <c r="G108">
        <f>IF(AND(pogoda[[#This Row],[temperatura_srednia]]&gt;15, pogoda[[#This Row],[opady]] &lt;=0.6), 1, 0)</f>
        <v>1</v>
      </c>
      <c r="H10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08">
        <f>IF(pogoda[[#This Row],[stan zbiornika przed podlaniem]]-pogoda[[#This Row],[ile podlewam]] &lt;0, 25000-pogoda[[#This Row],[stan zbiornika przed podlaniem]], 0)</f>
        <v>14959</v>
      </c>
      <c r="J108">
        <f>pogoda[[#This Row],[stan zbiornika przed podlaniem]]+pogoda[[#This Row],[ile dolac wody]]-pogoda[[#This Row],[ile podlewam]]</f>
        <v>13000</v>
      </c>
    </row>
    <row r="109" spans="1:10" x14ac:dyDescent="0.35">
      <c r="A109" s="3">
        <v>42201</v>
      </c>
      <c r="B109">
        <v>16</v>
      </c>
      <c r="C109">
        <v>0</v>
      </c>
      <c r="D109">
        <f>MIN(25000,J108+E109)-pogoda[[#This Row],[ubytek]]</f>
        <v>12750</v>
      </c>
      <c r="E109">
        <f>700*pogoda[[#This Row],[opady]]</f>
        <v>0</v>
      </c>
      <c r="F109">
        <f>IF(pogoda[[#This Row],[opady]]=0, ROUNDUP(0.03%*POWER(pogoda[[#This Row],[temperatura_srednia]], 1.5)*J108, 0), 0)</f>
        <v>250</v>
      </c>
      <c r="G109">
        <f>IF(AND(pogoda[[#This Row],[temperatura_srednia]]&gt;15, pogoda[[#This Row],[opady]] &lt;=0.6), 1, 0)</f>
        <v>1</v>
      </c>
      <c r="H10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09">
        <f>IF(pogoda[[#This Row],[stan zbiornika przed podlaniem]]-pogoda[[#This Row],[ile podlewam]] &lt;0, 25000-pogoda[[#This Row],[stan zbiornika przed podlaniem]], 0)</f>
        <v>0</v>
      </c>
      <c r="J109">
        <f>pogoda[[#This Row],[stan zbiornika przed podlaniem]]+pogoda[[#This Row],[ile dolac wody]]-pogoda[[#This Row],[ile podlewam]]</f>
        <v>750</v>
      </c>
    </row>
    <row r="110" spans="1:10" x14ac:dyDescent="0.35">
      <c r="A110" s="3">
        <v>42202</v>
      </c>
      <c r="B110">
        <v>21</v>
      </c>
      <c r="C110">
        <v>0</v>
      </c>
      <c r="D110">
        <f>MIN(25000,J109+E110)-pogoda[[#This Row],[ubytek]]</f>
        <v>728</v>
      </c>
      <c r="E110">
        <f>700*pogoda[[#This Row],[opady]]</f>
        <v>0</v>
      </c>
      <c r="F110">
        <f>IF(pogoda[[#This Row],[opady]]=0, ROUNDUP(0.03%*POWER(pogoda[[#This Row],[temperatura_srednia]], 1.5)*J109, 0), 0)</f>
        <v>22</v>
      </c>
      <c r="G110">
        <f>IF(AND(pogoda[[#This Row],[temperatura_srednia]]&gt;15, pogoda[[#This Row],[opady]] &lt;=0.6), 1, 0)</f>
        <v>1</v>
      </c>
      <c r="H110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0">
        <f>IF(pogoda[[#This Row],[stan zbiornika przed podlaniem]]-pogoda[[#This Row],[ile podlewam]] &lt;0, 25000-pogoda[[#This Row],[stan zbiornika przed podlaniem]], 0)</f>
        <v>24272</v>
      </c>
      <c r="J110">
        <f>pogoda[[#This Row],[stan zbiornika przed podlaniem]]+pogoda[[#This Row],[ile dolac wody]]-pogoda[[#This Row],[ile podlewam]]</f>
        <v>13000</v>
      </c>
    </row>
    <row r="111" spans="1:10" x14ac:dyDescent="0.35">
      <c r="A111" s="3">
        <v>42203</v>
      </c>
      <c r="B111">
        <v>26</v>
      </c>
      <c r="C111">
        <v>0</v>
      </c>
      <c r="D111">
        <f>MIN(25000,J110+E111)-pogoda[[#This Row],[ubytek]]</f>
        <v>12482</v>
      </c>
      <c r="E111">
        <f>700*pogoda[[#This Row],[opady]]</f>
        <v>0</v>
      </c>
      <c r="F111">
        <f>IF(pogoda[[#This Row],[opady]]=0, ROUNDUP(0.03%*POWER(pogoda[[#This Row],[temperatura_srednia]], 1.5)*J110, 0), 0)</f>
        <v>518</v>
      </c>
      <c r="G111">
        <f>IF(AND(pogoda[[#This Row],[temperatura_srednia]]&gt;15, pogoda[[#This Row],[opady]] &lt;=0.6), 1, 0)</f>
        <v>1</v>
      </c>
      <c r="H11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1">
        <f>IF(pogoda[[#This Row],[stan zbiornika przed podlaniem]]-pogoda[[#This Row],[ile podlewam]] &lt;0, 25000-pogoda[[#This Row],[stan zbiornika przed podlaniem]], 0)</f>
        <v>0</v>
      </c>
      <c r="J111">
        <f>pogoda[[#This Row],[stan zbiornika przed podlaniem]]+pogoda[[#This Row],[ile dolac wody]]-pogoda[[#This Row],[ile podlewam]]</f>
        <v>482</v>
      </c>
    </row>
    <row r="112" spans="1:10" x14ac:dyDescent="0.35">
      <c r="A112" s="3">
        <v>42204</v>
      </c>
      <c r="B112">
        <v>23</v>
      </c>
      <c r="C112">
        <v>18</v>
      </c>
      <c r="D112">
        <f>MIN(25000,J111+E112)-pogoda[[#This Row],[ubytek]]</f>
        <v>13082</v>
      </c>
      <c r="E112">
        <f>700*pogoda[[#This Row],[opady]]</f>
        <v>12600</v>
      </c>
      <c r="F112">
        <f>IF(pogoda[[#This Row],[opady]]=0, ROUNDUP(0.03%*POWER(pogoda[[#This Row],[temperatura_srednia]], 1.5)*J111, 0), 0)</f>
        <v>0</v>
      </c>
      <c r="G112">
        <f>IF(AND(pogoda[[#This Row],[temperatura_srednia]]&gt;15, pogoda[[#This Row],[opady]] &lt;=0.6), 1, 0)</f>
        <v>0</v>
      </c>
      <c r="H11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12">
        <f>IF(pogoda[[#This Row],[stan zbiornika przed podlaniem]]-pogoda[[#This Row],[ile podlewam]] &lt;0, 25000-pogoda[[#This Row],[stan zbiornika przed podlaniem]], 0)</f>
        <v>0</v>
      </c>
      <c r="J112">
        <f>pogoda[[#This Row],[stan zbiornika przed podlaniem]]+pogoda[[#This Row],[ile dolac wody]]-pogoda[[#This Row],[ile podlewam]]</f>
        <v>13082</v>
      </c>
    </row>
    <row r="113" spans="1:10" x14ac:dyDescent="0.35">
      <c r="A113" s="3">
        <v>42205</v>
      </c>
      <c r="B113">
        <v>19</v>
      </c>
      <c r="C113">
        <v>0</v>
      </c>
      <c r="D113">
        <f>MIN(25000,J112+E113)-pogoda[[#This Row],[ubytek]]</f>
        <v>12756</v>
      </c>
      <c r="E113">
        <f>700*pogoda[[#This Row],[opady]]</f>
        <v>0</v>
      </c>
      <c r="F113">
        <f>IF(pogoda[[#This Row],[opady]]=0, ROUNDUP(0.03%*POWER(pogoda[[#This Row],[temperatura_srednia]], 1.5)*J112, 0), 0)</f>
        <v>326</v>
      </c>
      <c r="G113">
        <f>IF(AND(pogoda[[#This Row],[temperatura_srednia]]&gt;15, pogoda[[#This Row],[opady]] &lt;=0.6), 1, 0)</f>
        <v>1</v>
      </c>
      <c r="H11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3">
        <f>IF(pogoda[[#This Row],[stan zbiornika przed podlaniem]]-pogoda[[#This Row],[ile podlewam]] &lt;0, 25000-pogoda[[#This Row],[stan zbiornika przed podlaniem]], 0)</f>
        <v>0</v>
      </c>
      <c r="J113">
        <f>pogoda[[#This Row],[stan zbiornika przed podlaniem]]+pogoda[[#This Row],[ile dolac wody]]-pogoda[[#This Row],[ile podlewam]]</f>
        <v>756</v>
      </c>
    </row>
    <row r="114" spans="1:10" x14ac:dyDescent="0.35">
      <c r="A114" s="3">
        <v>42206</v>
      </c>
      <c r="B114">
        <v>20</v>
      </c>
      <c r="C114">
        <v>6</v>
      </c>
      <c r="D114">
        <f>MIN(25000,J113+E114)-pogoda[[#This Row],[ubytek]]</f>
        <v>4956</v>
      </c>
      <c r="E114">
        <f>700*pogoda[[#This Row],[opady]]</f>
        <v>4200</v>
      </c>
      <c r="F114">
        <f>IF(pogoda[[#This Row],[opady]]=0, ROUNDUP(0.03%*POWER(pogoda[[#This Row],[temperatura_srednia]], 1.5)*J113, 0), 0)</f>
        <v>0</v>
      </c>
      <c r="G114">
        <f>IF(AND(pogoda[[#This Row],[temperatura_srednia]]&gt;15, pogoda[[#This Row],[opady]] &lt;=0.6), 1, 0)</f>
        <v>0</v>
      </c>
      <c r="H11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14">
        <f>IF(pogoda[[#This Row],[stan zbiornika przed podlaniem]]-pogoda[[#This Row],[ile podlewam]] &lt;0, 25000-pogoda[[#This Row],[stan zbiornika przed podlaniem]], 0)</f>
        <v>0</v>
      </c>
      <c r="J114">
        <f>pogoda[[#This Row],[stan zbiornika przed podlaniem]]+pogoda[[#This Row],[ile dolac wody]]-pogoda[[#This Row],[ile podlewam]]</f>
        <v>4956</v>
      </c>
    </row>
    <row r="115" spans="1:10" x14ac:dyDescent="0.35">
      <c r="A115" s="3">
        <v>42207</v>
      </c>
      <c r="B115">
        <v>22</v>
      </c>
      <c r="C115">
        <v>0</v>
      </c>
      <c r="D115">
        <f>MIN(25000,J114+E115)-pogoda[[#This Row],[ubytek]]</f>
        <v>4802</v>
      </c>
      <c r="E115">
        <f>700*pogoda[[#This Row],[opady]]</f>
        <v>0</v>
      </c>
      <c r="F115">
        <f>IF(pogoda[[#This Row],[opady]]=0, ROUNDUP(0.03%*POWER(pogoda[[#This Row],[temperatura_srednia]], 1.5)*J114, 0), 0)</f>
        <v>154</v>
      </c>
      <c r="G115">
        <f>IF(AND(pogoda[[#This Row],[temperatura_srednia]]&gt;15, pogoda[[#This Row],[opady]] &lt;=0.6), 1, 0)</f>
        <v>1</v>
      </c>
      <c r="H11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5">
        <f>IF(pogoda[[#This Row],[stan zbiornika przed podlaniem]]-pogoda[[#This Row],[ile podlewam]] &lt;0, 25000-pogoda[[#This Row],[stan zbiornika przed podlaniem]], 0)</f>
        <v>20198</v>
      </c>
      <c r="J115">
        <f>pogoda[[#This Row],[stan zbiornika przed podlaniem]]+pogoda[[#This Row],[ile dolac wody]]-pogoda[[#This Row],[ile podlewam]]</f>
        <v>13000</v>
      </c>
    </row>
    <row r="116" spans="1:10" x14ac:dyDescent="0.35">
      <c r="A116" s="3">
        <v>42208</v>
      </c>
      <c r="B116">
        <v>20</v>
      </c>
      <c r="C116">
        <v>0</v>
      </c>
      <c r="D116">
        <f>MIN(25000,J115+E116)-pogoda[[#This Row],[ubytek]]</f>
        <v>12651</v>
      </c>
      <c r="E116">
        <f>700*pogoda[[#This Row],[opady]]</f>
        <v>0</v>
      </c>
      <c r="F116">
        <f>IF(pogoda[[#This Row],[opady]]=0, ROUNDUP(0.03%*POWER(pogoda[[#This Row],[temperatura_srednia]], 1.5)*J115, 0), 0)</f>
        <v>349</v>
      </c>
      <c r="G116">
        <f>IF(AND(pogoda[[#This Row],[temperatura_srednia]]&gt;15, pogoda[[#This Row],[opady]] &lt;=0.6), 1, 0)</f>
        <v>1</v>
      </c>
      <c r="H11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6">
        <f>IF(pogoda[[#This Row],[stan zbiornika przed podlaniem]]-pogoda[[#This Row],[ile podlewam]] &lt;0, 25000-pogoda[[#This Row],[stan zbiornika przed podlaniem]], 0)</f>
        <v>0</v>
      </c>
      <c r="J116">
        <f>pogoda[[#This Row],[stan zbiornika przed podlaniem]]+pogoda[[#This Row],[ile dolac wody]]-pogoda[[#This Row],[ile podlewam]]</f>
        <v>651</v>
      </c>
    </row>
    <row r="117" spans="1:10" x14ac:dyDescent="0.35">
      <c r="A117" s="3">
        <v>42209</v>
      </c>
      <c r="B117">
        <v>20</v>
      </c>
      <c r="C117">
        <v>0</v>
      </c>
      <c r="D117">
        <f>MIN(25000,J116+E117)-pogoda[[#This Row],[ubytek]]</f>
        <v>633</v>
      </c>
      <c r="E117">
        <f>700*pogoda[[#This Row],[opady]]</f>
        <v>0</v>
      </c>
      <c r="F117">
        <f>IF(pogoda[[#This Row],[opady]]=0, ROUNDUP(0.03%*POWER(pogoda[[#This Row],[temperatura_srednia]], 1.5)*J116, 0), 0)</f>
        <v>18</v>
      </c>
      <c r="G117">
        <f>IF(AND(pogoda[[#This Row],[temperatura_srednia]]&gt;15, pogoda[[#This Row],[opady]] &lt;=0.6), 1, 0)</f>
        <v>1</v>
      </c>
      <c r="H11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7">
        <f>IF(pogoda[[#This Row],[stan zbiornika przed podlaniem]]-pogoda[[#This Row],[ile podlewam]] &lt;0, 25000-pogoda[[#This Row],[stan zbiornika przed podlaniem]], 0)</f>
        <v>24367</v>
      </c>
      <c r="J117">
        <f>pogoda[[#This Row],[stan zbiornika przed podlaniem]]+pogoda[[#This Row],[ile dolac wody]]-pogoda[[#This Row],[ile podlewam]]</f>
        <v>13000</v>
      </c>
    </row>
    <row r="118" spans="1:10" x14ac:dyDescent="0.35">
      <c r="A118" s="3">
        <v>42210</v>
      </c>
      <c r="B118">
        <v>23</v>
      </c>
      <c r="C118">
        <v>0.1</v>
      </c>
      <c r="D118">
        <f>MIN(25000,J117+E118)-pogoda[[#This Row],[ubytek]]</f>
        <v>13070</v>
      </c>
      <c r="E118">
        <f>700*pogoda[[#This Row],[opady]]</f>
        <v>70</v>
      </c>
      <c r="F118">
        <f>IF(pogoda[[#This Row],[opady]]=0, ROUNDUP(0.03%*POWER(pogoda[[#This Row],[temperatura_srednia]], 1.5)*J117, 0), 0)</f>
        <v>0</v>
      </c>
      <c r="G118">
        <f>IF(AND(pogoda[[#This Row],[temperatura_srednia]]&gt;15, pogoda[[#This Row],[opady]] &lt;=0.6), 1, 0)</f>
        <v>1</v>
      </c>
      <c r="H11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8">
        <f>IF(pogoda[[#This Row],[stan zbiornika przed podlaniem]]-pogoda[[#This Row],[ile podlewam]] &lt;0, 25000-pogoda[[#This Row],[stan zbiornika przed podlaniem]], 0)</f>
        <v>0</v>
      </c>
      <c r="J118">
        <f>pogoda[[#This Row],[stan zbiornika przed podlaniem]]+pogoda[[#This Row],[ile dolac wody]]-pogoda[[#This Row],[ile podlewam]]</f>
        <v>1070</v>
      </c>
    </row>
    <row r="119" spans="1:10" x14ac:dyDescent="0.35">
      <c r="A119" s="3">
        <v>42211</v>
      </c>
      <c r="B119">
        <v>16</v>
      </c>
      <c r="C119">
        <v>0</v>
      </c>
      <c r="D119">
        <f>MIN(25000,J118+E119)-pogoda[[#This Row],[ubytek]]</f>
        <v>1049</v>
      </c>
      <c r="E119">
        <f>700*pogoda[[#This Row],[opady]]</f>
        <v>0</v>
      </c>
      <c r="F119">
        <f>IF(pogoda[[#This Row],[opady]]=0, ROUNDUP(0.03%*POWER(pogoda[[#This Row],[temperatura_srednia]], 1.5)*J118, 0), 0)</f>
        <v>21</v>
      </c>
      <c r="G119">
        <f>IF(AND(pogoda[[#This Row],[temperatura_srednia]]&gt;15, pogoda[[#This Row],[opady]] &lt;=0.6), 1, 0)</f>
        <v>1</v>
      </c>
      <c r="H11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19">
        <f>IF(pogoda[[#This Row],[stan zbiornika przed podlaniem]]-pogoda[[#This Row],[ile podlewam]] &lt;0, 25000-pogoda[[#This Row],[stan zbiornika przed podlaniem]], 0)</f>
        <v>23951</v>
      </c>
      <c r="J119">
        <f>pogoda[[#This Row],[stan zbiornika przed podlaniem]]+pogoda[[#This Row],[ile dolac wody]]-pogoda[[#This Row],[ile podlewam]]</f>
        <v>13000</v>
      </c>
    </row>
    <row r="120" spans="1:10" x14ac:dyDescent="0.35">
      <c r="A120" s="3">
        <v>42212</v>
      </c>
      <c r="B120">
        <v>16</v>
      </c>
      <c r="C120">
        <v>0.1</v>
      </c>
      <c r="D120">
        <f>MIN(25000,J119+E120)-pogoda[[#This Row],[ubytek]]</f>
        <v>13070</v>
      </c>
      <c r="E120">
        <f>700*pogoda[[#This Row],[opady]]</f>
        <v>70</v>
      </c>
      <c r="F120">
        <f>IF(pogoda[[#This Row],[opady]]=0, ROUNDUP(0.03%*POWER(pogoda[[#This Row],[temperatura_srednia]], 1.5)*J119, 0), 0)</f>
        <v>0</v>
      </c>
      <c r="G120">
        <f>IF(AND(pogoda[[#This Row],[temperatura_srednia]]&gt;15, pogoda[[#This Row],[opady]] &lt;=0.6), 1, 0)</f>
        <v>1</v>
      </c>
      <c r="H120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0">
        <f>IF(pogoda[[#This Row],[stan zbiornika przed podlaniem]]-pogoda[[#This Row],[ile podlewam]] &lt;0, 25000-pogoda[[#This Row],[stan zbiornika przed podlaniem]], 0)</f>
        <v>0</v>
      </c>
      <c r="J120">
        <f>pogoda[[#This Row],[stan zbiornika przed podlaniem]]+pogoda[[#This Row],[ile dolac wody]]-pogoda[[#This Row],[ile podlewam]]</f>
        <v>1070</v>
      </c>
    </row>
    <row r="121" spans="1:10" x14ac:dyDescent="0.35">
      <c r="A121" s="3">
        <v>42213</v>
      </c>
      <c r="B121">
        <v>18</v>
      </c>
      <c r="C121">
        <v>0.3</v>
      </c>
      <c r="D121">
        <f>MIN(25000,J120+E121)-pogoda[[#This Row],[ubytek]]</f>
        <v>1280</v>
      </c>
      <c r="E121">
        <f>700*pogoda[[#This Row],[opady]]</f>
        <v>210</v>
      </c>
      <c r="F121">
        <f>IF(pogoda[[#This Row],[opady]]=0, ROUNDUP(0.03%*POWER(pogoda[[#This Row],[temperatura_srednia]], 1.5)*J120, 0), 0)</f>
        <v>0</v>
      </c>
      <c r="G121">
        <f>IF(AND(pogoda[[#This Row],[temperatura_srednia]]&gt;15, pogoda[[#This Row],[opady]] &lt;=0.6), 1, 0)</f>
        <v>1</v>
      </c>
      <c r="H12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1">
        <f>IF(pogoda[[#This Row],[stan zbiornika przed podlaniem]]-pogoda[[#This Row],[ile podlewam]] &lt;0, 25000-pogoda[[#This Row],[stan zbiornika przed podlaniem]], 0)</f>
        <v>23720</v>
      </c>
      <c r="J121">
        <f>pogoda[[#This Row],[stan zbiornika przed podlaniem]]+pogoda[[#This Row],[ile dolac wody]]-pogoda[[#This Row],[ile podlewam]]</f>
        <v>13000</v>
      </c>
    </row>
    <row r="122" spans="1:10" x14ac:dyDescent="0.35">
      <c r="A122" s="3">
        <v>42214</v>
      </c>
      <c r="B122">
        <v>18</v>
      </c>
      <c r="C122">
        <v>0</v>
      </c>
      <c r="D122">
        <f>MIN(25000,J121+E122)-pogoda[[#This Row],[ubytek]]</f>
        <v>12702</v>
      </c>
      <c r="E122">
        <f>700*pogoda[[#This Row],[opady]]</f>
        <v>0</v>
      </c>
      <c r="F122">
        <f>IF(pogoda[[#This Row],[opady]]=0, ROUNDUP(0.03%*POWER(pogoda[[#This Row],[temperatura_srednia]], 1.5)*J121, 0), 0)</f>
        <v>298</v>
      </c>
      <c r="G122">
        <f>IF(AND(pogoda[[#This Row],[temperatura_srednia]]&gt;15, pogoda[[#This Row],[opady]] &lt;=0.6), 1, 0)</f>
        <v>1</v>
      </c>
      <c r="H12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2">
        <f>IF(pogoda[[#This Row],[stan zbiornika przed podlaniem]]-pogoda[[#This Row],[ile podlewam]] &lt;0, 25000-pogoda[[#This Row],[stan zbiornika przed podlaniem]], 0)</f>
        <v>0</v>
      </c>
      <c r="J122">
        <f>pogoda[[#This Row],[stan zbiornika przed podlaniem]]+pogoda[[#This Row],[ile dolac wody]]-pogoda[[#This Row],[ile podlewam]]</f>
        <v>702</v>
      </c>
    </row>
    <row r="123" spans="1:10" x14ac:dyDescent="0.35">
      <c r="A123" s="3">
        <v>42215</v>
      </c>
      <c r="B123">
        <v>14</v>
      </c>
      <c r="C123">
        <v>0</v>
      </c>
      <c r="D123">
        <f>MIN(25000,J122+E123)-pogoda[[#This Row],[ubytek]]</f>
        <v>690</v>
      </c>
      <c r="E123">
        <f>700*pogoda[[#This Row],[opady]]</f>
        <v>0</v>
      </c>
      <c r="F123">
        <f>IF(pogoda[[#This Row],[opady]]=0, ROUNDUP(0.03%*POWER(pogoda[[#This Row],[temperatura_srednia]], 1.5)*J122, 0), 0)</f>
        <v>12</v>
      </c>
      <c r="G123">
        <f>IF(AND(pogoda[[#This Row],[temperatura_srednia]]&gt;15, pogoda[[#This Row],[opady]] &lt;=0.6), 1, 0)</f>
        <v>0</v>
      </c>
      <c r="H12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23">
        <f>IF(pogoda[[#This Row],[stan zbiornika przed podlaniem]]-pogoda[[#This Row],[ile podlewam]] &lt;0, 25000-pogoda[[#This Row],[stan zbiornika przed podlaniem]], 0)</f>
        <v>0</v>
      </c>
      <c r="J123">
        <f>pogoda[[#This Row],[stan zbiornika przed podlaniem]]+pogoda[[#This Row],[ile dolac wody]]-pogoda[[#This Row],[ile podlewam]]</f>
        <v>690</v>
      </c>
    </row>
    <row r="124" spans="1:10" x14ac:dyDescent="0.35">
      <c r="A124" s="3">
        <v>42216</v>
      </c>
      <c r="B124">
        <v>14</v>
      </c>
      <c r="C124">
        <v>0</v>
      </c>
      <c r="D124">
        <f>MIN(25000,J123+E124)-pogoda[[#This Row],[ubytek]]</f>
        <v>679</v>
      </c>
      <c r="E124">
        <f>700*pogoda[[#This Row],[opady]]</f>
        <v>0</v>
      </c>
      <c r="F124">
        <f>IF(pogoda[[#This Row],[opady]]=0, ROUNDUP(0.03%*POWER(pogoda[[#This Row],[temperatura_srednia]], 1.5)*J123, 0), 0)</f>
        <v>11</v>
      </c>
      <c r="G124">
        <f>IF(AND(pogoda[[#This Row],[temperatura_srednia]]&gt;15, pogoda[[#This Row],[opady]] &lt;=0.6), 1, 0)</f>
        <v>0</v>
      </c>
      <c r="H12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24">
        <f>IF(pogoda[[#This Row],[stan zbiornika przed podlaniem]]-pogoda[[#This Row],[ile podlewam]] &lt;0, 25000-pogoda[[#This Row],[stan zbiornika przed podlaniem]], 0)</f>
        <v>0</v>
      </c>
      <c r="J124">
        <f>pogoda[[#This Row],[stan zbiornika przed podlaniem]]+pogoda[[#This Row],[ile dolac wody]]-pogoda[[#This Row],[ile podlewam]]</f>
        <v>679</v>
      </c>
    </row>
    <row r="125" spans="1:10" x14ac:dyDescent="0.35">
      <c r="A125" s="3">
        <v>42217</v>
      </c>
      <c r="B125">
        <v>16</v>
      </c>
      <c r="C125">
        <v>0</v>
      </c>
      <c r="D125">
        <f>MIN(25000,J124+E125)-pogoda[[#This Row],[ubytek]]</f>
        <v>665</v>
      </c>
      <c r="E125">
        <f>700*pogoda[[#This Row],[opady]]</f>
        <v>0</v>
      </c>
      <c r="F125">
        <f>IF(pogoda[[#This Row],[opady]]=0, ROUNDUP(0.03%*POWER(pogoda[[#This Row],[temperatura_srednia]], 1.5)*J124, 0), 0)</f>
        <v>14</v>
      </c>
      <c r="G125">
        <f>IF(AND(pogoda[[#This Row],[temperatura_srednia]]&gt;15, pogoda[[#This Row],[opady]] &lt;=0.6), 1, 0)</f>
        <v>1</v>
      </c>
      <c r="H12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5">
        <f>IF(pogoda[[#This Row],[stan zbiornika przed podlaniem]]-pogoda[[#This Row],[ile podlewam]] &lt;0, 25000-pogoda[[#This Row],[stan zbiornika przed podlaniem]], 0)</f>
        <v>24335</v>
      </c>
      <c r="J125">
        <f>pogoda[[#This Row],[stan zbiornika przed podlaniem]]+pogoda[[#This Row],[ile dolac wody]]-pogoda[[#This Row],[ile podlewam]]</f>
        <v>13000</v>
      </c>
    </row>
    <row r="126" spans="1:10" x14ac:dyDescent="0.35">
      <c r="A126" s="3">
        <v>42218</v>
      </c>
      <c r="B126">
        <v>22</v>
      </c>
      <c r="C126">
        <v>0</v>
      </c>
      <c r="D126">
        <f>MIN(25000,J125+E126)-pogoda[[#This Row],[ubytek]]</f>
        <v>12597</v>
      </c>
      <c r="E126">
        <f>700*pogoda[[#This Row],[opady]]</f>
        <v>0</v>
      </c>
      <c r="F126">
        <f>IF(pogoda[[#This Row],[opady]]=0, ROUNDUP(0.03%*POWER(pogoda[[#This Row],[temperatura_srednia]], 1.5)*J125, 0), 0)</f>
        <v>403</v>
      </c>
      <c r="G126">
        <f>IF(AND(pogoda[[#This Row],[temperatura_srednia]]&gt;15, pogoda[[#This Row],[opady]] &lt;=0.6), 1, 0)</f>
        <v>1</v>
      </c>
      <c r="H12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6">
        <f>IF(pogoda[[#This Row],[stan zbiornika przed podlaniem]]-pogoda[[#This Row],[ile podlewam]] &lt;0, 25000-pogoda[[#This Row],[stan zbiornika przed podlaniem]], 0)</f>
        <v>0</v>
      </c>
      <c r="J126">
        <f>pogoda[[#This Row],[stan zbiornika przed podlaniem]]+pogoda[[#This Row],[ile dolac wody]]-pogoda[[#This Row],[ile podlewam]]</f>
        <v>597</v>
      </c>
    </row>
    <row r="127" spans="1:10" x14ac:dyDescent="0.35">
      <c r="A127" s="3">
        <v>42219</v>
      </c>
      <c r="B127">
        <v>22</v>
      </c>
      <c r="C127">
        <v>0</v>
      </c>
      <c r="D127">
        <f>MIN(25000,J126+E127)-pogoda[[#This Row],[ubytek]]</f>
        <v>578</v>
      </c>
      <c r="E127">
        <f>700*pogoda[[#This Row],[opady]]</f>
        <v>0</v>
      </c>
      <c r="F127">
        <f>IF(pogoda[[#This Row],[opady]]=0, ROUNDUP(0.03%*POWER(pogoda[[#This Row],[temperatura_srednia]], 1.5)*J126, 0), 0)</f>
        <v>19</v>
      </c>
      <c r="G127">
        <f>IF(AND(pogoda[[#This Row],[temperatura_srednia]]&gt;15, pogoda[[#This Row],[opady]] &lt;=0.6), 1, 0)</f>
        <v>1</v>
      </c>
      <c r="H12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7">
        <f>IF(pogoda[[#This Row],[stan zbiornika przed podlaniem]]-pogoda[[#This Row],[ile podlewam]] &lt;0, 25000-pogoda[[#This Row],[stan zbiornika przed podlaniem]], 0)</f>
        <v>24422</v>
      </c>
      <c r="J127">
        <f>pogoda[[#This Row],[stan zbiornika przed podlaniem]]+pogoda[[#This Row],[ile dolac wody]]-pogoda[[#This Row],[ile podlewam]]</f>
        <v>13000</v>
      </c>
    </row>
    <row r="128" spans="1:10" x14ac:dyDescent="0.35">
      <c r="A128" s="3">
        <v>42220</v>
      </c>
      <c r="B128">
        <v>25</v>
      </c>
      <c r="C128">
        <v>0</v>
      </c>
      <c r="D128">
        <f>MIN(25000,J127+E128)-pogoda[[#This Row],[ubytek]]</f>
        <v>12512</v>
      </c>
      <c r="E128">
        <f>700*pogoda[[#This Row],[opady]]</f>
        <v>0</v>
      </c>
      <c r="F128">
        <f>IF(pogoda[[#This Row],[opady]]=0, ROUNDUP(0.03%*POWER(pogoda[[#This Row],[temperatura_srednia]], 1.5)*J127, 0), 0)</f>
        <v>488</v>
      </c>
      <c r="G128">
        <f>IF(AND(pogoda[[#This Row],[temperatura_srednia]]&gt;15, pogoda[[#This Row],[opady]] &lt;=0.6), 1, 0)</f>
        <v>1</v>
      </c>
      <c r="H12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8">
        <f>IF(pogoda[[#This Row],[stan zbiornika przed podlaniem]]-pogoda[[#This Row],[ile podlewam]] &lt;0, 25000-pogoda[[#This Row],[stan zbiornika przed podlaniem]], 0)</f>
        <v>0</v>
      </c>
      <c r="J128">
        <f>pogoda[[#This Row],[stan zbiornika przed podlaniem]]+pogoda[[#This Row],[ile dolac wody]]-pogoda[[#This Row],[ile podlewam]]</f>
        <v>512</v>
      </c>
    </row>
    <row r="129" spans="1:10" x14ac:dyDescent="0.35">
      <c r="A129" s="3">
        <v>42221</v>
      </c>
      <c r="B129">
        <v>24</v>
      </c>
      <c r="C129">
        <v>0</v>
      </c>
      <c r="D129">
        <f>MIN(25000,J128+E129)-pogoda[[#This Row],[ubytek]]</f>
        <v>493</v>
      </c>
      <c r="E129">
        <f>700*pogoda[[#This Row],[opady]]</f>
        <v>0</v>
      </c>
      <c r="F129">
        <f>IF(pogoda[[#This Row],[opady]]=0, ROUNDUP(0.03%*POWER(pogoda[[#This Row],[temperatura_srednia]], 1.5)*J128, 0), 0)</f>
        <v>19</v>
      </c>
      <c r="G129">
        <f>IF(AND(pogoda[[#This Row],[temperatura_srednia]]&gt;15, pogoda[[#This Row],[opady]] &lt;=0.6), 1, 0)</f>
        <v>1</v>
      </c>
      <c r="H12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29">
        <f>IF(pogoda[[#This Row],[stan zbiornika przed podlaniem]]-pogoda[[#This Row],[ile podlewam]] &lt;0, 25000-pogoda[[#This Row],[stan zbiornika przed podlaniem]], 0)</f>
        <v>24507</v>
      </c>
      <c r="J129">
        <f>pogoda[[#This Row],[stan zbiornika przed podlaniem]]+pogoda[[#This Row],[ile dolac wody]]-pogoda[[#This Row],[ile podlewam]]</f>
        <v>13000</v>
      </c>
    </row>
    <row r="130" spans="1:10" x14ac:dyDescent="0.35">
      <c r="A130" s="3">
        <v>42222</v>
      </c>
      <c r="B130">
        <v>24</v>
      </c>
      <c r="C130">
        <v>0</v>
      </c>
      <c r="D130">
        <f>MIN(25000,J129+E130)-pogoda[[#This Row],[ubytek]]</f>
        <v>12541</v>
      </c>
      <c r="E130">
        <f>700*pogoda[[#This Row],[opady]]</f>
        <v>0</v>
      </c>
      <c r="F130">
        <f>IF(pogoda[[#This Row],[opady]]=0, ROUNDUP(0.03%*POWER(pogoda[[#This Row],[temperatura_srednia]], 1.5)*J129, 0), 0)</f>
        <v>459</v>
      </c>
      <c r="G130">
        <f>IF(AND(pogoda[[#This Row],[temperatura_srednia]]&gt;15, pogoda[[#This Row],[opady]] &lt;=0.6), 1, 0)</f>
        <v>1</v>
      </c>
      <c r="H130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0">
        <f>IF(pogoda[[#This Row],[stan zbiornika przed podlaniem]]-pogoda[[#This Row],[ile podlewam]] &lt;0, 25000-pogoda[[#This Row],[stan zbiornika przed podlaniem]], 0)</f>
        <v>0</v>
      </c>
      <c r="J130">
        <f>pogoda[[#This Row],[stan zbiornika przed podlaniem]]+pogoda[[#This Row],[ile dolac wody]]-pogoda[[#This Row],[ile podlewam]]</f>
        <v>541</v>
      </c>
    </row>
    <row r="131" spans="1:10" x14ac:dyDescent="0.35">
      <c r="A131" s="3">
        <v>42223</v>
      </c>
      <c r="B131">
        <v>28</v>
      </c>
      <c r="C131">
        <v>0</v>
      </c>
      <c r="D131">
        <f>MIN(25000,J130+E131)-pogoda[[#This Row],[ubytek]]</f>
        <v>516</v>
      </c>
      <c r="E131">
        <f>700*pogoda[[#This Row],[opady]]</f>
        <v>0</v>
      </c>
      <c r="F131">
        <f>IF(pogoda[[#This Row],[opady]]=0, ROUNDUP(0.03%*POWER(pogoda[[#This Row],[temperatura_srednia]], 1.5)*J130, 0), 0)</f>
        <v>25</v>
      </c>
      <c r="G131">
        <f>IF(AND(pogoda[[#This Row],[temperatura_srednia]]&gt;15, pogoda[[#This Row],[opady]] &lt;=0.6), 1, 0)</f>
        <v>1</v>
      </c>
      <c r="H13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1">
        <f>IF(pogoda[[#This Row],[stan zbiornika przed podlaniem]]-pogoda[[#This Row],[ile podlewam]] &lt;0, 25000-pogoda[[#This Row],[stan zbiornika przed podlaniem]], 0)</f>
        <v>24484</v>
      </c>
      <c r="J131">
        <f>pogoda[[#This Row],[stan zbiornika przed podlaniem]]+pogoda[[#This Row],[ile dolac wody]]-pogoda[[#This Row],[ile podlewam]]</f>
        <v>13000</v>
      </c>
    </row>
    <row r="132" spans="1:10" x14ac:dyDescent="0.35">
      <c r="A132" s="3">
        <v>42224</v>
      </c>
      <c r="B132">
        <v>28</v>
      </c>
      <c r="C132">
        <v>0</v>
      </c>
      <c r="D132">
        <f>MIN(25000,J131+E132)-pogoda[[#This Row],[ubytek]]</f>
        <v>12422</v>
      </c>
      <c r="E132">
        <f>700*pogoda[[#This Row],[opady]]</f>
        <v>0</v>
      </c>
      <c r="F132">
        <f>IF(pogoda[[#This Row],[opady]]=0, ROUNDUP(0.03%*POWER(pogoda[[#This Row],[temperatura_srednia]], 1.5)*J131, 0), 0)</f>
        <v>578</v>
      </c>
      <c r="G132">
        <f>IF(AND(pogoda[[#This Row],[temperatura_srednia]]&gt;15, pogoda[[#This Row],[opady]] &lt;=0.6), 1, 0)</f>
        <v>1</v>
      </c>
      <c r="H13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2">
        <f>IF(pogoda[[#This Row],[stan zbiornika przed podlaniem]]-pogoda[[#This Row],[ile podlewam]] &lt;0, 25000-pogoda[[#This Row],[stan zbiornika przed podlaniem]], 0)</f>
        <v>0</v>
      </c>
      <c r="J132">
        <f>pogoda[[#This Row],[stan zbiornika przed podlaniem]]+pogoda[[#This Row],[ile dolac wody]]-pogoda[[#This Row],[ile podlewam]]</f>
        <v>422</v>
      </c>
    </row>
    <row r="133" spans="1:10" x14ac:dyDescent="0.35">
      <c r="A133" s="3">
        <v>42225</v>
      </c>
      <c r="B133">
        <v>24</v>
      </c>
      <c r="C133">
        <v>0</v>
      </c>
      <c r="D133">
        <f>MIN(25000,J132+E133)-pogoda[[#This Row],[ubytek]]</f>
        <v>407</v>
      </c>
      <c r="E133">
        <f>700*pogoda[[#This Row],[opady]]</f>
        <v>0</v>
      </c>
      <c r="F133">
        <f>IF(pogoda[[#This Row],[opady]]=0, ROUNDUP(0.03%*POWER(pogoda[[#This Row],[temperatura_srednia]], 1.5)*J132, 0), 0)</f>
        <v>15</v>
      </c>
      <c r="G133">
        <f>IF(AND(pogoda[[#This Row],[temperatura_srednia]]&gt;15, pogoda[[#This Row],[opady]] &lt;=0.6), 1, 0)</f>
        <v>1</v>
      </c>
      <c r="H13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3">
        <f>IF(pogoda[[#This Row],[stan zbiornika przed podlaniem]]-pogoda[[#This Row],[ile podlewam]] &lt;0, 25000-pogoda[[#This Row],[stan zbiornika przed podlaniem]], 0)</f>
        <v>24593</v>
      </c>
      <c r="J133">
        <f>pogoda[[#This Row],[stan zbiornika przed podlaniem]]+pogoda[[#This Row],[ile dolac wody]]-pogoda[[#This Row],[ile podlewam]]</f>
        <v>13000</v>
      </c>
    </row>
    <row r="134" spans="1:10" x14ac:dyDescent="0.35">
      <c r="A134" s="3">
        <v>42226</v>
      </c>
      <c r="B134">
        <v>24</v>
      </c>
      <c r="C134">
        <v>0</v>
      </c>
      <c r="D134">
        <f>MIN(25000,J133+E134)-pogoda[[#This Row],[ubytek]]</f>
        <v>12541</v>
      </c>
      <c r="E134">
        <f>700*pogoda[[#This Row],[opady]]</f>
        <v>0</v>
      </c>
      <c r="F134">
        <f>IF(pogoda[[#This Row],[opady]]=0, ROUNDUP(0.03%*POWER(pogoda[[#This Row],[temperatura_srednia]], 1.5)*J133, 0), 0)</f>
        <v>459</v>
      </c>
      <c r="G134">
        <f>IF(AND(pogoda[[#This Row],[temperatura_srednia]]&gt;15, pogoda[[#This Row],[opady]] &lt;=0.6), 1, 0)</f>
        <v>1</v>
      </c>
      <c r="H13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4">
        <f>IF(pogoda[[#This Row],[stan zbiornika przed podlaniem]]-pogoda[[#This Row],[ile podlewam]] &lt;0, 25000-pogoda[[#This Row],[stan zbiornika przed podlaniem]], 0)</f>
        <v>0</v>
      </c>
      <c r="J134">
        <f>pogoda[[#This Row],[stan zbiornika przed podlaniem]]+pogoda[[#This Row],[ile dolac wody]]-pogoda[[#This Row],[ile podlewam]]</f>
        <v>541</v>
      </c>
    </row>
    <row r="135" spans="1:10" x14ac:dyDescent="0.35">
      <c r="A135" s="3">
        <v>42227</v>
      </c>
      <c r="B135">
        <v>26</v>
      </c>
      <c r="C135">
        <v>0</v>
      </c>
      <c r="D135">
        <f>MIN(25000,J134+E135)-pogoda[[#This Row],[ubytek]]</f>
        <v>519</v>
      </c>
      <c r="E135">
        <f>700*pogoda[[#This Row],[opady]]</f>
        <v>0</v>
      </c>
      <c r="F135">
        <f>IF(pogoda[[#This Row],[opady]]=0, ROUNDUP(0.03%*POWER(pogoda[[#This Row],[temperatura_srednia]], 1.5)*J134, 0), 0)</f>
        <v>22</v>
      </c>
      <c r="G135">
        <f>IF(AND(pogoda[[#This Row],[temperatura_srednia]]&gt;15, pogoda[[#This Row],[opady]] &lt;=0.6), 1, 0)</f>
        <v>1</v>
      </c>
      <c r="H13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35">
        <f>IF(pogoda[[#This Row],[stan zbiornika przed podlaniem]]-pogoda[[#This Row],[ile podlewam]] &lt;0, 25000-pogoda[[#This Row],[stan zbiornika przed podlaniem]], 0)</f>
        <v>24481</v>
      </c>
      <c r="J135">
        <f>pogoda[[#This Row],[stan zbiornika przed podlaniem]]+pogoda[[#This Row],[ile dolac wody]]-pogoda[[#This Row],[ile podlewam]]</f>
        <v>13000</v>
      </c>
    </row>
    <row r="136" spans="1:10" x14ac:dyDescent="0.35">
      <c r="A136" s="3">
        <v>42228</v>
      </c>
      <c r="B136">
        <v>32</v>
      </c>
      <c r="C136">
        <v>0.6</v>
      </c>
      <c r="D136">
        <f>MIN(25000,J135+E136)-pogoda[[#This Row],[ubytek]]</f>
        <v>13420</v>
      </c>
      <c r="E136">
        <f>700*pogoda[[#This Row],[opady]]</f>
        <v>420</v>
      </c>
      <c r="F136">
        <f>IF(pogoda[[#This Row],[opady]]=0, ROUNDUP(0.03%*POWER(pogoda[[#This Row],[temperatura_srednia]], 1.5)*J135, 0), 0)</f>
        <v>0</v>
      </c>
      <c r="G136">
        <f>IF(AND(pogoda[[#This Row],[temperatura_srednia]]&gt;15, pogoda[[#This Row],[opady]] &lt;=0.6), 1, 0)</f>
        <v>1</v>
      </c>
      <c r="H136">
        <f>IF(AND(pogoda[[#This Row],[czy podlewampodlewanie]]=1, pogoda[[#This Row],[temperatura_srednia]]&lt;=30), 12000, IF(AND(pogoda[[#This Row],[temperatura_srednia]]&gt;30, pogoda[[#This Row],[czy podlewampodlewanie]]=1), 24000, 0))</f>
        <v>24000</v>
      </c>
      <c r="I136">
        <f>IF(pogoda[[#This Row],[stan zbiornika przed podlaniem]]-pogoda[[#This Row],[ile podlewam]] &lt;0, 25000-pogoda[[#This Row],[stan zbiornika przed podlaniem]], 0)</f>
        <v>11580</v>
      </c>
      <c r="J136">
        <f>pogoda[[#This Row],[stan zbiornika przed podlaniem]]+pogoda[[#This Row],[ile dolac wody]]-pogoda[[#This Row],[ile podlewam]]</f>
        <v>1000</v>
      </c>
    </row>
    <row r="137" spans="1:10" x14ac:dyDescent="0.35">
      <c r="A137" s="3">
        <v>42229</v>
      </c>
      <c r="B137">
        <v>31</v>
      </c>
      <c r="C137">
        <v>0.1</v>
      </c>
      <c r="D137">
        <f>MIN(25000,J136+E137)-pogoda[[#This Row],[ubytek]]</f>
        <v>1070</v>
      </c>
      <c r="E137">
        <f>700*pogoda[[#This Row],[opady]]</f>
        <v>70</v>
      </c>
      <c r="F137">
        <f>IF(pogoda[[#This Row],[opady]]=0, ROUNDUP(0.03%*POWER(pogoda[[#This Row],[temperatura_srednia]], 1.5)*J136, 0), 0)</f>
        <v>0</v>
      </c>
      <c r="G137">
        <f>IF(AND(pogoda[[#This Row],[temperatura_srednia]]&gt;15, pogoda[[#This Row],[opady]] &lt;=0.6), 1, 0)</f>
        <v>1</v>
      </c>
      <c r="H137">
        <f>IF(AND(pogoda[[#This Row],[czy podlewampodlewanie]]=1, pogoda[[#This Row],[temperatura_srednia]]&lt;=30), 12000, IF(AND(pogoda[[#This Row],[temperatura_srednia]]&gt;30, pogoda[[#This Row],[czy podlewampodlewanie]]=1), 24000, 0))</f>
        <v>24000</v>
      </c>
      <c r="I137">
        <f>IF(pogoda[[#This Row],[stan zbiornika przed podlaniem]]-pogoda[[#This Row],[ile podlewam]] &lt;0, 25000-pogoda[[#This Row],[stan zbiornika przed podlaniem]], 0)</f>
        <v>23930</v>
      </c>
      <c r="J137">
        <f>pogoda[[#This Row],[stan zbiornika przed podlaniem]]+pogoda[[#This Row],[ile dolac wody]]-pogoda[[#This Row],[ile podlewam]]</f>
        <v>1000</v>
      </c>
    </row>
    <row r="138" spans="1:10" x14ac:dyDescent="0.35">
      <c r="A138" s="3">
        <v>42230</v>
      </c>
      <c r="B138">
        <v>33</v>
      </c>
      <c r="C138">
        <v>0</v>
      </c>
      <c r="D138">
        <f>MIN(25000,J137+E138)-pogoda[[#This Row],[ubytek]]</f>
        <v>943</v>
      </c>
      <c r="E138">
        <f>700*pogoda[[#This Row],[opady]]</f>
        <v>0</v>
      </c>
      <c r="F138">
        <f>IF(pogoda[[#This Row],[opady]]=0, ROUNDUP(0.03%*POWER(pogoda[[#This Row],[temperatura_srednia]], 1.5)*J137, 0), 0)</f>
        <v>57</v>
      </c>
      <c r="G138">
        <f>IF(AND(pogoda[[#This Row],[temperatura_srednia]]&gt;15, pogoda[[#This Row],[opady]] &lt;=0.6), 1, 0)</f>
        <v>1</v>
      </c>
      <c r="H138">
        <f>IF(AND(pogoda[[#This Row],[czy podlewampodlewanie]]=1, pogoda[[#This Row],[temperatura_srednia]]&lt;=30), 12000, IF(AND(pogoda[[#This Row],[temperatura_srednia]]&gt;30, pogoda[[#This Row],[czy podlewampodlewanie]]=1), 24000, 0))</f>
        <v>24000</v>
      </c>
      <c r="I138">
        <f>IF(pogoda[[#This Row],[stan zbiornika przed podlaniem]]-pogoda[[#This Row],[ile podlewam]] &lt;0, 25000-pogoda[[#This Row],[stan zbiornika przed podlaniem]], 0)</f>
        <v>24057</v>
      </c>
      <c r="J138">
        <f>pogoda[[#This Row],[stan zbiornika przed podlaniem]]+pogoda[[#This Row],[ile dolac wody]]-pogoda[[#This Row],[ile podlewam]]</f>
        <v>1000</v>
      </c>
    </row>
    <row r="139" spans="1:10" x14ac:dyDescent="0.35">
      <c r="A139" s="3">
        <v>42231</v>
      </c>
      <c r="B139">
        <v>31</v>
      </c>
      <c r="C139">
        <v>12</v>
      </c>
      <c r="D139">
        <f>MIN(25000,J138+E139)-pogoda[[#This Row],[ubytek]]</f>
        <v>9400</v>
      </c>
      <c r="E139">
        <f>700*pogoda[[#This Row],[opady]]</f>
        <v>8400</v>
      </c>
      <c r="F139">
        <f>IF(pogoda[[#This Row],[opady]]=0, ROUNDUP(0.03%*POWER(pogoda[[#This Row],[temperatura_srednia]], 1.5)*J138, 0), 0)</f>
        <v>0</v>
      </c>
      <c r="G139">
        <f>IF(AND(pogoda[[#This Row],[temperatura_srednia]]&gt;15, pogoda[[#This Row],[opady]] &lt;=0.6), 1, 0)</f>
        <v>0</v>
      </c>
      <c r="H13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39">
        <f>IF(pogoda[[#This Row],[stan zbiornika przed podlaniem]]-pogoda[[#This Row],[ile podlewam]] &lt;0, 25000-pogoda[[#This Row],[stan zbiornika przed podlaniem]], 0)</f>
        <v>0</v>
      </c>
      <c r="J139">
        <f>pogoda[[#This Row],[stan zbiornika przed podlaniem]]+pogoda[[#This Row],[ile dolac wody]]-pogoda[[#This Row],[ile podlewam]]</f>
        <v>9400</v>
      </c>
    </row>
    <row r="140" spans="1:10" x14ac:dyDescent="0.35">
      <c r="A140" s="3">
        <v>42232</v>
      </c>
      <c r="B140">
        <v>22</v>
      </c>
      <c r="C140">
        <v>0</v>
      </c>
      <c r="D140">
        <f>MIN(25000,J139+E140)-pogoda[[#This Row],[ubytek]]</f>
        <v>9109</v>
      </c>
      <c r="E140">
        <f>700*pogoda[[#This Row],[opady]]</f>
        <v>0</v>
      </c>
      <c r="F140">
        <f>IF(pogoda[[#This Row],[opady]]=0, ROUNDUP(0.03%*POWER(pogoda[[#This Row],[temperatura_srednia]], 1.5)*J139, 0), 0)</f>
        <v>291</v>
      </c>
      <c r="G140">
        <f>IF(AND(pogoda[[#This Row],[temperatura_srednia]]&gt;15, pogoda[[#This Row],[opady]] &lt;=0.6), 1, 0)</f>
        <v>1</v>
      </c>
      <c r="H140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0">
        <f>IF(pogoda[[#This Row],[stan zbiornika przed podlaniem]]-pogoda[[#This Row],[ile podlewam]] &lt;0, 25000-pogoda[[#This Row],[stan zbiornika przed podlaniem]], 0)</f>
        <v>15891</v>
      </c>
      <c r="J140">
        <f>pogoda[[#This Row],[stan zbiornika przed podlaniem]]+pogoda[[#This Row],[ile dolac wody]]-pogoda[[#This Row],[ile podlewam]]</f>
        <v>13000</v>
      </c>
    </row>
    <row r="141" spans="1:10" x14ac:dyDescent="0.35">
      <c r="A141" s="3">
        <v>42233</v>
      </c>
      <c r="B141">
        <v>24</v>
      </c>
      <c r="C141">
        <v>0.2</v>
      </c>
      <c r="D141">
        <f>MIN(25000,J140+E141)-pogoda[[#This Row],[ubytek]]</f>
        <v>13140</v>
      </c>
      <c r="E141">
        <f>700*pogoda[[#This Row],[opady]]</f>
        <v>140</v>
      </c>
      <c r="F141">
        <f>IF(pogoda[[#This Row],[opady]]=0, ROUNDUP(0.03%*POWER(pogoda[[#This Row],[temperatura_srednia]], 1.5)*J140, 0), 0)</f>
        <v>0</v>
      </c>
      <c r="G141">
        <f>IF(AND(pogoda[[#This Row],[temperatura_srednia]]&gt;15, pogoda[[#This Row],[opady]] &lt;=0.6), 1, 0)</f>
        <v>1</v>
      </c>
      <c r="H14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1">
        <f>IF(pogoda[[#This Row],[stan zbiornika przed podlaniem]]-pogoda[[#This Row],[ile podlewam]] &lt;0, 25000-pogoda[[#This Row],[stan zbiornika przed podlaniem]], 0)</f>
        <v>0</v>
      </c>
      <c r="J141">
        <f>pogoda[[#This Row],[stan zbiornika przed podlaniem]]+pogoda[[#This Row],[ile dolac wody]]-pogoda[[#This Row],[ile podlewam]]</f>
        <v>1140</v>
      </c>
    </row>
    <row r="142" spans="1:10" x14ac:dyDescent="0.35">
      <c r="A142" s="3">
        <v>42234</v>
      </c>
      <c r="B142">
        <v>22</v>
      </c>
      <c r="C142">
        <v>0</v>
      </c>
      <c r="D142">
        <f>MIN(25000,J141+E142)-pogoda[[#This Row],[ubytek]]</f>
        <v>1104</v>
      </c>
      <c r="E142">
        <f>700*pogoda[[#This Row],[opady]]</f>
        <v>0</v>
      </c>
      <c r="F142">
        <f>IF(pogoda[[#This Row],[opady]]=0, ROUNDUP(0.03%*POWER(pogoda[[#This Row],[temperatura_srednia]], 1.5)*J141, 0), 0)</f>
        <v>36</v>
      </c>
      <c r="G142">
        <f>IF(AND(pogoda[[#This Row],[temperatura_srednia]]&gt;15, pogoda[[#This Row],[opady]] &lt;=0.6), 1, 0)</f>
        <v>1</v>
      </c>
      <c r="H14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2">
        <f>IF(pogoda[[#This Row],[stan zbiornika przed podlaniem]]-pogoda[[#This Row],[ile podlewam]] &lt;0, 25000-pogoda[[#This Row],[stan zbiornika przed podlaniem]], 0)</f>
        <v>23896</v>
      </c>
      <c r="J142">
        <f>pogoda[[#This Row],[stan zbiornika przed podlaniem]]+pogoda[[#This Row],[ile dolac wody]]-pogoda[[#This Row],[ile podlewam]]</f>
        <v>13000</v>
      </c>
    </row>
    <row r="143" spans="1:10" x14ac:dyDescent="0.35">
      <c r="A143" s="3">
        <v>42235</v>
      </c>
      <c r="B143">
        <v>19</v>
      </c>
      <c r="C143">
        <v>0</v>
      </c>
      <c r="D143">
        <f>MIN(25000,J142+E143)-pogoda[[#This Row],[ubytek]]</f>
        <v>12677</v>
      </c>
      <c r="E143">
        <f>700*pogoda[[#This Row],[opady]]</f>
        <v>0</v>
      </c>
      <c r="F143">
        <f>IF(pogoda[[#This Row],[opady]]=0, ROUNDUP(0.03%*POWER(pogoda[[#This Row],[temperatura_srednia]], 1.5)*J142, 0), 0)</f>
        <v>323</v>
      </c>
      <c r="G143">
        <f>IF(AND(pogoda[[#This Row],[temperatura_srednia]]&gt;15, pogoda[[#This Row],[opady]] &lt;=0.6), 1, 0)</f>
        <v>1</v>
      </c>
      <c r="H14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3">
        <f>IF(pogoda[[#This Row],[stan zbiornika przed podlaniem]]-pogoda[[#This Row],[ile podlewam]] &lt;0, 25000-pogoda[[#This Row],[stan zbiornika przed podlaniem]], 0)</f>
        <v>0</v>
      </c>
      <c r="J143">
        <f>pogoda[[#This Row],[stan zbiornika przed podlaniem]]+pogoda[[#This Row],[ile dolac wody]]-pogoda[[#This Row],[ile podlewam]]</f>
        <v>677</v>
      </c>
    </row>
    <row r="144" spans="1:10" x14ac:dyDescent="0.35">
      <c r="A144" s="3">
        <v>42236</v>
      </c>
      <c r="B144">
        <v>18</v>
      </c>
      <c r="C144">
        <v>0</v>
      </c>
      <c r="D144">
        <f>MIN(25000,J143+E144)-pogoda[[#This Row],[ubytek]]</f>
        <v>661</v>
      </c>
      <c r="E144">
        <f>700*pogoda[[#This Row],[opady]]</f>
        <v>0</v>
      </c>
      <c r="F144">
        <f>IF(pogoda[[#This Row],[opady]]=0, ROUNDUP(0.03%*POWER(pogoda[[#This Row],[temperatura_srednia]], 1.5)*J143, 0), 0)</f>
        <v>16</v>
      </c>
      <c r="G144">
        <f>IF(AND(pogoda[[#This Row],[temperatura_srednia]]&gt;15, pogoda[[#This Row],[opady]] &lt;=0.6), 1, 0)</f>
        <v>1</v>
      </c>
      <c r="H14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4">
        <f>IF(pogoda[[#This Row],[stan zbiornika przed podlaniem]]-pogoda[[#This Row],[ile podlewam]] &lt;0, 25000-pogoda[[#This Row],[stan zbiornika przed podlaniem]], 0)</f>
        <v>24339</v>
      </c>
      <c r="J144">
        <f>pogoda[[#This Row],[stan zbiornika przed podlaniem]]+pogoda[[#This Row],[ile dolac wody]]-pogoda[[#This Row],[ile podlewam]]</f>
        <v>13000</v>
      </c>
    </row>
    <row r="145" spans="1:10" x14ac:dyDescent="0.35">
      <c r="A145" s="3">
        <v>42237</v>
      </c>
      <c r="B145">
        <v>18</v>
      </c>
      <c r="C145">
        <v>0</v>
      </c>
      <c r="D145">
        <f>MIN(25000,J144+E145)-pogoda[[#This Row],[ubytek]]</f>
        <v>12702</v>
      </c>
      <c r="E145">
        <f>700*pogoda[[#This Row],[opady]]</f>
        <v>0</v>
      </c>
      <c r="F145">
        <f>IF(pogoda[[#This Row],[opady]]=0, ROUNDUP(0.03%*POWER(pogoda[[#This Row],[temperatura_srednia]], 1.5)*J144, 0), 0)</f>
        <v>298</v>
      </c>
      <c r="G145">
        <f>IF(AND(pogoda[[#This Row],[temperatura_srednia]]&gt;15, pogoda[[#This Row],[opady]] &lt;=0.6), 1, 0)</f>
        <v>1</v>
      </c>
      <c r="H14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5">
        <f>IF(pogoda[[#This Row],[stan zbiornika przed podlaniem]]-pogoda[[#This Row],[ile podlewam]] &lt;0, 25000-pogoda[[#This Row],[stan zbiornika przed podlaniem]], 0)</f>
        <v>0</v>
      </c>
      <c r="J145">
        <f>pogoda[[#This Row],[stan zbiornika przed podlaniem]]+pogoda[[#This Row],[ile dolac wody]]-pogoda[[#This Row],[ile podlewam]]</f>
        <v>702</v>
      </c>
    </row>
    <row r="146" spans="1:10" x14ac:dyDescent="0.35">
      <c r="A146" s="3">
        <v>42238</v>
      </c>
      <c r="B146">
        <v>18</v>
      </c>
      <c r="C146">
        <v>0</v>
      </c>
      <c r="D146">
        <f>MIN(25000,J145+E146)-pogoda[[#This Row],[ubytek]]</f>
        <v>685</v>
      </c>
      <c r="E146">
        <f>700*pogoda[[#This Row],[opady]]</f>
        <v>0</v>
      </c>
      <c r="F146">
        <f>IF(pogoda[[#This Row],[opady]]=0, ROUNDUP(0.03%*POWER(pogoda[[#This Row],[temperatura_srednia]], 1.5)*J145, 0), 0)</f>
        <v>17</v>
      </c>
      <c r="G146">
        <f>IF(AND(pogoda[[#This Row],[temperatura_srednia]]&gt;15, pogoda[[#This Row],[opady]] &lt;=0.6), 1, 0)</f>
        <v>1</v>
      </c>
      <c r="H14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6">
        <f>IF(pogoda[[#This Row],[stan zbiornika przed podlaniem]]-pogoda[[#This Row],[ile podlewam]] &lt;0, 25000-pogoda[[#This Row],[stan zbiornika przed podlaniem]], 0)</f>
        <v>24315</v>
      </c>
      <c r="J146">
        <f>pogoda[[#This Row],[stan zbiornika przed podlaniem]]+pogoda[[#This Row],[ile dolac wody]]-pogoda[[#This Row],[ile podlewam]]</f>
        <v>13000</v>
      </c>
    </row>
    <row r="147" spans="1:10" x14ac:dyDescent="0.35">
      <c r="A147" s="3">
        <v>42239</v>
      </c>
      <c r="B147">
        <v>19</v>
      </c>
      <c r="C147">
        <v>0</v>
      </c>
      <c r="D147">
        <f>MIN(25000,J146+E147)-pogoda[[#This Row],[ubytek]]</f>
        <v>12677</v>
      </c>
      <c r="E147">
        <f>700*pogoda[[#This Row],[opady]]</f>
        <v>0</v>
      </c>
      <c r="F147">
        <f>IF(pogoda[[#This Row],[opady]]=0, ROUNDUP(0.03%*POWER(pogoda[[#This Row],[temperatura_srednia]], 1.5)*J146, 0), 0)</f>
        <v>323</v>
      </c>
      <c r="G147">
        <f>IF(AND(pogoda[[#This Row],[temperatura_srednia]]&gt;15, pogoda[[#This Row],[opady]] &lt;=0.6), 1, 0)</f>
        <v>1</v>
      </c>
      <c r="H14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47">
        <f>IF(pogoda[[#This Row],[stan zbiornika przed podlaniem]]-pogoda[[#This Row],[ile podlewam]] &lt;0, 25000-pogoda[[#This Row],[stan zbiornika przed podlaniem]], 0)</f>
        <v>0</v>
      </c>
      <c r="J147">
        <f>pogoda[[#This Row],[stan zbiornika przed podlaniem]]+pogoda[[#This Row],[ile dolac wody]]-pogoda[[#This Row],[ile podlewam]]</f>
        <v>677</v>
      </c>
    </row>
    <row r="148" spans="1:10" x14ac:dyDescent="0.35">
      <c r="A148" s="3">
        <v>42240</v>
      </c>
      <c r="B148">
        <v>21</v>
      </c>
      <c r="C148">
        <v>5.5</v>
      </c>
      <c r="D148">
        <f>MIN(25000,J147+E148)-pogoda[[#This Row],[ubytek]]</f>
        <v>4527</v>
      </c>
      <c r="E148">
        <f>700*pogoda[[#This Row],[opady]]</f>
        <v>3850</v>
      </c>
      <c r="F148">
        <f>IF(pogoda[[#This Row],[opady]]=0, ROUNDUP(0.03%*POWER(pogoda[[#This Row],[temperatura_srednia]], 1.5)*J147, 0), 0)</f>
        <v>0</v>
      </c>
      <c r="G148">
        <f>IF(AND(pogoda[[#This Row],[temperatura_srednia]]&gt;15, pogoda[[#This Row],[opady]] &lt;=0.6), 1, 0)</f>
        <v>0</v>
      </c>
      <c r="H14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48">
        <f>IF(pogoda[[#This Row],[stan zbiornika przed podlaniem]]-pogoda[[#This Row],[ile podlewam]] &lt;0, 25000-pogoda[[#This Row],[stan zbiornika przed podlaniem]], 0)</f>
        <v>0</v>
      </c>
      <c r="J148">
        <f>pogoda[[#This Row],[stan zbiornika przed podlaniem]]+pogoda[[#This Row],[ile dolac wody]]-pogoda[[#This Row],[ile podlewam]]</f>
        <v>4527</v>
      </c>
    </row>
    <row r="149" spans="1:10" x14ac:dyDescent="0.35">
      <c r="A149" s="3">
        <v>42241</v>
      </c>
      <c r="B149">
        <v>18</v>
      </c>
      <c r="C149">
        <v>18</v>
      </c>
      <c r="D149">
        <f>MIN(25000,J148+E149)-pogoda[[#This Row],[ubytek]]</f>
        <v>17127</v>
      </c>
      <c r="E149">
        <f>700*pogoda[[#This Row],[opady]]</f>
        <v>12600</v>
      </c>
      <c r="F149">
        <f>IF(pogoda[[#This Row],[opady]]=0, ROUNDUP(0.03%*POWER(pogoda[[#This Row],[temperatura_srednia]], 1.5)*J148, 0), 0)</f>
        <v>0</v>
      </c>
      <c r="G149">
        <f>IF(AND(pogoda[[#This Row],[temperatura_srednia]]&gt;15, pogoda[[#This Row],[opady]] &lt;=0.6), 1, 0)</f>
        <v>0</v>
      </c>
      <c r="H14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49">
        <f>IF(pogoda[[#This Row],[stan zbiornika przed podlaniem]]-pogoda[[#This Row],[ile podlewam]] &lt;0, 25000-pogoda[[#This Row],[stan zbiornika przed podlaniem]], 0)</f>
        <v>0</v>
      </c>
      <c r="J149">
        <f>pogoda[[#This Row],[stan zbiornika przed podlaniem]]+pogoda[[#This Row],[ile dolac wody]]-pogoda[[#This Row],[ile podlewam]]</f>
        <v>17127</v>
      </c>
    </row>
    <row r="150" spans="1:10" x14ac:dyDescent="0.35">
      <c r="A150" s="3">
        <v>42242</v>
      </c>
      <c r="B150">
        <v>19</v>
      </c>
      <c r="C150">
        <v>12</v>
      </c>
      <c r="D150">
        <f>MIN(25000,J149+E150)-pogoda[[#This Row],[ubytek]]</f>
        <v>25000</v>
      </c>
      <c r="E150">
        <f>700*pogoda[[#This Row],[opady]]</f>
        <v>8400</v>
      </c>
      <c r="F150">
        <f>IF(pogoda[[#This Row],[opady]]=0, ROUNDUP(0.03%*POWER(pogoda[[#This Row],[temperatura_srednia]], 1.5)*J149, 0), 0)</f>
        <v>0</v>
      </c>
      <c r="G150">
        <f>IF(AND(pogoda[[#This Row],[temperatura_srednia]]&gt;15, pogoda[[#This Row],[opady]] &lt;=0.6), 1, 0)</f>
        <v>0</v>
      </c>
      <c r="H15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50">
        <f>IF(pogoda[[#This Row],[stan zbiornika przed podlaniem]]-pogoda[[#This Row],[ile podlewam]] &lt;0, 25000-pogoda[[#This Row],[stan zbiornika przed podlaniem]], 0)</f>
        <v>0</v>
      </c>
      <c r="J150">
        <f>pogoda[[#This Row],[stan zbiornika przed podlaniem]]+pogoda[[#This Row],[ile dolac wody]]-pogoda[[#This Row],[ile podlewam]]</f>
        <v>25000</v>
      </c>
    </row>
    <row r="151" spans="1:10" x14ac:dyDescent="0.35">
      <c r="A151" s="3">
        <v>42243</v>
      </c>
      <c r="B151">
        <v>23</v>
      </c>
      <c r="C151">
        <v>0</v>
      </c>
      <c r="D151">
        <f>MIN(25000,J150+E151)-pogoda[[#This Row],[ubytek]]</f>
        <v>24172</v>
      </c>
      <c r="E151">
        <f>700*pogoda[[#This Row],[opady]]</f>
        <v>0</v>
      </c>
      <c r="F151">
        <f>IF(pogoda[[#This Row],[opady]]=0, ROUNDUP(0.03%*POWER(pogoda[[#This Row],[temperatura_srednia]], 1.5)*J150, 0), 0)</f>
        <v>828</v>
      </c>
      <c r="G151">
        <f>IF(AND(pogoda[[#This Row],[temperatura_srednia]]&gt;15, pogoda[[#This Row],[opady]] &lt;=0.6), 1, 0)</f>
        <v>1</v>
      </c>
      <c r="H15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1">
        <f>IF(pogoda[[#This Row],[stan zbiornika przed podlaniem]]-pogoda[[#This Row],[ile podlewam]] &lt;0, 25000-pogoda[[#This Row],[stan zbiornika przed podlaniem]], 0)</f>
        <v>0</v>
      </c>
      <c r="J151">
        <f>pogoda[[#This Row],[stan zbiornika przed podlaniem]]+pogoda[[#This Row],[ile dolac wody]]-pogoda[[#This Row],[ile podlewam]]</f>
        <v>12172</v>
      </c>
    </row>
    <row r="152" spans="1:10" x14ac:dyDescent="0.35">
      <c r="A152" s="3">
        <v>42244</v>
      </c>
      <c r="B152">
        <v>17</v>
      </c>
      <c r="C152">
        <v>0.1</v>
      </c>
      <c r="D152">
        <f>MIN(25000,J151+E152)-pogoda[[#This Row],[ubytek]]</f>
        <v>12242</v>
      </c>
      <c r="E152">
        <f>700*pogoda[[#This Row],[opady]]</f>
        <v>70</v>
      </c>
      <c r="F152">
        <f>IF(pogoda[[#This Row],[opady]]=0, ROUNDUP(0.03%*POWER(pogoda[[#This Row],[temperatura_srednia]], 1.5)*J151, 0), 0)</f>
        <v>0</v>
      </c>
      <c r="G152">
        <f>IF(AND(pogoda[[#This Row],[temperatura_srednia]]&gt;15, pogoda[[#This Row],[opady]] &lt;=0.6), 1, 0)</f>
        <v>1</v>
      </c>
      <c r="H15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2">
        <f>IF(pogoda[[#This Row],[stan zbiornika przed podlaniem]]-pogoda[[#This Row],[ile podlewam]] &lt;0, 25000-pogoda[[#This Row],[stan zbiornika przed podlaniem]], 0)</f>
        <v>0</v>
      </c>
      <c r="J152">
        <f>pogoda[[#This Row],[stan zbiornika przed podlaniem]]+pogoda[[#This Row],[ile dolac wody]]-pogoda[[#This Row],[ile podlewam]]</f>
        <v>242</v>
      </c>
    </row>
    <row r="153" spans="1:10" x14ac:dyDescent="0.35">
      <c r="A153" s="3">
        <v>42245</v>
      </c>
      <c r="B153">
        <v>16</v>
      </c>
      <c r="C153">
        <v>14</v>
      </c>
      <c r="D153">
        <f>MIN(25000,J152+E153)-pogoda[[#This Row],[ubytek]]</f>
        <v>10042</v>
      </c>
      <c r="E153">
        <f>700*pogoda[[#This Row],[opady]]</f>
        <v>9800</v>
      </c>
      <c r="F153">
        <f>IF(pogoda[[#This Row],[opady]]=0, ROUNDUP(0.03%*POWER(pogoda[[#This Row],[temperatura_srednia]], 1.5)*J152, 0), 0)</f>
        <v>0</v>
      </c>
      <c r="G153">
        <f>IF(AND(pogoda[[#This Row],[temperatura_srednia]]&gt;15, pogoda[[#This Row],[opady]] &lt;=0.6), 1, 0)</f>
        <v>0</v>
      </c>
      <c r="H15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53">
        <f>IF(pogoda[[#This Row],[stan zbiornika przed podlaniem]]-pogoda[[#This Row],[ile podlewam]] &lt;0, 25000-pogoda[[#This Row],[stan zbiornika przed podlaniem]], 0)</f>
        <v>0</v>
      </c>
      <c r="J153">
        <f>pogoda[[#This Row],[stan zbiornika przed podlaniem]]+pogoda[[#This Row],[ile dolac wody]]-pogoda[[#This Row],[ile podlewam]]</f>
        <v>10042</v>
      </c>
    </row>
    <row r="154" spans="1:10" x14ac:dyDescent="0.35">
      <c r="A154" s="3">
        <v>42246</v>
      </c>
      <c r="B154">
        <v>22</v>
      </c>
      <c r="C154">
        <v>0</v>
      </c>
      <c r="D154">
        <f>MIN(25000,J153+E154)-pogoda[[#This Row],[ubytek]]</f>
        <v>9731</v>
      </c>
      <c r="E154">
        <f>700*pogoda[[#This Row],[opady]]</f>
        <v>0</v>
      </c>
      <c r="F154">
        <f>IF(pogoda[[#This Row],[opady]]=0, ROUNDUP(0.03%*POWER(pogoda[[#This Row],[temperatura_srednia]], 1.5)*J153, 0), 0)</f>
        <v>311</v>
      </c>
      <c r="G154">
        <f>IF(AND(pogoda[[#This Row],[temperatura_srednia]]&gt;15, pogoda[[#This Row],[opady]] &lt;=0.6), 1, 0)</f>
        <v>1</v>
      </c>
      <c r="H154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4">
        <f>IF(pogoda[[#This Row],[stan zbiornika przed podlaniem]]-pogoda[[#This Row],[ile podlewam]] &lt;0, 25000-pogoda[[#This Row],[stan zbiornika przed podlaniem]], 0)</f>
        <v>15269</v>
      </c>
      <c r="J154">
        <f>pogoda[[#This Row],[stan zbiornika przed podlaniem]]+pogoda[[#This Row],[ile dolac wody]]-pogoda[[#This Row],[ile podlewam]]</f>
        <v>13000</v>
      </c>
    </row>
    <row r="155" spans="1:10" x14ac:dyDescent="0.35">
      <c r="A155" s="3">
        <v>42247</v>
      </c>
      <c r="B155">
        <v>26</v>
      </c>
      <c r="C155">
        <v>0</v>
      </c>
      <c r="D155">
        <f>MIN(25000,J154+E155)-pogoda[[#This Row],[ubytek]]</f>
        <v>12482</v>
      </c>
      <c r="E155">
        <f>700*pogoda[[#This Row],[opady]]</f>
        <v>0</v>
      </c>
      <c r="F155">
        <f>IF(pogoda[[#This Row],[opady]]=0, ROUNDUP(0.03%*POWER(pogoda[[#This Row],[temperatura_srednia]], 1.5)*J154, 0), 0)</f>
        <v>518</v>
      </c>
      <c r="G155">
        <f>IF(AND(pogoda[[#This Row],[temperatura_srednia]]&gt;15, pogoda[[#This Row],[opady]] &lt;=0.6), 1, 0)</f>
        <v>1</v>
      </c>
      <c r="H155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5">
        <f>IF(pogoda[[#This Row],[stan zbiornika przed podlaniem]]-pogoda[[#This Row],[ile podlewam]] &lt;0, 25000-pogoda[[#This Row],[stan zbiornika przed podlaniem]], 0)</f>
        <v>0</v>
      </c>
      <c r="J155">
        <f>pogoda[[#This Row],[stan zbiornika przed podlaniem]]+pogoda[[#This Row],[ile dolac wody]]-pogoda[[#This Row],[ile podlewam]]</f>
        <v>482</v>
      </c>
    </row>
    <row r="156" spans="1:10" x14ac:dyDescent="0.35">
      <c r="A156" s="3">
        <v>42248</v>
      </c>
      <c r="B156">
        <v>27</v>
      </c>
      <c r="C156">
        <v>2</v>
      </c>
      <c r="D156">
        <f>MIN(25000,J155+E156)-pogoda[[#This Row],[ubytek]]</f>
        <v>1882</v>
      </c>
      <c r="E156">
        <f>700*pogoda[[#This Row],[opady]]</f>
        <v>1400</v>
      </c>
      <c r="F156">
        <f>IF(pogoda[[#This Row],[opady]]=0, ROUNDUP(0.03%*POWER(pogoda[[#This Row],[temperatura_srednia]], 1.5)*J155, 0), 0)</f>
        <v>0</v>
      </c>
      <c r="G156">
        <f>IF(AND(pogoda[[#This Row],[temperatura_srednia]]&gt;15, pogoda[[#This Row],[opady]] &lt;=0.6), 1, 0)</f>
        <v>0</v>
      </c>
      <c r="H15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56">
        <f>IF(pogoda[[#This Row],[stan zbiornika przed podlaniem]]-pogoda[[#This Row],[ile podlewam]] &lt;0, 25000-pogoda[[#This Row],[stan zbiornika przed podlaniem]], 0)</f>
        <v>0</v>
      </c>
      <c r="J156">
        <f>pogoda[[#This Row],[stan zbiornika przed podlaniem]]+pogoda[[#This Row],[ile dolac wody]]-pogoda[[#This Row],[ile podlewam]]</f>
        <v>1882</v>
      </c>
    </row>
    <row r="157" spans="1:10" x14ac:dyDescent="0.35">
      <c r="A157" s="3">
        <v>42249</v>
      </c>
      <c r="B157">
        <v>18</v>
      </c>
      <c r="C157">
        <v>0</v>
      </c>
      <c r="D157">
        <f>MIN(25000,J156+E157)-pogoda[[#This Row],[ubytek]]</f>
        <v>1838</v>
      </c>
      <c r="E157">
        <f>700*pogoda[[#This Row],[opady]]</f>
        <v>0</v>
      </c>
      <c r="F157">
        <f>IF(pogoda[[#This Row],[opady]]=0, ROUNDUP(0.03%*POWER(pogoda[[#This Row],[temperatura_srednia]], 1.5)*J156, 0), 0)</f>
        <v>44</v>
      </c>
      <c r="G157">
        <f>IF(AND(pogoda[[#This Row],[temperatura_srednia]]&gt;15, pogoda[[#This Row],[opady]] &lt;=0.6), 1, 0)</f>
        <v>1</v>
      </c>
      <c r="H15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7">
        <f>IF(pogoda[[#This Row],[stan zbiornika przed podlaniem]]-pogoda[[#This Row],[ile podlewam]] &lt;0, 25000-pogoda[[#This Row],[stan zbiornika przed podlaniem]], 0)</f>
        <v>23162</v>
      </c>
      <c r="J157">
        <f>pogoda[[#This Row],[stan zbiornika przed podlaniem]]+pogoda[[#This Row],[ile dolac wody]]-pogoda[[#This Row],[ile podlewam]]</f>
        <v>13000</v>
      </c>
    </row>
    <row r="158" spans="1:10" x14ac:dyDescent="0.35">
      <c r="A158" s="3">
        <v>42250</v>
      </c>
      <c r="B158">
        <v>17</v>
      </c>
      <c r="C158">
        <v>0</v>
      </c>
      <c r="D158">
        <f>MIN(25000,J157+E158)-pogoda[[#This Row],[ubytek]]</f>
        <v>12726</v>
      </c>
      <c r="E158">
        <f>700*pogoda[[#This Row],[opady]]</f>
        <v>0</v>
      </c>
      <c r="F158">
        <f>IF(pogoda[[#This Row],[opady]]=0, ROUNDUP(0.03%*POWER(pogoda[[#This Row],[temperatura_srednia]], 1.5)*J157, 0), 0)</f>
        <v>274</v>
      </c>
      <c r="G158">
        <f>IF(AND(pogoda[[#This Row],[temperatura_srednia]]&gt;15, pogoda[[#This Row],[opady]] &lt;=0.6), 1, 0)</f>
        <v>1</v>
      </c>
      <c r="H15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8">
        <f>IF(pogoda[[#This Row],[stan zbiornika przed podlaniem]]-pogoda[[#This Row],[ile podlewam]] &lt;0, 25000-pogoda[[#This Row],[stan zbiornika przed podlaniem]], 0)</f>
        <v>0</v>
      </c>
      <c r="J158">
        <f>pogoda[[#This Row],[stan zbiornika przed podlaniem]]+pogoda[[#This Row],[ile dolac wody]]-pogoda[[#This Row],[ile podlewam]]</f>
        <v>726</v>
      </c>
    </row>
    <row r="159" spans="1:10" x14ac:dyDescent="0.35">
      <c r="A159" s="3">
        <v>42251</v>
      </c>
      <c r="B159">
        <v>16</v>
      </c>
      <c r="C159">
        <v>0.1</v>
      </c>
      <c r="D159">
        <f>MIN(25000,J158+E159)-pogoda[[#This Row],[ubytek]]</f>
        <v>796</v>
      </c>
      <c r="E159">
        <f>700*pogoda[[#This Row],[opady]]</f>
        <v>70</v>
      </c>
      <c r="F159">
        <f>IF(pogoda[[#This Row],[opady]]=0, ROUNDUP(0.03%*POWER(pogoda[[#This Row],[temperatura_srednia]], 1.5)*J158, 0), 0)</f>
        <v>0</v>
      </c>
      <c r="G159">
        <f>IF(AND(pogoda[[#This Row],[temperatura_srednia]]&gt;15, pogoda[[#This Row],[opady]] &lt;=0.6), 1, 0)</f>
        <v>1</v>
      </c>
      <c r="H159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59">
        <f>IF(pogoda[[#This Row],[stan zbiornika przed podlaniem]]-pogoda[[#This Row],[ile podlewam]] &lt;0, 25000-pogoda[[#This Row],[stan zbiornika przed podlaniem]], 0)</f>
        <v>24204</v>
      </c>
      <c r="J159">
        <f>pogoda[[#This Row],[stan zbiornika przed podlaniem]]+pogoda[[#This Row],[ile dolac wody]]-pogoda[[#This Row],[ile podlewam]]</f>
        <v>13000</v>
      </c>
    </row>
    <row r="160" spans="1:10" x14ac:dyDescent="0.35">
      <c r="A160" s="3">
        <v>42252</v>
      </c>
      <c r="B160">
        <v>15</v>
      </c>
      <c r="C160">
        <v>0</v>
      </c>
      <c r="D160">
        <f>MIN(25000,J159+E160)-pogoda[[#This Row],[ubytek]]</f>
        <v>12773</v>
      </c>
      <c r="E160">
        <f>700*pogoda[[#This Row],[opady]]</f>
        <v>0</v>
      </c>
      <c r="F160">
        <f>IF(pogoda[[#This Row],[opady]]=0, ROUNDUP(0.03%*POWER(pogoda[[#This Row],[temperatura_srednia]], 1.5)*J159, 0), 0)</f>
        <v>227</v>
      </c>
      <c r="G160">
        <f>IF(AND(pogoda[[#This Row],[temperatura_srednia]]&gt;15, pogoda[[#This Row],[opady]] &lt;=0.6), 1, 0)</f>
        <v>0</v>
      </c>
      <c r="H16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0">
        <f>IF(pogoda[[#This Row],[stan zbiornika przed podlaniem]]-pogoda[[#This Row],[ile podlewam]] &lt;0, 25000-pogoda[[#This Row],[stan zbiornika przed podlaniem]], 0)</f>
        <v>0</v>
      </c>
      <c r="J160">
        <f>pogoda[[#This Row],[stan zbiornika przed podlaniem]]+pogoda[[#This Row],[ile dolac wody]]-pogoda[[#This Row],[ile podlewam]]</f>
        <v>12773</v>
      </c>
    </row>
    <row r="161" spans="1:10" x14ac:dyDescent="0.35">
      <c r="A161" s="3">
        <v>42253</v>
      </c>
      <c r="B161">
        <v>12</v>
      </c>
      <c r="C161">
        <v>4</v>
      </c>
      <c r="D161">
        <f>MIN(25000,J160+E161)-pogoda[[#This Row],[ubytek]]</f>
        <v>15573</v>
      </c>
      <c r="E161">
        <f>700*pogoda[[#This Row],[opady]]</f>
        <v>2800</v>
      </c>
      <c r="F161">
        <f>IF(pogoda[[#This Row],[opady]]=0, ROUNDUP(0.03%*POWER(pogoda[[#This Row],[temperatura_srednia]], 1.5)*J160, 0), 0)</f>
        <v>0</v>
      </c>
      <c r="G161">
        <f>IF(AND(pogoda[[#This Row],[temperatura_srednia]]&gt;15, pogoda[[#This Row],[opady]] &lt;=0.6), 1, 0)</f>
        <v>0</v>
      </c>
      <c r="H16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1">
        <f>IF(pogoda[[#This Row],[stan zbiornika przed podlaniem]]-pogoda[[#This Row],[ile podlewam]] &lt;0, 25000-pogoda[[#This Row],[stan zbiornika przed podlaniem]], 0)</f>
        <v>0</v>
      </c>
      <c r="J161">
        <f>pogoda[[#This Row],[stan zbiornika przed podlaniem]]+pogoda[[#This Row],[ile dolac wody]]-pogoda[[#This Row],[ile podlewam]]</f>
        <v>15573</v>
      </c>
    </row>
    <row r="162" spans="1:10" x14ac:dyDescent="0.35">
      <c r="A162" s="3">
        <v>42254</v>
      </c>
      <c r="B162">
        <v>13</v>
      </c>
      <c r="C162">
        <v>0</v>
      </c>
      <c r="D162">
        <f>MIN(25000,J161+E162)-pogoda[[#This Row],[ubytek]]</f>
        <v>15354</v>
      </c>
      <c r="E162">
        <f>700*pogoda[[#This Row],[opady]]</f>
        <v>0</v>
      </c>
      <c r="F162">
        <f>IF(pogoda[[#This Row],[opady]]=0, ROUNDUP(0.03%*POWER(pogoda[[#This Row],[temperatura_srednia]], 1.5)*J161, 0), 0)</f>
        <v>219</v>
      </c>
      <c r="G162">
        <f>IF(AND(pogoda[[#This Row],[temperatura_srednia]]&gt;15, pogoda[[#This Row],[opady]] &lt;=0.6), 1, 0)</f>
        <v>0</v>
      </c>
      <c r="H16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2">
        <f>IF(pogoda[[#This Row],[stan zbiornika przed podlaniem]]-pogoda[[#This Row],[ile podlewam]] &lt;0, 25000-pogoda[[#This Row],[stan zbiornika przed podlaniem]], 0)</f>
        <v>0</v>
      </c>
      <c r="J162">
        <f>pogoda[[#This Row],[stan zbiornika przed podlaniem]]+pogoda[[#This Row],[ile dolac wody]]-pogoda[[#This Row],[ile podlewam]]</f>
        <v>15354</v>
      </c>
    </row>
    <row r="163" spans="1:10" x14ac:dyDescent="0.35">
      <c r="A163" s="3">
        <v>42255</v>
      </c>
      <c r="B163">
        <v>11</v>
      </c>
      <c r="C163">
        <v>4</v>
      </c>
      <c r="D163">
        <f>MIN(25000,J162+E163)-pogoda[[#This Row],[ubytek]]</f>
        <v>18154</v>
      </c>
      <c r="E163">
        <f>700*pogoda[[#This Row],[opady]]</f>
        <v>2800</v>
      </c>
      <c r="F163">
        <f>IF(pogoda[[#This Row],[opady]]=0, ROUNDUP(0.03%*POWER(pogoda[[#This Row],[temperatura_srednia]], 1.5)*J162, 0), 0)</f>
        <v>0</v>
      </c>
      <c r="G163">
        <f>IF(AND(pogoda[[#This Row],[temperatura_srednia]]&gt;15, pogoda[[#This Row],[opady]] &lt;=0.6), 1, 0)</f>
        <v>0</v>
      </c>
      <c r="H16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3">
        <f>IF(pogoda[[#This Row],[stan zbiornika przed podlaniem]]-pogoda[[#This Row],[ile podlewam]] &lt;0, 25000-pogoda[[#This Row],[stan zbiornika przed podlaniem]], 0)</f>
        <v>0</v>
      </c>
      <c r="J163">
        <f>pogoda[[#This Row],[stan zbiornika przed podlaniem]]+pogoda[[#This Row],[ile dolac wody]]-pogoda[[#This Row],[ile podlewam]]</f>
        <v>18154</v>
      </c>
    </row>
    <row r="164" spans="1:10" x14ac:dyDescent="0.35">
      <c r="A164" s="3">
        <v>42256</v>
      </c>
      <c r="B164">
        <v>11</v>
      </c>
      <c r="C164">
        <v>0</v>
      </c>
      <c r="D164">
        <f>MIN(25000,J163+E164)-pogoda[[#This Row],[ubytek]]</f>
        <v>17955</v>
      </c>
      <c r="E164">
        <f>700*pogoda[[#This Row],[opady]]</f>
        <v>0</v>
      </c>
      <c r="F164">
        <f>IF(pogoda[[#This Row],[opady]]=0, ROUNDUP(0.03%*POWER(pogoda[[#This Row],[temperatura_srednia]], 1.5)*J163, 0), 0)</f>
        <v>199</v>
      </c>
      <c r="G164">
        <f>IF(AND(pogoda[[#This Row],[temperatura_srednia]]&gt;15, pogoda[[#This Row],[opady]] &lt;=0.6), 1, 0)</f>
        <v>0</v>
      </c>
      <c r="H16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4">
        <f>IF(pogoda[[#This Row],[stan zbiornika przed podlaniem]]-pogoda[[#This Row],[ile podlewam]] &lt;0, 25000-pogoda[[#This Row],[stan zbiornika przed podlaniem]], 0)</f>
        <v>0</v>
      </c>
      <c r="J164">
        <f>pogoda[[#This Row],[stan zbiornika przed podlaniem]]+pogoda[[#This Row],[ile dolac wody]]-pogoda[[#This Row],[ile podlewam]]</f>
        <v>17955</v>
      </c>
    </row>
    <row r="165" spans="1:10" x14ac:dyDescent="0.35">
      <c r="A165" s="3">
        <v>42257</v>
      </c>
      <c r="B165">
        <v>12</v>
      </c>
      <c r="C165">
        <v>0</v>
      </c>
      <c r="D165">
        <f>MIN(25000,J164+E165)-pogoda[[#This Row],[ubytek]]</f>
        <v>17731</v>
      </c>
      <c r="E165">
        <f>700*pogoda[[#This Row],[opady]]</f>
        <v>0</v>
      </c>
      <c r="F165">
        <f>IF(pogoda[[#This Row],[opady]]=0, ROUNDUP(0.03%*POWER(pogoda[[#This Row],[temperatura_srednia]], 1.5)*J164, 0), 0)</f>
        <v>224</v>
      </c>
      <c r="G165">
        <f>IF(AND(pogoda[[#This Row],[temperatura_srednia]]&gt;15, pogoda[[#This Row],[opady]] &lt;=0.6), 1, 0)</f>
        <v>0</v>
      </c>
      <c r="H16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5">
        <f>IF(pogoda[[#This Row],[stan zbiornika przed podlaniem]]-pogoda[[#This Row],[ile podlewam]] &lt;0, 25000-pogoda[[#This Row],[stan zbiornika przed podlaniem]], 0)</f>
        <v>0</v>
      </c>
      <c r="J165">
        <f>pogoda[[#This Row],[stan zbiornika przed podlaniem]]+pogoda[[#This Row],[ile dolac wody]]-pogoda[[#This Row],[ile podlewam]]</f>
        <v>17731</v>
      </c>
    </row>
    <row r="166" spans="1:10" x14ac:dyDescent="0.35">
      <c r="A166" s="3">
        <v>42258</v>
      </c>
      <c r="B166">
        <v>16</v>
      </c>
      <c r="C166">
        <v>0.1</v>
      </c>
      <c r="D166">
        <f>MIN(25000,J165+E166)-pogoda[[#This Row],[ubytek]]</f>
        <v>17801</v>
      </c>
      <c r="E166">
        <f>700*pogoda[[#This Row],[opady]]</f>
        <v>70</v>
      </c>
      <c r="F166">
        <f>IF(pogoda[[#This Row],[opady]]=0, ROUNDUP(0.03%*POWER(pogoda[[#This Row],[temperatura_srednia]], 1.5)*J165, 0), 0)</f>
        <v>0</v>
      </c>
      <c r="G166">
        <f>IF(AND(pogoda[[#This Row],[temperatura_srednia]]&gt;15, pogoda[[#This Row],[opady]] &lt;=0.6), 1, 0)</f>
        <v>1</v>
      </c>
      <c r="H166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66">
        <f>IF(pogoda[[#This Row],[stan zbiornika przed podlaniem]]-pogoda[[#This Row],[ile podlewam]] &lt;0, 25000-pogoda[[#This Row],[stan zbiornika przed podlaniem]], 0)</f>
        <v>0</v>
      </c>
      <c r="J166">
        <f>pogoda[[#This Row],[stan zbiornika przed podlaniem]]+pogoda[[#This Row],[ile dolac wody]]-pogoda[[#This Row],[ile podlewam]]</f>
        <v>5801</v>
      </c>
    </row>
    <row r="167" spans="1:10" x14ac:dyDescent="0.35">
      <c r="A167" s="3">
        <v>42259</v>
      </c>
      <c r="B167">
        <v>18</v>
      </c>
      <c r="C167">
        <v>0</v>
      </c>
      <c r="D167">
        <f>MIN(25000,J166+E167)-pogoda[[#This Row],[ubytek]]</f>
        <v>5668</v>
      </c>
      <c r="E167">
        <f>700*pogoda[[#This Row],[opady]]</f>
        <v>0</v>
      </c>
      <c r="F167">
        <f>IF(pogoda[[#This Row],[opady]]=0, ROUNDUP(0.03%*POWER(pogoda[[#This Row],[temperatura_srednia]], 1.5)*J166, 0), 0)</f>
        <v>133</v>
      </c>
      <c r="G167">
        <f>IF(AND(pogoda[[#This Row],[temperatura_srednia]]&gt;15, pogoda[[#This Row],[opady]] &lt;=0.6), 1, 0)</f>
        <v>1</v>
      </c>
      <c r="H167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67">
        <f>IF(pogoda[[#This Row],[stan zbiornika przed podlaniem]]-pogoda[[#This Row],[ile podlewam]] &lt;0, 25000-pogoda[[#This Row],[stan zbiornika przed podlaniem]], 0)</f>
        <v>19332</v>
      </c>
      <c r="J167">
        <f>pogoda[[#This Row],[stan zbiornika przed podlaniem]]+pogoda[[#This Row],[ile dolac wody]]-pogoda[[#This Row],[ile podlewam]]</f>
        <v>13000</v>
      </c>
    </row>
    <row r="168" spans="1:10" x14ac:dyDescent="0.35">
      <c r="A168" s="3">
        <v>42260</v>
      </c>
      <c r="B168">
        <v>18</v>
      </c>
      <c r="C168">
        <v>0</v>
      </c>
      <c r="D168">
        <f>MIN(25000,J167+E168)-pogoda[[#This Row],[ubytek]]</f>
        <v>12702</v>
      </c>
      <c r="E168">
        <f>700*pogoda[[#This Row],[opady]]</f>
        <v>0</v>
      </c>
      <c r="F168">
        <f>IF(pogoda[[#This Row],[opady]]=0, ROUNDUP(0.03%*POWER(pogoda[[#This Row],[temperatura_srednia]], 1.5)*J167, 0), 0)</f>
        <v>298</v>
      </c>
      <c r="G168">
        <f>IF(AND(pogoda[[#This Row],[temperatura_srednia]]&gt;15, pogoda[[#This Row],[opady]] &lt;=0.6), 1, 0)</f>
        <v>1</v>
      </c>
      <c r="H168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68">
        <f>IF(pogoda[[#This Row],[stan zbiornika przed podlaniem]]-pogoda[[#This Row],[ile podlewam]] &lt;0, 25000-pogoda[[#This Row],[stan zbiornika przed podlaniem]], 0)</f>
        <v>0</v>
      </c>
      <c r="J168">
        <f>pogoda[[#This Row],[stan zbiornika przed podlaniem]]+pogoda[[#This Row],[ile dolac wody]]-pogoda[[#This Row],[ile podlewam]]</f>
        <v>702</v>
      </c>
    </row>
    <row r="169" spans="1:10" x14ac:dyDescent="0.35">
      <c r="A169" s="3">
        <v>42261</v>
      </c>
      <c r="B169">
        <v>19</v>
      </c>
      <c r="C169">
        <v>3</v>
      </c>
      <c r="D169">
        <f>MIN(25000,J168+E169)-pogoda[[#This Row],[ubytek]]</f>
        <v>2802</v>
      </c>
      <c r="E169">
        <f>700*pogoda[[#This Row],[opady]]</f>
        <v>2100</v>
      </c>
      <c r="F169">
        <f>IF(pogoda[[#This Row],[opady]]=0, ROUNDUP(0.03%*POWER(pogoda[[#This Row],[temperatura_srednia]], 1.5)*J168, 0), 0)</f>
        <v>0</v>
      </c>
      <c r="G169">
        <f>IF(AND(pogoda[[#This Row],[temperatura_srednia]]&gt;15, pogoda[[#This Row],[opady]] &lt;=0.6), 1, 0)</f>
        <v>0</v>
      </c>
      <c r="H16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69">
        <f>IF(pogoda[[#This Row],[stan zbiornika przed podlaniem]]-pogoda[[#This Row],[ile podlewam]] &lt;0, 25000-pogoda[[#This Row],[stan zbiornika przed podlaniem]], 0)</f>
        <v>0</v>
      </c>
      <c r="J169">
        <f>pogoda[[#This Row],[stan zbiornika przed podlaniem]]+pogoda[[#This Row],[ile dolac wody]]-pogoda[[#This Row],[ile podlewam]]</f>
        <v>2802</v>
      </c>
    </row>
    <row r="170" spans="1:10" x14ac:dyDescent="0.35">
      <c r="A170" s="3">
        <v>42262</v>
      </c>
      <c r="B170">
        <v>16</v>
      </c>
      <c r="C170">
        <v>0.1</v>
      </c>
      <c r="D170">
        <f>MIN(25000,J169+E170)-pogoda[[#This Row],[ubytek]]</f>
        <v>2872</v>
      </c>
      <c r="E170">
        <f>700*pogoda[[#This Row],[opady]]</f>
        <v>70</v>
      </c>
      <c r="F170">
        <f>IF(pogoda[[#This Row],[opady]]=0, ROUNDUP(0.03%*POWER(pogoda[[#This Row],[temperatura_srednia]], 1.5)*J169, 0), 0)</f>
        <v>0</v>
      </c>
      <c r="G170">
        <f>IF(AND(pogoda[[#This Row],[temperatura_srednia]]&gt;15, pogoda[[#This Row],[opady]] &lt;=0.6), 1, 0)</f>
        <v>1</v>
      </c>
      <c r="H170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70">
        <f>IF(pogoda[[#This Row],[stan zbiornika przed podlaniem]]-pogoda[[#This Row],[ile podlewam]] &lt;0, 25000-pogoda[[#This Row],[stan zbiornika przed podlaniem]], 0)</f>
        <v>22128</v>
      </c>
      <c r="J170">
        <f>pogoda[[#This Row],[stan zbiornika przed podlaniem]]+pogoda[[#This Row],[ile dolac wody]]-pogoda[[#This Row],[ile podlewam]]</f>
        <v>13000</v>
      </c>
    </row>
    <row r="171" spans="1:10" x14ac:dyDescent="0.35">
      <c r="A171" s="3">
        <v>42263</v>
      </c>
      <c r="B171">
        <v>18</v>
      </c>
      <c r="C171">
        <v>0</v>
      </c>
      <c r="D171">
        <f>MIN(25000,J170+E171)-pogoda[[#This Row],[ubytek]]</f>
        <v>12702</v>
      </c>
      <c r="E171">
        <f>700*pogoda[[#This Row],[opady]]</f>
        <v>0</v>
      </c>
      <c r="F171">
        <f>IF(pogoda[[#This Row],[opady]]=0, ROUNDUP(0.03%*POWER(pogoda[[#This Row],[temperatura_srednia]], 1.5)*J170, 0), 0)</f>
        <v>298</v>
      </c>
      <c r="G171">
        <f>IF(AND(pogoda[[#This Row],[temperatura_srednia]]&gt;15, pogoda[[#This Row],[opady]] &lt;=0.6), 1, 0)</f>
        <v>1</v>
      </c>
      <c r="H171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71">
        <f>IF(pogoda[[#This Row],[stan zbiornika przed podlaniem]]-pogoda[[#This Row],[ile podlewam]] &lt;0, 25000-pogoda[[#This Row],[stan zbiornika przed podlaniem]], 0)</f>
        <v>0</v>
      </c>
      <c r="J171">
        <f>pogoda[[#This Row],[stan zbiornika przed podlaniem]]+pogoda[[#This Row],[ile dolac wody]]-pogoda[[#This Row],[ile podlewam]]</f>
        <v>702</v>
      </c>
    </row>
    <row r="172" spans="1:10" x14ac:dyDescent="0.35">
      <c r="A172" s="3">
        <v>42264</v>
      </c>
      <c r="B172">
        <v>22</v>
      </c>
      <c r="C172">
        <v>0.5</v>
      </c>
      <c r="D172">
        <f>MIN(25000,J171+E172)-pogoda[[#This Row],[ubytek]]</f>
        <v>1052</v>
      </c>
      <c r="E172">
        <f>700*pogoda[[#This Row],[opady]]</f>
        <v>350</v>
      </c>
      <c r="F172">
        <f>IF(pogoda[[#This Row],[opady]]=0, ROUNDUP(0.03%*POWER(pogoda[[#This Row],[temperatura_srednia]], 1.5)*J171, 0), 0)</f>
        <v>0</v>
      </c>
      <c r="G172">
        <f>IF(AND(pogoda[[#This Row],[temperatura_srednia]]&gt;15, pogoda[[#This Row],[opady]] &lt;=0.6), 1, 0)</f>
        <v>1</v>
      </c>
      <c r="H172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72">
        <f>IF(pogoda[[#This Row],[stan zbiornika przed podlaniem]]-pogoda[[#This Row],[ile podlewam]] &lt;0, 25000-pogoda[[#This Row],[stan zbiornika przed podlaniem]], 0)</f>
        <v>23948</v>
      </c>
      <c r="J172">
        <f>pogoda[[#This Row],[stan zbiornika przed podlaniem]]+pogoda[[#This Row],[ile dolac wody]]-pogoda[[#This Row],[ile podlewam]]</f>
        <v>13000</v>
      </c>
    </row>
    <row r="173" spans="1:10" x14ac:dyDescent="0.35">
      <c r="A173" s="3">
        <v>42265</v>
      </c>
      <c r="B173">
        <v>16</v>
      </c>
      <c r="C173">
        <v>0</v>
      </c>
      <c r="D173">
        <f>MIN(25000,J172+E173)-pogoda[[#This Row],[ubytek]]</f>
        <v>12750</v>
      </c>
      <c r="E173">
        <f>700*pogoda[[#This Row],[opady]]</f>
        <v>0</v>
      </c>
      <c r="F173">
        <f>IF(pogoda[[#This Row],[opady]]=0, ROUNDUP(0.03%*POWER(pogoda[[#This Row],[temperatura_srednia]], 1.5)*J172, 0), 0)</f>
        <v>250</v>
      </c>
      <c r="G173">
        <f>IF(AND(pogoda[[#This Row],[temperatura_srednia]]&gt;15, pogoda[[#This Row],[opady]] &lt;=0.6), 1, 0)</f>
        <v>1</v>
      </c>
      <c r="H173">
        <f>IF(AND(pogoda[[#This Row],[czy podlewampodlewanie]]=1, pogoda[[#This Row],[temperatura_srednia]]&lt;=30), 12000, IF(AND(pogoda[[#This Row],[temperatura_srednia]]&gt;30, pogoda[[#This Row],[czy podlewampodlewanie]]=1), 24000, 0))</f>
        <v>12000</v>
      </c>
      <c r="I173">
        <f>IF(pogoda[[#This Row],[stan zbiornika przed podlaniem]]-pogoda[[#This Row],[ile podlewam]] &lt;0, 25000-pogoda[[#This Row],[stan zbiornika przed podlaniem]], 0)</f>
        <v>0</v>
      </c>
      <c r="J173">
        <f>pogoda[[#This Row],[stan zbiornika przed podlaniem]]+pogoda[[#This Row],[ile dolac wody]]-pogoda[[#This Row],[ile podlewam]]</f>
        <v>750</v>
      </c>
    </row>
    <row r="174" spans="1:10" x14ac:dyDescent="0.35">
      <c r="A174" s="3">
        <v>42266</v>
      </c>
      <c r="B174">
        <v>15</v>
      </c>
      <c r="C174">
        <v>0</v>
      </c>
      <c r="D174">
        <f>MIN(25000,J173+E174)-pogoda[[#This Row],[ubytek]]</f>
        <v>736</v>
      </c>
      <c r="E174">
        <f>700*pogoda[[#This Row],[opady]]</f>
        <v>0</v>
      </c>
      <c r="F174">
        <f>IF(pogoda[[#This Row],[opady]]=0, ROUNDUP(0.03%*POWER(pogoda[[#This Row],[temperatura_srednia]], 1.5)*J173, 0), 0)</f>
        <v>14</v>
      </c>
      <c r="G174">
        <f>IF(AND(pogoda[[#This Row],[temperatura_srednia]]&gt;15, pogoda[[#This Row],[opady]] &lt;=0.6), 1, 0)</f>
        <v>0</v>
      </c>
      <c r="H17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4">
        <f>IF(pogoda[[#This Row],[stan zbiornika przed podlaniem]]-pogoda[[#This Row],[ile podlewam]] &lt;0, 25000-pogoda[[#This Row],[stan zbiornika przed podlaniem]], 0)</f>
        <v>0</v>
      </c>
      <c r="J174">
        <f>pogoda[[#This Row],[stan zbiornika przed podlaniem]]+pogoda[[#This Row],[ile dolac wody]]-pogoda[[#This Row],[ile podlewam]]</f>
        <v>736</v>
      </c>
    </row>
    <row r="175" spans="1:10" x14ac:dyDescent="0.35">
      <c r="A175" s="3">
        <v>42267</v>
      </c>
      <c r="B175">
        <v>14</v>
      </c>
      <c r="C175">
        <v>2</v>
      </c>
      <c r="D175">
        <f>MIN(25000,J174+E175)-pogoda[[#This Row],[ubytek]]</f>
        <v>2136</v>
      </c>
      <c r="E175">
        <f>700*pogoda[[#This Row],[opady]]</f>
        <v>1400</v>
      </c>
      <c r="F175">
        <f>IF(pogoda[[#This Row],[opady]]=0, ROUNDUP(0.03%*POWER(pogoda[[#This Row],[temperatura_srednia]], 1.5)*J174, 0), 0)</f>
        <v>0</v>
      </c>
      <c r="G175">
        <f>IF(AND(pogoda[[#This Row],[temperatura_srednia]]&gt;15, pogoda[[#This Row],[opady]] &lt;=0.6), 1, 0)</f>
        <v>0</v>
      </c>
      <c r="H17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5">
        <f>IF(pogoda[[#This Row],[stan zbiornika przed podlaniem]]-pogoda[[#This Row],[ile podlewam]] &lt;0, 25000-pogoda[[#This Row],[stan zbiornika przed podlaniem]], 0)</f>
        <v>0</v>
      </c>
      <c r="J175">
        <f>pogoda[[#This Row],[stan zbiornika przed podlaniem]]+pogoda[[#This Row],[ile dolac wody]]-pogoda[[#This Row],[ile podlewam]]</f>
        <v>2136</v>
      </c>
    </row>
    <row r="176" spans="1:10" x14ac:dyDescent="0.35">
      <c r="A176" s="3">
        <v>42268</v>
      </c>
      <c r="B176">
        <v>12</v>
      </c>
      <c r="C176">
        <v>0</v>
      </c>
      <c r="D176">
        <f>MIN(25000,J175+E176)-pogoda[[#This Row],[ubytek]]</f>
        <v>2109</v>
      </c>
      <c r="E176">
        <f>700*pogoda[[#This Row],[opady]]</f>
        <v>0</v>
      </c>
      <c r="F176">
        <f>IF(pogoda[[#This Row],[opady]]=0, ROUNDUP(0.03%*POWER(pogoda[[#This Row],[temperatura_srednia]], 1.5)*J175, 0), 0)</f>
        <v>27</v>
      </c>
      <c r="G176">
        <f>IF(AND(pogoda[[#This Row],[temperatura_srednia]]&gt;15, pogoda[[#This Row],[opady]] &lt;=0.6), 1, 0)</f>
        <v>0</v>
      </c>
      <c r="H176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6">
        <f>IF(pogoda[[#This Row],[stan zbiornika przed podlaniem]]-pogoda[[#This Row],[ile podlewam]] &lt;0, 25000-pogoda[[#This Row],[stan zbiornika przed podlaniem]], 0)</f>
        <v>0</v>
      </c>
      <c r="J176">
        <f>pogoda[[#This Row],[stan zbiornika przed podlaniem]]+pogoda[[#This Row],[ile dolac wody]]-pogoda[[#This Row],[ile podlewam]]</f>
        <v>2109</v>
      </c>
    </row>
    <row r="177" spans="1:10" x14ac:dyDescent="0.35">
      <c r="A177" s="3">
        <v>42269</v>
      </c>
      <c r="B177">
        <v>13</v>
      </c>
      <c r="C177">
        <v>0</v>
      </c>
      <c r="D177">
        <f>MIN(25000,J176+E177)-pogoda[[#This Row],[ubytek]]</f>
        <v>2079</v>
      </c>
      <c r="E177">
        <f>700*pogoda[[#This Row],[opady]]</f>
        <v>0</v>
      </c>
      <c r="F177">
        <f>IF(pogoda[[#This Row],[opady]]=0, ROUNDUP(0.03%*POWER(pogoda[[#This Row],[temperatura_srednia]], 1.5)*J176, 0), 0)</f>
        <v>30</v>
      </c>
      <c r="G177">
        <f>IF(AND(pogoda[[#This Row],[temperatura_srednia]]&gt;15, pogoda[[#This Row],[opady]] &lt;=0.6), 1, 0)</f>
        <v>0</v>
      </c>
      <c r="H177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7">
        <f>IF(pogoda[[#This Row],[stan zbiornika przed podlaniem]]-pogoda[[#This Row],[ile podlewam]] &lt;0, 25000-pogoda[[#This Row],[stan zbiornika przed podlaniem]], 0)</f>
        <v>0</v>
      </c>
      <c r="J177">
        <f>pogoda[[#This Row],[stan zbiornika przed podlaniem]]+pogoda[[#This Row],[ile dolac wody]]-pogoda[[#This Row],[ile podlewam]]</f>
        <v>2079</v>
      </c>
    </row>
    <row r="178" spans="1:10" x14ac:dyDescent="0.35">
      <c r="A178" s="3">
        <v>42270</v>
      </c>
      <c r="B178">
        <v>15</v>
      </c>
      <c r="C178">
        <v>0</v>
      </c>
      <c r="D178">
        <f>MIN(25000,J177+E178)-pogoda[[#This Row],[ubytek]]</f>
        <v>2042</v>
      </c>
      <c r="E178">
        <f>700*pogoda[[#This Row],[opady]]</f>
        <v>0</v>
      </c>
      <c r="F178">
        <f>IF(pogoda[[#This Row],[opady]]=0, ROUNDUP(0.03%*POWER(pogoda[[#This Row],[temperatura_srednia]], 1.5)*J177, 0), 0)</f>
        <v>37</v>
      </c>
      <c r="G178">
        <f>IF(AND(pogoda[[#This Row],[temperatura_srednia]]&gt;15, pogoda[[#This Row],[opady]] &lt;=0.6), 1, 0)</f>
        <v>0</v>
      </c>
      <c r="H178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8">
        <f>IF(pogoda[[#This Row],[stan zbiornika przed podlaniem]]-pogoda[[#This Row],[ile podlewam]] &lt;0, 25000-pogoda[[#This Row],[stan zbiornika przed podlaniem]], 0)</f>
        <v>0</v>
      </c>
      <c r="J178">
        <f>pogoda[[#This Row],[stan zbiornika przed podlaniem]]+pogoda[[#This Row],[ile dolac wody]]-pogoda[[#This Row],[ile podlewam]]</f>
        <v>2042</v>
      </c>
    </row>
    <row r="179" spans="1:10" x14ac:dyDescent="0.35">
      <c r="A179" s="3">
        <v>42271</v>
      </c>
      <c r="B179">
        <v>15</v>
      </c>
      <c r="C179">
        <v>0</v>
      </c>
      <c r="D179">
        <f>MIN(25000,J178+E179)-pogoda[[#This Row],[ubytek]]</f>
        <v>2006</v>
      </c>
      <c r="E179">
        <f>700*pogoda[[#This Row],[opady]]</f>
        <v>0</v>
      </c>
      <c r="F179">
        <f>IF(pogoda[[#This Row],[opady]]=0, ROUNDUP(0.03%*POWER(pogoda[[#This Row],[temperatura_srednia]], 1.5)*J178, 0), 0)</f>
        <v>36</v>
      </c>
      <c r="G179">
        <f>IF(AND(pogoda[[#This Row],[temperatura_srednia]]&gt;15, pogoda[[#This Row],[opady]] &lt;=0.6), 1, 0)</f>
        <v>0</v>
      </c>
      <c r="H179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79">
        <f>IF(pogoda[[#This Row],[stan zbiornika przed podlaniem]]-pogoda[[#This Row],[ile podlewam]] &lt;0, 25000-pogoda[[#This Row],[stan zbiornika przed podlaniem]], 0)</f>
        <v>0</v>
      </c>
      <c r="J179">
        <f>pogoda[[#This Row],[stan zbiornika przed podlaniem]]+pogoda[[#This Row],[ile dolac wody]]-pogoda[[#This Row],[ile podlewam]]</f>
        <v>2006</v>
      </c>
    </row>
    <row r="180" spans="1:10" x14ac:dyDescent="0.35">
      <c r="A180" s="3">
        <v>42272</v>
      </c>
      <c r="B180">
        <v>14</v>
      </c>
      <c r="C180">
        <v>0</v>
      </c>
      <c r="D180">
        <f>MIN(25000,J179+E180)-pogoda[[#This Row],[ubytek]]</f>
        <v>1974</v>
      </c>
      <c r="E180">
        <f>700*pogoda[[#This Row],[opady]]</f>
        <v>0</v>
      </c>
      <c r="F180">
        <f>IF(pogoda[[#This Row],[opady]]=0, ROUNDUP(0.03%*POWER(pogoda[[#This Row],[temperatura_srednia]], 1.5)*J179, 0), 0)</f>
        <v>32</v>
      </c>
      <c r="G180">
        <f>IF(AND(pogoda[[#This Row],[temperatura_srednia]]&gt;15, pogoda[[#This Row],[opady]] &lt;=0.6), 1, 0)</f>
        <v>0</v>
      </c>
      <c r="H180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0">
        <f>IF(pogoda[[#This Row],[stan zbiornika przed podlaniem]]-pogoda[[#This Row],[ile podlewam]] &lt;0, 25000-pogoda[[#This Row],[stan zbiornika przed podlaniem]], 0)</f>
        <v>0</v>
      </c>
      <c r="J180">
        <f>pogoda[[#This Row],[stan zbiornika przed podlaniem]]+pogoda[[#This Row],[ile dolac wody]]-pogoda[[#This Row],[ile podlewam]]</f>
        <v>1974</v>
      </c>
    </row>
    <row r="181" spans="1:10" x14ac:dyDescent="0.35">
      <c r="A181" s="3">
        <v>42273</v>
      </c>
      <c r="B181">
        <v>12</v>
      </c>
      <c r="C181">
        <v>0</v>
      </c>
      <c r="D181">
        <f>MIN(25000,J180+E181)-pogoda[[#This Row],[ubytek]]</f>
        <v>1949</v>
      </c>
      <c r="E181">
        <f>700*pogoda[[#This Row],[opady]]</f>
        <v>0</v>
      </c>
      <c r="F181">
        <f>IF(pogoda[[#This Row],[opady]]=0, ROUNDUP(0.03%*POWER(pogoda[[#This Row],[temperatura_srednia]], 1.5)*J180, 0), 0)</f>
        <v>25</v>
      </c>
      <c r="G181">
        <f>IF(AND(pogoda[[#This Row],[temperatura_srednia]]&gt;15, pogoda[[#This Row],[opady]] &lt;=0.6), 1, 0)</f>
        <v>0</v>
      </c>
      <c r="H181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1">
        <f>IF(pogoda[[#This Row],[stan zbiornika przed podlaniem]]-pogoda[[#This Row],[ile podlewam]] &lt;0, 25000-pogoda[[#This Row],[stan zbiornika przed podlaniem]], 0)</f>
        <v>0</v>
      </c>
      <c r="J181">
        <f>pogoda[[#This Row],[stan zbiornika przed podlaniem]]+pogoda[[#This Row],[ile dolac wody]]-pogoda[[#This Row],[ile podlewam]]</f>
        <v>1949</v>
      </c>
    </row>
    <row r="182" spans="1:10" x14ac:dyDescent="0.35">
      <c r="A182" s="3">
        <v>42274</v>
      </c>
      <c r="B182">
        <v>11</v>
      </c>
      <c r="C182">
        <v>0</v>
      </c>
      <c r="D182">
        <f>MIN(25000,J181+E182)-pogoda[[#This Row],[ubytek]]</f>
        <v>1927</v>
      </c>
      <c r="E182">
        <f>700*pogoda[[#This Row],[opady]]</f>
        <v>0</v>
      </c>
      <c r="F182">
        <f>IF(pogoda[[#This Row],[opady]]=0, ROUNDUP(0.03%*POWER(pogoda[[#This Row],[temperatura_srednia]], 1.5)*J181, 0), 0)</f>
        <v>22</v>
      </c>
      <c r="G182">
        <f>IF(AND(pogoda[[#This Row],[temperatura_srednia]]&gt;15, pogoda[[#This Row],[opady]] &lt;=0.6), 1, 0)</f>
        <v>0</v>
      </c>
      <c r="H182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2">
        <f>IF(pogoda[[#This Row],[stan zbiornika przed podlaniem]]-pogoda[[#This Row],[ile podlewam]] &lt;0, 25000-pogoda[[#This Row],[stan zbiornika przed podlaniem]], 0)</f>
        <v>0</v>
      </c>
      <c r="J182">
        <f>pogoda[[#This Row],[stan zbiornika przed podlaniem]]+pogoda[[#This Row],[ile dolac wody]]-pogoda[[#This Row],[ile podlewam]]</f>
        <v>1927</v>
      </c>
    </row>
    <row r="183" spans="1:10" x14ac:dyDescent="0.35">
      <c r="A183" s="3">
        <v>42275</v>
      </c>
      <c r="B183">
        <v>10</v>
      </c>
      <c r="C183">
        <v>0</v>
      </c>
      <c r="D183">
        <f>MIN(25000,J182+E183)-pogoda[[#This Row],[ubytek]]</f>
        <v>1908</v>
      </c>
      <c r="E183">
        <f>700*pogoda[[#This Row],[opady]]</f>
        <v>0</v>
      </c>
      <c r="F183">
        <f>IF(pogoda[[#This Row],[opady]]=0, ROUNDUP(0.03%*POWER(pogoda[[#This Row],[temperatura_srednia]], 1.5)*J182, 0), 0)</f>
        <v>19</v>
      </c>
      <c r="G183">
        <f>IF(AND(pogoda[[#This Row],[temperatura_srednia]]&gt;15, pogoda[[#This Row],[opady]] &lt;=0.6), 1, 0)</f>
        <v>0</v>
      </c>
      <c r="H183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3">
        <f>IF(pogoda[[#This Row],[stan zbiornika przed podlaniem]]-pogoda[[#This Row],[ile podlewam]] &lt;0, 25000-pogoda[[#This Row],[stan zbiornika przed podlaniem]], 0)</f>
        <v>0</v>
      </c>
      <c r="J183">
        <f>pogoda[[#This Row],[stan zbiornika przed podlaniem]]+pogoda[[#This Row],[ile dolac wody]]-pogoda[[#This Row],[ile podlewam]]</f>
        <v>1908</v>
      </c>
    </row>
    <row r="184" spans="1:10" x14ac:dyDescent="0.35">
      <c r="A184" s="3">
        <v>42276</v>
      </c>
      <c r="B184">
        <v>10</v>
      </c>
      <c r="C184">
        <v>0</v>
      </c>
      <c r="D184">
        <f>MIN(25000,J183+E184)-pogoda[[#This Row],[ubytek]]</f>
        <v>1889</v>
      </c>
      <c r="E184">
        <f>700*pogoda[[#This Row],[opady]]</f>
        <v>0</v>
      </c>
      <c r="F184">
        <f>IF(pogoda[[#This Row],[opady]]=0, ROUNDUP(0.03%*POWER(pogoda[[#This Row],[temperatura_srednia]], 1.5)*J183, 0), 0)</f>
        <v>19</v>
      </c>
      <c r="G184">
        <f>IF(AND(pogoda[[#This Row],[temperatura_srednia]]&gt;15, pogoda[[#This Row],[opady]] &lt;=0.6), 1, 0)</f>
        <v>0</v>
      </c>
      <c r="H184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4">
        <f>IF(pogoda[[#This Row],[stan zbiornika przed podlaniem]]-pogoda[[#This Row],[ile podlewam]] &lt;0, 25000-pogoda[[#This Row],[stan zbiornika przed podlaniem]], 0)</f>
        <v>0</v>
      </c>
      <c r="J184">
        <f>pogoda[[#This Row],[stan zbiornika przed podlaniem]]+pogoda[[#This Row],[ile dolac wody]]-pogoda[[#This Row],[ile podlewam]]</f>
        <v>1889</v>
      </c>
    </row>
    <row r="185" spans="1:10" x14ac:dyDescent="0.35">
      <c r="A185" s="3">
        <v>42277</v>
      </c>
      <c r="B185">
        <v>10</v>
      </c>
      <c r="C185">
        <v>0</v>
      </c>
      <c r="D185">
        <f>MIN(25000,J184+E185)-pogoda[[#This Row],[ubytek]]</f>
        <v>1871</v>
      </c>
      <c r="E185">
        <f>700*pogoda[[#This Row],[opady]]</f>
        <v>0</v>
      </c>
      <c r="F185">
        <f>IF(pogoda[[#This Row],[opady]]=0, ROUNDUP(0.03%*POWER(pogoda[[#This Row],[temperatura_srednia]], 1.5)*J184, 0), 0)</f>
        <v>18</v>
      </c>
      <c r="G185">
        <f>IF(AND(pogoda[[#This Row],[temperatura_srednia]]&gt;15, pogoda[[#This Row],[opady]] &lt;=0.6), 1, 0)</f>
        <v>0</v>
      </c>
      <c r="H185">
        <f>IF(AND(pogoda[[#This Row],[czy podlewampodlewanie]]=1, pogoda[[#This Row],[temperatura_srednia]]&lt;=30), 12000, IF(AND(pogoda[[#This Row],[temperatura_srednia]]&gt;30, pogoda[[#This Row],[czy podlewampodlewanie]]=1), 24000, 0))</f>
        <v>0</v>
      </c>
      <c r="I185">
        <f>IF(pogoda[[#This Row],[stan zbiornika przed podlaniem]]-pogoda[[#This Row],[ile podlewam]] &lt;0, 25000-pogoda[[#This Row],[stan zbiornika przed podlaniem]], 0)</f>
        <v>0</v>
      </c>
      <c r="J185">
        <f>pogoda[[#This Row],[stan zbiornika przed podlaniem]]+pogoda[[#This Row],[ile dolac wody]]-pogoda[[#This Row],[ile podlewam]]</f>
        <v>1871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"/>
  <sheetViews>
    <sheetView tabSelected="1" topLeftCell="A166" workbookViewId="0">
      <selection sqref="A1:B184"/>
    </sheetView>
  </sheetViews>
  <sheetFormatPr defaultRowHeight="14.5" x14ac:dyDescent="0.35"/>
  <cols>
    <col min="1" max="1" width="18.7265625" customWidth="1"/>
  </cols>
  <sheetData>
    <row r="1" spans="1:2" x14ac:dyDescent="0.35">
      <c r="A1" t="s">
        <v>16</v>
      </c>
      <c r="B1" t="s">
        <v>17</v>
      </c>
    </row>
    <row r="2" spans="1:2" x14ac:dyDescent="0.35">
      <c r="A2" s="3">
        <v>42095</v>
      </c>
      <c r="B2" s="2">
        <v>25000</v>
      </c>
    </row>
    <row r="3" spans="1:2" x14ac:dyDescent="0.35">
      <c r="A3" s="3">
        <v>42096</v>
      </c>
      <c r="B3" s="1">
        <v>25000</v>
      </c>
    </row>
    <row r="4" spans="1:2" x14ac:dyDescent="0.35">
      <c r="A4" s="3">
        <v>42097</v>
      </c>
      <c r="B4" s="2">
        <v>25000</v>
      </c>
    </row>
    <row r="5" spans="1:2" x14ac:dyDescent="0.35">
      <c r="A5" s="3">
        <v>42098</v>
      </c>
      <c r="B5" s="1">
        <v>25000</v>
      </c>
    </row>
    <row r="6" spans="1:2" x14ac:dyDescent="0.35">
      <c r="A6" s="3">
        <v>42099</v>
      </c>
      <c r="B6" s="2">
        <v>24961</v>
      </c>
    </row>
    <row r="7" spans="1:2" x14ac:dyDescent="0.35">
      <c r="A7" s="3">
        <v>42100</v>
      </c>
      <c r="B7" s="1">
        <v>24901</v>
      </c>
    </row>
    <row r="8" spans="1:2" x14ac:dyDescent="0.35">
      <c r="A8" s="3">
        <v>42101</v>
      </c>
      <c r="B8" s="2">
        <v>25000</v>
      </c>
    </row>
    <row r="9" spans="1:2" x14ac:dyDescent="0.35">
      <c r="A9" s="3">
        <v>42102</v>
      </c>
      <c r="B9" s="1">
        <v>25000</v>
      </c>
    </row>
    <row r="10" spans="1:2" x14ac:dyDescent="0.35">
      <c r="A10" s="3">
        <v>42103</v>
      </c>
      <c r="B10" s="2">
        <v>25000</v>
      </c>
    </row>
    <row r="11" spans="1:2" x14ac:dyDescent="0.35">
      <c r="A11" s="3">
        <v>42104</v>
      </c>
      <c r="B11" s="1">
        <v>25000</v>
      </c>
    </row>
    <row r="12" spans="1:2" x14ac:dyDescent="0.35">
      <c r="A12" s="3">
        <v>42105</v>
      </c>
      <c r="B12" s="2">
        <v>25000</v>
      </c>
    </row>
    <row r="13" spans="1:2" x14ac:dyDescent="0.35">
      <c r="A13" s="3">
        <v>42106</v>
      </c>
      <c r="B13" s="1">
        <v>25000</v>
      </c>
    </row>
    <row r="14" spans="1:2" x14ac:dyDescent="0.35">
      <c r="A14" s="3">
        <v>42107</v>
      </c>
      <c r="B14" s="2">
        <v>25000</v>
      </c>
    </row>
    <row r="15" spans="1:2" x14ac:dyDescent="0.35">
      <c r="A15" s="3">
        <v>42108</v>
      </c>
      <c r="B15" s="1">
        <v>24889</v>
      </c>
    </row>
    <row r="16" spans="1:2" x14ac:dyDescent="0.35">
      <c r="A16" s="3">
        <v>42109</v>
      </c>
      <c r="B16" s="2">
        <v>24497</v>
      </c>
    </row>
    <row r="17" spans="1:2" x14ac:dyDescent="0.35">
      <c r="A17" s="3">
        <v>42110</v>
      </c>
      <c r="B17" s="1">
        <v>24264</v>
      </c>
    </row>
    <row r="18" spans="1:2" x14ac:dyDescent="0.35">
      <c r="A18" s="3">
        <v>42111</v>
      </c>
      <c r="B18" s="2">
        <v>24157</v>
      </c>
    </row>
    <row r="19" spans="1:2" x14ac:dyDescent="0.35">
      <c r="A19" s="3">
        <v>42112</v>
      </c>
      <c r="B19" s="1">
        <v>24099</v>
      </c>
    </row>
    <row r="20" spans="1:2" x14ac:dyDescent="0.35">
      <c r="A20" s="3">
        <v>42113</v>
      </c>
      <c r="B20" s="2">
        <v>23965</v>
      </c>
    </row>
    <row r="21" spans="1:2" x14ac:dyDescent="0.35">
      <c r="A21" s="3">
        <v>42114</v>
      </c>
      <c r="B21" s="1">
        <v>24665</v>
      </c>
    </row>
    <row r="22" spans="1:2" x14ac:dyDescent="0.35">
      <c r="A22" s="3">
        <v>42115</v>
      </c>
      <c r="B22" s="2">
        <v>25000</v>
      </c>
    </row>
    <row r="23" spans="1:2" x14ac:dyDescent="0.35">
      <c r="A23" s="3">
        <v>42116</v>
      </c>
      <c r="B23" s="1">
        <v>25000</v>
      </c>
    </row>
    <row r="24" spans="1:2" x14ac:dyDescent="0.35">
      <c r="A24" s="3">
        <v>42117</v>
      </c>
      <c r="B24" s="2">
        <v>25000</v>
      </c>
    </row>
    <row r="25" spans="1:2" x14ac:dyDescent="0.35">
      <c r="A25" s="3">
        <v>42118</v>
      </c>
      <c r="B25" s="1">
        <v>25000</v>
      </c>
    </row>
    <row r="26" spans="1:2" x14ac:dyDescent="0.35">
      <c r="A26" s="3">
        <v>42119</v>
      </c>
      <c r="B26" s="2">
        <v>25000</v>
      </c>
    </row>
    <row r="27" spans="1:2" x14ac:dyDescent="0.35">
      <c r="A27" s="3">
        <v>42120</v>
      </c>
      <c r="B27" s="1">
        <v>12520</v>
      </c>
    </row>
    <row r="28" spans="1:2" x14ac:dyDescent="0.35">
      <c r="A28" s="3">
        <v>42121</v>
      </c>
      <c r="B28" s="2">
        <v>13220</v>
      </c>
    </row>
    <row r="29" spans="1:2" x14ac:dyDescent="0.35">
      <c r="A29" s="3">
        <v>42122</v>
      </c>
      <c r="B29" s="1">
        <v>14620</v>
      </c>
    </row>
    <row r="30" spans="1:2" x14ac:dyDescent="0.35">
      <c r="A30" s="3">
        <v>42123</v>
      </c>
      <c r="B30" s="2">
        <v>14538</v>
      </c>
    </row>
    <row r="31" spans="1:2" x14ac:dyDescent="0.35">
      <c r="A31" s="3">
        <v>42124</v>
      </c>
      <c r="B31" s="1">
        <v>14400</v>
      </c>
    </row>
    <row r="32" spans="1:2" x14ac:dyDescent="0.35">
      <c r="A32" s="3">
        <v>42125</v>
      </c>
      <c r="B32" s="2">
        <v>17200</v>
      </c>
    </row>
    <row r="33" spans="1:2" x14ac:dyDescent="0.35">
      <c r="A33" s="3">
        <v>42126</v>
      </c>
      <c r="B33" s="1">
        <v>20700</v>
      </c>
    </row>
    <row r="34" spans="1:2" x14ac:dyDescent="0.35">
      <c r="A34" s="3">
        <v>42127</v>
      </c>
      <c r="B34" s="2">
        <v>23500</v>
      </c>
    </row>
    <row r="35" spans="1:2" x14ac:dyDescent="0.35">
      <c r="A35" s="3">
        <v>42128</v>
      </c>
      <c r="B35" s="1">
        <v>23780</v>
      </c>
    </row>
    <row r="36" spans="1:2" x14ac:dyDescent="0.35">
      <c r="A36" s="3">
        <v>42129</v>
      </c>
      <c r="B36" s="2">
        <v>12060</v>
      </c>
    </row>
    <row r="37" spans="1:2" x14ac:dyDescent="0.35">
      <c r="A37" s="3">
        <v>42130</v>
      </c>
      <c r="B37" s="1">
        <v>13000</v>
      </c>
    </row>
    <row r="38" spans="1:2" x14ac:dyDescent="0.35">
      <c r="A38" s="3">
        <v>42131</v>
      </c>
      <c r="B38" s="2">
        <v>12795</v>
      </c>
    </row>
    <row r="39" spans="1:2" x14ac:dyDescent="0.35">
      <c r="A39" s="3">
        <v>42132</v>
      </c>
      <c r="B39" s="1">
        <v>12673</v>
      </c>
    </row>
    <row r="40" spans="1:2" x14ac:dyDescent="0.35">
      <c r="A40" s="3">
        <v>42133</v>
      </c>
      <c r="B40" s="2">
        <v>12883</v>
      </c>
    </row>
    <row r="41" spans="1:2" x14ac:dyDescent="0.35">
      <c r="A41" s="3">
        <v>42134</v>
      </c>
      <c r="B41" s="1">
        <v>12953</v>
      </c>
    </row>
    <row r="42" spans="1:2" x14ac:dyDescent="0.35">
      <c r="A42" s="3">
        <v>42135</v>
      </c>
      <c r="B42" s="2">
        <v>12811</v>
      </c>
    </row>
    <row r="43" spans="1:2" x14ac:dyDescent="0.35">
      <c r="A43" s="3">
        <v>42136</v>
      </c>
      <c r="B43" s="1">
        <v>14911</v>
      </c>
    </row>
    <row r="44" spans="1:2" x14ac:dyDescent="0.35">
      <c r="A44" s="3">
        <v>42137</v>
      </c>
      <c r="B44" s="2">
        <v>14725</v>
      </c>
    </row>
    <row r="45" spans="1:2" x14ac:dyDescent="0.35">
      <c r="A45" s="3">
        <v>42138</v>
      </c>
      <c r="B45" s="1">
        <v>14585</v>
      </c>
    </row>
    <row r="46" spans="1:2" x14ac:dyDescent="0.35">
      <c r="A46" s="3">
        <v>42139</v>
      </c>
      <c r="B46" s="2">
        <v>14403</v>
      </c>
    </row>
    <row r="47" spans="1:2" x14ac:dyDescent="0.35">
      <c r="A47" s="3">
        <v>42140</v>
      </c>
      <c r="B47" s="1">
        <v>15663</v>
      </c>
    </row>
    <row r="48" spans="1:2" x14ac:dyDescent="0.35">
      <c r="A48" s="3">
        <v>42141</v>
      </c>
      <c r="B48" s="2">
        <v>17623</v>
      </c>
    </row>
    <row r="49" spans="1:2" x14ac:dyDescent="0.35">
      <c r="A49" s="3">
        <v>42142</v>
      </c>
      <c r="B49" s="1">
        <v>18953</v>
      </c>
    </row>
    <row r="50" spans="1:2" x14ac:dyDescent="0.35">
      <c r="A50" s="3">
        <v>42143</v>
      </c>
      <c r="B50" s="2">
        <v>20493</v>
      </c>
    </row>
    <row r="51" spans="1:2" x14ac:dyDescent="0.35">
      <c r="A51" s="3">
        <v>42144</v>
      </c>
      <c r="B51" s="1">
        <v>22103</v>
      </c>
    </row>
    <row r="52" spans="1:2" x14ac:dyDescent="0.35">
      <c r="A52" s="3">
        <v>42145</v>
      </c>
      <c r="B52" s="2">
        <v>25000</v>
      </c>
    </row>
    <row r="53" spans="1:2" x14ac:dyDescent="0.35">
      <c r="A53" s="3">
        <v>42146</v>
      </c>
      <c r="B53" s="1">
        <v>25000</v>
      </c>
    </row>
    <row r="54" spans="1:2" x14ac:dyDescent="0.35">
      <c r="A54" s="3">
        <v>42147</v>
      </c>
      <c r="B54" s="2">
        <v>25000</v>
      </c>
    </row>
    <row r="55" spans="1:2" x14ac:dyDescent="0.35">
      <c r="A55" s="3">
        <v>42148</v>
      </c>
      <c r="B55" s="1">
        <v>25000</v>
      </c>
    </row>
    <row r="56" spans="1:2" x14ac:dyDescent="0.35">
      <c r="A56" s="3">
        <v>42149</v>
      </c>
      <c r="B56" s="2">
        <v>24564</v>
      </c>
    </row>
    <row r="57" spans="1:2" x14ac:dyDescent="0.35">
      <c r="A57" s="3">
        <v>42150</v>
      </c>
      <c r="B57" s="1">
        <v>24177</v>
      </c>
    </row>
    <row r="58" spans="1:2" x14ac:dyDescent="0.35">
      <c r="A58" s="3">
        <v>42151</v>
      </c>
      <c r="B58" s="2">
        <v>23947</v>
      </c>
    </row>
    <row r="59" spans="1:2" x14ac:dyDescent="0.35">
      <c r="A59" s="3">
        <v>42152</v>
      </c>
      <c r="B59" s="1">
        <v>24017</v>
      </c>
    </row>
    <row r="60" spans="1:2" x14ac:dyDescent="0.35">
      <c r="A60" s="3">
        <v>42153</v>
      </c>
      <c r="B60" s="2">
        <v>23639</v>
      </c>
    </row>
    <row r="61" spans="1:2" x14ac:dyDescent="0.35">
      <c r="A61" s="3">
        <v>42154</v>
      </c>
      <c r="B61" s="1">
        <v>23306</v>
      </c>
    </row>
    <row r="62" spans="1:2" x14ac:dyDescent="0.35">
      <c r="A62" s="3">
        <v>42155</v>
      </c>
      <c r="B62" s="2">
        <v>23015</v>
      </c>
    </row>
    <row r="63" spans="1:2" x14ac:dyDescent="0.35">
      <c r="A63" s="3">
        <v>42156</v>
      </c>
      <c r="B63" s="1">
        <v>25000</v>
      </c>
    </row>
    <row r="64" spans="1:2" x14ac:dyDescent="0.35">
      <c r="A64" s="3">
        <v>42157</v>
      </c>
      <c r="B64" s="2">
        <v>25000</v>
      </c>
    </row>
    <row r="65" spans="1:2" x14ac:dyDescent="0.35">
      <c r="A65" s="3">
        <v>42158</v>
      </c>
      <c r="B65" s="1">
        <v>12226</v>
      </c>
    </row>
    <row r="66" spans="1:2" x14ac:dyDescent="0.35">
      <c r="A66" s="3">
        <v>42159</v>
      </c>
      <c r="B66" s="2">
        <v>12012</v>
      </c>
    </row>
    <row r="67" spans="1:2" x14ac:dyDescent="0.35">
      <c r="A67" s="3">
        <v>42160</v>
      </c>
      <c r="B67" s="1">
        <v>13000</v>
      </c>
    </row>
    <row r="68" spans="1:2" x14ac:dyDescent="0.35">
      <c r="A68" s="3">
        <v>42161</v>
      </c>
      <c r="B68" s="2">
        <v>597</v>
      </c>
    </row>
    <row r="69" spans="1:2" x14ac:dyDescent="0.35">
      <c r="A69" s="3">
        <v>42162</v>
      </c>
      <c r="B69" s="1">
        <v>6197</v>
      </c>
    </row>
    <row r="70" spans="1:2" x14ac:dyDescent="0.35">
      <c r="A70" s="3">
        <v>42163</v>
      </c>
      <c r="B70" s="2">
        <v>10327</v>
      </c>
    </row>
    <row r="71" spans="1:2" x14ac:dyDescent="0.35">
      <c r="A71" s="3">
        <v>42164</v>
      </c>
      <c r="B71" s="1">
        <v>13827</v>
      </c>
    </row>
    <row r="72" spans="1:2" x14ac:dyDescent="0.35">
      <c r="A72" s="3">
        <v>42165</v>
      </c>
      <c r="B72" s="2">
        <v>1561</v>
      </c>
    </row>
    <row r="73" spans="1:2" x14ac:dyDescent="0.35">
      <c r="A73" s="3">
        <v>42166</v>
      </c>
      <c r="B73" s="1">
        <v>13000</v>
      </c>
    </row>
    <row r="74" spans="1:2" x14ac:dyDescent="0.35">
      <c r="A74" s="3">
        <v>42167</v>
      </c>
      <c r="B74" s="2">
        <v>16500</v>
      </c>
    </row>
    <row r="75" spans="1:2" x14ac:dyDescent="0.35">
      <c r="A75" s="3">
        <v>42168</v>
      </c>
      <c r="B75" s="1">
        <v>17200</v>
      </c>
    </row>
    <row r="76" spans="1:2" x14ac:dyDescent="0.35">
      <c r="A76" s="3">
        <v>42169</v>
      </c>
      <c r="B76" s="2">
        <v>4667</v>
      </c>
    </row>
    <row r="77" spans="1:2" x14ac:dyDescent="0.35">
      <c r="A77" s="3">
        <v>42170</v>
      </c>
      <c r="B77" s="1">
        <v>13000</v>
      </c>
    </row>
    <row r="78" spans="1:2" x14ac:dyDescent="0.35">
      <c r="A78" s="3">
        <v>42171</v>
      </c>
      <c r="B78" s="2">
        <v>12837</v>
      </c>
    </row>
    <row r="79" spans="1:2" x14ac:dyDescent="0.35">
      <c r="A79" s="3">
        <v>42172</v>
      </c>
      <c r="B79" s="1">
        <v>12635</v>
      </c>
    </row>
    <row r="80" spans="1:2" x14ac:dyDescent="0.35">
      <c r="A80" s="3">
        <v>42173</v>
      </c>
      <c r="B80" s="2">
        <v>845</v>
      </c>
    </row>
    <row r="81" spans="1:2" x14ac:dyDescent="0.35">
      <c r="A81" s="3">
        <v>42174</v>
      </c>
      <c r="B81" s="1">
        <v>2945</v>
      </c>
    </row>
    <row r="82" spans="1:2" x14ac:dyDescent="0.35">
      <c r="A82" s="3">
        <v>42175</v>
      </c>
      <c r="B82" s="2">
        <v>4345</v>
      </c>
    </row>
    <row r="83" spans="1:2" x14ac:dyDescent="0.35">
      <c r="A83" s="3">
        <v>42176</v>
      </c>
      <c r="B83" s="1">
        <v>4290</v>
      </c>
    </row>
    <row r="84" spans="1:2" x14ac:dyDescent="0.35">
      <c r="A84" s="3">
        <v>42177</v>
      </c>
      <c r="B84" s="2">
        <v>6390</v>
      </c>
    </row>
    <row r="85" spans="1:2" x14ac:dyDescent="0.35">
      <c r="A85" s="3">
        <v>42178</v>
      </c>
      <c r="B85" s="1">
        <v>8490</v>
      </c>
    </row>
    <row r="86" spans="1:2" x14ac:dyDescent="0.35">
      <c r="A86" s="3">
        <v>42179</v>
      </c>
      <c r="B86" s="2">
        <v>8384</v>
      </c>
    </row>
    <row r="87" spans="1:2" x14ac:dyDescent="0.35">
      <c r="A87" s="3">
        <v>42180</v>
      </c>
      <c r="B87" s="1">
        <v>13000</v>
      </c>
    </row>
    <row r="88" spans="1:2" x14ac:dyDescent="0.35">
      <c r="A88" s="3">
        <v>42181</v>
      </c>
      <c r="B88" s="2">
        <v>17900</v>
      </c>
    </row>
    <row r="89" spans="1:2" x14ac:dyDescent="0.35">
      <c r="A89" s="3">
        <v>42182</v>
      </c>
      <c r="B89" s="1">
        <v>22100</v>
      </c>
    </row>
    <row r="90" spans="1:2" x14ac:dyDescent="0.35">
      <c r="A90" s="3">
        <v>42183</v>
      </c>
      <c r="B90" s="2">
        <v>9675</v>
      </c>
    </row>
    <row r="91" spans="1:2" x14ac:dyDescent="0.35">
      <c r="A91" s="3">
        <v>42184</v>
      </c>
      <c r="B91" s="1">
        <v>13000</v>
      </c>
    </row>
    <row r="92" spans="1:2" x14ac:dyDescent="0.35">
      <c r="A92" s="3">
        <v>42185</v>
      </c>
      <c r="B92" s="2">
        <v>677</v>
      </c>
    </row>
    <row r="93" spans="1:2" x14ac:dyDescent="0.35">
      <c r="A93" s="3">
        <v>42186</v>
      </c>
      <c r="B93" s="1">
        <v>13000</v>
      </c>
    </row>
    <row r="94" spans="1:2" x14ac:dyDescent="0.35">
      <c r="A94" s="3">
        <v>42187</v>
      </c>
      <c r="B94" s="2">
        <v>651</v>
      </c>
    </row>
    <row r="95" spans="1:2" x14ac:dyDescent="0.35">
      <c r="A95" s="3">
        <v>42188</v>
      </c>
      <c r="B95" s="1">
        <v>13000</v>
      </c>
    </row>
    <row r="96" spans="1:2" x14ac:dyDescent="0.35">
      <c r="A96" s="3">
        <v>42189</v>
      </c>
      <c r="B96" s="2">
        <v>512</v>
      </c>
    </row>
    <row r="97" spans="1:2" x14ac:dyDescent="0.35">
      <c r="A97" s="3">
        <v>42190</v>
      </c>
      <c r="B97" s="1">
        <v>13000</v>
      </c>
    </row>
    <row r="98" spans="1:2" x14ac:dyDescent="0.35">
      <c r="A98" s="3">
        <v>42191</v>
      </c>
      <c r="B98" s="2">
        <v>597</v>
      </c>
    </row>
    <row r="99" spans="1:2" x14ac:dyDescent="0.35">
      <c r="A99" s="3">
        <v>42192</v>
      </c>
      <c r="B99" s="1">
        <v>13197</v>
      </c>
    </row>
    <row r="100" spans="1:2" x14ac:dyDescent="0.35">
      <c r="A100" s="3">
        <v>42193</v>
      </c>
      <c r="B100" s="2">
        <v>15297</v>
      </c>
    </row>
    <row r="101" spans="1:2" x14ac:dyDescent="0.35">
      <c r="A101" s="3">
        <v>42194</v>
      </c>
      <c r="B101" s="1">
        <v>3437</v>
      </c>
    </row>
    <row r="102" spans="1:2" x14ac:dyDescent="0.35">
      <c r="A102" s="3">
        <v>42195</v>
      </c>
      <c r="B102" s="2">
        <v>11977</v>
      </c>
    </row>
    <row r="103" spans="1:2" x14ac:dyDescent="0.35">
      <c r="A103" s="3">
        <v>42196</v>
      </c>
      <c r="B103" s="1">
        <v>13000</v>
      </c>
    </row>
    <row r="104" spans="1:2" x14ac:dyDescent="0.35">
      <c r="A104" s="3">
        <v>42197</v>
      </c>
      <c r="B104" s="2">
        <v>14400</v>
      </c>
    </row>
    <row r="105" spans="1:2" x14ac:dyDescent="0.35">
      <c r="A105" s="3">
        <v>42198</v>
      </c>
      <c r="B105" s="1">
        <v>22800</v>
      </c>
    </row>
    <row r="106" spans="1:2" x14ac:dyDescent="0.35">
      <c r="A106" s="3">
        <v>42199</v>
      </c>
      <c r="B106" s="2">
        <v>10277</v>
      </c>
    </row>
    <row r="107" spans="1:2" x14ac:dyDescent="0.35">
      <c r="A107" s="3">
        <v>42200</v>
      </c>
      <c r="B107" s="1">
        <v>13000</v>
      </c>
    </row>
    <row r="108" spans="1:2" x14ac:dyDescent="0.35">
      <c r="A108" s="3">
        <v>42201</v>
      </c>
      <c r="B108" s="2">
        <v>750</v>
      </c>
    </row>
    <row r="109" spans="1:2" x14ac:dyDescent="0.35">
      <c r="A109" s="3">
        <v>42202</v>
      </c>
      <c r="B109" s="1">
        <v>13000</v>
      </c>
    </row>
    <row r="110" spans="1:2" x14ac:dyDescent="0.35">
      <c r="A110" s="3">
        <v>42203</v>
      </c>
      <c r="B110" s="2">
        <v>482</v>
      </c>
    </row>
    <row r="111" spans="1:2" x14ac:dyDescent="0.35">
      <c r="A111" s="3">
        <v>42204</v>
      </c>
      <c r="B111" s="1">
        <v>13082</v>
      </c>
    </row>
    <row r="112" spans="1:2" x14ac:dyDescent="0.35">
      <c r="A112" s="3">
        <v>42205</v>
      </c>
      <c r="B112" s="2">
        <v>756</v>
      </c>
    </row>
    <row r="113" spans="1:2" x14ac:dyDescent="0.35">
      <c r="A113" s="3">
        <v>42206</v>
      </c>
      <c r="B113" s="1">
        <v>4956</v>
      </c>
    </row>
    <row r="114" spans="1:2" x14ac:dyDescent="0.35">
      <c r="A114" s="3">
        <v>42207</v>
      </c>
      <c r="B114" s="2">
        <v>13000</v>
      </c>
    </row>
    <row r="115" spans="1:2" x14ac:dyDescent="0.35">
      <c r="A115" s="3">
        <v>42208</v>
      </c>
      <c r="B115" s="1">
        <v>651</v>
      </c>
    </row>
    <row r="116" spans="1:2" x14ac:dyDescent="0.35">
      <c r="A116" s="3">
        <v>42209</v>
      </c>
      <c r="B116" s="2">
        <v>13000</v>
      </c>
    </row>
    <row r="117" spans="1:2" x14ac:dyDescent="0.35">
      <c r="A117" s="3">
        <v>42210</v>
      </c>
      <c r="B117" s="1">
        <v>1070</v>
      </c>
    </row>
    <row r="118" spans="1:2" x14ac:dyDescent="0.35">
      <c r="A118" s="3">
        <v>42211</v>
      </c>
      <c r="B118" s="2">
        <v>13000</v>
      </c>
    </row>
    <row r="119" spans="1:2" x14ac:dyDescent="0.35">
      <c r="A119" s="3">
        <v>42212</v>
      </c>
      <c r="B119" s="1">
        <v>1070</v>
      </c>
    </row>
    <row r="120" spans="1:2" x14ac:dyDescent="0.35">
      <c r="A120" s="3">
        <v>42213</v>
      </c>
      <c r="B120" s="2">
        <v>13000</v>
      </c>
    </row>
    <row r="121" spans="1:2" x14ac:dyDescent="0.35">
      <c r="A121" s="3">
        <v>42214</v>
      </c>
      <c r="B121" s="1">
        <v>702</v>
      </c>
    </row>
    <row r="122" spans="1:2" x14ac:dyDescent="0.35">
      <c r="A122" s="3">
        <v>42215</v>
      </c>
      <c r="B122" s="2">
        <v>690</v>
      </c>
    </row>
    <row r="123" spans="1:2" x14ac:dyDescent="0.35">
      <c r="A123" s="3">
        <v>42216</v>
      </c>
      <c r="B123" s="1">
        <v>679</v>
      </c>
    </row>
    <row r="124" spans="1:2" x14ac:dyDescent="0.35">
      <c r="A124" s="3">
        <v>42217</v>
      </c>
      <c r="B124" s="2">
        <v>13000</v>
      </c>
    </row>
    <row r="125" spans="1:2" x14ac:dyDescent="0.35">
      <c r="A125" s="3">
        <v>42218</v>
      </c>
      <c r="B125" s="1">
        <v>597</v>
      </c>
    </row>
    <row r="126" spans="1:2" x14ac:dyDescent="0.35">
      <c r="A126" s="3">
        <v>42219</v>
      </c>
      <c r="B126" s="2">
        <v>13000</v>
      </c>
    </row>
    <row r="127" spans="1:2" x14ac:dyDescent="0.35">
      <c r="A127" s="3">
        <v>42220</v>
      </c>
      <c r="B127" s="1">
        <v>512</v>
      </c>
    </row>
    <row r="128" spans="1:2" x14ac:dyDescent="0.35">
      <c r="A128" s="3">
        <v>42221</v>
      </c>
      <c r="B128" s="2">
        <v>13000</v>
      </c>
    </row>
    <row r="129" spans="1:2" x14ac:dyDescent="0.35">
      <c r="A129" s="3">
        <v>42222</v>
      </c>
      <c r="B129" s="1">
        <v>541</v>
      </c>
    </row>
    <row r="130" spans="1:2" x14ac:dyDescent="0.35">
      <c r="A130" s="3">
        <v>42223</v>
      </c>
      <c r="B130" s="2">
        <v>13000</v>
      </c>
    </row>
    <row r="131" spans="1:2" x14ac:dyDescent="0.35">
      <c r="A131" s="3">
        <v>42224</v>
      </c>
      <c r="B131" s="1">
        <v>422</v>
      </c>
    </row>
    <row r="132" spans="1:2" x14ac:dyDescent="0.35">
      <c r="A132" s="3">
        <v>42225</v>
      </c>
      <c r="B132" s="2">
        <v>13000</v>
      </c>
    </row>
    <row r="133" spans="1:2" x14ac:dyDescent="0.35">
      <c r="A133" s="3">
        <v>42226</v>
      </c>
      <c r="B133" s="1">
        <v>541</v>
      </c>
    </row>
    <row r="134" spans="1:2" x14ac:dyDescent="0.35">
      <c r="A134" s="3">
        <v>42227</v>
      </c>
      <c r="B134" s="2">
        <v>13000</v>
      </c>
    </row>
    <row r="135" spans="1:2" x14ac:dyDescent="0.35">
      <c r="A135" s="3">
        <v>42228</v>
      </c>
      <c r="B135" s="1">
        <v>1000</v>
      </c>
    </row>
    <row r="136" spans="1:2" x14ac:dyDescent="0.35">
      <c r="A136" s="3">
        <v>42229</v>
      </c>
      <c r="B136" s="2">
        <v>1000</v>
      </c>
    </row>
    <row r="137" spans="1:2" x14ac:dyDescent="0.35">
      <c r="A137" s="3">
        <v>42230</v>
      </c>
      <c r="B137" s="1">
        <v>1000</v>
      </c>
    </row>
    <row r="138" spans="1:2" x14ac:dyDescent="0.35">
      <c r="A138" s="3">
        <v>42231</v>
      </c>
      <c r="B138" s="2">
        <v>9400</v>
      </c>
    </row>
    <row r="139" spans="1:2" x14ac:dyDescent="0.35">
      <c r="A139" s="3">
        <v>42232</v>
      </c>
      <c r="B139" s="1">
        <v>13000</v>
      </c>
    </row>
    <row r="140" spans="1:2" x14ac:dyDescent="0.35">
      <c r="A140" s="3">
        <v>42233</v>
      </c>
      <c r="B140" s="2">
        <v>1140</v>
      </c>
    </row>
    <row r="141" spans="1:2" x14ac:dyDescent="0.35">
      <c r="A141" s="3">
        <v>42234</v>
      </c>
      <c r="B141" s="1">
        <v>13000</v>
      </c>
    </row>
    <row r="142" spans="1:2" x14ac:dyDescent="0.35">
      <c r="A142" s="3">
        <v>42235</v>
      </c>
      <c r="B142" s="2">
        <v>677</v>
      </c>
    </row>
    <row r="143" spans="1:2" x14ac:dyDescent="0.35">
      <c r="A143" s="3">
        <v>42236</v>
      </c>
      <c r="B143" s="1">
        <v>13000</v>
      </c>
    </row>
    <row r="144" spans="1:2" x14ac:dyDescent="0.35">
      <c r="A144" s="3">
        <v>42237</v>
      </c>
      <c r="B144" s="2">
        <v>702</v>
      </c>
    </row>
    <row r="145" spans="1:2" x14ac:dyDescent="0.35">
      <c r="A145" s="3">
        <v>42238</v>
      </c>
      <c r="B145" s="1">
        <v>13000</v>
      </c>
    </row>
    <row r="146" spans="1:2" x14ac:dyDescent="0.35">
      <c r="A146" s="3">
        <v>42239</v>
      </c>
      <c r="B146" s="2">
        <v>677</v>
      </c>
    </row>
    <row r="147" spans="1:2" x14ac:dyDescent="0.35">
      <c r="A147" s="3">
        <v>42240</v>
      </c>
      <c r="B147" s="1">
        <v>4527</v>
      </c>
    </row>
    <row r="148" spans="1:2" x14ac:dyDescent="0.35">
      <c r="A148" s="3">
        <v>42241</v>
      </c>
      <c r="B148" s="2">
        <v>17127</v>
      </c>
    </row>
    <row r="149" spans="1:2" x14ac:dyDescent="0.35">
      <c r="A149" s="3">
        <v>42242</v>
      </c>
      <c r="B149" s="1">
        <v>25000</v>
      </c>
    </row>
    <row r="150" spans="1:2" x14ac:dyDescent="0.35">
      <c r="A150" s="3">
        <v>42243</v>
      </c>
      <c r="B150" s="2">
        <v>12172</v>
      </c>
    </row>
    <row r="151" spans="1:2" x14ac:dyDescent="0.35">
      <c r="A151" s="3">
        <v>42244</v>
      </c>
      <c r="B151" s="1">
        <v>242</v>
      </c>
    </row>
    <row r="152" spans="1:2" x14ac:dyDescent="0.35">
      <c r="A152" s="3">
        <v>42245</v>
      </c>
      <c r="B152" s="2">
        <v>10042</v>
      </c>
    </row>
    <row r="153" spans="1:2" x14ac:dyDescent="0.35">
      <c r="A153" s="3">
        <v>42246</v>
      </c>
      <c r="B153" s="1">
        <v>13000</v>
      </c>
    </row>
    <row r="154" spans="1:2" x14ac:dyDescent="0.35">
      <c r="A154" s="3">
        <v>42247</v>
      </c>
      <c r="B154" s="2">
        <v>482</v>
      </c>
    </row>
    <row r="155" spans="1:2" x14ac:dyDescent="0.35">
      <c r="A155" s="3">
        <v>42248</v>
      </c>
      <c r="B155" s="1">
        <v>1882</v>
      </c>
    </row>
    <row r="156" spans="1:2" x14ac:dyDescent="0.35">
      <c r="A156" s="3">
        <v>42249</v>
      </c>
      <c r="B156" s="2">
        <v>13000</v>
      </c>
    </row>
    <row r="157" spans="1:2" x14ac:dyDescent="0.35">
      <c r="A157" s="3">
        <v>42250</v>
      </c>
      <c r="B157" s="1">
        <v>726</v>
      </c>
    </row>
    <row r="158" spans="1:2" x14ac:dyDescent="0.35">
      <c r="A158" s="3">
        <v>42251</v>
      </c>
      <c r="B158" s="2">
        <v>13000</v>
      </c>
    </row>
    <row r="159" spans="1:2" x14ac:dyDescent="0.35">
      <c r="A159" s="3">
        <v>42252</v>
      </c>
      <c r="B159" s="1">
        <v>12773</v>
      </c>
    </row>
    <row r="160" spans="1:2" x14ac:dyDescent="0.35">
      <c r="A160" s="3">
        <v>42253</v>
      </c>
      <c r="B160" s="2">
        <v>15573</v>
      </c>
    </row>
    <row r="161" spans="1:2" x14ac:dyDescent="0.35">
      <c r="A161" s="3">
        <v>42254</v>
      </c>
      <c r="B161" s="1">
        <v>15354</v>
      </c>
    </row>
    <row r="162" spans="1:2" x14ac:dyDescent="0.35">
      <c r="A162" s="3">
        <v>42255</v>
      </c>
      <c r="B162" s="2">
        <v>18154</v>
      </c>
    </row>
    <row r="163" spans="1:2" x14ac:dyDescent="0.35">
      <c r="A163" s="3">
        <v>42256</v>
      </c>
      <c r="B163" s="1">
        <v>17955</v>
      </c>
    </row>
    <row r="164" spans="1:2" x14ac:dyDescent="0.35">
      <c r="A164" s="3">
        <v>42257</v>
      </c>
      <c r="B164" s="2">
        <v>17731</v>
      </c>
    </row>
    <row r="165" spans="1:2" x14ac:dyDescent="0.35">
      <c r="A165" s="3">
        <v>42258</v>
      </c>
      <c r="B165" s="1">
        <v>5801</v>
      </c>
    </row>
    <row r="166" spans="1:2" x14ac:dyDescent="0.35">
      <c r="A166" s="3">
        <v>42259</v>
      </c>
      <c r="B166" s="2">
        <v>13000</v>
      </c>
    </row>
    <row r="167" spans="1:2" x14ac:dyDescent="0.35">
      <c r="A167" s="3">
        <v>42260</v>
      </c>
      <c r="B167" s="1">
        <v>702</v>
      </c>
    </row>
    <row r="168" spans="1:2" x14ac:dyDescent="0.35">
      <c r="A168" s="3">
        <v>42261</v>
      </c>
      <c r="B168" s="2">
        <v>2802</v>
      </c>
    </row>
    <row r="169" spans="1:2" x14ac:dyDescent="0.35">
      <c r="A169" s="3">
        <v>42262</v>
      </c>
      <c r="B169" s="1">
        <v>13000</v>
      </c>
    </row>
    <row r="170" spans="1:2" x14ac:dyDescent="0.35">
      <c r="A170" s="3">
        <v>42263</v>
      </c>
      <c r="B170" s="2">
        <v>702</v>
      </c>
    </row>
    <row r="171" spans="1:2" x14ac:dyDescent="0.35">
      <c r="A171" s="3">
        <v>42264</v>
      </c>
      <c r="B171" s="1">
        <v>13000</v>
      </c>
    </row>
    <row r="172" spans="1:2" x14ac:dyDescent="0.35">
      <c r="A172" s="3">
        <v>42265</v>
      </c>
      <c r="B172" s="2">
        <v>750</v>
      </c>
    </row>
    <row r="173" spans="1:2" x14ac:dyDescent="0.35">
      <c r="A173" s="3">
        <v>42266</v>
      </c>
      <c r="B173" s="1">
        <v>736</v>
      </c>
    </row>
    <row r="174" spans="1:2" x14ac:dyDescent="0.35">
      <c r="A174" s="3">
        <v>42267</v>
      </c>
      <c r="B174" s="2">
        <v>2136</v>
      </c>
    </row>
    <row r="175" spans="1:2" x14ac:dyDescent="0.35">
      <c r="A175" s="3">
        <v>42268</v>
      </c>
      <c r="B175" s="1">
        <v>2109</v>
      </c>
    </row>
    <row r="176" spans="1:2" x14ac:dyDescent="0.35">
      <c r="A176" s="3">
        <v>42269</v>
      </c>
      <c r="B176" s="2">
        <v>2079</v>
      </c>
    </row>
    <row r="177" spans="1:2" x14ac:dyDescent="0.35">
      <c r="A177" s="3">
        <v>42270</v>
      </c>
      <c r="B177" s="1">
        <v>2042</v>
      </c>
    </row>
    <row r="178" spans="1:2" x14ac:dyDescent="0.35">
      <c r="A178" s="3">
        <v>42271</v>
      </c>
      <c r="B178" s="2">
        <v>2006</v>
      </c>
    </row>
    <row r="179" spans="1:2" x14ac:dyDescent="0.35">
      <c r="A179" s="3">
        <v>42272</v>
      </c>
      <c r="B179" s="1">
        <v>1974</v>
      </c>
    </row>
    <row r="180" spans="1:2" x14ac:dyDescent="0.35">
      <c r="A180" s="3">
        <v>42273</v>
      </c>
      <c r="B180" s="2">
        <v>1949</v>
      </c>
    </row>
    <row r="181" spans="1:2" x14ac:dyDescent="0.35">
      <c r="A181" s="3">
        <v>42274</v>
      </c>
      <c r="B181" s="1">
        <v>1927</v>
      </c>
    </row>
    <row r="182" spans="1:2" x14ac:dyDescent="0.35">
      <c r="A182" s="3">
        <v>42275</v>
      </c>
      <c r="B182" s="2">
        <v>1908</v>
      </c>
    </row>
    <row r="183" spans="1:2" x14ac:dyDescent="0.35">
      <c r="A183" s="3">
        <v>42276</v>
      </c>
      <c r="B183" s="1">
        <v>1889</v>
      </c>
    </row>
    <row r="184" spans="1:2" x14ac:dyDescent="0.35">
      <c r="A184" s="3">
        <v>42277</v>
      </c>
      <c r="B184" s="2">
        <v>1871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A681-032C-4DE3-A26B-138B11AC97B4}">
  <dimension ref="A1:J184"/>
  <sheetViews>
    <sheetView topLeftCell="A10" workbookViewId="0">
      <selection activeCell="I12" sqref="I12:J18"/>
    </sheetView>
  </sheetViews>
  <sheetFormatPr defaultRowHeight="14.5" x14ac:dyDescent="0.35"/>
  <cols>
    <col min="1" max="1" width="9.90625" bestFit="1" customWidth="1"/>
    <col min="2" max="2" width="17.90625" customWidth="1"/>
    <col min="5" max="5" width="16.54296875" bestFit="1" customWidth="1"/>
    <col min="6" max="6" width="19.1796875" bestFit="1" customWidth="1"/>
    <col min="7" max="7" width="19.1796875" customWidth="1"/>
    <col min="8" max="8" width="9.08984375" bestFit="1" customWidth="1"/>
  </cols>
  <sheetData>
    <row r="1" spans="1:10" x14ac:dyDescent="0.35">
      <c r="A1" s="4" t="s">
        <v>2</v>
      </c>
      <c r="B1" t="s">
        <v>8</v>
      </c>
    </row>
    <row r="2" spans="1:10" x14ac:dyDescent="0.35">
      <c r="A2" s="3">
        <v>42095</v>
      </c>
      <c r="B2">
        <f>IF(pogoda[[#This Row],[stan zbiornika przed podlaniem]]-pogoda[[#This Row],[ile podlewam]] &lt;0, 25000-pogoda[[#This Row],[stan zbiornika przed podlaniem]], 0)</f>
        <v>0</v>
      </c>
    </row>
    <row r="3" spans="1:10" x14ac:dyDescent="0.35">
      <c r="A3" s="3">
        <v>42096</v>
      </c>
      <c r="B3">
        <f>IF(pogoda[[#This Row],[stan zbiornika przed podlaniem]]-pogoda[[#This Row],[ile podlewam]] &lt;0, 25000-pogoda[[#This Row],[stan zbiornika przed podlaniem]], 0)</f>
        <v>0</v>
      </c>
      <c r="E3" s="5" t="s">
        <v>26</v>
      </c>
      <c r="F3" t="s">
        <v>27</v>
      </c>
    </row>
    <row r="4" spans="1:10" x14ac:dyDescent="0.35">
      <c r="A4" s="3">
        <v>42097</v>
      </c>
      <c r="B4">
        <f>IF(pogoda[[#This Row],[stan zbiornika przed podlaniem]]-pogoda[[#This Row],[ile podlewam]] &lt;0, 25000-pogoda[[#This Row],[stan zbiornika przed podlaniem]], 0)</f>
        <v>0</v>
      </c>
      <c r="E4" s="6" t="s">
        <v>20</v>
      </c>
      <c r="F4" s="7">
        <v>0</v>
      </c>
      <c r="G4" s="7"/>
    </row>
    <row r="5" spans="1:10" x14ac:dyDescent="0.35">
      <c r="A5" s="3">
        <v>42098</v>
      </c>
      <c r="B5">
        <f>IF(pogoda[[#This Row],[stan zbiornika przed podlaniem]]-pogoda[[#This Row],[ile podlewam]] &lt;0, 25000-pogoda[[#This Row],[stan zbiornika przed podlaniem]], 0)</f>
        <v>0</v>
      </c>
      <c r="E5" s="6" t="s">
        <v>21</v>
      </c>
      <c r="F5" s="7">
        <v>13172</v>
      </c>
      <c r="G5" s="7"/>
    </row>
    <row r="6" spans="1:10" x14ac:dyDescent="0.35">
      <c r="A6" s="3">
        <v>42099</v>
      </c>
      <c r="B6">
        <f>IF(pogoda[[#This Row],[stan zbiornika przed podlaniem]]-pogoda[[#This Row],[ile podlewam]] &lt;0, 25000-pogoda[[#This Row],[stan zbiornika przed podlaniem]], 0)</f>
        <v>0</v>
      </c>
      <c r="E6" s="6" t="s">
        <v>22</v>
      </c>
      <c r="F6" s="7">
        <v>89444</v>
      </c>
      <c r="G6" s="7"/>
    </row>
    <row r="7" spans="1:10" x14ac:dyDescent="0.35">
      <c r="A7" s="3">
        <v>42100</v>
      </c>
      <c r="B7">
        <f>IF(pogoda[[#This Row],[stan zbiornika przed podlaniem]]-pogoda[[#This Row],[ile podlewam]] &lt;0, 25000-pogoda[[#This Row],[stan zbiornika przed podlaniem]], 0)</f>
        <v>0</v>
      </c>
      <c r="E7" s="6" t="s">
        <v>23</v>
      </c>
      <c r="F7" s="7">
        <v>217938</v>
      </c>
      <c r="G7" s="7"/>
    </row>
    <row r="8" spans="1:10" x14ac:dyDescent="0.35">
      <c r="A8" s="3">
        <v>42101</v>
      </c>
      <c r="B8">
        <f>IF(pogoda[[#This Row],[stan zbiornika przed podlaniem]]-pogoda[[#This Row],[ile podlewam]] &lt;0, 25000-pogoda[[#This Row],[stan zbiornika przed podlaniem]], 0)</f>
        <v>0</v>
      </c>
      <c r="E8" s="6" t="s">
        <v>24</v>
      </c>
      <c r="F8" s="7">
        <v>310099</v>
      </c>
      <c r="G8" s="7"/>
    </row>
    <row r="9" spans="1:10" x14ac:dyDescent="0.35">
      <c r="A9" s="3">
        <v>42102</v>
      </c>
      <c r="B9">
        <f>IF(pogoda[[#This Row],[stan zbiornika przed podlaniem]]-pogoda[[#This Row],[ile podlewam]] &lt;0, 25000-pogoda[[#This Row],[stan zbiornika przed podlaniem]], 0)</f>
        <v>0</v>
      </c>
      <c r="E9" s="6" t="s">
        <v>25</v>
      </c>
      <c r="F9" s="7">
        <v>112774</v>
      </c>
      <c r="G9" s="7"/>
    </row>
    <row r="10" spans="1:10" x14ac:dyDescent="0.35">
      <c r="A10" s="3">
        <v>42103</v>
      </c>
      <c r="B10">
        <f>IF(pogoda[[#This Row],[stan zbiornika przed podlaniem]]-pogoda[[#This Row],[ile podlewam]] &lt;0, 25000-pogoda[[#This Row],[stan zbiornika przed podlaniem]], 0)</f>
        <v>0</v>
      </c>
      <c r="E10" s="6" t="s">
        <v>19</v>
      </c>
      <c r="F10" s="7">
        <v>743427</v>
      </c>
      <c r="G10" s="7"/>
    </row>
    <row r="11" spans="1:10" x14ac:dyDescent="0.35">
      <c r="A11" s="3">
        <v>42104</v>
      </c>
      <c r="B11">
        <f>IF(pogoda[[#This Row],[stan zbiornika przed podlaniem]]-pogoda[[#This Row],[ile podlewam]] &lt;0, 25000-pogoda[[#This Row],[stan zbiornika przed podlaniem]], 0)</f>
        <v>0</v>
      </c>
    </row>
    <row r="12" spans="1:10" x14ac:dyDescent="0.35">
      <c r="A12" s="3">
        <v>42105</v>
      </c>
      <c r="B12">
        <f>IF(pogoda[[#This Row],[stan zbiornika przed podlaniem]]-pogoda[[#This Row],[ile podlewam]] &lt;0, 25000-pogoda[[#This Row],[stan zbiornika przed podlaniem]], 0)</f>
        <v>0</v>
      </c>
      <c r="I12" t="s">
        <v>18</v>
      </c>
    </row>
    <row r="13" spans="1:10" x14ac:dyDescent="0.35">
      <c r="A13" s="3">
        <v>42106</v>
      </c>
      <c r="B13">
        <f>IF(pogoda[[#This Row],[stan zbiornika przed podlaniem]]-pogoda[[#This Row],[ile podlewam]] &lt;0, 25000-pogoda[[#This Row],[stan zbiornika przed podlaniem]], 0)</f>
        <v>0</v>
      </c>
      <c r="E13" s="8" t="s">
        <v>20</v>
      </c>
      <c r="F13" s="9">
        <v>0</v>
      </c>
      <c r="G13" s="10">
        <v>0</v>
      </c>
      <c r="H13">
        <v>0</v>
      </c>
      <c r="I13" s="11" t="s">
        <v>20</v>
      </c>
      <c r="J13" s="4">
        <v>0</v>
      </c>
    </row>
    <row r="14" spans="1:10" x14ac:dyDescent="0.35">
      <c r="A14" s="3">
        <v>42107</v>
      </c>
      <c r="B14">
        <f>IF(pogoda[[#This Row],[stan zbiornika przed podlaniem]]-pogoda[[#This Row],[ile podlewam]] &lt;0, 25000-pogoda[[#This Row],[stan zbiornika przed podlaniem]], 0)</f>
        <v>0</v>
      </c>
      <c r="E14" s="8" t="s">
        <v>21</v>
      </c>
      <c r="F14" s="9">
        <v>13172</v>
      </c>
      <c r="G14" s="10">
        <f>F14/1000</f>
        <v>13.172000000000001</v>
      </c>
      <c r="H14">
        <f>ROUNDUP(G14, 0)</f>
        <v>14</v>
      </c>
      <c r="I14" s="11" t="s">
        <v>21</v>
      </c>
      <c r="J14" s="4">
        <f>H14*11.74</f>
        <v>164.36</v>
      </c>
    </row>
    <row r="15" spans="1:10" x14ac:dyDescent="0.35">
      <c r="A15" s="3">
        <v>42108</v>
      </c>
      <c r="B15">
        <f>IF(pogoda[[#This Row],[stan zbiornika przed podlaniem]]-pogoda[[#This Row],[ile podlewam]] &lt;0, 25000-pogoda[[#This Row],[stan zbiornika przed podlaniem]], 0)</f>
        <v>0</v>
      </c>
      <c r="E15" s="8" t="s">
        <v>22</v>
      </c>
      <c r="F15" s="9">
        <v>89444</v>
      </c>
      <c r="G15" s="10">
        <f t="shared" ref="G15:G18" si="0">F15/1000</f>
        <v>89.444000000000003</v>
      </c>
      <c r="H15">
        <f t="shared" ref="H15:H18" si="1">ROUNDUP(G15, 0)</f>
        <v>90</v>
      </c>
      <c r="I15" s="11" t="s">
        <v>22</v>
      </c>
      <c r="J15" s="4">
        <f t="shared" ref="J15:J18" si="2">H15*11.74</f>
        <v>1056.5999999999999</v>
      </c>
    </row>
    <row r="16" spans="1:10" x14ac:dyDescent="0.35">
      <c r="A16" s="3">
        <v>42109</v>
      </c>
      <c r="B16">
        <f>IF(pogoda[[#This Row],[stan zbiornika przed podlaniem]]-pogoda[[#This Row],[ile podlewam]] &lt;0, 25000-pogoda[[#This Row],[stan zbiornika przed podlaniem]], 0)</f>
        <v>0</v>
      </c>
      <c r="E16" s="8" t="s">
        <v>23</v>
      </c>
      <c r="F16" s="9">
        <v>217938</v>
      </c>
      <c r="G16" s="10">
        <f t="shared" si="0"/>
        <v>217.93799999999999</v>
      </c>
      <c r="H16">
        <f t="shared" si="1"/>
        <v>218</v>
      </c>
      <c r="I16" s="11" t="s">
        <v>23</v>
      </c>
      <c r="J16" s="4">
        <f t="shared" si="2"/>
        <v>2559.3200000000002</v>
      </c>
    </row>
    <row r="17" spans="1:10" x14ac:dyDescent="0.35">
      <c r="A17" s="3">
        <v>42110</v>
      </c>
      <c r="B17">
        <f>IF(pogoda[[#This Row],[stan zbiornika przed podlaniem]]-pogoda[[#This Row],[ile podlewam]] &lt;0, 25000-pogoda[[#This Row],[stan zbiornika przed podlaniem]], 0)</f>
        <v>0</v>
      </c>
      <c r="E17" s="8" t="s">
        <v>24</v>
      </c>
      <c r="F17" s="9">
        <v>310099</v>
      </c>
      <c r="G17" s="10">
        <f t="shared" si="0"/>
        <v>310.09899999999999</v>
      </c>
      <c r="H17">
        <f t="shared" si="1"/>
        <v>311</v>
      </c>
      <c r="I17" s="11" t="s">
        <v>24</v>
      </c>
      <c r="J17" s="4">
        <f t="shared" si="2"/>
        <v>3651.14</v>
      </c>
    </row>
    <row r="18" spans="1:10" x14ac:dyDescent="0.35">
      <c r="A18" s="3">
        <v>42111</v>
      </c>
      <c r="B18">
        <f>IF(pogoda[[#This Row],[stan zbiornika przed podlaniem]]-pogoda[[#This Row],[ile podlewam]] &lt;0, 25000-pogoda[[#This Row],[stan zbiornika przed podlaniem]], 0)</f>
        <v>0</v>
      </c>
      <c r="E18" s="8" t="s">
        <v>25</v>
      </c>
      <c r="F18" s="9">
        <v>112774</v>
      </c>
      <c r="G18" s="10">
        <f t="shared" si="0"/>
        <v>112.774</v>
      </c>
      <c r="H18">
        <f t="shared" si="1"/>
        <v>113</v>
      </c>
      <c r="I18" s="11" t="s">
        <v>25</v>
      </c>
      <c r="J18" s="4">
        <f t="shared" si="2"/>
        <v>1326.6200000000001</v>
      </c>
    </row>
    <row r="19" spans="1:10" x14ac:dyDescent="0.35">
      <c r="A19" s="3">
        <v>42112</v>
      </c>
      <c r="B19">
        <f>IF(pogoda[[#This Row],[stan zbiornika przed podlaniem]]-pogoda[[#This Row],[ile podlewam]] &lt;0, 25000-pogoda[[#This Row],[stan zbiornika przed podlaniem]], 0)</f>
        <v>0</v>
      </c>
    </row>
    <row r="20" spans="1:10" x14ac:dyDescent="0.35">
      <c r="A20" s="3">
        <v>42113</v>
      </c>
      <c r="B20">
        <f>IF(pogoda[[#This Row],[stan zbiornika przed podlaniem]]-pogoda[[#This Row],[ile podlewam]] &lt;0, 25000-pogoda[[#This Row],[stan zbiornika przed podlaniem]], 0)</f>
        <v>0</v>
      </c>
    </row>
    <row r="21" spans="1:10" x14ac:dyDescent="0.35">
      <c r="A21" s="3">
        <v>42114</v>
      </c>
      <c r="B21">
        <f>IF(pogoda[[#This Row],[stan zbiornika przed podlaniem]]-pogoda[[#This Row],[ile podlewam]] &lt;0, 25000-pogoda[[#This Row],[stan zbiornika przed podlaniem]], 0)</f>
        <v>0</v>
      </c>
    </row>
    <row r="22" spans="1:10" x14ac:dyDescent="0.35">
      <c r="A22" s="3">
        <v>42115</v>
      </c>
      <c r="B22">
        <f>IF(pogoda[[#This Row],[stan zbiornika przed podlaniem]]-pogoda[[#This Row],[ile podlewam]] &lt;0, 25000-pogoda[[#This Row],[stan zbiornika przed podlaniem]], 0)</f>
        <v>0</v>
      </c>
    </row>
    <row r="23" spans="1:10" x14ac:dyDescent="0.35">
      <c r="A23" s="3">
        <v>42116</v>
      </c>
      <c r="B23">
        <f>IF(pogoda[[#This Row],[stan zbiornika przed podlaniem]]-pogoda[[#This Row],[ile podlewam]] &lt;0, 25000-pogoda[[#This Row],[stan zbiornika przed podlaniem]], 0)</f>
        <v>0</v>
      </c>
    </row>
    <row r="24" spans="1:10" x14ac:dyDescent="0.35">
      <c r="A24" s="3">
        <v>42117</v>
      </c>
      <c r="B24">
        <f>IF(pogoda[[#This Row],[stan zbiornika przed podlaniem]]-pogoda[[#This Row],[ile podlewam]] &lt;0, 25000-pogoda[[#This Row],[stan zbiornika przed podlaniem]], 0)</f>
        <v>0</v>
      </c>
    </row>
    <row r="25" spans="1:10" x14ac:dyDescent="0.35">
      <c r="A25" s="3">
        <v>42118</v>
      </c>
      <c r="B25">
        <f>IF(pogoda[[#This Row],[stan zbiornika przed podlaniem]]-pogoda[[#This Row],[ile podlewam]] &lt;0, 25000-pogoda[[#This Row],[stan zbiornika przed podlaniem]], 0)</f>
        <v>0</v>
      </c>
    </row>
    <row r="26" spans="1:10" x14ac:dyDescent="0.35">
      <c r="A26" s="3">
        <v>42119</v>
      </c>
      <c r="B26">
        <f>IF(pogoda[[#This Row],[stan zbiornika przed podlaniem]]-pogoda[[#This Row],[ile podlewam]] &lt;0, 25000-pogoda[[#This Row],[stan zbiornika przed podlaniem]], 0)</f>
        <v>0</v>
      </c>
    </row>
    <row r="27" spans="1:10" x14ac:dyDescent="0.35">
      <c r="A27" s="3">
        <v>42120</v>
      </c>
      <c r="B27">
        <f>IF(pogoda[[#This Row],[stan zbiornika przed podlaniem]]-pogoda[[#This Row],[ile podlewam]] &lt;0, 25000-pogoda[[#This Row],[stan zbiornika przed podlaniem]], 0)</f>
        <v>0</v>
      </c>
    </row>
    <row r="28" spans="1:10" x14ac:dyDescent="0.35">
      <c r="A28" s="3">
        <v>42121</v>
      </c>
      <c r="B28">
        <f>IF(pogoda[[#This Row],[stan zbiornika przed podlaniem]]-pogoda[[#This Row],[ile podlewam]] &lt;0, 25000-pogoda[[#This Row],[stan zbiornika przed podlaniem]], 0)</f>
        <v>0</v>
      </c>
    </row>
    <row r="29" spans="1:10" x14ac:dyDescent="0.35">
      <c r="A29" s="3">
        <v>42122</v>
      </c>
      <c r="B29">
        <f>IF(pogoda[[#This Row],[stan zbiornika przed podlaniem]]-pogoda[[#This Row],[ile podlewam]] &lt;0, 25000-pogoda[[#This Row],[stan zbiornika przed podlaniem]], 0)</f>
        <v>0</v>
      </c>
    </row>
    <row r="30" spans="1:10" x14ac:dyDescent="0.35">
      <c r="A30" s="3">
        <v>42123</v>
      </c>
      <c r="B30">
        <f>IF(pogoda[[#This Row],[stan zbiornika przed podlaniem]]-pogoda[[#This Row],[ile podlewam]] &lt;0, 25000-pogoda[[#This Row],[stan zbiornika przed podlaniem]], 0)</f>
        <v>0</v>
      </c>
    </row>
    <row r="31" spans="1:10" x14ac:dyDescent="0.35">
      <c r="A31" s="3">
        <v>42124</v>
      </c>
      <c r="B31">
        <f>IF(pogoda[[#This Row],[stan zbiornika przed podlaniem]]-pogoda[[#This Row],[ile podlewam]] &lt;0, 25000-pogoda[[#This Row],[stan zbiornika przed podlaniem]], 0)</f>
        <v>0</v>
      </c>
    </row>
    <row r="32" spans="1:10" x14ac:dyDescent="0.35">
      <c r="A32" s="3">
        <v>42125</v>
      </c>
      <c r="B32">
        <f>IF(pogoda[[#This Row],[stan zbiornika przed podlaniem]]-pogoda[[#This Row],[ile podlewam]] &lt;0, 25000-pogoda[[#This Row],[stan zbiornika przed podlaniem]], 0)</f>
        <v>0</v>
      </c>
    </row>
    <row r="33" spans="1:2" x14ac:dyDescent="0.35">
      <c r="A33" s="3">
        <v>42126</v>
      </c>
      <c r="B33">
        <f>IF(pogoda[[#This Row],[stan zbiornika przed podlaniem]]-pogoda[[#This Row],[ile podlewam]] &lt;0, 25000-pogoda[[#This Row],[stan zbiornika przed podlaniem]], 0)</f>
        <v>0</v>
      </c>
    </row>
    <row r="34" spans="1:2" x14ac:dyDescent="0.35">
      <c r="A34" s="3">
        <v>42127</v>
      </c>
      <c r="B34">
        <f>IF(pogoda[[#This Row],[stan zbiornika przed podlaniem]]-pogoda[[#This Row],[ile podlewam]] &lt;0, 25000-pogoda[[#This Row],[stan zbiornika przed podlaniem]], 0)</f>
        <v>0</v>
      </c>
    </row>
    <row r="35" spans="1:2" x14ac:dyDescent="0.35">
      <c r="A35" s="3">
        <v>42128</v>
      </c>
      <c r="B35">
        <f>IF(pogoda[[#This Row],[stan zbiornika przed podlaniem]]-pogoda[[#This Row],[ile podlewam]] &lt;0, 25000-pogoda[[#This Row],[stan zbiornika przed podlaniem]], 0)</f>
        <v>0</v>
      </c>
    </row>
    <row r="36" spans="1:2" x14ac:dyDescent="0.35">
      <c r="A36" s="3">
        <v>42129</v>
      </c>
      <c r="B36">
        <f>IF(pogoda[[#This Row],[stan zbiornika przed podlaniem]]-pogoda[[#This Row],[ile podlewam]] &lt;0, 25000-pogoda[[#This Row],[stan zbiornika przed podlaniem]], 0)</f>
        <v>0</v>
      </c>
    </row>
    <row r="37" spans="1:2" x14ac:dyDescent="0.35">
      <c r="A37" s="3">
        <v>42130</v>
      </c>
      <c r="B37">
        <f>IF(pogoda[[#This Row],[stan zbiornika przed podlaniem]]-pogoda[[#This Row],[ile podlewam]] &lt;0, 25000-pogoda[[#This Row],[stan zbiornika przed podlaniem]], 0)</f>
        <v>0</v>
      </c>
    </row>
    <row r="38" spans="1:2" x14ac:dyDescent="0.35">
      <c r="A38" s="3">
        <v>42131</v>
      </c>
      <c r="B38">
        <f>IF(pogoda[[#This Row],[stan zbiornika przed podlaniem]]-pogoda[[#This Row],[ile podlewam]] &lt;0, 25000-pogoda[[#This Row],[stan zbiornika przed podlaniem]], 0)</f>
        <v>13172</v>
      </c>
    </row>
    <row r="39" spans="1:2" x14ac:dyDescent="0.35">
      <c r="A39" s="3">
        <v>42132</v>
      </c>
      <c r="B39">
        <f>IF(pogoda[[#This Row],[stan zbiornika przed podlaniem]]-pogoda[[#This Row],[ile podlewam]] &lt;0, 25000-pogoda[[#This Row],[stan zbiornika przed podlaniem]], 0)</f>
        <v>0</v>
      </c>
    </row>
    <row r="40" spans="1:2" x14ac:dyDescent="0.35">
      <c r="A40" s="3">
        <v>42133</v>
      </c>
      <c r="B40">
        <f>IF(pogoda[[#This Row],[stan zbiornika przed podlaniem]]-pogoda[[#This Row],[ile podlewam]] &lt;0, 25000-pogoda[[#This Row],[stan zbiornika przed podlaniem]], 0)</f>
        <v>0</v>
      </c>
    </row>
    <row r="41" spans="1:2" x14ac:dyDescent="0.35">
      <c r="A41" s="3">
        <v>42134</v>
      </c>
      <c r="B41">
        <f>IF(pogoda[[#This Row],[stan zbiornika przed podlaniem]]-pogoda[[#This Row],[ile podlewam]] &lt;0, 25000-pogoda[[#This Row],[stan zbiornika przed podlaniem]], 0)</f>
        <v>0</v>
      </c>
    </row>
    <row r="42" spans="1:2" x14ac:dyDescent="0.35">
      <c r="A42" s="3">
        <v>42135</v>
      </c>
      <c r="B42">
        <f>IF(pogoda[[#This Row],[stan zbiornika przed podlaniem]]-pogoda[[#This Row],[ile podlewam]] &lt;0, 25000-pogoda[[#This Row],[stan zbiornika przed podlaniem]], 0)</f>
        <v>0</v>
      </c>
    </row>
    <row r="43" spans="1:2" x14ac:dyDescent="0.35">
      <c r="A43" s="3">
        <v>42136</v>
      </c>
      <c r="B43">
        <f>IF(pogoda[[#This Row],[stan zbiornika przed podlaniem]]-pogoda[[#This Row],[ile podlewam]] &lt;0, 25000-pogoda[[#This Row],[stan zbiornika przed podlaniem]], 0)</f>
        <v>0</v>
      </c>
    </row>
    <row r="44" spans="1:2" x14ac:dyDescent="0.35">
      <c r="A44" s="3">
        <v>42137</v>
      </c>
      <c r="B44">
        <f>IF(pogoda[[#This Row],[stan zbiornika przed podlaniem]]-pogoda[[#This Row],[ile podlewam]] &lt;0, 25000-pogoda[[#This Row],[stan zbiornika przed podlaniem]], 0)</f>
        <v>0</v>
      </c>
    </row>
    <row r="45" spans="1:2" x14ac:dyDescent="0.35">
      <c r="A45" s="3">
        <v>42138</v>
      </c>
      <c r="B45">
        <f>IF(pogoda[[#This Row],[stan zbiornika przed podlaniem]]-pogoda[[#This Row],[ile podlewam]] &lt;0, 25000-pogoda[[#This Row],[stan zbiornika przed podlaniem]], 0)</f>
        <v>0</v>
      </c>
    </row>
    <row r="46" spans="1:2" x14ac:dyDescent="0.35">
      <c r="A46" s="3">
        <v>42139</v>
      </c>
      <c r="B46">
        <f>IF(pogoda[[#This Row],[stan zbiornika przed podlaniem]]-pogoda[[#This Row],[ile podlewam]] &lt;0, 25000-pogoda[[#This Row],[stan zbiornika przed podlaniem]], 0)</f>
        <v>0</v>
      </c>
    </row>
    <row r="47" spans="1:2" x14ac:dyDescent="0.35">
      <c r="A47" s="3">
        <v>42140</v>
      </c>
      <c r="B47">
        <f>IF(pogoda[[#This Row],[stan zbiornika przed podlaniem]]-pogoda[[#This Row],[ile podlewam]] &lt;0, 25000-pogoda[[#This Row],[stan zbiornika przed podlaniem]], 0)</f>
        <v>0</v>
      </c>
    </row>
    <row r="48" spans="1:2" x14ac:dyDescent="0.35">
      <c r="A48" s="3">
        <v>42141</v>
      </c>
      <c r="B48">
        <f>IF(pogoda[[#This Row],[stan zbiornika przed podlaniem]]-pogoda[[#This Row],[ile podlewam]] &lt;0, 25000-pogoda[[#This Row],[stan zbiornika przed podlaniem]], 0)</f>
        <v>0</v>
      </c>
    </row>
    <row r="49" spans="1:2" x14ac:dyDescent="0.35">
      <c r="A49" s="3">
        <v>42142</v>
      </c>
      <c r="B49">
        <f>IF(pogoda[[#This Row],[stan zbiornika przed podlaniem]]-pogoda[[#This Row],[ile podlewam]] &lt;0, 25000-pogoda[[#This Row],[stan zbiornika przed podlaniem]], 0)</f>
        <v>0</v>
      </c>
    </row>
    <row r="50" spans="1:2" x14ac:dyDescent="0.35">
      <c r="A50" s="3">
        <v>42143</v>
      </c>
      <c r="B50">
        <f>IF(pogoda[[#This Row],[stan zbiornika przed podlaniem]]-pogoda[[#This Row],[ile podlewam]] &lt;0, 25000-pogoda[[#This Row],[stan zbiornika przed podlaniem]], 0)</f>
        <v>0</v>
      </c>
    </row>
    <row r="51" spans="1:2" x14ac:dyDescent="0.35">
      <c r="A51" s="3">
        <v>42144</v>
      </c>
      <c r="B51">
        <f>IF(pogoda[[#This Row],[stan zbiornika przed podlaniem]]-pogoda[[#This Row],[ile podlewam]] &lt;0, 25000-pogoda[[#This Row],[stan zbiornika przed podlaniem]], 0)</f>
        <v>0</v>
      </c>
    </row>
    <row r="52" spans="1:2" x14ac:dyDescent="0.35">
      <c r="A52" s="3">
        <v>42145</v>
      </c>
      <c r="B52">
        <f>IF(pogoda[[#This Row],[stan zbiornika przed podlaniem]]-pogoda[[#This Row],[ile podlewam]] &lt;0, 25000-pogoda[[#This Row],[stan zbiornika przed podlaniem]], 0)</f>
        <v>0</v>
      </c>
    </row>
    <row r="53" spans="1:2" x14ac:dyDescent="0.35">
      <c r="A53" s="3">
        <v>42146</v>
      </c>
      <c r="B53">
        <f>IF(pogoda[[#This Row],[stan zbiornika przed podlaniem]]-pogoda[[#This Row],[ile podlewam]] &lt;0, 25000-pogoda[[#This Row],[stan zbiornika przed podlaniem]], 0)</f>
        <v>0</v>
      </c>
    </row>
    <row r="54" spans="1:2" x14ac:dyDescent="0.35">
      <c r="A54" s="3">
        <v>42147</v>
      </c>
      <c r="B54">
        <f>IF(pogoda[[#This Row],[stan zbiornika przed podlaniem]]-pogoda[[#This Row],[ile podlewam]] &lt;0, 25000-pogoda[[#This Row],[stan zbiornika przed podlaniem]], 0)</f>
        <v>0</v>
      </c>
    </row>
    <row r="55" spans="1:2" x14ac:dyDescent="0.35">
      <c r="A55" s="3">
        <v>42148</v>
      </c>
      <c r="B55">
        <f>IF(pogoda[[#This Row],[stan zbiornika przed podlaniem]]-pogoda[[#This Row],[ile podlewam]] &lt;0, 25000-pogoda[[#This Row],[stan zbiornika przed podlaniem]], 0)</f>
        <v>0</v>
      </c>
    </row>
    <row r="56" spans="1:2" x14ac:dyDescent="0.35">
      <c r="A56" s="3">
        <v>42149</v>
      </c>
      <c r="B56">
        <f>IF(pogoda[[#This Row],[stan zbiornika przed podlaniem]]-pogoda[[#This Row],[ile podlewam]] &lt;0, 25000-pogoda[[#This Row],[stan zbiornika przed podlaniem]], 0)</f>
        <v>0</v>
      </c>
    </row>
    <row r="57" spans="1:2" x14ac:dyDescent="0.35">
      <c r="A57" s="3">
        <v>42150</v>
      </c>
      <c r="B57">
        <f>IF(pogoda[[#This Row],[stan zbiornika przed podlaniem]]-pogoda[[#This Row],[ile podlewam]] &lt;0, 25000-pogoda[[#This Row],[stan zbiornika przed podlaniem]], 0)</f>
        <v>0</v>
      </c>
    </row>
    <row r="58" spans="1:2" x14ac:dyDescent="0.35">
      <c r="A58" s="3">
        <v>42151</v>
      </c>
      <c r="B58">
        <f>IF(pogoda[[#This Row],[stan zbiornika przed podlaniem]]-pogoda[[#This Row],[ile podlewam]] &lt;0, 25000-pogoda[[#This Row],[stan zbiornika przed podlaniem]], 0)</f>
        <v>0</v>
      </c>
    </row>
    <row r="59" spans="1:2" x14ac:dyDescent="0.35">
      <c r="A59" s="3">
        <v>42152</v>
      </c>
      <c r="B59">
        <f>IF(pogoda[[#This Row],[stan zbiornika przed podlaniem]]-pogoda[[#This Row],[ile podlewam]] &lt;0, 25000-pogoda[[#This Row],[stan zbiornika przed podlaniem]], 0)</f>
        <v>0</v>
      </c>
    </row>
    <row r="60" spans="1:2" x14ac:dyDescent="0.35">
      <c r="A60" s="3">
        <v>42153</v>
      </c>
      <c r="B60">
        <f>IF(pogoda[[#This Row],[stan zbiornika przed podlaniem]]-pogoda[[#This Row],[ile podlewam]] &lt;0, 25000-pogoda[[#This Row],[stan zbiornika przed podlaniem]], 0)</f>
        <v>0</v>
      </c>
    </row>
    <row r="61" spans="1:2" x14ac:dyDescent="0.35">
      <c r="A61" s="3">
        <v>42154</v>
      </c>
      <c r="B61">
        <f>IF(pogoda[[#This Row],[stan zbiornika przed podlaniem]]-pogoda[[#This Row],[ile podlewam]] &lt;0, 25000-pogoda[[#This Row],[stan zbiornika przed podlaniem]], 0)</f>
        <v>0</v>
      </c>
    </row>
    <row r="62" spans="1:2" x14ac:dyDescent="0.35">
      <c r="A62" s="3">
        <v>42155</v>
      </c>
      <c r="B62">
        <f>IF(pogoda[[#This Row],[stan zbiornika przed podlaniem]]-pogoda[[#This Row],[ile podlewam]] &lt;0, 25000-pogoda[[#This Row],[stan zbiornika przed podlaniem]], 0)</f>
        <v>0</v>
      </c>
    </row>
    <row r="63" spans="1:2" x14ac:dyDescent="0.35">
      <c r="A63" s="3">
        <v>42156</v>
      </c>
      <c r="B63">
        <f>IF(pogoda[[#This Row],[stan zbiornika przed podlaniem]]-pogoda[[#This Row],[ile podlewam]] &lt;0, 25000-pogoda[[#This Row],[stan zbiornika przed podlaniem]], 0)</f>
        <v>0</v>
      </c>
    </row>
    <row r="64" spans="1:2" x14ac:dyDescent="0.35">
      <c r="A64" s="3">
        <v>42157</v>
      </c>
      <c r="B64">
        <f>IF(pogoda[[#This Row],[stan zbiornika przed podlaniem]]-pogoda[[#This Row],[ile podlewam]] &lt;0, 25000-pogoda[[#This Row],[stan zbiornika przed podlaniem]], 0)</f>
        <v>0</v>
      </c>
    </row>
    <row r="65" spans="1:2" x14ac:dyDescent="0.35">
      <c r="A65" s="3">
        <v>42158</v>
      </c>
      <c r="B65">
        <f>IF(pogoda[[#This Row],[stan zbiornika przed podlaniem]]-pogoda[[#This Row],[ile podlewam]] &lt;0, 25000-pogoda[[#This Row],[stan zbiornika przed podlaniem]], 0)</f>
        <v>0</v>
      </c>
    </row>
    <row r="66" spans="1:2" x14ac:dyDescent="0.35">
      <c r="A66" s="3">
        <v>42159</v>
      </c>
      <c r="B66">
        <f>IF(pogoda[[#This Row],[stan zbiornika przed podlaniem]]-pogoda[[#This Row],[ile podlewam]] &lt;0, 25000-pogoda[[#This Row],[stan zbiornika przed podlaniem]], 0)</f>
        <v>0</v>
      </c>
    </row>
    <row r="67" spans="1:2" x14ac:dyDescent="0.35">
      <c r="A67" s="3">
        <v>42160</v>
      </c>
      <c r="B67">
        <f>IF(pogoda[[#This Row],[stan zbiornika przed podlaniem]]-pogoda[[#This Row],[ile podlewam]] &lt;0, 25000-pogoda[[#This Row],[stan zbiornika przed podlaniem]], 0)</f>
        <v>0</v>
      </c>
    </row>
    <row r="68" spans="1:2" x14ac:dyDescent="0.35">
      <c r="A68" s="3">
        <v>42161</v>
      </c>
      <c r="B68">
        <f>IF(pogoda[[#This Row],[stan zbiornika przed podlaniem]]-pogoda[[#This Row],[ile podlewam]] &lt;0, 25000-pogoda[[#This Row],[stan zbiornika przed podlaniem]], 0)</f>
        <v>13264</v>
      </c>
    </row>
    <row r="69" spans="1:2" x14ac:dyDescent="0.35">
      <c r="A69" s="3">
        <v>42162</v>
      </c>
      <c r="B69">
        <f>IF(pogoda[[#This Row],[stan zbiornika przed podlaniem]]-pogoda[[#This Row],[ile podlewam]] &lt;0, 25000-pogoda[[#This Row],[stan zbiornika przed podlaniem]], 0)</f>
        <v>0</v>
      </c>
    </row>
    <row r="70" spans="1:2" x14ac:dyDescent="0.35">
      <c r="A70" s="3">
        <v>42163</v>
      </c>
      <c r="B70">
        <f>IF(pogoda[[#This Row],[stan zbiornika przed podlaniem]]-pogoda[[#This Row],[ile podlewam]] &lt;0, 25000-pogoda[[#This Row],[stan zbiornika przed podlaniem]], 0)</f>
        <v>0</v>
      </c>
    </row>
    <row r="71" spans="1:2" x14ac:dyDescent="0.35">
      <c r="A71" s="3">
        <v>42164</v>
      </c>
      <c r="B71">
        <f>IF(pogoda[[#This Row],[stan zbiornika przed podlaniem]]-pogoda[[#This Row],[ile podlewam]] &lt;0, 25000-pogoda[[#This Row],[stan zbiornika przed podlaniem]], 0)</f>
        <v>0</v>
      </c>
    </row>
    <row r="72" spans="1:2" x14ac:dyDescent="0.35">
      <c r="A72" s="3">
        <v>42165</v>
      </c>
      <c r="B72">
        <f>IF(pogoda[[#This Row],[stan zbiornika przed podlaniem]]-pogoda[[#This Row],[ile podlewam]] &lt;0, 25000-pogoda[[#This Row],[stan zbiornika przed podlaniem]], 0)</f>
        <v>0</v>
      </c>
    </row>
    <row r="73" spans="1:2" x14ac:dyDescent="0.35">
      <c r="A73" s="3">
        <v>42166</v>
      </c>
      <c r="B73">
        <f>IF(pogoda[[#This Row],[stan zbiornika przed podlaniem]]-pogoda[[#This Row],[ile podlewam]] &lt;0, 25000-pogoda[[#This Row],[stan zbiornika przed podlaniem]], 0)</f>
        <v>0</v>
      </c>
    </row>
    <row r="74" spans="1:2" x14ac:dyDescent="0.35">
      <c r="A74" s="3">
        <v>42167</v>
      </c>
      <c r="B74">
        <f>IF(pogoda[[#This Row],[stan zbiornika przed podlaniem]]-pogoda[[#This Row],[ile podlewam]] &lt;0, 25000-pogoda[[#This Row],[stan zbiornika przed podlaniem]], 0)</f>
        <v>23469</v>
      </c>
    </row>
    <row r="75" spans="1:2" x14ac:dyDescent="0.35">
      <c r="A75" s="3">
        <v>42168</v>
      </c>
      <c r="B75">
        <f>IF(pogoda[[#This Row],[stan zbiornika przed podlaniem]]-pogoda[[#This Row],[ile podlewam]] &lt;0, 25000-pogoda[[#This Row],[stan zbiornika przed podlaniem]], 0)</f>
        <v>0</v>
      </c>
    </row>
    <row r="76" spans="1:2" x14ac:dyDescent="0.35">
      <c r="A76" s="3">
        <v>42169</v>
      </c>
      <c r="B76">
        <f>IF(pogoda[[#This Row],[stan zbiornika przed podlaniem]]-pogoda[[#This Row],[ile podlewam]] &lt;0, 25000-pogoda[[#This Row],[stan zbiornika przed podlaniem]], 0)</f>
        <v>0</v>
      </c>
    </row>
    <row r="77" spans="1:2" x14ac:dyDescent="0.35">
      <c r="A77" s="3">
        <v>42170</v>
      </c>
      <c r="B77">
        <f>IF(pogoda[[#This Row],[stan zbiornika przed podlaniem]]-pogoda[[#This Row],[ile podlewam]] &lt;0, 25000-pogoda[[#This Row],[stan zbiornika przed podlaniem]], 0)</f>
        <v>0</v>
      </c>
    </row>
    <row r="78" spans="1:2" x14ac:dyDescent="0.35">
      <c r="A78" s="3">
        <v>42171</v>
      </c>
      <c r="B78">
        <f>IF(pogoda[[#This Row],[stan zbiornika przed podlaniem]]-pogoda[[#This Row],[ile podlewam]] &lt;0, 25000-pogoda[[#This Row],[stan zbiornika przed podlaniem]], 0)</f>
        <v>20423</v>
      </c>
    </row>
    <row r="79" spans="1:2" x14ac:dyDescent="0.35">
      <c r="A79" s="3">
        <v>42172</v>
      </c>
      <c r="B79">
        <f>IF(pogoda[[#This Row],[stan zbiornika przed podlaniem]]-pogoda[[#This Row],[ile podlewam]] &lt;0, 25000-pogoda[[#This Row],[stan zbiornika przed podlaniem]], 0)</f>
        <v>0</v>
      </c>
    </row>
    <row r="80" spans="1:2" x14ac:dyDescent="0.35">
      <c r="A80" s="3">
        <v>42173</v>
      </c>
      <c r="B80">
        <f>IF(pogoda[[#This Row],[stan zbiornika przed podlaniem]]-pogoda[[#This Row],[ile podlewam]] &lt;0, 25000-pogoda[[#This Row],[stan zbiornika przed podlaniem]], 0)</f>
        <v>0</v>
      </c>
    </row>
    <row r="81" spans="1:2" x14ac:dyDescent="0.35">
      <c r="A81" s="3">
        <v>42174</v>
      </c>
      <c r="B81">
        <f>IF(pogoda[[#This Row],[stan zbiornika przed podlaniem]]-pogoda[[#This Row],[ile podlewam]] &lt;0, 25000-pogoda[[#This Row],[stan zbiornika przed podlaniem]], 0)</f>
        <v>0</v>
      </c>
    </row>
    <row r="82" spans="1:2" x14ac:dyDescent="0.35">
      <c r="A82" s="3">
        <v>42175</v>
      </c>
      <c r="B82">
        <f>IF(pogoda[[#This Row],[stan zbiornika przed podlaniem]]-pogoda[[#This Row],[ile podlewam]] &lt;0, 25000-pogoda[[#This Row],[stan zbiornika przed podlaniem]], 0)</f>
        <v>0</v>
      </c>
    </row>
    <row r="83" spans="1:2" x14ac:dyDescent="0.35">
      <c r="A83" s="3">
        <v>42176</v>
      </c>
      <c r="B83">
        <f>IF(pogoda[[#This Row],[stan zbiornika przed podlaniem]]-pogoda[[#This Row],[ile podlewam]] &lt;0, 25000-pogoda[[#This Row],[stan zbiornika przed podlaniem]], 0)</f>
        <v>0</v>
      </c>
    </row>
    <row r="84" spans="1:2" x14ac:dyDescent="0.35">
      <c r="A84" s="3">
        <v>42177</v>
      </c>
      <c r="B84">
        <f>IF(pogoda[[#This Row],[stan zbiornika przed podlaniem]]-pogoda[[#This Row],[ile podlewam]] &lt;0, 25000-pogoda[[#This Row],[stan zbiornika przed podlaniem]], 0)</f>
        <v>0</v>
      </c>
    </row>
    <row r="85" spans="1:2" x14ac:dyDescent="0.35">
      <c r="A85" s="3">
        <v>42178</v>
      </c>
      <c r="B85">
        <f>IF(pogoda[[#This Row],[stan zbiornika przed podlaniem]]-pogoda[[#This Row],[ile podlewam]] &lt;0, 25000-pogoda[[#This Row],[stan zbiornika przed podlaniem]], 0)</f>
        <v>0</v>
      </c>
    </row>
    <row r="86" spans="1:2" x14ac:dyDescent="0.35">
      <c r="A86" s="3">
        <v>42179</v>
      </c>
      <c r="B86">
        <f>IF(pogoda[[#This Row],[stan zbiornika przed podlaniem]]-pogoda[[#This Row],[ile podlewam]] &lt;0, 25000-pogoda[[#This Row],[stan zbiornika przed podlaniem]], 0)</f>
        <v>0</v>
      </c>
    </row>
    <row r="87" spans="1:2" x14ac:dyDescent="0.35">
      <c r="A87" s="3">
        <v>42180</v>
      </c>
      <c r="B87">
        <f>IF(pogoda[[#This Row],[stan zbiornika przed podlaniem]]-pogoda[[#This Row],[ile podlewam]] &lt;0, 25000-pogoda[[#This Row],[stan zbiornika przed podlaniem]], 0)</f>
        <v>0</v>
      </c>
    </row>
    <row r="88" spans="1:2" x14ac:dyDescent="0.35">
      <c r="A88" s="3">
        <v>42181</v>
      </c>
      <c r="B88">
        <f>IF(pogoda[[#This Row],[stan zbiornika przed podlaniem]]-pogoda[[#This Row],[ile podlewam]] &lt;0, 25000-pogoda[[#This Row],[stan zbiornika przed podlaniem]], 0)</f>
        <v>16777</v>
      </c>
    </row>
    <row r="89" spans="1:2" x14ac:dyDescent="0.35">
      <c r="A89" s="3">
        <v>42182</v>
      </c>
      <c r="B89">
        <f>IF(pogoda[[#This Row],[stan zbiornika przed podlaniem]]-pogoda[[#This Row],[ile podlewam]] &lt;0, 25000-pogoda[[#This Row],[stan zbiornika przed podlaniem]], 0)</f>
        <v>0</v>
      </c>
    </row>
    <row r="90" spans="1:2" x14ac:dyDescent="0.35">
      <c r="A90" s="3">
        <v>42183</v>
      </c>
      <c r="B90">
        <f>IF(pogoda[[#This Row],[stan zbiornika przed podlaniem]]-pogoda[[#This Row],[ile podlewam]] &lt;0, 25000-pogoda[[#This Row],[stan zbiornika przed podlaniem]], 0)</f>
        <v>0</v>
      </c>
    </row>
    <row r="91" spans="1:2" x14ac:dyDescent="0.35">
      <c r="A91" s="3">
        <v>42184</v>
      </c>
      <c r="B91">
        <f>IF(pogoda[[#This Row],[stan zbiornika przed podlaniem]]-pogoda[[#This Row],[ile podlewam]] &lt;0, 25000-pogoda[[#This Row],[stan zbiornika przed podlaniem]], 0)</f>
        <v>0</v>
      </c>
    </row>
    <row r="92" spans="1:2" x14ac:dyDescent="0.35">
      <c r="A92" s="3">
        <v>42185</v>
      </c>
      <c r="B92">
        <f>IF(pogoda[[#This Row],[stan zbiornika przed podlaniem]]-pogoda[[#This Row],[ile podlewam]] &lt;0, 25000-pogoda[[#This Row],[stan zbiornika przed podlaniem]], 0)</f>
        <v>15511</v>
      </c>
    </row>
    <row r="93" spans="1:2" x14ac:dyDescent="0.35">
      <c r="A93" s="3">
        <v>42186</v>
      </c>
      <c r="B93">
        <f>IF(pogoda[[#This Row],[stan zbiornika przed podlaniem]]-pogoda[[#This Row],[ile podlewam]] &lt;0, 25000-pogoda[[#This Row],[stan zbiornika przed podlaniem]], 0)</f>
        <v>0</v>
      </c>
    </row>
    <row r="94" spans="1:2" x14ac:dyDescent="0.35">
      <c r="A94" s="3">
        <v>42187</v>
      </c>
      <c r="B94">
        <f>IF(pogoda[[#This Row],[stan zbiornika przed podlaniem]]-pogoda[[#This Row],[ile podlewam]] &lt;0, 25000-pogoda[[#This Row],[stan zbiornika przed podlaniem]], 0)</f>
        <v>24339</v>
      </c>
    </row>
    <row r="95" spans="1:2" x14ac:dyDescent="0.35">
      <c r="A95" s="3">
        <v>42188</v>
      </c>
      <c r="B95">
        <f>IF(pogoda[[#This Row],[stan zbiornika przed podlaniem]]-pogoda[[#This Row],[ile podlewam]] &lt;0, 25000-pogoda[[#This Row],[stan zbiornika przed podlaniem]], 0)</f>
        <v>0</v>
      </c>
    </row>
    <row r="96" spans="1:2" x14ac:dyDescent="0.35">
      <c r="A96" s="3">
        <v>42189</v>
      </c>
      <c r="B96">
        <f>IF(pogoda[[#This Row],[stan zbiornika przed podlaniem]]-pogoda[[#This Row],[ile podlewam]] &lt;0, 25000-pogoda[[#This Row],[stan zbiornika przed podlaniem]], 0)</f>
        <v>24370</v>
      </c>
    </row>
    <row r="97" spans="1:2" x14ac:dyDescent="0.35">
      <c r="A97" s="3">
        <v>42190</v>
      </c>
      <c r="B97">
        <f>IF(pogoda[[#This Row],[stan zbiornika przed podlaniem]]-pogoda[[#This Row],[ile podlewam]] &lt;0, 25000-pogoda[[#This Row],[stan zbiornika przed podlaniem]], 0)</f>
        <v>0</v>
      </c>
    </row>
    <row r="98" spans="1:2" x14ac:dyDescent="0.35">
      <c r="A98" s="3">
        <v>42191</v>
      </c>
      <c r="B98">
        <f>IF(pogoda[[#This Row],[stan zbiornika przed podlaniem]]-pogoda[[#This Row],[ile podlewam]] &lt;0, 25000-pogoda[[#This Row],[stan zbiornika przed podlaniem]], 0)</f>
        <v>24509</v>
      </c>
    </row>
    <row r="99" spans="1:2" x14ac:dyDescent="0.35">
      <c r="A99" s="3">
        <v>42192</v>
      </c>
      <c r="B99">
        <f>IF(pogoda[[#This Row],[stan zbiornika przed podlaniem]]-pogoda[[#This Row],[ile podlewam]] &lt;0, 25000-pogoda[[#This Row],[stan zbiornika przed podlaniem]], 0)</f>
        <v>0</v>
      </c>
    </row>
    <row r="100" spans="1:2" x14ac:dyDescent="0.35">
      <c r="A100" s="3">
        <v>42193</v>
      </c>
      <c r="B100">
        <f>IF(pogoda[[#This Row],[stan zbiornika przed podlaniem]]-pogoda[[#This Row],[ile podlewam]] &lt;0, 25000-pogoda[[#This Row],[stan zbiornika przed podlaniem]], 0)</f>
        <v>0</v>
      </c>
    </row>
    <row r="101" spans="1:2" x14ac:dyDescent="0.35">
      <c r="A101" s="3">
        <v>42194</v>
      </c>
      <c r="B101">
        <f>IF(pogoda[[#This Row],[stan zbiornika przed podlaniem]]-pogoda[[#This Row],[ile podlewam]] &lt;0, 25000-pogoda[[#This Row],[stan zbiornika przed podlaniem]], 0)</f>
        <v>0</v>
      </c>
    </row>
    <row r="102" spans="1:2" x14ac:dyDescent="0.35">
      <c r="A102" s="3">
        <v>42195</v>
      </c>
      <c r="B102">
        <f>IF(pogoda[[#This Row],[stan zbiornika przed podlaniem]]-pogoda[[#This Row],[ile podlewam]] &lt;0, 25000-pogoda[[#This Row],[stan zbiornika przed podlaniem]], 0)</f>
        <v>0</v>
      </c>
    </row>
    <row r="103" spans="1:2" x14ac:dyDescent="0.35">
      <c r="A103" s="3">
        <v>42196</v>
      </c>
      <c r="B103">
        <f>IF(pogoda[[#This Row],[stan zbiornika przed podlaniem]]-pogoda[[#This Row],[ile podlewam]] &lt;0, 25000-pogoda[[#This Row],[stan zbiornika przed podlaniem]], 0)</f>
        <v>0</v>
      </c>
    </row>
    <row r="104" spans="1:2" x14ac:dyDescent="0.35">
      <c r="A104" s="3">
        <v>42197</v>
      </c>
      <c r="B104">
        <f>IF(pogoda[[#This Row],[stan zbiornika przed podlaniem]]-pogoda[[#This Row],[ile podlewam]] &lt;0, 25000-pogoda[[#This Row],[stan zbiornika przed podlaniem]], 0)</f>
        <v>13253</v>
      </c>
    </row>
    <row r="105" spans="1:2" x14ac:dyDescent="0.35">
      <c r="A105" s="3">
        <v>42198</v>
      </c>
      <c r="B105">
        <f>IF(pogoda[[#This Row],[stan zbiornika przed podlaniem]]-pogoda[[#This Row],[ile podlewam]] &lt;0, 25000-pogoda[[#This Row],[stan zbiornika przed podlaniem]], 0)</f>
        <v>0</v>
      </c>
    </row>
    <row r="106" spans="1:2" x14ac:dyDescent="0.35">
      <c r="A106" s="3">
        <v>42199</v>
      </c>
      <c r="B106">
        <f>IF(pogoda[[#This Row],[stan zbiornika przed podlaniem]]-pogoda[[#This Row],[ile podlewam]] &lt;0, 25000-pogoda[[#This Row],[stan zbiornika przed podlaniem]], 0)</f>
        <v>0</v>
      </c>
    </row>
    <row r="107" spans="1:2" x14ac:dyDescent="0.35">
      <c r="A107" s="3">
        <v>42200</v>
      </c>
      <c r="B107">
        <f>IF(pogoda[[#This Row],[stan zbiornika przed podlaniem]]-pogoda[[#This Row],[ile podlewam]] &lt;0, 25000-pogoda[[#This Row],[stan zbiornika przed podlaniem]], 0)</f>
        <v>0</v>
      </c>
    </row>
    <row r="108" spans="1:2" x14ac:dyDescent="0.35">
      <c r="A108" s="3">
        <v>42201</v>
      </c>
      <c r="B108">
        <f>IF(pogoda[[#This Row],[stan zbiornika przed podlaniem]]-pogoda[[#This Row],[ile podlewam]] &lt;0, 25000-pogoda[[#This Row],[stan zbiornika przed podlaniem]], 0)</f>
        <v>14959</v>
      </c>
    </row>
    <row r="109" spans="1:2" x14ac:dyDescent="0.35">
      <c r="A109" s="3">
        <v>42202</v>
      </c>
      <c r="B109">
        <f>IF(pogoda[[#This Row],[stan zbiornika przed podlaniem]]-pogoda[[#This Row],[ile podlewam]] &lt;0, 25000-pogoda[[#This Row],[stan zbiornika przed podlaniem]], 0)</f>
        <v>0</v>
      </c>
    </row>
    <row r="110" spans="1:2" x14ac:dyDescent="0.35">
      <c r="A110" s="3">
        <v>42203</v>
      </c>
      <c r="B110">
        <f>IF(pogoda[[#This Row],[stan zbiornika przed podlaniem]]-pogoda[[#This Row],[ile podlewam]] &lt;0, 25000-pogoda[[#This Row],[stan zbiornika przed podlaniem]], 0)</f>
        <v>24272</v>
      </c>
    </row>
    <row r="111" spans="1:2" x14ac:dyDescent="0.35">
      <c r="A111" s="3">
        <v>42204</v>
      </c>
      <c r="B111">
        <f>IF(pogoda[[#This Row],[stan zbiornika przed podlaniem]]-pogoda[[#This Row],[ile podlewam]] &lt;0, 25000-pogoda[[#This Row],[stan zbiornika przed podlaniem]], 0)</f>
        <v>0</v>
      </c>
    </row>
    <row r="112" spans="1:2" x14ac:dyDescent="0.35">
      <c r="A112" s="3">
        <v>42205</v>
      </c>
      <c r="B112">
        <f>IF(pogoda[[#This Row],[stan zbiornika przed podlaniem]]-pogoda[[#This Row],[ile podlewam]] &lt;0, 25000-pogoda[[#This Row],[stan zbiornika przed podlaniem]], 0)</f>
        <v>0</v>
      </c>
    </row>
    <row r="113" spans="1:2" x14ac:dyDescent="0.35">
      <c r="A113" s="3">
        <v>42206</v>
      </c>
      <c r="B113">
        <f>IF(pogoda[[#This Row],[stan zbiornika przed podlaniem]]-pogoda[[#This Row],[ile podlewam]] &lt;0, 25000-pogoda[[#This Row],[stan zbiornika przed podlaniem]], 0)</f>
        <v>0</v>
      </c>
    </row>
    <row r="114" spans="1:2" x14ac:dyDescent="0.35">
      <c r="A114" s="3">
        <v>42207</v>
      </c>
      <c r="B114">
        <f>IF(pogoda[[#This Row],[stan zbiornika przed podlaniem]]-pogoda[[#This Row],[ile podlewam]] &lt;0, 25000-pogoda[[#This Row],[stan zbiornika przed podlaniem]], 0)</f>
        <v>0</v>
      </c>
    </row>
    <row r="115" spans="1:2" x14ac:dyDescent="0.35">
      <c r="A115" s="3">
        <v>42208</v>
      </c>
      <c r="B115">
        <f>IF(pogoda[[#This Row],[stan zbiornika przed podlaniem]]-pogoda[[#This Row],[ile podlewam]] &lt;0, 25000-pogoda[[#This Row],[stan zbiornika przed podlaniem]], 0)</f>
        <v>20198</v>
      </c>
    </row>
    <row r="116" spans="1:2" x14ac:dyDescent="0.35">
      <c r="A116" s="3">
        <v>42209</v>
      </c>
      <c r="B116">
        <f>IF(pogoda[[#This Row],[stan zbiornika przed podlaniem]]-pogoda[[#This Row],[ile podlewam]] &lt;0, 25000-pogoda[[#This Row],[stan zbiornika przed podlaniem]], 0)</f>
        <v>0</v>
      </c>
    </row>
    <row r="117" spans="1:2" x14ac:dyDescent="0.35">
      <c r="A117" s="3">
        <v>42210</v>
      </c>
      <c r="B117">
        <f>IF(pogoda[[#This Row],[stan zbiornika przed podlaniem]]-pogoda[[#This Row],[ile podlewam]] &lt;0, 25000-pogoda[[#This Row],[stan zbiornika przed podlaniem]], 0)</f>
        <v>24367</v>
      </c>
    </row>
    <row r="118" spans="1:2" x14ac:dyDescent="0.35">
      <c r="A118" s="3">
        <v>42211</v>
      </c>
      <c r="B118">
        <f>IF(pogoda[[#This Row],[stan zbiornika przed podlaniem]]-pogoda[[#This Row],[ile podlewam]] &lt;0, 25000-pogoda[[#This Row],[stan zbiornika przed podlaniem]], 0)</f>
        <v>0</v>
      </c>
    </row>
    <row r="119" spans="1:2" x14ac:dyDescent="0.35">
      <c r="A119" s="3">
        <v>42212</v>
      </c>
      <c r="B119">
        <f>IF(pogoda[[#This Row],[stan zbiornika przed podlaniem]]-pogoda[[#This Row],[ile podlewam]] &lt;0, 25000-pogoda[[#This Row],[stan zbiornika przed podlaniem]], 0)</f>
        <v>23951</v>
      </c>
    </row>
    <row r="120" spans="1:2" x14ac:dyDescent="0.35">
      <c r="A120" s="3">
        <v>42213</v>
      </c>
      <c r="B120">
        <f>IF(pogoda[[#This Row],[stan zbiornika przed podlaniem]]-pogoda[[#This Row],[ile podlewam]] &lt;0, 25000-pogoda[[#This Row],[stan zbiornika przed podlaniem]], 0)</f>
        <v>0</v>
      </c>
    </row>
    <row r="121" spans="1:2" x14ac:dyDescent="0.35">
      <c r="A121" s="3">
        <v>42214</v>
      </c>
      <c r="B121">
        <f>IF(pogoda[[#This Row],[stan zbiornika przed podlaniem]]-pogoda[[#This Row],[ile podlewam]] &lt;0, 25000-pogoda[[#This Row],[stan zbiornika przed podlaniem]], 0)</f>
        <v>23720</v>
      </c>
    </row>
    <row r="122" spans="1:2" x14ac:dyDescent="0.35">
      <c r="A122" s="3">
        <v>42215</v>
      </c>
      <c r="B122">
        <f>IF(pogoda[[#This Row],[stan zbiornika przed podlaniem]]-pogoda[[#This Row],[ile podlewam]] &lt;0, 25000-pogoda[[#This Row],[stan zbiornika przed podlaniem]], 0)</f>
        <v>0</v>
      </c>
    </row>
    <row r="123" spans="1:2" x14ac:dyDescent="0.35">
      <c r="A123" s="3">
        <v>42216</v>
      </c>
      <c r="B123">
        <f>IF(pogoda[[#This Row],[stan zbiornika przed podlaniem]]-pogoda[[#This Row],[ile podlewam]] &lt;0, 25000-pogoda[[#This Row],[stan zbiornika przed podlaniem]], 0)</f>
        <v>0</v>
      </c>
    </row>
    <row r="124" spans="1:2" x14ac:dyDescent="0.35">
      <c r="A124" s="3">
        <v>42217</v>
      </c>
      <c r="B124">
        <f>IF(pogoda[[#This Row],[stan zbiornika przed podlaniem]]-pogoda[[#This Row],[ile podlewam]] &lt;0, 25000-pogoda[[#This Row],[stan zbiornika przed podlaniem]], 0)</f>
        <v>0</v>
      </c>
    </row>
    <row r="125" spans="1:2" x14ac:dyDescent="0.35">
      <c r="A125" s="3">
        <v>42218</v>
      </c>
      <c r="B125">
        <f>IF(pogoda[[#This Row],[stan zbiornika przed podlaniem]]-pogoda[[#This Row],[ile podlewam]] &lt;0, 25000-pogoda[[#This Row],[stan zbiornika przed podlaniem]], 0)</f>
        <v>24335</v>
      </c>
    </row>
    <row r="126" spans="1:2" x14ac:dyDescent="0.35">
      <c r="A126" s="3">
        <v>42219</v>
      </c>
      <c r="B126">
        <f>IF(pogoda[[#This Row],[stan zbiornika przed podlaniem]]-pogoda[[#This Row],[ile podlewam]] &lt;0, 25000-pogoda[[#This Row],[stan zbiornika przed podlaniem]], 0)</f>
        <v>0</v>
      </c>
    </row>
    <row r="127" spans="1:2" x14ac:dyDescent="0.35">
      <c r="A127" s="3">
        <v>42220</v>
      </c>
      <c r="B127">
        <f>IF(pogoda[[#This Row],[stan zbiornika przed podlaniem]]-pogoda[[#This Row],[ile podlewam]] &lt;0, 25000-pogoda[[#This Row],[stan zbiornika przed podlaniem]], 0)</f>
        <v>24422</v>
      </c>
    </row>
    <row r="128" spans="1:2" x14ac:dyDescent="0.35">
      <c r="A128" s="3">
        <v>42221</v>
      </c>
      <c r="B128">
        <f>IF(pogoda[[#This Row],[stan zbiornika przed podlaniem]]-pogoda[[#This Row],[ile podlewam]] &lt;0, 25000-pogoda[[#This Row],[stan zbiornika przed podlaniem]], 0)</f>
        <v>0</v>
      </c>
    </row>
    <row r="129" spans="1:2" x14ac:dyDescent="0.35">
      <c r="A129" s="3">
        <v>42222</v>
      </c>
      <c r="B129">
        <f>IF(pogoda[[#This Row],[stan zbiornika przed podlaniem]]-pogoda[[#This Row],[ile podlewam]] &lt;0, 25000-pogoda[[#This Row],[stan zbiornika przed podlaniem]], 0)</f>
        <v>24507</v>
      </c>
    </row>
    <row r="130" spans="1:2" x14ac:dyDescent="0.35">
      <c r="A130" s="3">
        <v>42223</v>
      </c>
      <c r="B130">
        <f>IF(pogoda[[#This Row],[stan zbiornika przed podlaniem]]-pogoda[[#This Row],[ile podlewam]] &lt;0, 25000-pogoda[[#This Row],[stan zbiornika przed podlaniem]], 0)</f>
        <v>0</v>
      </c>
    </row>
    <row r="131" spans="1:2" x14ac:dyDescent="0.35">
      <c r="A131" s="3">
        <v>42224</v>
      </c>
      <c r="B131">
        <f>IF(pogoda[[#This Row],[stan zbiornika przed podlaniem]]-pogoda[[#This Row],[ile podlewam]] &lt;0, 25000-pogoda[[#This Row],[stan zbiornika przed podlaniem]], 0)</f>
        <v>24484</v>
      </c>
    </row>
    <row r="132" spans="1:2" x14ac:dyDescent="0.35">
      <c r="A132" s="3">
        <v>42225</v>
      </c>
      <c r="B132">
        <f>IF(pogoda[[#This Row],[stan zbiornika przed podlaniem]]-pogoda[[#This Row],[ile podlewam]] &lt;0, 25000-pogoda[[#This Row],[stan zbiornika przed podlaniem]], 0)</f>
        <v>0</v>
      </c>
    </row>
    <row r="133" spans="1:2" x14ac:dyDescent="0.35">
      <c r="A133" s="3">
        <v>42226</v>
      </c>
      <c r="B133">
        <f>IF(pogoda[[#This Row],[stan zbiornika przed podlaniem]]-pogoda[[#This Row],[ile podlewam]] &lt;0, 25000-pogoda[[#This Row],[stan zbiornika przed podlaniem]], 0)</f>
        <v>24593</v>
      </c>
    </row>
    <row r="134" spans="1:2" x14ac:dyDescent="0.35">
      <c r="A134" s="3">
        <v>42227</v>
      </c>
      <c r="B134">
        <f>IF(pogoda[[#This Row],[stan zbiornika przed podlaniem]]-pogoda[[#This Row],[ile podlewam]] &lt;0, 25000-pogoda[[#This Row],[stan zbiornika przed podlaniem]], 0)</f>
        <v>0</v>
      </c>
    </row>
    <row r="135" spans="1:2" x14ac:dyDescent="0.35">
      <c r="A135" s="3">
        <v>42228</v>
      </c>
      <c r="B135">
        <f>IF(pogoda[[#This Row],[stan zbiornika przed podlaniem]]-pogoda[[#This Row],[ile podlewam]] &lt;0, 25000-pogoda[[#This Row],[stan zbiornika przed podlaniem]], 0)</f>
        <v>24481</v>
      </c>
    </row>
    <row r="136" spans="1:2" x14ac:dyDescent="0.35">
      <c r="A136" s="3">
        <v>42229</v>
      </c>
      <c r="B136">
        <f>IF(pogoda[[#This Row],[stan zbiornika przed podlaniem]]-pogoda[[#This Row],[ile podlewam]] &lt;0, 25000-pogoda[[#This Row],[stan zbiornika przed podlaniem]], 0)</f>
        <v>11580</v>
      </c>
    </row>
    <row r="137" spans="1:2" x14ac:dyDescent="0.35">
      <c r="A137" s="3">
        <v>42230</v>
      </c>
      <c r="B137">
        <f>IF(pogoda[[#This Row],[stan zbiornika przed podlaniem]]-pogoda[[#This Row],[ile podlewam]] &lt;0, 25000-pogoda[[#This Row],[stan zbiornika przed podlaniem]], 0)</f>
        <v>23930</v>
      </c>
    </row>
    <row r="138" spans="1:2" x14ac:dyDescent="0.35">
      <c r="A138" s="3">
        <v>42231</v>
      </c>
      <c r="B138">
        <f>IF(pogoda[[#This Row],[stan zbiornika przed podlaniem]]-pogoda[[#This Row],[ile podlewam]] &lt;0, 25000-pogoda[[#This Row],[stan zbiornika przed podlaniem]], 0)</f>
        <v>24057</v>
      </c>
    </row>
    <row r="139" spans="1:2" x14ac:dyDescent="0.35">
      <c r="A139" s="3">
        <v>42232</v>
      </c>
      <c r="B139">
        <f>IF(pogoda[[#This Row],[stan zbiornika przed podlaniem]]-pogoda[[#This Row],[ile podlewam]] &lt;0, 25000-pogoda[[#This Row],[stan zbiornika przed podlaniem]], 0)</f>
        <v>0</v>
      </c>
    </row>
    <row r="140" spans="1:2" x14ac:dyDescent="0.35">
      <c r="A140" s="3">
        <v>42233</v>
      </c>
      <c r="B140">
        <f>IF(pogoda[[#This Row],[stan zbiornika przed podlaniem]]-pogoda[[#This Row],[ile podlewam]] &lt;0, 25000-pogoda[[#This Row],[stan zbiornika przed podlaniem]], 0)</f>
        <v>15891</v>
      </c>
    </row>
    <row r="141" spans="1:2" x14ac:dyDescent="0.35">
      <c r="A141" s="3">
        <v>42234</v>
      </c>
      <c r="B141">
        <f>IF(pogoda[[#This Row],[stan zbiornika przed podlaniem]]-pogoda[[#This Row],[ile podlewam]] &lt;0, 25000-pogoda[[#This Row],[stan zbiornika przed podlaniem]], 0)</f>
        <v>0</v>
      </c>
    </row>
    <row r="142" spans="1:2" x14ac:dyDescent="0.35">
      <c r="A142" s="3">
        <v>42235</v>
      </c>
      <c r="B142">
        <f>IF(pogoda[[#This Row],[stan zbiornika przed podlaniem]]-pogoda[[#This Row],[ile podlewam]] &lt;0, 25000-pogoda[[#This Row],[stan zbiornika przed podlaniem]], 0)</f>
        <v>23896</v>
      </c>
    </row>
    <row r="143" spans="1:2" x14ac:dyDescent="0.35">
      <c r="A143" s="3">
        <v>42236</v>
      </c>
      <c r="B143">
        <f>IF(pogoda[[#This Row],[stan zbiornika przed podlaniem]]-pogoda[[#This Row],[ile podlewam]] &lt;0, 25000-pogoda[[#This Row],[stan zbiornika przed podlaniem]], 0)</f>
        <v>0</v>
      </c>
    </row>
    <row r="144" spans="1:2" x14ac:dyDescent="0.35">
      <c r="A144" s="3">
        <v>42237</v>
      </c>
      <c r="B144">
        <f>IF(pogoda[[#This Row],[stan zbiornika przed podlaniem]]-pogoda[[#This Row],[ile podlewam]] &lt;0, 25000-pogoda[[#This Row],[stan zbiornika przed podlaniem]], 0)</f>
        <v>24339</v>
      </c>
    </row>
    <row r="145" spans="1:2" x14ac:dyDescent="0.35">
      <c r="A145" s="3">
        <v>42238</v>
      </c>
      <c r="B145">
        <f>IF(pogoda[[#This Row],[stan zbiornika przed podlaniem]]-pogoda[[#This Row],[ile podlewam]] &lt;0, 25000-pogoda[[#This Row],[stan zbiornika przed podlaniem]], 0)</f>
        <v>0</v>
      </c>
    </row>
    <row r="146" spans="1:2" x14ac:dyDescent="0.35">
      <c r="A146" s="3">
        <v>42239</v>
      </c>
      <c r="B146">
        <f>IF(pogoda[[#This Row],[stan zbiornika przed podlaniem]]-pogoda[[#This Row],[ile podlewam]] &lt;0, 25000-pogoda[[#This Row],[stan zbiornika przed podlaniem]], 0)</f>
        <v>24315</v>
      </c>
    </row>
    <row r="147" spans="1:2" x14ac:dyDescent="0.35">
      <c r="A147" s="3">
        <v>42240</v>
      </c>
      <c r="B147">
        <f>IF(pogoda[[#This Row],[stan zbiornika przed podlaniem]]-pogoda[[#This Row],[ile podlewam]] &lt;0, 25000-pogoda[[#This Row],[stan zbiornika przed podlaniem]], 0)</f>
        <v>0</v>
      </c>
    </row>
    <row r="148" spans="1:2" x14ac:dyDescent="0.35">
      <c r="A148" s="3">
        <v>42241</v>
      </c>
      <c r="B148">
        <f>IF(pogoda[[#This Row],[stan zbiornika przed podlaniem]]-pogoda[[#This Row],[ile podlewam]] &lt;0, 25000-pogoda[[#This Row],[stan zbiornika przed podlaniem]], 0)</f>
        <v>0</v>
      </c>
    </row>
    <row r="149" spans="1:2" x14ac:dyDescent="0.35">
      <c r="A149" s="3">
        <v>42242</v>
      </c>
      <c r="B149">
        <f>IF(pogoda[[#This Row],[stan zbiornika przed podlaniem]]-pogoda[[#This Row],[ile podlewam]] &lt;0, 25000-pogoda[[#This Row],[stan zbiornika przed podlaniem]], 0)</f>
        <v>0</v>
      </c>
    </row>
    <row r="150" spans="1:2" x14ac:dyDescent="0.35">
      <c r="A150" s="3">
        <v>42243</v>
      </c>
      <c r="B150">
        <f>IF(pogoda[[#This Row],[stan zbiornika przed podlaniem]]-pogoda[[#This Row],[ile podlewam]] &lt;0, 25000-pogoda[[#This Row],[stan zbiornika przed podlaniem]], 0)</f>
        <v>0</v>
      </c>
    </row>
    <row r="151" spans="1:2" x14ac:dyDescent="0.35">
      <c r="A151" s="3">
        <v>42244</v>
      </c>
      <c r="B151">
        <f>IF(pogoda[[#This Row],[stan zbiornika przed podlaniem]]-pogoda[[#This Row],[ile podlewam]] &lt;0, 25000-pogoda[[#This Row],[stan zbiornika przed podlaniem]], 0)</f>
        <v>0</v>
      </c>
    </row>
    <row r="152" spans="1:2" x14ac:dyDescent="0.35">
      <c r="A152" s="3">
        <v>42245</v>
      </c>
      <c r="B152">
        <f>IF(pogoda[[#This Row],[stan zbiornika przed podlaniem]]-pogoda[[#This Row],[ile podlewam]] &lt;0, 25000-pogoda[[#This Row],[stan zbiornika przed podlaniem]], 0)</f>
        <v>0</v>
      </c>
    </row>
    <row r="153" spans="1:2" x14ac:dyDescent="0.35">
      <c r="A153" s="3">
        <v>42246</v>
      </c>
      <c r="B153">
        <f>IF(pogoda[[#This Row],[stan zbiornika przed podlaniem]]-pogoda[[#This Row],[ile podlewam]] &lt;0, 25000-pogoda[[#This Row],[stan zbiornika przed podlaniem]], 0)</f>
        <v>0</v>
      </c>
    </row>
    <row r="154" spans="1:2" x14ac:dyDescent="0.35">
      <c r="A154" s="3">
        <v>42247</v>
      </c>
      <c r="B154">
        <f>IF(pogoda[[#This Row],[stan zbiornika przed podlaniem]]-pogoda[[#This Row],[ile podlewam]] &lt;0, 25000-pogoda[[#This Row],[stan zbiornika przed podlaniem]], 0)</f>
        <v>15269</v>
      </c>
    </row>
    <row r="155" spans="1:2" x14ac:dyDescent="0.35">
      <c r="A155" s="3">
        <v>42248</v>
      </c>
      <c r="B155">
        <f>IF(pogoda[[#This Row],[stan zbiornika przed podlaniem]]-pogoda[[#This Row],[ile podlewam]] &lt;0, 25000-pogoda[[#This Row],[stan zbiornika przed podlaniem]], 0)</f>
        <v>0</v>
      </c>
    </row>
    <row r="156" spans="1:2" x14ac:dyDescent="0.35">
      <c r="A156" s="3">
        <v>42249</v>
      </c>
      <c r="B156">
        <f>IF(pogoda[[#This Row],[stan zbiornika przed podlaniem]]-pogoda[[#This Row],[ile podlewam]] &lt;0, 25000-pogoda[[#This Row],[stan zbiornika przed podlaniem]], 0)</f>
        <v>0</v>
      </c>
    </row>
    <row r="157" spans="1:2" x14ac:dyDescent="0.35">
      <c r="A157" s="3">
        <v>42250</v>
      </c>
      <c r="B157">
        <f>IF(pogoda[[#This Row],[stan zbiornika przed podlaniem]]-pogoda[[#This Row],[ile podlewam]] &lt;0, 25000-pogoda[[#This Row],[stan zbiornika przed podlaniem]], 0)</f>
        <v>23162</v>
      </c>
    </row>
    <row r="158" spans="1:2" x14ac:dyDescent="0.35">
      <c r="A158" s="3">
        <v>42251</v>
      </c>
      <c r="B158">
        <f>IF(pogoda[[#This Row],[stan zbiornika przed podlaniem]]-pogoda[[#This Row],[ile podlewam]] &lt;0, 25000-pogoda[[#This Row],[stan zbiornika przed podlaniem]], 0)</f>
        <v>0</v>
      </c>
    </row>
    <row r="159" spans="1:2" x14ac:dyDescent="0.35">
      <c r="A159" s="3">
        <v>42252</v>
      </c>
      <c r="B159">
        <f>IF(pogoda[[#This Row],[stan zbiornika przed podlaniem]]-pogoda[[#This Row],[ile podlewam]] &lt;0, 25000-pogoda[[#This Row],[stan zbiornika przed podlaniem]], 0)</f>
        <v>24204</v>
      </c>
    </row>
    <row r="160" spans="1:2" x14ac:dyDescent="0.35">
      <c r="A160" s="3">
        <v>42253</v>
      </c>
      <c r="B160">
        <f>IF(pogoda[[#This Row],[stan zbiornika przed podlaniem]]-pogoda[[#This Row],[ile podlewam]] &lt;0, 25000-pogoda[[#This Row],[stan zbiornika przed podlaniem]], 0)</f>
        <v>0</v>
      </c>
    </row>
    <row r="161" spans="1:2" x14ac:dyDescent="0.35">
      <c r="A161" s="3">
        <v>42254</v>
      </c>
      <c r="B161">
        <f>IF(pogoda[[#This Row],[stan zbiornika przed podlaniem]]-pogoda[[#This Row],[ile podlewam]] &lt;0, 25000-pogoda[[#This Row],[stan zbiornika przed podlaniem]], 0)</f>
        <v>0</v>
      </c>
    </row>
    <row r="162" spans="1:2" x14ac:dyDescent="0.35">
      <c r="A162" s="3">
        <v>42255</v>
      </c>
      <c r="B162">
        <f>IF(pogoda[[#This Row],[stan zbiornika przed podlaniem]]-pogoda[[#This Row],[ile podlewam]] &lt;0, 25000-pogoda[[#This Row],[stan zbiornika przed podlaniem]], 0)</f>
        <v>0</v>
      </c>
    </row>
    <row r="163" spans="1:2" x14ac:dyDescent="0.35">
      <c r="A163" s="3">
        <v>42256</v>
      </c>
      <c r="B163">
        <f>IF(pogoda[[#This Row],[stan zbiornika przed podlaniem]]-pogoda[[#This Row],[ile podlewam]] &lt;0, 25000-pogoda[[#This Row],[stan zbiornika przed podlaniem]], 0)</f>
        <v>0</v>
      </c>
    </row>
    <row r="164" spans="1:2" x14ac:dyDescent="0.35">
      <c r="A164" s="3">
        <v>42257</v>
      </c>
      <c r="B164">
        <f>IF(pogoda[[#This Row],[stan zbiornika przed podlaniem]]-pogoda[[#This Row],[ile podlewam]] &lt;0, 25000-pogoda[[#This Row],[stan zbiornika przed podlaniem]], 0)</f>
        <v>0</v>
      </c>
    </row>
    <row r="165" spans="1:2" x14ac:dyDescent="0.35">
      <c r="A165" s="3">
        <v>42258</v>
      </c>
      <c r="B165">
        <f>IF(pogoda[[#This Row],[stan zbiornika przed podlaniem]]-pogoda[[#This Row],[ile podlewam]] &lt;0, 25000-pogoda[[#This Row],[stan zbiornika przed podlaniem]], 0)</f>
        <v>0</v>
      </c>
    </row>
    <row r="166" spans="1:2" x14ac:dyDescent="0.35">
      <c r="A166" s="3">
        <v>42259</v>
      </c>
      <c r="B166">
        <f>IF(pogoda[[#This Row],[stan zbiornika przed podlaniem]]-pogoda[[#This Row],[ile podlewam]] &lt;0, 25000-pogoda[[#This Row],[stan zbiornika przed podlaniem]], 0)</f>
        <v>0</v>
      </c>
    </row>
    <row r="167" spans="1:2" x14ac:dyDescent="0.35">
      <c r="A167" s="3">
        <v>42260</v>
      </c>
      <c r="B167">
        <f>IF(pogoda[[#This Row],[stan zbiornika przed podlaniem]]-pogoda[[#This Row],[ile podlewam]] &lt;0, 25000-pogoda[[#This Row],[stan zbiornika przed podlaniem]], 0)</f>
        <v>19332</v>
      </c>
    </row>
    <row r="168" spans="1:2" x14ac:dyDescent="0.35">
      <c r="A168" s="3">
        <v>42261</v>
      </c>
      <c r="B168">
        <f>IF(pogoda[[#This Row],[stan zbiornika przed podlaniem]]-pogoda[[#This Row],[ile podlewam]] &lt;0, 25000-pogoda[[#This Row],[stan zbiornika przed podlaniem]], 0)</f>
        <v>0</v>
      </c>
    </row>
    <row r="169" spans="1:2" x14ac:dyDescent="0.35">
      <c r="A169" s="3">
        <v>42262</v>
      </c>
      <c r="B169">
        <f>IF(pogoda[[#This Row],[stan zbiornika przed podlaniem]]-pogoda[[#This Row],[ile podlewam]] &lt;0, 25000-pogoda[[#This Row],[stan zbiornika przed podlaniem]], 0)</f>
        <v>0</v>
      </c>
    </row>
    <row r="170" spans="1:2" x14ac:dyDescent="0.35">
      <c r="A170" s="3">
        <v>42263</v>
      </c>
      <c r="B170">
        <f>IF(pogoda[[#This Row],[stan zbiornika przed podlaniem]]-pogoda[[#This Row],[ile podlewam]] &lt;0, 25000-pogoda[[#This Row],[stan zbiornika przed podlaniem]], 0)</f>
        <v>22128</v>
      </c>
    </row>
    <row r="171" spans="1:2" x14ac:dyDescent="0.35">
      <c r="A171" s="3">
        <v>42264</v>
      </c>
      <c r="B171">
        <f>IF(pogoda[[#This Row],[stan zbiornika przed podlaniem]]-pogoda[[#This Row],[ile podlewam]] &lt;0, 25000-pogoda[[#This Row],[stan zbiornika przed podlaniem]], 0)</f>
        <v>0</v>
      </c>
    </row>
    <row r="172" spans="1:2" x14ac:dyDescent="0.35">
      <c r="A172" s="3">
        <v>42265</v>
      </c>
      <c r="B172">
        <f>IF(pogoda[[#This Row],[stan zbiornika przed podlaniem]]-pogoda[[#This Row],[ile podlewam]] &lt;0, 25000-pogoda[[#This Row],[stan zbiornika przed podlaniem]], 0)</f>
        <v>23948</v>
      </c>
    </row>
    <row r="173" spans="1:2" x14ac:dyDescent="0.35">
      <c r="A173" s="3">
        <v>42266</v>
      </c>
      <c r="B173">
        <f>IF(pogoda[[#This Row],[stan zbiornika przed podlaniem]]-pogoda[[#This Row],[ile podlewam]] &lt;0, 25000-pogoda[[#This Row],[stan zbiornika przed podlaniem]], 0)</f>
        <v>0</v>
      </c>
    </row>
    <row r="174" spans="1:2" x14ac:dyDescent="0.35">
      <c r="A174" s="3">
        <v>42267</v>
      </c>
      <c r="B174">
        <f>IF(pogoda[[#This Row],[stan zbiornika przed podlaniem]]-pogoda[[#This Row],[ile podlewam]] &lt;0, 25000-pogoda[[#This Row],[stan zbiornika przed podlaniem]], 0)</f>
        <v>0</v>
      </c>
    </row>
    <row r="175" spans="1:2" x14ac:dyDescent="0.35">
      <c r="A175" s="3">
        <v>42268</v>
      </c>
      <c r="B175">
        <f>IF(pogoda[[#This Row],[stan zbiornika przed podlaniem]]-pogoda[[#This Row],[ile podlewam]] &lt;0, 25000-pogoda[[#This Row],[stan zbiornika przed podlaniem]], 0)</f>
        <v>0</v>
      </c>
    </row>
    <row r="176" spans="1:2" x14ac:dyDescent="0.35">
      <c r="A176" s="3">
        <v>42269</v>
      </c>
      <c r="B176">
        <f>IF(pogoda[[#This Row],[stan zbiornika przed podlaniem]]-pogoda[[#This Row],[ile podlewam]] &lt;0, 25000-pogoda[[#This Row],[stan zbiornika przed podlaniem]], 0)</f>
        <v>0</v>
      </c>
    </row>
    <row r="177" spans="1:2" x14ac:dyDescent="0.35">
      <c r="A177" s="3">
        <v>42270</v>
      </c>
      <c r="B177">
        <f>IF(pogoda[[#This Row],[stan zbiornika przed podlaniem]]-pogoda[[#This Row],[ile podlewam]] &lt;0, 25000-pogoda[[#This Row],[stan zbiornika przed podlaniem]], 0)</f>
        <v>0</v>
      </c>
    </row>
    <row r="178" spans="1:2" x14ac:dyDescent="0.35">
      <c r="A178" s="3">
        <v>42271</v>
      </c>
      <c r="B178">
        <f>IF(pogoda[[#This Row],[stan zbiornika przed podlaniem]]-pogoda[[#This Row],[ile podlewam]] &lt;0, 25000-pogoda[[#This Row],[stan zbiornika przed podlaniem]], 0)</f>
        <v>0</v>
      </c>
    </row>
    <row r="179" spans="1:2" x14ac:dyDescent="0.35">
      <c r="A179" s="3">
        <v>42272</v>
      </c>
      <c r="B179">
        <f>IF(pogoda[[#This Row],[stan zbiornika przed podlaniem]]-pogoda[[#This Row],[ile podlewam]] &lt;0, 25000-pogoda[[#This Row],[stan zbiornika przed podlaniem]], 0)</f>
        <v>0</v>
      </c>
    </row>
    <row r="180" spans="1:2" x14ac:dyDescent="0.35">
      <c r="A180" s="3">
        <v>42273</v>
      </c>
      <c r="B180">
        <f>IF(pogoda[[#This Row],[stan zbiornika przed podlaniem]]-pogoda[[#This Row],[ile podlewam]] &lt;0, 25000-pogoda[[#This Row],[stan zbiornika przed podlaniem]], 0)</f>
        <v>0</v>
      </c>
    </row>
    <row r="181" spans="1:2" x14ac:dyDescent="0.35">
      <c r="A181" s="3">
        <v>42274</v>
      </c>
      <c r="B181">
        <f>IF(pogoda[[#This Row],[stan zbiornika przed podlaniem]]-pogoda[[#This Row],[ile podlewam]] &lt;0, 25000-pogoda[[#This Row],[stan zbiornika przed podlaniem]], 0)</f>
        <v>0</v>
      </c>
    </row>
    <row r="182" spans="1:2" x14ac:dyDescent="0.35">
      <c r="A182" s="3">
        <v>42275</v>
      </c>
      <c r="B182">
        <f>IF(pogoda[[#This Row],[stan zbiornika przed podlaniem]]-pogoda[[#This Row],[ile podlewam]] &lt;0, 25000-pogoda[[#This Row],[stan zbiornika przed podlaniem]], 0)</f>
        <v>0</v>
      </c>
    </row>
    <row r="183" spans="1:2" x14ac:dyDescent="0.35">
      <c r="A183" s="3">
        <v>42276</v>
      </c>
      <c r="B183">
        <f>IF(pogoda[[#This Row],[stan zbiornika przed podlaniem]]-pogoda[[#This Row],[ile podlewam]] &lt;0, 25000-pogoda[[#This Row],[stan zbiornika przed podlaniem]], 0)</f>
        <v>0</v>
      </c>
    </row>
    <row r="184" spans="1:2" x14ac:dyDescent="0.35">
      <c r="A184" s="3">
        <v>42277</v>
      </c>
      <c r="B184">
        <f>IF(pogoda[[#This Row],[stan zbiornika przed podlaniem]]-pogoda[[#This Row],[ile podlewam]] &lt;0, 25000-pogoda[[#This Row],[stan zbiornika przed podlaniem]], 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J V a s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A l V q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V a s V B h e q e J W A Q A A + g E A A B M A H A B G b 3 J t d W x h c y 9 T Z W N 0 a W 9 u M S 5 t I K I Y A C i g F A A A A A A A A A A A A A A A A A A A A A A A A A A A A I 2 R s U 7 D M B C G Z y r l H S y z p F I U t R U w U G V A L Q i W C t S y 0 C D k x E e x a v s i 2 y G k V Z e + U i c k t i r v h V E Q Z W D A i 3 1 n + f / / 7 2 w h d w I 1 m b Z 7 f x h 0 g o 5 9 Y Q Y 4 K X C B n J G E S H B B h / j V v J v 9 j j d b 9 M 2 R f Y 3 H m J c K t A u v h I R 4 h N r 5 w o Z 0 d J 7 e W z A 2 l S w D n o 7 B L h 0 W 6 b I S k A v Q Z N A b 9 N J V J t B o s S Q V 8 j p t z W L 3 5 m g 3 m o 9 B C i U c m I Q e 0 Y i M U J Z K 2 2 Q Q k U u d I x d 6 k f Q H p 7 2 I 3 J X o Y O p q C c n h G E 9 Q w 2 M 3 a k M f 0 w l b N N v 9 r l o K g p 6 K V 3 X z Y V e o a + W r l U A l g H q i G c v 8 2 1 u D y g t d A + O e I P x B j s j 8 + + p C y m n O J D M 2 c a b 8 b f T g l b Q f I x J X F w f J m W H a P q N R L c e s L s C G / 4 s V r d f U g S r A M F c a 9 m T 9 x 2 j B / E x u t D s 7 i b + 0 N h F Z U y w Y r 3 3 b G w P R p c r A b D b d o C P 0 3 + G G n 1 B L A Q I t A B Q A A g A I A C V W r F T y N x 5 W o w A A A P Y A A A A S A A A A A A A A A A A A A A A A A A A A A A B D b 2 5 m a W c v U G F j a 2 F n Z S 5 4 b W x Q S w E C L Q A U A A I A C A A l V q x U D 8 r p q 6 Q A A A D p A A A A E w A A A A A A A A A A A A A A A A D v A A A A W 0 N v b n R l b n R f V H l w Z X N d L n h t b F B L A Q I t A B Q A A g A I A C V W r F Q Y X q n i V g E A A P o B A A A T A A A A A A A A A A A A A A A A A O A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A 4 O j Q 5 O j E w L j g z M z k 2 N j R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q e G K S o U 0 i p c 9 / n v n 5 8 7 Q A A A A A C A A A A A A A Q Z g A A A A E A A C A A A A A s n v L b P F s E + H d 4 n y 2 q / S s p 5 G J r / d / 7 r Z b q L y E n m 0 P A a Q A A A A A O g A A A A A I A A C A A A A A I P I b o k P 1 5 P o I x 9 6 A j W c j R d P Q 9 5 q / F S p 5 I x W c 2 M Y 3 L c V A A A A D x V e r e P 1 R 0 U j x F w p + 5 3 V w J S C m 4 7 P E 1 B y t 1 o i 7 m E x X w o M w X M k Y B v O N g W H L L 3 7 V J 3 u K z D E z X V b G t 4 u K 2 + E s 9 P T e o z J g r v Y Z y g 7 Y T d t T v X + j g E U A A A A C d o 0 V Y / f m u c k + d t v x b n U e c J f p q Q s 7 i 4 t l M q t M / Y U C 4 F 4 c h S c v / E t + a 2 / t e a j Z k F B G q 9 S X V 0 b j S l 0 P s C h v c D 7 L E < / D a t a M a s h u p > 
</file>

<file path=customXml/itemProps1.xml><?xml version="1.0" encoding="utf-8"?>
<ds:datastoreItem xmlns:ds="http://schemas.openxmlformats.org/officeDocument/2006/customXml" ds:itemID="{14B85A75-C4B6-441A-94E9-92851ED59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</vt:lpstr>
      <vt:lpstr>WYKRES</vt:lpstr>
      <vt:lpstr>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2022-05-12T09:38:37Z</dcterms:modified>
</cp:coreProperties>
</file>