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labed\Desktop\lipiec2020\excel\"/>
    </mc:Choice>
  </mc:AlternateContent>
  <xr:revisionPtr revIDLastSave="0" documentId="13_ncr:1_{E1B9051B-579F-49C8-946D-17C7F4ECB9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yjnia" sheetId="2" r:id="rId1"/>
  </sheets>
  <definedNames>
    <definedName name="DaneZewnętrzne_1" localSheetId="0" hidden="1">myjnia!$A$1:$C$145</definedName>
  </definedNames>
  <calcPr calcId="191029"/>
  <pivotCaches>
    <pivotCache cacheId="0" r:id="rId2"/>
    <pivotCache cacheId="1" r:id="rId3"/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62" i="2" l="1"/>
  <c r="K4" i="2"/>
  <c r="K5" i="2"/>
  <c r="K6" i="2"/>
  <c r="K7" i="2"/>
  <c r="K8" i="2" s="1"/>
  <c r="K9" i="2" s="1"/>
  <c r="K10" i="2"/>
  <c r="K11" i="2"/>
  <c r="K12" i="2"/>
  <c r="K13" i="2"/>
  <c r="K14" i="2"/>
  <c r="K15" i="2" s="1"/>
  <c r="K16" i="2" s="1"/>
  <c r="K17" i="2"/>
  <c r="K18" i="2"/>
  <c r="K19" i="2"/>
  <c r="K20" i="2" s="1"/>
  <c r="K21" i="2"/>
  <c r="K22" i="2"/>
  <c r="K23" i="2"/>
  <c r="K24" i="2" s="1"/>
  <c r="K25" i="2"/>
  <c r="K26" i="2"/>
  <c r="K27" i="2"/>
  <c r="K28" i="2"/>
  <c r="K29" i="2" s="1"/>
  <c r="K30" i="2"/>
  <c r="K31" i="2"/>
  <c r="K32" i="2" s="1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 s="1"/>
  <c r="K57" i="2"/>
  <c r="K58" i="2"/>
  <c r="K59" i="2"/>
  <c r="K60" i="2"/>
  <c r="K61" i="2"/>
  <c r="K62" i="2"/>
  <c r="K63" i="2"/>
  <c r="K64" i="2" s="1"/>
  <c r="K65" i="2"/>
  <c r="K66" i="2"/>
  <c r="K67" i="2"/>
  <c r="K68" i="2"/>
  <c r="K69" i="2"/>
  <c r="K70" i="2"/>
  <c r="K71" i="2"/>
  <c r="K72" i="2" s="1"/>
  <c r="K73" i="2"/>
  <c r="K74" i="2"/>
  <c r="K75" i="2"/>
  <c r="K76" i="2" s="1"/>
  <c r="K77" i="2"/>
  <c r="K78" i="2"/>
  <c r="K79" i="2"/>
  <c r="K80" i="2"/>
  <c r="K81" i="2"/>
  <c r="K82" i="2"/>
  <c r="K83" i="2"/>
  <c r="K84" i="2"/>
  <c r="K85" i="2"/>
  <c r="K86" i="2" s="1"/>
  <c r="K87" i="2"/>
  <c r="K88" i="2"/>
  <c r="K89" i="2"/>
  <c r="K90" i="2"/>
  <c r="K91" i="2"/>
  <c r="K92" i="2" s="1"/>
  <c r="K93" i="2"/>
  <c r="K94" i="2"/>
  <c r="K95" i="2"/>
  <c r="K96" i="2"/>
  <c r="K97" i="2"/>
  <c r="K98" i="2"/>
  <c r="K99" i="2"/>
  <c r="K100" i="2"/>
  <c r="K101" i="2"/>
  <c r="K102" i="2" s="1"/>
  <c r="K103" i="2"/>
  <c r="K104" i="2"/>
  <c r="K105" i="2"/>
  <c r="K106" i="2"/>
  <c r="K107" i="2"/>
  <c r="K108" i="2"/>
  <c r="K109" i="2"/>
  <c r="K110" i="2"/>
  <c r="K111" i="2"/>
  <c r="K112" i="2" s="1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 s="1"/>
  <c r="K135" i="2"/>
  <c r="K136" i="2"/>
  <c r="K137" i="2"/>
  <c r="K138" i="2"/>
  <c r="K139" i="2"/>
  <c r="K140" i="2"/>
  <c r="K141" i="2"/>
  <c r="K142" i="2"/>
  <c r="K143" i="2"/>
  <c r="K144" i="2"/>
  <c r="K145" i="2"/>
  <c r="K3" i="2"/>
  <c r="S29" i="2"/>
  <c r="S24" i="2"/>
  <c r="S2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2" i="2"/>
  <c r="D2" i="2"/>
  <c r="D3" i="2" s="1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H2" i="2" l="1"/>
  <c r="E2" i="2"/>
  <c r="E3" i="2" s="1"/>
  <c r="H3" i="2" l="1"/>
  <c r="J3" i="2" s="1"/>
  <c r="J2" i="2"/>
  <c r="F3" i="2"/>
  <c r="E4" i="2"/>
  <c r="H4" i="2" l="1"/>
  <c r="E5" i="2"/>
  <c r="F4" i="2"/>
  <c r="H5" i="2" l="1"/>
  <c r="J4" i="2"/>
  <c r="E6" i="2"/>
  <c r="F5" i="2"/>
  <c r="H6" i="2" l="1"/>
  <c r="J5" i="2"/>
  <c r="E7" i="2"/>
  <c r="F6" i="2"/>
  <c r="H7" i="2" l="1"/>
  <c r="J6" i="2"/>
  <c r="E8" i="2"/>
  <c r="F7" i="2"/>
  <c r="H8" i="2" l="1"/>
  <c r="J7" i="2"/>
  <c r="E9" i="2"/>
  <c r="F8" i="2"/>
  <c r="J8" i="2" l="1"/>
  <c r="H9" i="2"/>
  <c r="E10" i="2"/>
  <c r="F9" i="2"/>
  <c r="H10" i="2" l="1"/>
  <c r="J9" i="2"/>
  <c r="E11" i="2"/>
  <c r="F10" i="2"/>
  <c r="H11" i="2" l="1"/>
  <c r="J10" i="2"/>
  <c r="E12" i="2"/>
  <c r="F11" i="2"/>
  <c r="H12" i="2" l="1"/>
  <c r="J11" i="2"/>
  <c r="E13" i="2"/>
  <c r="F12" i="2"/>
  <c r="J12" i="2" l="1"/>
  <c r="H13" i="2"/>
  <c r="E14" i="2"/>
  <c r="F13" i="2"/>
  <c r="H14" i="2" l="1"/>
  <c r="J13" i="2"/>
  <c r="E15" i="2"/>
  <c r="F14" i="2"/>
  <c r="J14" i="2" l="1"/>
  <c r="H15" i="2"/>
  <c r="E16" i="2"/>
  <c r="F15" i="2"/>
  <c r="H16" i="2" l="1"/>
  <c r="J15" i="2"/>
  <c r="E17" i="2"/>
  <c r="F16" i="2"/>
  <c r="H17" i="2" l="1"/>
  <c r="J16" i="2"/>
  <c r="E18" i="2"/>
  <c r="F17" i="2"/>
  <c r="H18" i="2" l="1"/>
  <c r="J17" i="2"/>
  <c r="E19" i="2"/>
  <c r="F18" i="2"/>
  <c r="H19" i="2" l="1"/>
  <c r="J18" i="2"/>
  <c r="E20" i="2"/>
  <c r="F19" i="2"/>
  <c r="J19" i="2" l="1"/>
  <c r="H20" i="2"/>
  <c r="E21" i="2"/>
  <c r="F20" i="2"/>
  <c r="J20" i="2" l="1"/>
  <c r="H21" i="2"/>
  <c r="E22" i="2"/>
  <c r="F21" i="2"/>
  <c r="H22" i="2" l="1"/>
  <c r="J21" i="2"/>
  <c r="E23" i="2"/>
  <c r="F22" i="2"/>
  <c r="H23" i="2" l="1"/>
  <c r="J22" i="2"/>
  <c r="E24" i="2"/>
  <c r="F23" i="2"/>
  <c r="H24" i="2" l="1"/>
  <c r="J23" i="2"/>
  <c r="E25" i="2"/>
  <c r="F24" i="2"/>
  <c r="H25" i="2" l="1"/>
  <c r="J24" i="2"/>
  <c r="E26" i="2"/>
  <c r="F25" i="2"/>
  <c r="H26" i="2" l="1"/>
  <c r="J25" i="2"/>
  <c r="E27" i="2"/>
  <c r="F26" i="2"/>
  <c r="H27" i="2" l="1"/>
  <c r="J26" i="2"/>
  <c r="E28" i="2"/>
  <c r="F27" i="2"/>
  <c r="H28" i="2" l="1"/>
  <c r="J27" i="2"/>
  <c r="E29" i="2"/>
  <c r="F28" i="2"/>
  <c r="H29" i="2" l="1"/>
  <c r="J28" i="2"/>
  <c r="E30" i="2"/>
  <c r="F29" i="2"/>
  <c r="H30" i="2" l="1"/>
  <c r="J29" i="2"/>
  <c r="E31" i="2"/>
  <c r="F30" i="2"/>
  <c r="H31" i="2" l="1"/>
  <c r="J30" i="2"/>
  <c r="E32" i="2"/>
  <c r="F31" i="2"/>
  <c r="H32" i="2" l="1"/>
  <c r="J31" i="2"/>
  <c r="E33" i="2"/>
  <c r="F32" i="2"/>
  <c r="H33" i="2" l="1"/>
  <c r="J32" i="2"/>
  <c r="E34" i="2"/>
  <c r="F33" i="2"/>
  <c r="H34" i="2" l="1"/>
  <c r="J33" i="2"/>
  <c r="E35" i="2"/>
  <c r="F34" i="2"/>
  <c r="H35" i="2" l="1"/>
  <c r="J34" i="2"/>
  <c r="E36" i="2"/>
  <c r="F35" i="2"/>
  <c r="H36" i="2" l="1"/>
  <c r="J35" i="2"/>
  <c r="E37" i="2"/>
  <c r="F36" i="2"/>
  <c r="H37" i="2" l="1"/>
  <c r="J36" i="2"/>
  <c r="E38" i="2"/>
  <c r="F37" i="2"/>
  <c r="H38" i="2" l="1"/>
  <c r="J37" i="2"/>
  <c r="E39" i="2"/>
  <c r="F38" i="2"/>
  <c r="H39" i="2" l="1"/>
  <c r="J38" i="2"/>
  <c r="E40" i="2"/>
  <c r="F39" i="2"/>
  <c r="H40" i="2" l="1"/>
  <c r="J39" i="2"/>
  <c r="E41" i="2"/>
  <c r="F40" i="2"/>
  <c r="H41" i="2" l="1"/>
  <c r="J40" i="2"/>
  <c r="E42" i="2"/>
  <c r="F41" i="2"/>
  <c r="H42" i="2" l="1"/>
  <c r="J41" i="2"/>
  <c r="E43" i="2"/>
  <c r="F42" i="2"/>
  <c r="H43" i="2" l="1"/>
  <c r="J42" i="2"/>
  <c r="E44" i="2"/>
  <c r="F43" i="2"/>
  <c r="H44" i="2" l="1"/>
  <c r="J43" i="2"/>
  <c r="E45" i="2"/>
  <c r="F44" i="2"/>
  <c r="H45" i="2" l="1"/>
  <c r="J44" i="2"/>
  <c r="E46" i="2"/>
  <c r="F45" i="2"/>
  <c r="H46" i="2" l="1"/>
  <c r="J45" i="2"/>
  <c r="E47" i="2"/>
  <c r="F46" i="2"/>
  <c r="H47" i="2" l="1"/>
  <c r="J46" i="2"/>
  <c r="E48" i="2"/>
  <c r="F47" i="2"/>
  <c r="J47" i="2" l="1"/>
  <c r="H48" i="2"/>
  <c r="E49" i="2"/>
  <c r="F48" i="2"/>
  <c r="H49" i="2" l="1"/>
  <c r="J48" i="2"/>
  <c r="E50" i="2"/>
  <c r="F49" i="2"/>
  <c r="H50" i="2" l="1"/>
  <c r="J49" i="2"/>
  <c r="E51" i="2"/>
  <c r="F50" i="2"/>
  <c r="H51" i="2" l="1"/>
  <c r="J50" i="2"/>
  <c r="E52" i="2"/>
  <c r="F51" i="2"/>
  <c r="H52" i="2" l="1"/>
  <c r="J51" i="2"/>
  <c r="E53" i="2"/>
  <c r="F52" i="2"/>
  <c r="H53" i="2" l="1"/>
  <c r="J52" i="2"/>
  <c r="E54" i="2"/>
  <c r="F53" i="2"/>
  <c r="H54" i="2" l="1"/>
  <c r="J53" i="2"/>
  <c r="E55" i="2"/>
  <c r="F54" i="2"/>
  <c r="J54" i="2" l="1"/>
  <c r="H55" i="2"/>
  <c r="E56" i="2"/>
  <c r="F55" i="2"/>
  <c r="H56" i="2" l="1"/>
  <c r="J55" i="2"/>
  <c r="E57" i="2"/>
  <c r="F56" i="2"/>
  <c r="J56" i="2" l="1"/>
  <c r="H57" i="2"/>
  <c r="E58" i="2"/>
  <c r="F57" i="2"/>
  <c r="J57" i="2" l="1"/>
  <c r="H58" i="2"/>
  <c r="E59" i="2"/>
  <c r="F58" i="2"/>
  <c r="H59" i="2" l="1"/>
  <c r="J58" i="2"/>
  <c r="E60" i="2"/>
  <c r="F59" i="2"/>
  <c r="H60" i="2" l="1"/>
  <c r="J59" i="2"/>
  <c r="E61" i="2"/>
  <c r="F60" i="2"/>
  <c r="J60" i="2" l="1"/>
  <c r="H61" i="2"/>
  <c r="E62" i="2"/>
  <c r="F61" i="2"/>
  <c r="H62" i="2" l="1"/>
  <c r="J61" i="2"/>
  <c r="E63" i="2"/>
  <c r="F62" i="2"/>
  <c r="H63" i="2" l="1"/>
  <c r="J62" i="2"/>
  <c r="E64" i="2"/>
  <c r="F63" i="2"/>
  <c r="J63" i="2" l="1"/>
  <c r="H64" i="2"/>
  <c r="E65" i="2"/>
  <c r="F64" i="2"/>
  <c r="J64" i="2" l="1"/>
  <c r="H65" i="2"/>
  <c r="E66" i="2"/>
  <c r="F65" i="2"/>
  <c r="J65" i="2" l="1"/>
  <c r="H66" i="2"/>
  <c r="E67" i="2"/>
  <c r="F66" i="2"/>
  <c r="J66" i="2" l="1"/>
  <c r="H67" i="2"/>
  <c r="E68" i="2"/>
  <c r="F67" i="2"/>
  <c r="H68" i="2" l="1"/>
  <c r="J67" i="2"/>
  <c r="E69" i="2"/>
  <c r="F68" i="2"/>
  <c r="J68" i="2" l="1"/>
  <c r="H69" i="2"/>
  <c r="E70" i="2"/>
  <c r="F69" i="2"/>
  <c r="H70" i="2" l="1"/>
  <c r="J69" i="2"/>
  <c r="E71" i="2"/>
  <c r="F70" i="2"/>
  <c r="H71" i="2" l="1"/>
  <c r="J70" i="2"/>
  <c r="E72" i="2"/>
  <c r="F71" i="2"/>
  <c r="J71" i="2" l="1"/>
  <c r="H72" i="2"/>
  <c r="E73" i="2"/>
  <c r="F72" i="2"/>
  <c r="J72" i="2" l="1"/>
  <c r="H73" i="2"/>
  <c r="E74" i="2"/>
  <c r="F73" i="2"/>
  <c r="H74" i="2" l="1"/>
  <c r="J73" i="2"/>
  <c r="E75" i="2"/>
  <c r="F74" i="2"/>
  <c r="J74" i="2" l="1"/>
  <c r="H75" i="2"/>
  <c r="E76" i="2"/>
  <c r="F75" i="2"/>
  <c r="H76" i="2" l="1"/>
  <c r="J75" i="2"/>
  <c r="E77" i="2"/>
  <c r="F76" i="2"/>
  <c r="H77" i="2" l="1"/>
  <c r="J76" i="2"/>
  <c r="E78" i="2"/>
  <c r="F77" i="2"/>
  <c r="H78" i="2" l="1"/>
  <c r="J77" i="2"/>
  <c r="E79" i="2"/>
  <c r="F78" i="2"/>
  <c r="H79" i="2" l="1"/>
  <c r="J78" i="2"/>
  <c r="E80" i="2"/>
  <c r="F79" i="2"/>
  <c r="J79" i="2" l="1"/>
  <c r="H80" i="2"/>
  <c r="E81" i="2"/>
  <c r="F80" i="2"/>
  <c r="H81" i="2" l="1"/>
  <c r="J80" i="2"/>
  <c r="E82" i="2"/>
  <c r="F81" i="2"/>
  <c r="H82" i="2" l="1"/>
  <c r="J81" i="2"/>
  <c r="E83" i="2"/>
  <c r="F82" i="2"/>
  <c r="J82" i="2" l="1"/>
  <c r="H83" i="2"/>
  <c r="E84" i="2"/>
  <c r="F83" i="2"/>
  <c r="H84" i="2" l="1"/>
  <c r="J83" i="2"/>
  <c r="E85" i="2"/>
  <c r="F84" i="2"/>
  <c r="H85" i="2" l="1"/>
  <c r="J84" i="2"/>
  <c r="E86" i="2"/>
  <c r="F85" i="2"/>
  <c r="H86" i="2" l="1"/>
  <c r="J85" i="2"/>
  <c r="E87" i="2"/>
  <c r="F86" i="2"/>
  <c r="H87" i="2" l="1"/>
  <c r="J86" i="2"/>
  <c r="E88" i="2"/>
  <c r="F87" i="2"/>
  <c r="J87" i="2" l="1"/>
  <c r="H88" i="2"/>
  <c r="E89" i="2"/>
  <c r="F88" i="2"/>
  <c r="H89" i="2" l="1"/>
  <c r="J88" i="2"/>
  <c r="E90" i="2"/>
  <c r="F89" i="2"/>
  <c r="H90" i="2" l="1"/>
  <c r="J89" i="2"/>
  <c r="E91" i="2"/>
  <c r="F90" i="2"/>
  <c r="J90" i="2" l="1"/>
  <c r="H91" i="2"/>
  <c r="E92" i="2"/>
  <c r="F91" i="2"/>
  <c r="H92" i="2" l="1"/>
  <c r="J91" i="2"/>
  <c r="E93" i="2"/>
  <c r="F92" i="2"/>
  <c r="J92" i="2" l="1"/>
  <c r="H93" i="2"/>
  <c r="E94" i="2"/>
  <c r="F93" i="2"/>
  <c r="H94" i="2" l="1"/>
  <c r="J93" i="2"/>
  <c r="E95" i="2"/>
  <c r="F94" i="2"/>
  <c r="H95" i="2" l="1"/>
  <c r="J94" i="2"/>
  <c r="E96" i="2"/>
  <c r="F95" i="2"/>
  <c r="H96" i="2" l="1"/>
  <c r="J95" i="2"/>
  <c r="E97" i="2"/>
  <c r="F96" i="2"/>
  <c r="H97" i="2" l="1"/>
  <c r="J96" i="2"/>
  <c r="E98" i="2"/>
  <c r="F97" i="2"/>
  <c r="H98" i="2" l="1"/>
  <c r="J97" i="2"/>
  <c r="E99" i="2"/>
  <c r="F98" i="2"/>
  <c r="J98" i="2" l="1"/>
  <c r="H99" i="2"/>
  <c r="E100" i="2"/>
  <c r="F99" i="2"/>
  <c r="J99" i="2" l="1"/>
  <c r="H100" i="2"/>
  <c r="E101" i="2"/>
  <c r="F100" i="2"/>
  <c r="H101" i="2" l="1"/>
  <c r="J100" i="2"/>
  <c r="E102" i="2"/>
  <c r="F101" i="2"/>
  <c r="J101" i="2" l="1"/>
  <c r="H102" i="2"/>
  <c r="E103" i="2"/>
  <c r="F102" i="2"/>
  <c r="H103" i="2" l="1"/>
  <c r="J102" i="2"/>
  <c r="E104" i="2"/>
  <c r="F103" i="2"/>
  <c r="J103" i="2" l="1"/>
  <c r="H104" i="2"/>
  <c r="E105" i="2"/>
  <c r="F104" i="2"/>
  <c r="H105" i="2" l="1"/>
  <c r="J104" i="2"/>
  <c r="E106" i="2"/>
  <c r="F105" i="2"/>
  <c r="J105" i="2" l="1"/>
  <c r="H106" i="2"/>
  <c r="E107" i="2"/>
  <c r="F106" i="2"/>
  <c r="H107" i="2" l="1"/>
  <c r="J106" i="2"/>
  <c r="E108" i="2"/>
  <c r="F107" i="2"/>
  <c r="H108" i="2" l="1"/>
  <c r="J107" i="2"/>
  <c r="E109" i="2"/>
  <c r="F108" i="2"/>
  <c r="J108" i="2" l="1"/>
  <c r="H109" i="2"/>
  <c r="E110" i="2"/>
  <c r="F109" i="2"/>
  <c r="H110" i="2" l="1"/>
  <c r="J109" i="2"/>
  <c r="E111" i="2"/>
  <c r="F110" i="2"/>
  <c r="H111" i="2" l="1"/>
  <c r="J110" i="2"/>
  <c r="E112" i="2"/>
  <c r="F111" i="2"/>
  <c r="H112" i="2" l="1"/>
  <c r="J111" i="2"/>
  <c r="E113" i="2"/>
  <c r="F112" i="2"/>
  <c r="J112" i="2" l="1"/>
  <c r="H113" i="2"/>
  <c r="E114" i="2"/>
  <c r="F113" i="2"/>
  <c r="H114" i="2" l="1"/>
  <c r="J113" i="2"/>
  <c r="E115" i="2"/>
  <c r="F114" i="2"/>
  <c r="J114" i="2" l="1"/>
  <c r="H115" i="2"/>
  <c r="E116" i="2"/>
  <c r="F115" i="2"/>
  <c r="J115" i="2" l="1"/>
  <c r="H116" i="2"/>
  <c r="E117" i="2"/>
  <c r="F116" i="2"/>
  <c r="H117" i="2" l="1"/>
  <c r="J116" i="2"/>
  <c r="E118" i="2"/>
  <c r="F117" i="2"/>
  <c r="H118" i="2" l="1"/>
  <c r="J117" i="2"/>
  <c r="E119" i="2"/>
  <c r="F118" i="2"/>
  <c r="J118" i="2" l="1"/>
  <c r="H119" i="2"/>
  <c r="E120" i="2"/>
  <c r="F119" i="2"/>
  <c r="H120" i="2" l="1"/>
  <c r="J119" i="2"/>
  <c r="E121" i="2"/>
  <c r="F120" i="2"/>
  <c r="J120" i="2" l="1"/>
  <c r="H121" i="2"/>
  <c r="E122" i="2"/>
  <c r="F121" i="2"/>
  <c r="J121" i="2" l="1"/>
  <c r="H122" i="2"/>
  <c r="E123" i="2"/>
  <c r="F122" i="2"/>
  <c r="H123" i="2" l="1"/>
  <c r="J122" i="2"/>
  <c r="E124" i="2"/>
  <c r="F123" i="2"/>
  <c r="H124" i="2" l="1"/>
  <c r="J123" i="2"/>
  <c r="E125" i="2"/>
  <c r="F124" i="2"/>
  <c r="H125" i="2" l="1"/>
  <c r="J124" i="2"/>
  <c r="E126" i="2"/>
  <c r="F125" i="2"/>
  <c r="J125" i="2" l="1"/>
  <c r="H126" i="2"/>
  <c r="E127" i="2"/>
  <c r="F126" i="2"/>
  <c r="J126" i="2" l="1"/>
  <c r="H127" i="2"/>
  <c r="E128" i="2"/>
  <c r="F127" i="2"/>
  <c r="H128" i="2" l="1"/>
  <c r="J127" i="2"/>
  <c r="E129" i="2"/>
  <c r="F128" i="2"/>
  <c r="H129" i="2" l="1"/>
  <c r="J128" i="2"/>
  <c r="E130" i="2"/>
  <c r="F129" i="2"/>
  <c r="J129" i="2" l="1"/>
  <c r="H130" i="2"/>
  <c r="E131" i="2"/>
  <c r="F130" i="2"/>
  <c r="J130" i="2" l="1"/>
  <c r="H131" i="2"/>
  <c r="E132" i="2"/>
  <c r="F131" i="2"/>
  <c r="H132" i="2" l="1"/>
  <c r="J131" i="2"/>
  <c r="E133" i="2"/>
  <c r="F132" i="2"/>
  <c r="H133" i="2" l="1"/>
  <c r="J132" i="2"/>
  <c r="E134" i="2"/>
  <c r="F133" i="2"/>
  <c r="H134" i="2" l="1"/>
  <c r="J133" i="2"/>
  <c r="E135" i="2"/>
  <c r="F134" i="2"/>
  <c r="H135" i="2" l="1"/>
  <c r="J134" i="2"/>
  <c r="E136" i="2"/>
  <c r="F135" i="2"/>
  <c r="H136" i="2" l="1"/>
  <c r="J135" i="2"/>
  <c r="E137" i="2"/>
  <c r="F136" i="2"/>
  <c r="J136" i="2" l="1"/>
  <c r="H137" i="2"/>
  <c r="E138" i="2"/>
  <c r="F137" i="2"/>
  <c r="H138" i="2" l="1"/>
  <c r="J137" i="2"/>
  <c r="E139" i="2"/>
  <c r="F138" i="2"/>
  <c r="H139" i="2" l="1"/>
  <c r="J138" i="2"/>
  <c r="E140" i="2"/>
  <c r="F139" i="2"/>
  <c r="J139" i="2" l="1"/>
  <c r="H140" i="2"/>
  <c r="E141" i="2"/>
  <c r="F140" i="2"/>
  <c r="H141" i="2" l="1"/>
  <c r="J140" i="2"/>
  <c r="E142" i="2"/>
  <c r="F141" i="2"/>
  <c r="H142" i="2" l="1"/>
  <c r="J141" i="2"/>
  <c r="E143" i="2"/>
  <c r="F142" i="2"/>
  <c r="J142" i="2" l="1"/>
  <c r="H143" i="2"/>
  <c r="E144" i="2"/>
  <c r="F143" i="2"/>
  <c r="H144" i="2" l="1"/>
  <c r="J143" i="2"/>
  <c r="E145" i="2"/>
  <c r="F145" i="2" s="1"/>
  <c r="S60" i="2" s="1"/>
  <c r="F144" i="2"/>
  <c r="H145" i="2" l="1"/>
  <c r="J145" i="2" s="1"/>
  <c r="J14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B589A1-345C-4B58-B5F0-624252C07629}" keepAlive="1" name="Zapytanie — myjnia" description="Połączenie z zapytaniem „myjnia” w skoroszycie." type="5" refreshedVersion="7" background="1" saveData="1">
    <dbPr connection="Provider=Microsoft.Mashup.OleDb.1;Data Source=$Workbook$;Location=myjnia;Extended Properties=&quot;&quot;" command="SELECT * FROM [myjnia]"/>
  </connection>
</connections>
</file>

<file path=xl/sharedStrings.xml><?xml version="1.0" encoding="utf-8"?>
<sst xmlns="http://schemas.openxmlformats.org/spreadsheetml/2006/main" count="393" uniqueCount="280">
  <si>
    <t>NN792</t>
  </si>
  <si>
    <t>FO434</t>
  </si>
  <si>
    <t>GN103</t>
  </si>
  <si>
    <t>EA828</t>
  </si>
  <si>
    <t>FN819</t>
  </si>
  <si>
    <t>CI708</t>
  </si>
  <si>
    <t>KP566</t>
  </si>
  <si>
    <t>DB255</t>
  </si>
  <si>
    <t>DE239</t>
  </si>
  <si>
    <t>HL821</t>
  </si>
  <si>
    <t>CG489</t>
  </si>
  <si>
    <t>BD204</t>
  </si>
  <si>
    <t>KJ360</t>
  </si>
  <si>
    <t>BH265</t>
  </si>
  <si>
    <t>KI293</t>
  </si>
  <si>
    <t>EH963</t>
  </si>
  <si>
    <t>DP909</t>
  </si>
  <si>
    <t>MD193</t>
  </si>
  <si>
    <t>CC204</t>
  </si>
  <si>
    <t>IB453</t>
  </si>
  <si>
    <t>NE867</t>
  </si>
  <si>
    <t>HP605</t>
  </si>
  <si>
    <t>BM696</t>
  </si>
  <si>
    <t>NH320</t>
  </si>
  <si>
    <t>LJ560</t>
  </si>
  <si>
    <t>KE961</t>
  </si>
  <si>
    <t>DA206</t>
  </si>
  <si>
    <t>BF559</t>
  </si>
  <si>
    <t>AE964</t>
  </si>
  <si>
    <t>AK592</t>
  </si>
  <si>
    <t>GH547</t>
  </si>
  <si>
    <t>HE739</t>
  </si>
  <si>
    <t>JP960</t>
  </si>
  <si>
    <t>EL406</t>
  </si>
  <si>
    <t>NO341</t>
  </si>
  <si>
    <t>HA988</t>
  </si>
  <si>
    <t>BD855</t>
  </si>
  <si>
    <t>AC254</t>
  </si>
  <si>
    <t>EB508</t>
  </si>
  <si>
    <t>CJ207</t>
  </si>
  <si>
    <t>MI932</t>
  </si>
  <si>
    <t>KK643</t>
  </si>
  <si>
    <t>MN131</t>
  </si>
  <si>
    <t>GL291</t>
  </si>
  <si>
    <t>DA512</t>
  </si>
  <si>
    <t>MK572</t>
  </si>
  <si>
    <t>NM404</t>
  </si>
  <si>
    <t>JM414</t>
  </si>
  <si>
    <t>BA749</t>
  </si>
  <si>
    <t>DE678</t>
  </si>
  <si>
    <t>AG504</t>
  </si>
  <si>
    <t>FC803</t>
  </si>
  <si>
    <t>DE822</t>
  </si>
  <si>
    <t>PJ152</t>
  </si>
  <si>
    <t>GK857</t>
  </si>
  <si>
    <t>BO596</t>
  </si>
  <si>
    <t>KK488</t>
  </si>
  <si>
    <t>AI420</t>
  </si>
  <si>
    <t>KJ759</t>
  </si>
  <si>
    <t>DL542</t>
  </si>
  <si>
    <t>JI840</t>
  </si>
  <si>
    <t>KK476</t>
  </si>
  <si>
    <t>HP302</t>
  </si>
  <si>
    <t>FI172</t>
  </si>
  <si>
    <t>NM428</t>
  </si>
  <si>
    <t>PM455</t>
  </si>
  <si>
    <t>JM637</t>
  </si>
  <si>
    <t>PK319</t>
  </si>
  <si>
    <t>PM491</t>
  </si>
  <si>
    <t>BC831</t>
  </si>
  <si>
    <t>OJ247</t>
  </si>
  <si>
    <t>EH892</t>
  </si>
  <si>
    <t>JN904</t>
  </si>
  <si>
    <t>KI291</t>
  </si>
  <si>
    <t>MF590</t>
  </si>
  <si>
    <t>LN225</t>
  </si>
  <si>
    <t>CN589</t>
  </si>
  <si>
    <t>JM352</t>
  </si>
  <si>
    <t>AA425</t>
  </si>
  <si>
    <t>OI629</t>
  </si>
  <si>
    <t>HA731</t>
  </si>
  <si>
    <t>GA781</t>
  </si>
  <si>
    <t>LM755</t>
  </si>
  <si>
    <t>AE347</t>
  </si>
  <si>
    <t>GF313</t>
  </si>
  <si>
    <t>EF961</t>
  </si>
  <si>
    <t>PO926</t>
  </si>
  <si>
    <t>NH234</t>
  </si>
  <si>
    <t>AG864</t>
  </si>
  <si>
    <t>DM336</t>
  </si>
  <si>
    <t>LM392</t>
  </si>
  <si>
    <t>EH559</t>
  </si>
  <si>
    <t>HC465</t>
  </si>
  <si>
    <t>BL246</t>
  </si>
  <si>
    <t>FG771</t>
  </si>
  <si>
    <t>IC327</t>
  </si>
  <si>
    <t>JK843</t>
  </si>
  <si>
    <t>CL393</t>
  </si>
  <si>
    <t>NP226</t>
  </si>
  <si>
    <t>PI710</t>
  </si>
  <si>
    <t>GA435</t>
  </si>
  <si>
    <t>AH451</t>
  </si>
  <si>
    <t>IJ379</t>
  </si>
  <si>
    <t>CC791</t>
  </si>
  <si>
    <t>AF135</t>
  </si>
  <si>
    <t>MN872</t>
  </si>
  <si>
    <t>LP599</t>
  </si>
  <si>
    <t>OD829</t>
  </si>
  <si>
    <t>KN305</t>
  </si>
  <si>
    <t>AH528</t>
  </si>
  <si>
    <t>CA524</t>
  </si>
  <si>
    <t>EP925</t>
  </si>
  <si>
    <t>EF263</t>
  </si>
  <si>
    <t>AN413</t>
  </si>
  <si>
    <t>LE288</t>
  </si>
  <si>
    <t>LM661</t>
  </si>
  <si>
    <t>CO649</t>
  </si>
  <si>
    <t>GB981</t>
  </si>
  <si>
    <t>HF358</t>
  </si>
  <si>
    <t>LA734</t>
  </si>
  <si>
    <t>LL684</t>
  </si>
  <si>
    <t>EG251</t>
  </si>
  <si>
    <t>NH488</t>
  </si>
  <si>
    <t>LF545</t>
  </si>
  <si>
    <t>GB137</t>
  </si>
  <si>
    <t>PB847</t>
  </si>
  <si>
    <t>GH559</t>
  </si>
  <si>
    <t>FP317</t>
  </si>
  <si>
    <t>BM762</t>
  </si>
  <si>
    <t>FJ667</t>
  </si>
  <si>
    <t>FA471</t>
  </si>
  <si>
    <t>OO730</t>
  </si>
  <si>
    <t>NM466</t>
  </si>
  <si>
    <t>LN234</t>
  </si>
  <si>
    <t>NK798</t>
  </si>
  <si>
    <t>DH531</t>
  </si>
  <si>
    <t>IC460</t>
  </si>
  <si>
    <t>BA678</t>
  </si>
  <si>
    <t>GE131</t>
  </si>
  <si>
    <t>PA306</t>
  </si>
  <si>
    <t>EL879</t>
  </si>
  <si>
    <t>EL963</t>
  </si>
  <si>
    <t>NK460</t>
  </si>
  <si>
    <t>GM330</t>
  </si>
  <si>
    <t>po ilu min od poprz</t>
  </si>
  <si>
    <t>czas programu</t>
  </si>
  <si>
    <t>nr rej</t>
  </si>
  <si>
    <t>ile po otwarciu</t>
  </si>
  <si>
    <t>o ktorej się konczy</t>
  </si>
  <si>
    <t>czy umyl</t>
  </si>
  <si>
    <t>Etykiety wierszy</t>
  </si>
  <si>
    <t>Suma końcowa</t>
  </si>
  <si>
    <t>liczba klientow</t>
  </si>
  <si>
    <t>1)</t>
  </si>
  <si>
    <t>miasto</t>
  </si>
  <si>
    <t>AA</t>
  </si>
  <si>
    <t>AC</t>
  </si>
  <si>
    <t>AE</t>
  </si>
  <si>
    <t>AF</t>
  </si>
  <si>
    <t>AG</t>
  </si>
  <si>
    <t>AH</t>
  </si>
  <si>
    <t>AI</t>
  </si>
  <si>
    <t>AK</t>
  </si>
  <si>
    <t>AN</t>
  </si>
  <si>
    <t>BA</t>
  </si>
  <si>
    <t>BC</t>
  </si>
  <si>
    <t>BD</t>
  </si>
  <si>
    <t>BF</t>
  </si>
  <si>
    <t>BH</t>
  </si>
  <si>
    <t>BL</t>
  </si>
  <si>
    <t>BM</t>
  </si>
  <si>
    <t>BO</t>
  </si>
  <si>
    <t>CA</t>
  </si>
  <si>
    <t>CC</t>
  </si>
  <si>
    <t>CG</t>
  </si>
  <si>
    <t>CI</t>
  </si>
  <si>
    <t>CJ</t>
  </si>
  <si>
    <t>CL</t>
  </si>
  <si>
    <t>CN</t>
  </si>
  <si>
    <t>CO</t>
  </si>
  <si>
    <t>DA</t>
  </si>
  <si>
    <t>DB</t>
  </si>
  <si>
    <t>DE</t>
  </si>
  <si>
    <t>DH</t>
  </si>
  <si>
    <t>DL</t>
  </si>
  <si>
    <t>DM</t>
  </si>
  <si>
    <t>DP</t>
  </si>
  <si>
    <t>EA</t>
  </si>
  <si>
    <t>EB</t>
  </si>
  <si>
    <t>EF</t>
  </si>
  <si>
    <t>EG</t>
  </si>
  <si>
    <t>EH</t>
  </si>
  <si>
    <t>EL</t>
  </si>
  <si>
    <t>EP</t>
  </si>
  <si>
    <t>FA</t>
  </si>
  <si>
    <t>FC</t>
  </si>
  <si>
    <t>FG</t>
  </si>
  <si>
    <t>FI</t>
  </si>
  <si>
    <t>FJ</t>
  </si>
  <si>
    <t>FN</t>
  </si>
  <si>
    <t>FO</t>
  </si>
  <si>
    <t>FP</t>
  </si>
  <si>
    <t>GA</t>
  </si>
  <si>
    <t>GB</t>
  </si>
  <si>
    <t>GE</t>
  </si>
  <si>
    <t>GF</t>
  </si>
  <si>
    <t>GH</t>
  </si>
  <si>
    <t>GK</t>
  </si>
  <si>
    <t>GL</t>
  </si>
  <si>
    <t>GM</t>
  </si>
  <si>
    <t>GN</t>
  </si>
  <si>
    <t>HA</t>
  </si>
  <si>
    <t>HC</t>
  </si>
  <si>
    <t>HE</t>
  </si>
  <si>
    <t>HF</t>
  </si>
  <si>
    <t>HL</t>
  </si>
  <si>
    <t>HP</t>
  </si>
  <si>
    <t>IB</t>
  </si>
  <si>
    <t>IC</t>
  </si>
  <si>
    <t>IJ</t>
  </si>
  <si>
    <t>JI</t>
  </si>
  <si>
    <t>JK</t>
  </si>
  <si>
    <t>JM</t>
  </si>
  <si>
    <t>JN</t>
  </si>
  <si>
    <t>JP</t>
  </si>
  <si>
    <t>KE</t>
  </si>
  <si>
    <t>KI</t>
  </si>
  <si>
    <t>KJ</t>
  </si>
  <si>
    <t>KK</t>
  </si>
  <si>
    <t>KN</t>
  </si>
  <si>
    <t>KP</t>
  </si>
  <si>
    <t>LA</t>
  </si>
  <si>
    <t>LE</t>
  </si>
  <si>
    <t>LF</t>
  </si>
  <si>
    <t>LJ</t>
  </si>
  <si>
    <t>LL</t>
  </si>
  <si>
    <t>LM</t>
  </si>
  <si>
    <t>LN</t>
  </si>
  <si>
    <t>LP</t>
  </si>
  <si>
    <t>MD</t>
  </si>
  <si>
    <t>MF</t>
  </si>
  <si>
    <t>MI</t>
  </si>
  <si>
    <t>MK</t>
  </si>
  <si>
    <t>MN</t>
  </si>
  <si>
    <t>NE</t>
  </si>
  <si>
    <t>NH</t>
  </si>
  <si>
    <t>NK</t>
  </si>
  <si>
    <t>NM</t>
  </si>
  <si>
    <t>NN</t>
  </si>
  <si>
    <t>NO</t>
  </si>
  <si>
    <t>NP</t>
  </si>
  <si>
    <t>OD</t>
  </si>
  <si>
    <t>OI</t>
  </si>
  <si>
    <t>OJ</t>
  </si>
  <si>
    <t>OO</t>
  </si>
  <si>
    <t>PA</t>
  </si>
  <si>
    <t>PB</t>
  </si>
  <si>
    <t>PI</t>
  </si>
  <si>
    <t>PJ</t>
  </si>
  <si>
    <t>PK</t>
  </si>
  <si>
    <t>PM</t>
  </si>
  <si>
    <t>PO</t>
  </si>
  <si>
    <t>Liczba z nr rej</t>
  </si>
  <si>
    <t>liczba aut</t>
  </si>
  <si>
    <t>1 auto:</t>
  </si>
  <si>
    <t xml:space="preserve">2 auta: </t>
  </si>
  <si>
    <t>2)</t>
  </si>
  <si>
    <t>czas</t>
  </si>
  <si>
    <t>godzina</t>
  </si>
  <si>
    <t>czy przed 20</t>
  </si>
  <si>
    <t>3)</t>
  </si>
  <si>
    <t>przed 20</t>
  </si>
  <si>
    <t xml:space="preserve">godzina </t>
  </si>
  <si>
    <t>liczba osob</t>
  </si>
  <si>
    <t>4)</t>
  </si>
  <si>
    <t>5)</t>
  </si>
  <si>
    <t>ilu zrezygnowalo</t>
  </si>
  <si>
    <t>czy jedna po drugiej</t>
  </si>
  <si>
    <t>ile maks</t>
  </si>
  <si>
    <t>godzina pracy myjni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</si>
</sst>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NumberFormat="1" applyFill="1"/>
    <xf numFmtId="0" fontId="0" fillId="4" borderId="0" xfId="0" applyFill="1"/>
    <xf numFmtId="164" fontId="0" fillId="0" borderId="0" xfId="0" applyNumberFormat="1"/>
    <xf numFmtId="21" fontId="0" fillId="3" borderId="0" xfId="0" applyNumberFormat="1" applyFill="1"/>
    <xf numFmtId="0" fontId="0" fillId="5" borderId="0" xfId="0" applyFill="1" applyAlignment="1">
      <alignment horizontal="left"/>
    </xf>
    <xf numFmtId="0" fontId="0" fillId="5" borderId="0" xfId="0" applyNumberFormat="1" applyFill="1"/>
    <xf numFmtId="0" fontId="0" fillId="6" borderId="0" xfId="0" applyFill="1"/>
  </cellXfs>
  <cellStyles count="1">
    <cellStyle name="Normalny" xfId="0" builtinId="0"/>
  </cellStyles>
  <dxfs count="11">
    <dxf>
      <numFmt numFmtId="164" formatCode="[$-F400]h:mm:ss\ AM/PM"/>
    </dxf>
    <dxf>
      <numFmt numFmtId="0" formatCode="General"/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2.xml"/><Relationship Id="rId7" Type="http://schemas.openxmlformats.org/officeDocument/2006/relationships/styles" Target="styles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liczba osob</a:t>
            </a:r>
            <a:r>
              <a:rPr lang="pl-PL"/>
              <a:t> odwiedzajacyh myjnie w kolejnych godzinach pracy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myjnia!$W$35</c:f>
              <c:strCache>
                <c:ptCount val="1"/>
                <c:pt idx="0">
                  <c:v>liczba osob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myjnia!$W$36:$W$41</c:f>
              <c:numCache>
                <c:formatCode>General</c:formatCode>
                <c:ptCount val="6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9</c:v>
                </c:pt>
                <c:pt idx="4">
                  <c:v>5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AA-44A8-AA3C-14E2DBFB2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309295"/>
        <c:axId val="139318031"/>
      </c:barChart>
      <c:catAx>
        <c:axId val="139309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godzina pracy myjni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9318031"/>
        <c:crosses val="autoZero"/>
        <c:auto val="1"/>
        <c:lblAlgn val="ctr"/>
        <c:lblOffset val="100"/>
        <c:noMultiLvlLbl val="0"/>
      </c:catAx>
      <c:valAx>
        <c:axId val="13931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osob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9309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33</xdr:row>
      <xdr:rowOff>65809</xdr:rowOff>
    </xdr:from>
    <xdr:to>
      <xdr:col>18</xdr:col>
      <xdr:colOff>127000</xdr:colOff>
      <xdr:row>48</xdr:row>
      <xdr:rowOff>38100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F8633D00-289A-4F84-7D63-03063C51F7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ksandra Łabęda" refreshedDate="44693.63988101852" createdVersion="7" refreshedVersion="7" minRefreshableVersion="3" recordCount="144" xr:uid="{18556DC0-AE4D-4445-89A4-0C38F2F94258}">
  <cacheSource type="worksheet">
    <worksheetSource name="myjnia"/>
  </cacheSource>
  <cacheFields count="6">
    <cacheField name="po ilu min od poprz" numFmtId="0">
      <sharedItems containsSemiMixedTypes="0" containsString="0" containsNumber="1" containsInteger="1" minValue="1" maxValue="15"/>
    </cacheField>
    <cacheField name="czas programu" numFmtId="0">
      <sharedItems containsSemiMixedTypes="0" containsString="0" containsNumber="1" containsInteger="1" minValue="1" maxValue="15" count="15">
        <n v="5"/>
        <n v="13"/>
        <n v="10"/>
        <n v="2"/>
        <n v="7"/>
        <n v="14"/>
        <n v="12"/>
        <n v="9"/>
        <n v="6"/>
        <n v="15"/>
        <n v="1"/>
        <n v="11"/>
        <n v="3"/>
        <n v="4"/>
        <n v="8"/>
      </sharedItems>
    </cacheField>
    <cacheField name="nr rej" numFmtId="0">
      <sharedItems/>
    </cacheField>
    <cacheField name="ile po otwarciu" numFmtId="0">
      <sharedItems containsSemiMixedTypes="0" containsString="0" containsNumber="1" containsInteger="1" minValue="3" maxValue="1079"/>
    </cacheField>
    <cacheField name="o ktorej się konczy" numFmtId="0">
      <sharedItems containsSemiMixedTypes="0" containsString="0" containsNumber="1" containsInteger="1" minValue="8" maxValue="1094"/>
    </cacheField>
    <cacheField name="czy umyl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ksandra Łabęda" refreshedDate="44693.641419560183" createdVersion="7" refreshedVersion="7" minRefreshableVersion="3" recordCount="144" xr:uid="{01B9037B-3501-49AD-B6D2-0473066CE7EE}">
  <cacheSource type="worksheet">
    <worksheetSource name="myjnia[[czas programu]:[miasto]]"/>
  </cacheSource>
  <cacheFields count="6">
    <cacheField name="czas programu" numFmtId="0">
      <sharedItems containsSemiMixedTypes="0" containsString="0" containsNumber="1" containsInteger="1" minValue="1" maxValue="15"/>
    </cacheField>
    <cacheField name="nr rej" numFmtId="0">
      <sharedItems/>
    </cacheField>
    <cacheField name="ile po otwarciu" numFmtId="0">
      <sharedItems containsSemiMixedTypes="0" containsString="0" containsNumber="1" containsInteger="1" minValue="3" maxValue="1079"/>
    </cacheField>
    <cacheField name="o ktorej się konczy" numFmtId="0">
      <sharedItems containsSemiMixedTypes="0" containsString="0" containsNumber="1" containsInteger="1" minValue="8" maxValue="1094"/>
    </cacheField>
    <cacheField name="czy umyl" numFmtId="0">
      <sharedItems containsSemiMixedTypes="0" containsString="0" containsNumber="1" containsInteger="1" minValue="0" maxValue="1"/>
    </cacheField>
    <cacheField name="miasto" numFmtId="0">
      <sharedItems count="107">
        <s v="NN"/>
        <s v="FO"/>
        <s v="GN"/>
        <s v="EA"/>
        <s v="FN"/>
        <s v="CI"/>
        <s v="KP"/>
        <s v="DB"/>
        <s v="DE"/>
        <s v="HL"/>
        <s v="CG"/>
        <s v="BD"/>
        <s v="KJ"/>
        <s v="BH"/>
        <s v="KI"/>
        <s v="EH"/>
        <s v="DP"/>
        <s v="MD"/>
        <s v="CC"/>
        <s v="IB"/>
        <s v="NE"/>
        <s v="HP"/>
        <s v="BM"/>
        <s v="NH"/>
        <s v="LJ"/>
        <s v="KE"/>
        <s v="DA"/>
        <s v="BF"/>
        <s v="AE"/>
        <s v="AK"/>
        <s v="GH"/>
        <s v="HE"/>
        <s v="JP"/>
        <s v="EL"/>
        <s v="NO"/>
        <s v="HA"/>
        <s v="AC"/>
        <s v="EB"/>
        <s v="CJ"/>
        <s v="MI"/>
        <s v="KK"/>
        <s v="MN"/>
        <s v="GL"/>
        <s v="MK"/>
        <s v="NM"/>
        <s v="JM"/>
        <s v="BA"/>
        <s v="AG"/>
        <s v="FC"/>
        <s v="PJ"/>
        <s v="GK"/>
        <s v="BO"/>
        <s v="AI"/>
        <s v="DL"/>
        <s v="JI"/>
        <s v="FI"/>
        <s v="PM"/>
        <s v="PK"/>
        <s v="BC"/>
        <s v="OJ"/>
        <s v="JN"/>
        <s v="MF"/>
        <s v="LN"/>
        <s v="CN"/>
        <s v="AA"/>
        <s v="OI"/>
        <s v="GA"/>
        <s v="LM"/>
        <s v="GF"/>
        <s v="EF"/>
        <s v="PO"/>
        <s v="DM"/>
        <s v="HC"/>
        <s v="BL"/>
        <s v="FG"/>
        <s v="IC"/>
        <s v="JK"/>
        <s v="CL"/>
        <s v="NP"/>
        <s v="PI"/>
        <s v="AH"/>
        <s v="IJ"/>
        <s v="AF"/>
        <s v="LP"/>
        <s v="OD"/>
        <s v="KN"/>
        <s v="CA"/>
        <s v="EP"/>
        <s v="AN"/>
        <s v="LE"/>
        <s v="CO"/>
        <s v="GB"/>
        <s v="HF"/>
        <s v="LA"/>
        <s v="LL"/>
        <s v="EG"/>
        <s v="LF"/>
        <s v="PB"/>
        <s v="FP"/>
        <s v="FJ"/>
        <s v="FA"/>
        <s v="OO"/>
        <s v="NK"/>
        <s v="DH"/>
        <s v="GE"/>
        <s v="PA"/>
        <s v="G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ksandra Łabęda" refreshedDate="44693.652738425924" createdVersion="7" refreshedVersion="7" minRefreshableVersion="3" recordCount="144" xr:uid="{1E66FB26-903C-44E0-9714-DA6E4D35153F}">
  <cacheSource type="worksheet">
    <worksheetSource name="myjnia[[godzina ]]"/>
  </cacheSource>
  <cacheFields count="1">
    <cacheField name="godzina " numFmtId="0">
      <sharedItems containsSemiMixedTypes="0" containsString="0" containsNumber="1" containsInteger="1" minValue="6" maxValue="23" count="18"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n v="3"/>
    <x v="0"/>
    <s v="NN792"/>
    <n v="3"/>
    <n v="8"/>
    <n v="1"/>
  </r>
  <r>
    <n v="12"/>
    <x v="1"/>
    <s v="FO434"/>
    <n v="15"/>
    <n v="28"/>
    <n v="1"/>
  </r>
  <r>
    <n v="1"/>
    <x v="2"/>
    <s v="GN103"/>
    <n v="16"/>
    <n v="28"/>
    <n v="0"/>
  </r>
  <r>
    <n v="7"/>
    <x v="3"/>
    <s v="EA828"/>
    <n v="23"/>
    <n v="30"/>
    <n v="1"/>
  </r>
  <r>
    <n v="10"/>
    <x v="4"/>
    <s v="FN819"/>
    <n v="33"/>
    <n v="40"/>
    <n v="1"/>
  </r>
  <r>
    <n v="9"/>
    <x v="5"/>
    <s v="CI708"/>
    <n v="42"/>
    <n v="56"/>
    <n v="1"/>
  </r>
  <r>
    <n v="4"/>
    <x v="2"/>
    <s v="KP566"/>
    <n v="46"/>
    <n v="56"/>
    <n v="0"/>
  </r>
  <r>
    <n v="4"/>
    <x v="4"/>
    <s v="DB255"/>
    <n v="50"/>
    <n v="56"/>
    <n v="0"/>
  </r>
  <r>
    <n v="3"/>
    <x v="3"/>
    <s v="DE239"/>
    <n v="53"/>
    <n v="58"/>
    <n v="1"/>
  </r>
  <r>
    <n v="7"/>
    <x v="6"/>
    <s v="HL821"/>
    <n v="60"/>
    <n v="72"/>
    <n v="1"/>
  </r>
  <r>
    <n v="11"/>
    <x v="6"/>
    <s v="CG489"/>
    <n v="71"/>
    <n v="84"/>
    <n v="1"/>
  </r>
  <r>
    <n v="15"/>
    <x v="5"/>
    <s v="BD204"/>
    <n v="86"/>
    <n v="100"/>
    <n v="1"/>
  </r>
  <r>
    <n v="11"/>
    <x v="7"/>
    <s v="KJ360"/>
    <n v="97"/>
    <n v="109"/>
    <n v="1"/>
  </r>
  <r>
    <n v="3"/>
    <x v="8"/>
    <s v="BH265"/>
    <n v="100"/>
    <n v="109"/>
    <n v="0"/>
  </r>
  <r>
    <n v="1"/>
    <x v="4"/>
    <s v="KI293"/>
    <n v="101"/>
    <n v="109"/>
    <n v="0"/>
  </r>
  <r>
    <n v="11"/>
    <x v="4"/>
    <s v="EH963"/>
    <n v="112"/>
    <n v="119"/>
    <n v="1"/>
  </r>
  <r>
    <n v="2"/>
    <x v="3"/>
    <s v="DP909"/>
    <n v="114"/>
    <n v="121"/>
    <n v="1"/>
  </r>
  <r>
    <n v="9"/>
    <x v="2"/>
    <s v="MD193"/>
    <n v="123"/>
    <n v="133"/>
    <n v="1"/>
  </r>
  <r>
    <n v="2"/>
    <x v="1"/>
    <s v="CC204"/>
    <n v="125"/>
    <n v="133"/>
    <n v="0"/>
  </r>
  <r>
    <n v="13"/>
    <x v="5"/>
    <s v="IB453"/>
    <n v="138"/>
    <n v="152"/>
    <n v="1"/>
  </r>
  <r>
    <n v="10"/>
    <x v="9"/>
    <s v="NE867"/>
    <n v="148"/>
    <n v="167"/>
    <n v="1"/>
  </r>
  <r>
    <n v="6"/>
    <x v="7"/>
    <s v="HP605"/>
    <n v="154"/>
    <n v="167"/>
    <n v="0"/>
  </r>
  <r>
    <n v="5"/>
    <x v="8"/>
    <s v="BM696"/>
    <n v="159"/>
    <n v="167"/>
    <n v="0"/>
  </r>
  <r>
    <n v="13"/>
    <x v="1"/>
    <s v="NH320"/>
    <n v="172"/>
    <n v="185"/>
    <n v="1"/>
  </r>
  <r>
    <n v="11"/>
    <x v="10"/>
    <s v="LJ560"/>
    <n v="183"/>
    <n v="186"/>
    <n v="1"/>
  </r>
  <r>
    <n v="10"/>
    <x v="8"/>
    <s v="KE961"/>
    <n v="193"/>
    <n v="199"/>
    <n v="1"/>
  </r>
  <r>
    <n v="11"/>
    <x v="6"/>
    <s v="DA206"/>
    <n v="204"/>
    <n v="216"/>
    <n v="1"/>
  </r>
  <r>
    <n v="4"/>
    <x v="7"/>
    <s v="BF559"/>
    <n v="208"/>
    <n v="216"/>
    <n v="0"/>
  </r>
  <r>
    <n v="4"/>
    <x v="10"/>
    <s v="AE964"/>
    <n v="212"/>
    <n v="217"/>
    <n v="1"/>
  </r>
  <r>
    <n v="2"/>
    <x v="11"/>
    <s v="AK592"/>
    <n v="214"/>
    <n v="228"/>
    <n v="1"/>
  </r>
  <r>
    <n v="7"/>
    <x v="3"/>
    <s v="GH547"/>
    <n v="221"/>
    <n v="228"/>
    <n v="0"/>
  </r>
  <r>
    <n v="11"/>
    <x v="5"/>
    <s v="HE739"/>
    <n v="232"/>
    <n v="246"/>
    <n v="1"/>
  </r>
  <r>
    <n v="6"/>
    <x v="12"/>
    <s v="JP960"/>
    <n v="238"/>
    <n v="246"/>
    <n v="0"/>
  </r>
  <r>
    <n v="11"/>
    <x v="0"/>
    <s v="EL406"/>
    <n v="249"/>
    <n v="254"/>
    <n v="1"/>
  </r>
  <r>
    <n v="5"/>
    <x v="7"/>
    <s v="NO341"/>
    <n v="254"/>
    <n v="263"/>
    <n v="1"/>
  </r>
  <r>
    <n v="9"/>
    <x v="0"/>
    <s v="HA988"/>
    <n v="263"/>
    <n v="268"/>
    <n v="1"/>
  </r>
  <r>
    <n v="11"/>
    <x v="13"/>
    <s v="BD855"/>
    <n v="274"/>
    <n v="278"/>
    <n v="1"/>
  </r>
  <r>
    <n v="15"/>
    <x v="0"/>
    <s v="AC254"/>
    <n v="289"/>
    <n v="294"/>
    <n v="1"/>
  </r>
  <r>
    <n v="12"/>
    <x v="10"/>
    <s v="EB508"/>
    <n v="301"/>
    <n v="302"/>
    <n v="1"/>
  </r>
  <r>
    <n v="2"/>
    <x v="0"/>
    <s v="CJ207"/>
    <n v="303"/>
    <n v="308"/>
    <n v="1"/>
  </r>
  <r>
    <n v="11"/>
    <x v="11"/>
    <s v="MI932"/>
    <n v="314"/>
    <n v="325"/>
    <n v="1"/>
  </r>
  <r>
    <n v="2"/>
    <x v="12"/>
    <s v="KK643"/>
    <n v="316"/>
    <n v="325"/>
    <n v="0"/>
  </r>
  <r>
    <n v="6"/>
    <x v="1"/>
    <s v="MN131"/>
    <n v="322"/>
    <n v="338"/>
    <n v="1"/>
  </r>
  <r>
    <n v="4"/>
    <x v="11"/>
    <s v="GL291"/>
    <n v="326"/>
    <n v="338"/>
    <n v="0"/>
  </r>
  <r>
    <n v="7"/>
    <x v="2"/>
    <s v="DA512"/>
    <n v="333"/>
    <n v="348"/>
    <n v="1"/>
  </r>
  <r>
    <n v="8"/>
    <x v="8"/>
    <s v="MK572"/>
    <n v="341"/>
    <n v="348"/>
    <n v="0"/>
  </r>
  <r>
    <n v="3"/>
    <x v="5"/>
    <s v="NM404"/>
    <n v="344"/>
    <n v="362"/>
    <n v="1"/>
  </r>
  <r>
    <n v="7"/>
    <x v="1"/>
    <s v="JM414"/>
    <n v="351"/>
    <n v="362"/>
    <n v="0"/>
  </r>
  <r>
    <n v="15"/>
    <x v="11"/>
    <s v="BA749"/>
    <n v="366"/>
    <n v="377"/>
    <n v="1"/>
  </r>
  <r>
    <n v="11"/>
    <x v="14"/>
    <s v="DE678"/>
    <n v="377"/>
    <n v="385"/>
    <n v="1"/>
  </r>
  <r>
    <n v="6"/>
    <x v="2"/>
    <s v="AG504"/>
    <n v="383"/>
    <n v="395"/>
    <n v="1"/>
  </r>
  <r>
    <n v="3"/>
    <x v="6"/>
    <s v="FC803"/>
    <n v="386"/>
    <n v="395"/>
    <n v="0"/>
  </r>
  <r>
    <n v="13"/>
    <x v="11"/>
    <s v="DE822"/>
    <n v="399"/>
    <n v="410"/>
    <n v="1"/>
  </r>
  <r>
    <n v="15"/>
    <x v="6"/>
    <s v="PJ152"/>
    <n v="414"/>
    <n v="426"/>
    <n v="1"/>
  </r>
  <r>
    <n v="1"/>
    <x v="1"/>
    <s v="GK857"/>
    <n v="415"/>
    <n v="426"/>
    <n v="0"/>
  </r>
  <r>
    <n v="15"/>
    <x v="4"/>
    <s v="BO596"/>
    <n v="430"/>
    <n v="437"/>
    <n v="1"/>
  </r>
  <r>
    <n v="14"/>
    <x v="2"/>
    <s v="KK488"/>
    <n v="444"/>
    <n v="454"/>
    <n v="1"/>
  </r>
  <r>
    <n v="7"/>
    <x v="10"/>
    <s v="AI420"/>
    <n v="451"/>
    <n v="455"/>
    <n v="1"/>
  </r>
  <r>
    <n v="7"/>
    <x v="0"/>
    <s v="KJ759"/>
    <n v="458"/>
    <n v="463"/>
    <n v="1"/>
  </r>
  <r>
    <n v="6"/>
    <x v="10"/>
    <s v="DL542"/>
    <n v="464"/>
    <n v="465"/>
    <n v="1"/>
  </r>
  <r>
    <n v="3"/>
    <x v="6"/>
    <s v="JI840"/>
    <n v="467"/>
    <n v="479"/>
    <n v="1"/>
  </r>
  <r>
    <n v="15"/>
    <x v="5"/>
    <s v="KK476"/>
    <n v="482"/>
    <n v="496"/>
    <n v="1"/>
  </r>
  <r>
    <n v="3"/>
    <x v="7"/>
    <s v="HP302"/>
    <n v="485"/>
    <n v="496"/>
    <n v="0"/>
  </r>
  <r>
    <n v="8"/>
    <x v="11"/>
    <s v="FI172"/>
    <n v="493"/>
    <n v="507"/>
    <n v="1"/>
  </r>
  <r>
    <n v="5"/>
    <x v="9"/>
    <s v="NM428"/>
    <n v="498"/>
    <n v="507"/>
    <n v="0"/>
  </r>
  <r>
    <n v="2"/>
    <x v="13"/>
    <s v="PM455"/>
    <n v="500"/>
    <n v="507"/>
    <n v="0"/>
  </r>
  <r>
    <n v="14"/>
    <x v="7"/>
    <s v="JM637"/>
    <n v="514"/>
    <n v="523"/>
    <n v="1"/>
  </r>
  <r>
    <n v="7"/>
    <x v="4"/>
    <s v="PK319"/>
    <n v="521"/>
    <n v="530"/>
    <n v="1"/>
  </r>
  <r>
    <n v="14"/>
    <x v="8"/>
    <s v="PM491"/>
    <n v="535"/>
    <n v="541"/>
    <n v="1"/>
  </r>
  <r>
    <n v="11"/>
    <x v="6"/>
    <s v="BC831"/>
    <n v="546"/>
    <n v="558"/>
    <n v="1"/>
  </r>
  <r>
    <n v="2"/>
    <x v="13"/>
    <s v="OJ247"/>
    <n v="548"/>
    <n v="558"/>
    <n v="0"/>
  </r>
  <r>
    <n v="11"/>
    <x v="9"/>
    <s v="EH892"/>
    <n v="559"/>
    <n v="574"/>
    <n v="1"/>
  </r>
  <r>
    <n v="4"/>
    <x v="12"/>
    <s v="JN904"/>
    <n v="563"/>
    <n v="574"/>
    <n v="0"/>
  </r>
  <r>
    <n v="3"/>
    <x v="6"/>
    <s v="KI291"/>
    <n v="566"/>
    <n v="574"/>
    <n v="0"/>
  </r>
  <r>
    <n v="2"/>
    <x v="4"/>
    <s v="MF590"/>
    <n v="568"/>
    <n v="574"/>
    <n v="0"/>
  </r>
  <r>
    <n v="13"/>
    <x v="4"/>
    <s v="LN225"/>
    <n v="581"/>
    <n v="588"/>
    <n v="1"/>
  </r>
  <r>
    <n v="3"/>
    <x v="6"/>
    <s v="CN589"/>
    <n v="584"/>
    <n v="600"/>
    <n v="1"/>
  </r>
  <r>
    <n v="9"/>
    <x v="7"/>
    <s v="JM352"/>
    <n v="593"/>
    <n v="600"/>
    <n v="0"/>
  </r>
  <r>
    <n v="13"/>
    <x v="12"/>
    <s v="AA425"/>
    <n v="606"/>
    <n v="609"/>
    <n v="1"/>
  </r>
  <r>
    <n v="7"/>
    <x v="3"/>
    <s v="OI629"/>
    <n v="613"/>
    <n v="615"/>
    <n v="1"/>
  </r>
  <r>
    <n v="13"/>
    <x v="13"/>
    <s v="HA731"/>
    <n v="626"/>
    <n v="630"/>
    <n v="1"/>
  </r>
  <r>
    <n v="4"/>
    <x v="6"/>
    <s v="GA781"/>
    <n v="630"/>
    <n v="642"/>
    <n v="1"/>
  </r>
  <r>
    <n v="7"/>
    <x v="14"/>
    <s v="LM755"/>
    <n v="637"/>
    <n v="650"/>
    <n v="1"/>
  </r>
  <r>
    <n v="3"/>
    <x v="6"/>
    <s v="AE347"/>
    <n v="640"/>
    <n v="650"/>
    <n v="0"/>
  </r>
  <r>
    <n v="4"/>
    <x v="11"/>
    <s v="GF313"/>
    <n v="644"/>
    <n v="650"/>
    <n v="0"/>
  </r>
  <r>
    <n v="7"/>
    <x v="10"/>
    <s v="EF961"/>
    <n v="651"/>
    <n v="652"/>
    <n v="1"/>
  </r>
  <r>
    <n v="3"/>
    <x v="7"/>
    <s v="PO926"/>
    <n v="654"/>
    <n v="663"/>
    <n v="1"/>
  </r>
  <r>
    <n v="1"/>
    <x v="13"/>
    <s v="NH234"/>
    <n v="655"/>
    <n v="663"/>
    <n v="0"/>
  </r>
  <r>
    <n v="14"/>
    <x v="12"/>
    <s v="AG864"/>
    <n v="669"/>
    <n v="672"/>
    <n v="1"/>
  </r>
  <r>
    <n v="5"/>
    <x v="6"/>
    <s v="DM336"/>
    <n v="674"/>
    <n v="686"/>
    <n v="1"/>
  </r>
  <r>
    <n v="4"/>
    <x v="7"/>
    <s v="LM392"/>
    <n v="678"/>
    <n v="686"/>
    <n v="0"/>
  </r>
  <r>
    <n v="5"/>
    <x v="13"/>
    <s v="EH559"/>
    <n v="683"/>
    <n v="690"/>
    <n v="1"/>
  </r>
  <r>
    <n v="6"/>
    <x v="14"/>
    <s v="HC465"/>
    <n v="689"/>
    <n v="698"/>
    <n v="1"/>
  </r>
  <r>
    <n v="8"/>
    <x v="5"/>
    <s v="BL246"/>
    <n v="697"/>
    <n v="712"/>
    <n v="1"/>
  </r>
  <r>
    <n v="15"/>
    <x v="11"/>
    <s v="FG771"/>
    <n v="712"/>
    <n v="723"/>
    <n v="1"/>
  </r>
  <r>
    <n v="1"/>
    <x v="10"/>
    <s v="IC327"/>
    <n v="713"/>
    <n v="723"/>
    <n v="0"/>
  </r>
  <r>
    <n v="14"/>
    <x v="9"/>
    <s v="JK843"/>
    <n v="727"/>
    <n v="742"/>
    <n v="1"/>
  </r>
  <r>
    <n v="6"/>
    <x v="4"/>
    <s v="CL393"/>
    <n v="733"/>
    <n v="742"/>
    <n v="0"/>
  </r>
  <r>
    <n v="7"/>
    <x v="11"/>
    <s v="NP226"/>
    <n v="740"/>
    <n v="753"/>
    <n v="1"/>
  </r>
  <r>
    <n v="10"/>
    <x v="11"/>
    <s v="PI710"/>
    <n v="750"/>
    <n v="764"/>
    <n v="1"/>
  </r>
  <r>
    <n v="5"/>
    <x v="8"/>
    <s v="GA435"/>
    <n v="755"/>
    <n v="764"/>
    <n v="0"/>
  </r>
  <r>
    <n v="13"/>
    <x v="4"/>
    <s v="AH451"/>
    <n v="768"/>
    <n v="775"/>
    <n v="1"/>
  </r>
  <r>
    <n v="2"/>
    <x v="7"/>
    <s v="IJ379"/>
    <n v="770"/>
    <n v="784"/>
    <n v="1"/>
  </r>
  <r>
    <n v="9"/>
    <x v="11"/>
    <s v="CC791"/>
    <n v="779"/>
    <n v="795"/>
    <n v="1"/>
  </r>
  <r>
    <n v="8"/>
    <x v="12"/>
    <s v="AF135"/>
    <n v="787"/>
    <n v="795"/>
    <n v="0"/>
  </r>
  <r>
    <n v="1"/>
    <x v="8"/>
    <s v="MN872"/>
    <n v="788"/>
    <n v="795"/>
    <n v="0"/>
  </r>
  <r>
    <n v="10"/>
    <x v="7"/>
    <s v="LP599"/>
    <n v="798"/>
    <n v="807"/>
    <n v="1"/>
  </r>
  <r>
    <n v="2"/>
    <x v="11"/>
    <s v="OD829"/>
    <n v="800"/>
    <n v="807"/>
    <n v="0"/>
  </r>
  <r>
    <n v="6"/>
    <x v="6"/>
    <s v="KN305"/>
    <n v="806"/>
    <n v="819"/>
    <n v="1"/>
  </r>
  <r>
    <n v="2"/>
    <x v="5"/>
    <s v="AH528"/>
    <n v="808"/>
    <n v="819"/>
    <n v="0"/>
  </r>
  <r>
    <n v="4"/>
    <x v="3"/>
    <s v="CA524"/>
    <n v="812"/>
    <n v="819"/>
    <n v="0"/>
  </r>
  <r>
    <n v="9"/>
    <x v="14"/>
    <s v="EP925"/>
    <n v="821"/>
    <n v="829"/>
    <n v="1"/>
  </r>
  <r>
    <n v="2"/>
    <x v="13"/>
    <s v="EF263"/>
    <n v="823"/>
    <n v="829"/>
    <n v="0"/>
  </r>
  <r>
    <n v="11"/>
    <x v="11"/>
    <s v="AN413"/>
    <n v="834"/>
    <n v="845"/>
    <n v="1"/>
  </r>
  <r>
    <n v="8"/>
    <x v="10"/>
    <s v="LE288"/>
    <n v="842"/>
    <n v="846"/>
    <n v="1"/>
  </r>
  <r>
    <n v="13"/>
    <x v="7"/>
    <s v="LM661"/>
    <n v="855"/>
    <n v="864"/>
    <n v="1"/>
  </r>
  <r>
    <n v="7"/>
    <x v="1"/>
    <s v="CO649"/>
    <n v="862"/>
    <n v="877"/>
    <n v="1"/>
  </r>
  <r>
    <n v="7"/>
    <x v="11"/>
    <s v="GB981"/>
    <n v="869"/>
    <n v="877"/>
    <n v="0"/>
  </r>
  <r>
    <n v="9"/>
    <x v="11"/>
    <s v="HF358"/>
    <n v="878"/>
    <n v="889"/>
    <n v="1"/>
  </r>
  <r>
    <n v="6"/>
    <x v="10"/>
    <s v="LA734"/>
    <n v="884"/>
    <n v="890"/>
    <n v="1"/>
  </r>
  <r>
    <n v="14"/>
    <x v="8"/>
    <s v="LL684"/>
    <n v="898"/>
    <n v="904"/>
    <n v="1"/>
  </r>
  <r>
    <n v="14"/>
    <x v="2"/>
    <s v="EG251"/>
    <n v="912"/>
    <n v="922"/>
    <n v="1"/>
  </r>
  <r>
    <n v="7"/>
    <x v="4"/>
    <s v="NH488"/>
    <n v="919"/>
    <n v="929"/>
    <n v="1"/>
  </r>
  <r>
    <n v="11"/>
    <x v="10"/>
    <s v="LF545"/>
    <n v="930"/>
    <n v="931"/>
    <n v="1"/>
  </r>
  <r>
    <n v="11"/>
    <x v="12"/>
    <s v="GB137"/>
    <n v="941"/>
    <n v="944"/>
    <n v="1"/>
  </r>
  <r>
    <n v="11"/>
    <x v="3"/>
    <s v="PB847"/>
    <n v="952"/>
    <n v="954"/>
    <n v="1"/>
  </r>
  <r>
    <n v="12"/>
    <x v="3"/>
    <s v="GH559"/>
    <n v="964"/>
    <n v="966"/>
    <n v="1"/>
  </r>
  <r>
    <n v="3"/>
    <x v="5"/>
    <s v="FP317"/>
    <n v="967"/>
    <n v="981"/>
    <n v="1"/>
  </r>
  <r>
    <n v="3"/>
    <x v="8"/>
    <s v="BM762"/>
    <n v="970"/>
    <n v="981"/>
    <n v="0"/>
  </r>
  <r>
    <n v="12"/>
    <x v="3"/>
    <s v="FJ667"/>
    <n v="982"/>
    <n v="984"/>
    <n v="1"/>
  </r>
  <r>
    <n v="7"/>
    <x v="14"/>
    <s v="FA471"/>
    <n v="989"/>
    <n v="997"/>
    <n v="1"/>
  </r>
  <r>
    <n v="10"/>
    <x v="6"/>
    <s v="OO730"/>
    <n v="999"/>
    <n v="1011"/>
    <n v="1"/>
  </r>
  <r>
    <n v="2"/>
    <x v="5"/>
    <s v="NM466"/>
    <n v="1001"/>
    <n v="1011"/>
    <n v="0"/>
  </r>
  <r>
    <n v="14"/>
    <x v="11"/>
    <s v="LN234"/>
    <n v="1015"/>
    <n v="1026"/>
    <n v="1"/>
  </r>
  <r>
    <n v="9"/>
    <x v="2"/>
    <s v="NK798"/>
    <n v="1024"/>
    <n v="1036"/>
    <n v="1"/>
  </r>
  <r>
    <n v="2"/>
    <x v="5"/>
    <s v="DH531"/>
    <n v="1026"/>
    <n v="1036"/>
    <n v="0"/>
  </r>
  <r>
    <n v="11"/>
    <x v="12"/>
    <s v="IC460"/>
    <n v="1037"/>
    <n v="1040"/>
    <n v="1"/>
  </r>
  <r>
    <n v="2"/>
    <x v="10"/>
    <s v="BA678"/>
    <n v="1039"/>
    <n v="1041"/>
    <n v="1"/>
  </r>
  <r>
    <n v="14"/>
    <x v="12"/>
    <s v="GE131"/>
    <n v="1053"/>
    <n v="1056"/>
    <n v="1"/>
  </r>
  <r>
    <n v="6"/>
    <x v="8"/>
    <s v="PA306"/>
    <n v="1059"/>
    <n v="1065"/>
    <n v="1"/>
  </r>
  <r>
    <n v="5"/>
    <x v="5"/>
    <s v="EL879"/>
    <n v="1064"/>
    <n v="1079"/>
    <n v="1"/>
  </r>
  <r>
    <n v="2"/>
    <x v="14"/>
    <s v="EL963"/>
    <n v="1066"/>
    <n v="1079"/>
    <n v="0"/>
  </r>
  <r>
    <n v="10"/>
    <x v="9"/>
    <s v="NK460"/>
    <n v="1076"/>
    <n v="1094"/>
    <n v="1"/>
  </r>
  <r>
    <n v="3"/>
    <x v="9"/>
    <s v="GM330"/>
    <n v="1079"/>
    <n v="1094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n v="5"/>
    <s v="NN792"/>
    <n v="3"/>
    <n v="8"/>
    <n v="1"/>
    <x v="0"/>
  </r>
  <r>
    <n v="13"/>
    <s v="FO434"/>
    <n v="15"/>
    <n v="28"/>
    <n v="1"/>
    <x v="1"/>
  </r>
  <r>
    <n v="10"/>
    <s v="GN103"/>
    <n v="16"/>
    <n v="28"/>
    <n v="0"/>
    <x v="2"/>
  </r>
  <r>
    <n v="2"/>
    <s v="EA828"/>
    <n v="23"/>
    <n v="30"/>
    <n v="1"/>
    <x v="3"/>
  </r>
  <r>
    <n v="7"/>
    <s v="FN819"/>
    <n v="33"/>
    <n v="40"/>
    <n v="1"/>
    <x v="4"/>
  </r>
  <r>
    <n v="14"/>
    <s v="CI708"/>
    <n v="42"/>
    <n v="56"/>
    <n v="1"/>
    <x v="5"/>
  </r>
  <r>
    <n v="10"/>
    <s v="KP566"/>
    <n v="46"/>
    <n v="56"/>
    <n v="0"/>
    <x v="6"/>
  </r>
  <r>
    <n v="7"/>
    <s v="DB255"/>
    <n v="50"/>
    <n v="56"/>
    <n v="0"/>
    <x v="7"/>
  </r>
  <r>
    <n v="2"/>
    <s v="DE239"/>
    <n v="53"/>
    <n v="58"/>
    <n v="1"/>
    <x v="8"/>
  </r>
  <r>
    <n v="12"/>
    <s v="HL821"/>
    <n v="60"/>
    <n v="72"/>
    <n v="1"/>
    <x v="9"/>
  </r>
  <r>
    <n v="12"/>
    <s v="CG489"/>
    <n v="71"/>
    <n v="84"/>
    <n v="1"/>
    <x v="10"/>
  </r>
  <r>
    <n v="14"/>
    <s v="BD204"/>
    <n v="86"/>
    <n v="100"/>
    <n v="1"/>
    <x v="11"/>
  </r>
  <r>
    <n v="9"/>
    <s v="KJ360"/>
    <n v="97"/>
    <n v="109"/>
    <n v="1"/>
    <x v="12"/>
  </r>
  <r>
    <n v="6"/>
    <s v="BH265"/>
    <n v="100"/>
    <n v="109"/>
    <n v="0"/>
    <x v="13"/>
  </r>
  <r>
    <n v="7"/>
    <s v="KI293"/>
    <n v="101"/>
    <n v="109"/>
    <n v="0"/>
    <x v="14"/>
  </r>
  <r>
    <n v="7"/>
    <s v="EH963"/>
    <n v="112"/>
    <n v="119"/>
    <n v="1"/>
    <x v="15"/>
  </r>
  <r>
    <n v="2"/>
    <s v="DP909"/>
    <n v="114"/>
    <n v="121"/>
    <n v="1"/>
    <x v="16"/>
  </r>
  <r>
    <n v="10"/>
    <s v="MD193"/>
    <n v="123"/>
    <n v="133"/>
    <n v="1"/>
    <x v="17"/>
  </r>
  <r>
    <n v="13"/>
    <s v="CC204"/>
    <n v="125"/>
    <n v="133"/>
    <n v="0"/>
    <x v="18"/>
  </r>
  <r>
    <n v="14"/>
    <s v="IB453"/>
    <n v="138"/>
    <n v="152"/>
    <n v="1"/>
    <x v="19"/>
  </r>
  <r>
    <n v="15"/>
    <s v="NE867"/>
    <n v="148"/>
    <n v="167"/>
    <n v="1"/>
    <x v="20"/>
  </r>
  <r>
    <n v="9"/>
    <s v="HP605"/>
    <n v="154"/>
    <n v="167"/>
    <n v="0"/>
    <x v="21"/>
  </r>
  <r>
    <n v="6"/>
    <s v="BM696"/>
    <n v="159"/>
    <n v="167"/>
    <n v="0"/>
    <x v="22"/>
  </r>
  <r>
    <n v="13"/>
    <s v="NH320"/>
    <n v="172"/>
    <n v="185"/>
    <n v="1"/>
    <x v="23"/>
  </r>
  <r>
    <n v="1"/>
    <s v="LJ560"/>
    <n v="183"/>
    <n v="186"/>
    <n v="1"/>
    <x v="24"/>
  </r>
  <r>
    <n v="6"/>
    <s v="KE961"/>
    <n v="193"/>
    <n v="199"/>
    <n v="1"/>
    <x v="25"/>
  </r>
  <r>
    <n v="12"/>
    <s v="DA206"/>
    <n v="204"/>
    <n v="216"/>
    <n v="1"/>
    <x v="26"/>
  </r>
  <r>
    <n v="9"/>
    <s v="BF559"/>
    <n v="208"/>
    <n v="216"/>
    <n v="0"/>
    <x v="27"/>
  </r>
  <r>
    <n v="1"/>
    <s v="AE964"/>
    <n v="212"/>
    <n v="217"/>
    <n v="1"/>
    <x v="28"/>
  </r>
  <r>
    <n v="11"/>
    <s v="AK592"/>
    <n v="214"/>
    <n v="228"/>
    <n v="1"/>
    <x v="29"/>
  </r>
  <r>
    <n v="2"/>
    <s v="GH547"/>
    <n v="221"/>
    <n v="228"/>
    <n v="0"/>
    <x v="30"/>
  </r>
  <r>
    <n v="14"/>
    <s v="HE739"/>
    <n v="232"/>
    <n v="246"/>
    <n v="1"/>
    <x v="31"/>
  </r>
  <r>
    <n v="3"/>
    <s v="JP960"/>
    <n v="238"/>
    <n v="246"/>
    <n v="0"/>
    <x v="32"/>
  </r>
  <r>
    <n v="5"/>
    <s v="EL406"/>
    <n v="249"/>
    <n v="254"/>
    <n v="1"/>
    <x v="33"/>
  </r>
  <r>
    <n v="9"/>
    <s v="NO341"/>
    <n v="254"/>
    <n v="263"/>
    <n v="1"/>
    <x v="34"/>
  </r>
  <r>
    <n v="5"/>
    <s v="HA988"/>
    <n v="263"/>
    <n v="268"/>
    <n v="1"/>
    <x v="35"/>
  </r>
  <r>
    <n v="4"/>
    <s v="BD855"/>
    <n v="274"/>
    <n v="278"/>
    <n v="1"/>
    <x v="11"/>
  </r>
  <r>
    <n v="5"/>
    <s v="AC254"/>
    <n v="289"/>
    <n v="294"/>
    <n v="1"/>
    <x v="36"/>
  </r>
  <r>
    <n v="1"/>
    <s v="EB508"/>
    <n v="301"/>
    <n v="302"/>
    <n v="1"/>
    <x v="37"/>
  </r>
  <r>
    <n v="5"/>
    <s v="CJ207"/>
    <n v="303"/>
    <n v="308"/>
    <n v="1"/>
    <x v="38"/>
  </r>
  <r>
    <n v="11"/>
    <s v="MI932"/>
    <n v="314"/>
    <n v="325"/>
    <n v="1"/>
    <x v="39"/>
  </r>
  <r>
    <n v="3"/>
    <s v="KK643"/>
    <n v="316"/>
    <n v="325"/>
    <n v="0"/>
    <x v="40"/>
  </r>
  <r>
    <n v="13"/>
    <s v="MN131"/>
    <n v="322"/>
    <n v="338"/>
    <n v="1"/>
    <x v="41"/>
  </r>
  <r>
    <n v="11"/>
    <s v="GL291"/>
    <n v="326"/>
    <n v="338"/>
    <n v="0"/>
    <x v="42"/>
  </r>
  <r>
    <n v="10"/>
    <s v="DA512"/>
    <n v="333"/>
    <n v="348"/>
    <n v="1"/>
    <x v="26"/>
  </r>
  <r>
    <n v="6"/>
    <s v="MK572"/>
    <n v="341"/>
    <n v="348"/>
    <n v="0"/>
    <x v="43"/>
  </r>
  <r>
    <n v="14"/>
    <s v="NM404"/>
    <n v="344"/>
    <n v="362"/>
    <n v="1"/>
    <x v="44"/>
  </r>
  <r>
    <n v="13"/>
    <s v="JM414"/>
    <n v="351"/>
    <n v="362"/>
    <n v="0"/>
    <x v="45"/>
  </r>
  <r>
    <n v="11"/>
    <s v="BA749"/>
    <n v="366"/>
    <n v="377"/>
    <n v="1"/>
    <x v="46"/>
  </r>
  <r>
    <n v="8"/>
    <s v="DE678"/>
    <n v="377"/>
    <n v="385"/>
    <n v="1"/>
    <x v="8"/>
  </r>
  <r>
    <n v="10"/>
    <s v="AG504"/>
    <n v="383"/>
    <n v="395"/>
    <n v="1"/>
    <x v="47"/>
  </r>
  <r>
    <n v="12"/>
    <s v="FC803"/>
    <n v="386"/>
    <n v="395"/>
    <n v="0"/>
    <x v="48"/>
  </r>
  <r>
    <n v="11"/>
    <s v="DE822"/>
    <n v="399"/>
    <n v="410"/>
    <n v="1"/>
    <x v="8"/>
  </r>
  <r>
    <n v="12"/>
    <s v="PJ152"/>
    <n v="414"/>
    <n v="426"/>
    <n v="1"/>
    <x v="49"/>
  </r>
  <r>
    <n v="13"/>
    <s v="GK857"/>
    <n v="415"/>
    <n v="426"/>
    <n v="0"/>
    <x v="50"/>
  </r>
  <r>
    <n v="7"/>
    <s v="BO596"/>
    <n v="430"/>
    <n v="437"/>
    <n v="1"/>
    <x v="51"/>
  </r>
  <r>
    <n v="10"/>
    <s v="KK488"/>
    <n v="444"/>
    <n v="454"/>
    <n v="1"/>
    <x v="40"/>
  </r>
  <r>
    <n v="1"/>
    <s v="AI420"/>
    <n v="451"/>
    <n v="455"/>
    <n v="1"/>
    <x v="52"/>
  </r>
  <r>
    <n v="5"/>
    <s v="KJ759"/>
    <n v="458"/>
    <n v="463"/>
    <n v="1"/>
    <x v="12"/>
  </r>
  <r>
    <n v="1"/>
    <s v="DL542"/>
    <n v="464"/>
    <n v="465"/>
    <n v="1"/>
    <x v="53"/>
  </r>
  <r>
    <n v="12"/>
    <s v="JI840"/>
    <n v="467"/>
    <n v="479"/>
    <n v="1"/>
    <x v="54"/>
  </r>
  <r>
    <n v="14"/>
    <s v="KK476"/>
    <n v="482"/>
    <n v="496"/>
    <n v="1"/>
    <x v="40"/>
  </r>
  <r>
    <n v="9"/>
    <s v="HP302"/>
    <n v="485"/>
    <n v="496"/>
    <n v="0"/>
    <x v="21"/>
  </r>
  <r>
    <n v="11"/>
    <s v="FI172"/>
    <n v="493"/>
    <n v="507"/>
    <n v="1"/>
    <x v="55"/>
  </r>
  <r>
    <n v="15"/>
    <s v="NM428"/>
    <n v="498"/>
    <n v="507"/>
    <n v="0"/>
    <x v="44"/>
  </r>
  <r>
    <n v="4"/>
    <s v="PM455"/>
    <n v="500"/>
    <n v="507"/>
    <n v="0"/>
    <x v="56"/>
  </r>
  <r>
    <n v="9"/>
    <s v="JM637"/>
    <n v="514"/>
    <n v="523"/>
    <n v="1"/>
    <x v="45"/>
  </r>
  <r>
    <n v="7"/>
    <s v="PK319"/>
    <n v="521"/>
    <n v="530"/>
    <n v="1"/>
    <x v="57"/>
  </r>
  <r>
    <n v="6"/>
    <s v="PM491"/>
    <n v="535"/>
    <n v="541"/>
    <n v="1"/>
    <x v="56"/>
  </r>
  <r>
    <n v="12"/>
    <s v="BC831"/>
    <n v="546"/>
    <n v="558"/>
    <n v="1"/>
    <x v="58"/>
  </r>
  <r>
    <n v="4"/>
    <s v="OJ247"/>
    <n v="548"/>
    <n v="558"/>
    <n v="0"/>
    <x v="59"/>
  </r>
  <r>
    <n v="15"/>
    <s v="EH892"/>
    <n v="559"/>
    <n v="574"/>
    <n v="1"/>
    <x v="15"/>
  </r>
  <r>
    <n v="3"/>
    <s v="JN904"/>
    <n v="563"/>
    <n v="574"/>
    <n v="0"/>
    <x v="60"/>
  </r>
  <r>
    <n v="12"/>
    <s v="KI291"/>
    <n v="566"/>
    <n v="574"/>
    <n v="0"/>
    <x v="14"/>
  </r>
  <r>
    <n v="7"/>
    <s v="MF590"/>
    <n v="568"/>
    <n v="574"/>
    <n v="0"/>
    <x v="61"/>
  </r>
  <r>
    <n v="7"/>
    <s v="LN225"/>
    <n v="581"/>
    <n v="588"/>
    <n v="1"/>
    <x v="62"/>
  </r>
  <r>
    <n v="12"/>
    <s v="CN589"/>
    <n v="584"/>
    <n v="600"/>
    <n v="1"/>
    <x v="63"/>
  </r>
  <r>
    <n v="9"/>
    <s v="JM352"/>
    <n v="593"/>
    <n v="600"/>
    <n v="0"/>
    <x v="45"/>
  </r>
  <r>
    <n v="3"/>
    <s v="AA425"/>
    <n v="606"/>
    <n v="609"/>
    <n v="1"/>
    <x v="64"/>
  </r>
  <r>
    <n v="2"/>
    <s v="OI629"/>
    <n v="613"/>
    <n v="615"/>
    <n v="1"/>
    <x v="65"/>
  </r>
  <r>
    <n v="4"/>
    <s v="HA731"/>
    <n v="626"/>
    <n v="630"/>
    <n v="1"/>
    <x v="35"/>
  </r>
  <r>
    <n v="12"/>
    <s v="GA781"/>
    <n v="630"/>
    <n v="642"/>
    <n v="1"/>
    <x v="66"/>
  </r>
  <r>
    <n v="8"/>
    <s v="LM755"/>
    <n v="637"/>
    <n v="650"/>
    <n v="1"/>
    <x v="67"/>
  </r>
  <r>
    <n v="12"/>
    <s v="AE347"/>
    <n v="640"/>
    <n v="650"/>
    <n v="0"/>
    <x v="28"/>
  </r>
  <r>
    <n v="11"/>
    <s v="GF313"/>
    <n v="644"/>
    <n v="650"/>
    <n v="0"/>
    <x v="68"/>
  </r>
  <r>
    <n v="1"/>
    <s v="EF961"/>
    <n v="651"/>
    <n v="652"/>
    <n v="1"/>
    <x v="69"/>
  </r>
  <r>
    <n v="9"/>
    <s v="PO926"/>
    <n v="654"/>
    <n v="663"/>
    <n v="1"/>
    <x v="70"/>
  </r>
  <r>
    <n v="4"/>
    <s v="NH234"/>
    <n v="655"/>
    <n v="663"/>
    <n v="0"/>
    <x v="23"/>
  </r>
  <r>
    <n v="3"/>
    <s v="AG864"/>
    <n v="669"/>
    <n v="672"/>
    <n v="1"/>
    <x v="47"/>
  </r>
  <r>
    <n v="12"/>
    <s v="DM336"/>
    <n v="674"/>
    <n v="686"/>
    <n v="1"/>
    <x v="71"/>
  </r>
  <r>
    <n v="9"/>
    <s v="LM392"/>
    <n v="678"/>
    <n v="686"/>
    <n v="0"/>
    <x v="67"/>
  </r>
  <r>
    <n v="4"/>
    <s v="EH559"/>
    <n v="683"/>
    <n v="690"/>
    <n v="1"/>
    <x v="15"/>
  </r>
  <r>
    <n v="8"/>
    <s v="HC465"/>
    <n v="689"/>
    <n v="698"/>
    <n v="1"/>
    <x v="72"/>
  </r>
  <r>
    <n v="14"/>
    <s v="BL246"/>
    <n v="697"/>
    <n v="712"/>
    <n v="1"/>
    <x v="73"/>
  </r>
  <r>
    <n v="11"/>
    <s v="FG771"/>
    <n v="712"/>
    <n v="723"/>
    <n v="1"/>
    <x v="74"/>
  </r>
  <r>
    <n v="1"/>
    <s v="IC327"/>
    <n v="713"/>
    <n v="723"/>
    <n v="0"/>
    <x v="75"/>
  </r>
  <r>
    <n v="15"/>
    <s v="JK843"/>
    <n v="727"/>
    <n v="742"/>
    <n v="1"/>
    <x v="76"/>
  </r>
  <r>
    <n v="7"/>
    <s v="CL393"/>
    <n v="733"/>
    <n v="742"/>
    <n v="0"/>
    <x v="77"/>
  </r>
  <r>
    <n v="11"/>
    <s v="NP226"/>
    <n v="740"/>
    <n v="753"/>
    <n v="1"/>
    <x v="78"/>
  </r>
  <r>
    <n v="11"/>
    <s v="PI710"/>
    <n v="750"/>
    <n v="764"/>
    <n v="1"/>
    <x v="79"/>
  </r>
  <r>
    <n v="6"/>
    <s v="GA435"/>
    <n v="755"/>
    <n v="764"/>
    <n v="0"/>
    <x v="66"/>
  </r>
  <r>
    <n v="7"/>
    <s v="AH451"/>
    <n v="768"/>
    <n v="775"/>
    <n v="1"/>
    <x v="80"/>
  </r>
  <r>
    <n v="9"/>
    <s v="IJ379"/>
    <n v="770"/>
    <n v="784"/>
    <n v="1"/>
    <x v="81"/>
  </r>
  <r>
    <n v="11"/>
    <s v="CC791"/>
    <n v="779"/>
    <n v="795"/>
    <n v="1"/>
    <x v="18"/>
  </r>
  <r>
    <n v="3"/>
    <s v="AF135"/>
    <n v="787"/>
    <n v="795"/>
    <n v="0"/>
    <x v="82"/>
  </r>
  <r>
    <n v="6"/>
    <s v="MN872"/>
    <n v="788"/>
    <n v="795"/>
    <n v="0"/>
    <x v="41"/>
  </r>
  <r>
    <n v="9"/>
    <s v="LP599"/>
    <n v="798"/>
    <n v="807"/>
    <n v="1"/>
    <x v="83"/>
  </r>
  <r>
    <n v="11"/>
    <s v="OD829"/>
    <n v="800"/>
    <n v="807"/>
    <n v="0"/>
    <x v="84"/>
  </r>
  <r>
    <n v="12"/>
    <s v="KN305"/>
    <n v="806"/>
    <n v="819"/>
    <n v="1"/>
    <x v="85"/>
  </r>
  <r>
    <n v="14"/>
    <s v="AH528"/>
    <n v="808"/>
    <n v="819"/>
    <n v="0"/>
    <x v="80"/>
  </r>
  <r>
    <n v="2"/>
    <s v="CA524"/>
    <n v="812"/>
    <n v="819"/>
    <n v="0"/>
    <x v="86"/>
  </r>
  <r>
    <n v="8"/>
    <s v="EP925"/>
    <n v="821"/>
    <n v="829"/>
    <n v="1"/>
    <x v="87"/>
  </r>
  <r>
    <n v="4"/>
    <s v="EF263"/>
    <n v="823"/>
    <n v="829"/>
    <n v="0"/>
    <x v="69"/>
  </r>
  <r>
    <n v="11"/>
    <s v="AN413"/>
    <n v="834"/>
    <n v="845"/>
    <n v="1"/>
    <x v="88"/>
  </r>
  <r>
    <n v="1"/>
    <s v="LE288"/>
    <n v="842"/>
    <n v="846"/>
    <n v="1"/>
    <x v="89"/>
  </r>
  <r>
    <n v="9"/>
    <s v="LM661"/>
    <n v="855"/>
    <n v="864"/>
    <n v="1"/>
    <x v="67"/>
  </r>
  <r>
    <n v="13"/>
    <s v="CO649"/>
    <n v="862"/>
    <n v="877"/>
    <n v="1"/>
    <x v="90"/>
  </r>
  <r>
    <n v="11"/>
    <s v="GB981"/>
    <n v="869"/>
    <n v="877"/>
    <n v="0"/>
    <x v="91"/>
  </r>
  <r>
    <n v="11"/>
    <s v="HF358"/>
    <n v="878"/>
    <n v="889"/>
    <n v="1"/>
    <x v="92"/>
  </r>
  <r>
    <n v="1"/>
    <s v="LA734"/>
    <n v="884"/>
    <n v="890"/>
    <n v="1"/>
    <x v="93"/>
  </r>
  <r>
    <n v="6"/>
    <s v="LL684"/>
    <n v="898"/>
    <n v="904"/>
    <n v="1"/>
    <x v="94"/>
  </r>
  <r>
    <n v="10"/>
    <s v="EG251"/>
    <n v="912"/>
    <n v="922"/>
    <n v="1"/>
    <x v="95"/>
  </r>
  <r>
    <n v="7"/>
    <s v="NH488"/>
    <n v="919"/>
    <n v="929"/>
    <n v="1"/>
    <x v="23"/>
  </r>
  <r>
    <n v="1"/>
    <s v="LF545"/>
    <n v="930"/>
    <n v="931"/>
    <n v="1"/>
    <x v="96"/>
  </r>
  <r>
    <n v="3"/>
    <s v="GB137"/>
    <n v="941"/>
    <n v="944"/>
    <n v="1"/>
    <x v="91"/>
  </r>
  <r>
    <n v="2"/>
    <s v="PB847"/>
    <n v="952"/>
    <n v="954"/>
    <n v="1"/>
    <x v="97"/>
  </r>
  <r>
    <n v="2"/>
    <s v="GH559"/>
    <n v="964"/>
    <n v="966"/>
    <n v="1"/>
    <x v="30"/>
  </r>
  <r>
    <n v="14"/>
    <s v="FP317"/>
    <n v="967"/>
    <n v="981"/>
    <n v="1"/>
    <x v="98"/>
  </r>
  <r>
    <n v="6"/>
    <s v="BM762"/>
    <n v="970"/>
    <n v="981"/>
    <n v="0"/>
    <x v="22"/>
  </r>
  <r>
    <n v="2"/>
    <s v="FJ667"/>
    <n v="982"/>
    <n v="984"/>
    <n v="1"/>
    <x v="99"/>
  </r>
  <r>
    <n v="8"/>
    <s v="FA471"/>
    <n v="989"/>
    <n v="997"/>
    <n v="1"/>
    <x v="100"/>
  </r>
  <r>
    <n v="12"/>
    <s v="OO730"/>
    <n v="999"/>
    <n v="1011"/>
    <n v="1"/>
    <x v="101"/>
  </r>
  <r>
    <n v="14"/>
    <s v="NM466"/>
    <n v="1001"/>
    <n v="1011"/>
    <n v="0"/>
    <x v="44"/>
  </r>
  <r>
    <n v="11"/>
    <s v="LN234"/>
    <n v="1015"/>
    <n v="1026"/>
    <n v="1"/>
    <x v="62"/>
  </r>
  <r>
    <n v="10"/>
    <s v="NK798"/>
    <n v="1024"/>
    <n v="1036"/>
    <n v="1"/>
    <x v="102"/>
  </r>
  <r>
    <n v="14"/>
    <s v="DH531"/>
    <n v="1026"/>
    <n v="1036"/>
    <n v="0"/>
    <x v="103"/>
  </r>
  <r>
    <n v="3"/>
    <s v="IC460"/>
    <n v="1037"/>
    <n v="1040"/>
    <n v="1"/>
    <x v="75"/>
  </r>
  <r>
    <n v="1"/>
    <s v="BA678"/>
    <n v="1039"/>
    <n v="1041"/>
    <n v="1"/>
    <x v="46"/>
  </r>
  <r>
    <n v="3"/>
    <s v="GE131"/>
    <n v="1053"/>
    <n v="1056"/>
    <n v="1"/>
    <x v="104"/>
  </r>
  <r>
    <n v="6"/>
    <s v="PA306"/>
    <n v="1059"/>
    <n v="1065"/>
    <n v="1"/>
    <x v="105"/>
  </r>
  <r>
    <n v="14"/>
    <s v="EL879"/>
    <n v="1064"/>
    <n v="1079"/>
    <n v="1"/>
    <x v="33"/>
  </r>
  <r>
    <n v="8"/>
    <s v="EL963"/>
    <n v="1066"/>
    <n v="1079"/>
    <n v="0"/>
    <x v="33"/>
  </r>
  <r>
    <n v="15"/>
    <s v="NK460"/>
    <n v="1076"/>
    <n v="1094"/>
    <n v="1"/>
    <x v="102"/>
  </r>
  <r>
    <n v="15"/>
    <s v="GM330"/>
    <n v="1079"/>
    <n v="1094"/>
    <n v="0"/>
    <x v="10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1"/>
  </r>
  <r>
    <x v="11"/>
  </r>
  <r>
    <x v="11"/>
  </r>
  <r>
    <x v="11"/>
  </r>
  <r>
    <x v="11"/>
  </r>
  <r>
    <x v="11"/>
  </r>
  <r>
    <x v="11"/>
  </r>
  <r>
    <x v="11"/>
  </r>
  <r>
    <x v="12"/>
  </r>
  <r>
    <x v="12"/>
  </r>
  <r>
    <x v="12"/>
  </r>
  <r>
    <x v="12"/>
  </r>
  <r>
    <x v="12"/>
  </r>
  <r>
    <x v="12"/>
  </r>
  <r>
    <x v="12"/>
  </r>
  <r>
    <x v="12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4"/>
  </r>
  <r>
    <x v="14"/>
  </r>
  <r>
    <x v="14"/>
  </r>
  <r>
    <x v="14"/>
  </r>
  <r>
    <x v="14"/>
  </r>
  <r>
    <x v="14"/>
  </r>
  <r>
    <x v="14"/>
  </r>
  <r>
    <x v="15"/>
  </r>
  <r>
    <x v="15"/>
  </r>
  <r>
    <x v="15"/>
  </r>
  <r>
    <x v="15"/>
  </r>
  <r>
    <x v="15"/>
  </r>
  <r>
    <x v="16"/>
  </r>
  <r>
    <x v="16"/>
  </r>
  <r>
    <x v="16"/>
  </r>
  <r>
    <x v="16"/>
  </r>
  <r>
    <x v="16"/>
  </r>
  <r>
    <x v="16"/>
  </r>
  <r>
    <x v="16"/>
  </r>
  <r>
    <x v="16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0549BE-6AF8-4E11-B651-C2F42BDE4C30}" name="Tabela przestawna3" cacheId="1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M21:N129" firstHeaderRow="1" firstDataRow="1" firstDataCol="1"/>
  <pivotFields count="6">
    <pivotField showAll="0"/>
    <pivotField dataField="1" showAll="0"/>
    <pivotField showAll="0"/>
    <pivotField showAll="0"/>
    <pivotField showAll="0"/>
    <pivotField axis="axisRow" showAll="0">
      <items count="108">
        <item x="64"/>
        <item x="36"/>
        <item x="28"/>
        <item x="82"/>
        <item x="47"/>
        <item x="80"/>
        <item x="52"/>
        <item x="29"/>
        <item x="88"/>
        <item x="46"/>
        <item x="58"/>
        <item x="11"/>
        <item x="27"/>
        <item x="13"/>
        <item x="73"/>
        <item x="22"/>
        <item x="51"/>
        <item x="86"/>
        <item x="18"/>
        <item x="10"/>
        <item x="5"/>
        <item x="38"/>
        <item x="77"/>
        <item x="63"/>
        <item x="90"/>
        <item x="26"/>
        <item x="7"/>
        <item x="8"/>
        <item x="103"/>
        <item x="53"/>
        <item x="71"/>
        <item x="16"/>
        <item x="3"/>
        <item x="37"/>
        <item x="69"/>
        <item x="95"/>
        <item x="15"/>
        <item x="33"/>
        <item x="87"/>
        <item x="100"/>
        <item x="48"/>
        <item x="74"/>
        <item x="55"/>
        <item x="99"/>
        <item x="4"/>
        <item x="1"/>
        <item x="98"/>
        <item x="66"/>
        <item x="91"/>
        <item x="104"/>
        <item x="68"/>
        <item x="30"/>
        <item x="50"/>
        <item x="42"/>
        <item x="106"/>
        <item x="2"/>
        <item x="35"/>
        <item x="72"/>
        <item x="31"/>
        <item x="92"/>
        <item x="9"/>
        <item x="21"/>
        <item x="19"/>
        <item x="75"/>
        <item x="81"/>
        <item x="54"/>
        <item x="76"/>
        <item x="45"/>
        <item x="60"/>
        <item x="32"/>
        <item x="25"/>
        <item x="14"/>
        <item x="12"/>
        <item x="40"/>
        <item x="85"/>
        <item x="6"/>
        <item x="93"/>
        <item x="89"/>
        <item x="96"/>
        <item x="24"/>
        <item x="94"/>
        <item x="67"/>
        <item x="62"/>
        <item x="83"/>
        <item x="17"/>
        <item x="61"/>
        <item x="39"/>
        <item x="43"/>
        <item x="41"/>
        <item x="20"/>
        <item x="23"/>
        <item x="102"/>
        <item x="44"/>
        <item x="0"/>
        <item x="34"/>
        <item x="78"/>
        <item x="84"/>
        <item x="65"/>
        <item x="59"/>
        <item x="101"/>
        <item x="105"/>
        <item x="97"/>
        <item x="79"/>
        <item x="49"/>
        <item x="57"/>
        <item x="56"/>
        <item x="70"/>
        <item t="default"/>
      </items>
    </pivotField>
  </pivotFields>
  <rowFields count="1">
    <field x="5"/>
  </rowFields>
  <rowItems count="10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 t="grand">
      <x/>
    </i>
  </rowItems>
  <colItems count="1">
    <i/>
  </colItems>
  <dataFields count="1">
    <dataField name="Liczba z nr rej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8059B9-9D41-4E88-A607-4E682A59F198}" name="Tabela przestawna1" cacheId="0" applyNumberFormats="0" applyBorderFormats="0" applyFontFormats="0" applyPatternFormats="0" applyAlignmentFormats="0" applyWidthHeightFormats="1" dataCaption="Wartości" updatedVersion="7" minRefreshableVersion="3" useAutoFormatting="1" rowGrandTotals="0" colGrandTotals="0" itemPrintTitles="1" createdVersion="7" indent="0" outline="1" outlineData="1" multipleFieldFilters="0" rowHeaderCaption="czas programu">
  <location ref="M3:N18" firstHeaderRow="1" firstDataRow="1" firstDataCol="1"/>
  <pivotFields count="6">
    <pivotField showAll="0"/>
    <pivotField axis="axisRow" dataField="1" showAll="0">
      <items count="16">
        <item x="10"/>
        <item x="3"/>
        <item x="12"/>
        <item x="13"/>
        <item x="0"/>
        <item x="8"/>
        <item x="4"/>
        <item x="14"/>
        <item x="7"/>
        <item x="2"/>
        <item x="11"/>
        <item x="6"/>
        <item x="1"/>
        <item x="5"/>
        <item x="9"/>
        <item t="default"/>
      </items>
    </pivotField>
    <pivotField showAll="0"/>
    <pivotField showAll="0"/>
    <pivotField showAll="0"/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dataFields count="1">
    <dataField name="liczba klientow" fld="1" subtotal="count" baseField="1" baseItem="0"/>
  </dataFields>
  <formats count="5">
    <format dxfId="6">
      <pivotArea type="all" dataOnly="0" outline="0" fieldPosition="0"/>
    </format>
    <format dxfId="5">
      <pivotArea outline="0" collapsedLevelsAreSubtotals="1" fieldPosition="0"/>
    </format>
    <format dxfId="4">
      <pivotArea field="1" type="button" dataOnly="0" labelOnly="1" outline="0" axis="axisRow" fieldPosition="0"/>
    </format>
    <format dxfId="3">
      <pivotArea dataOnly="0" labelOnly="1" fieldPosition="0">
        <references count="1">
          <reference field="1" count="0"/>
        </references>
      </pivotArea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6D30C7-71AD-4433-BE57-CC4F991526D0}" name="Tabela przestawna4" cacheId="2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2" rowHeaderCaption="godzina">
  <location ref="S35:T54" firstHeaderRow="1" firstDataRow="1" firstDataCol="1"/>
  <pivotFields count="1">
    <pivotField axis="axisRow" dataField="1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liczba osob" fld="0" subtotal="count" baseField="0" baseItem="0"/>
  </dataFields>
  <formats count="4">
    <format dxfId="10">
      <pivotArea field="0" type="button" dataOnly="0" labelOnly="1" outline="0" axis="axisRow" fieldPosition="0"/>
    </format>
    <format dxfId="9">
      <pivotArea dataOnly="0" labelOnly="1" outline="0" axis="axisValues" fieldPosition="0"/>
    </format>
    <format dxfId="8">
      <pivotArea collapsedLevelsAreSubtotals="1" fieldPosition="0">
        <references count="1">
          <reference field="0" count="0"/>
        </references>
      </pivotArea>
    </format>
    <format dxfId="7">
      <pivotArea dataOnly="0" labelOnly="1" fieldPosition="0">
        <references count="1">
          <reference field="0" count="0"/>
        </references>
      </pivotArea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B3EE2A26-EF4B-4D1A-887D-134DFDA053AC}" autoFormatId="16" applyNumberFormats="0" applyBorderFormats="0" applyFontFormats="0" applyPatternFormats="0" applyAlignmentFormats="0" applyWidthHeightFormats="0">
  <queryTableRefresh nextId="17" unboundColumnsRight="8">
    <queryTableFields count="11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13" dataBound="0" tableColumnId="13"/>
      <queryTableField id="14" dataBound="0" tableColumnId="14"/>
      <queryTableField id="15" dataBound="0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31FF3-77DC-4046-B0D5-1D6E75CDAE65}" name="myjnia" displayName="myjnia" ref="A1:K145" tableType="queryTable" totalsRowShown="0">
  <autoFilter ref="A1:K145" xr:uid="{BF531FF3-77DC-4046-B0D5-1D6E75CDAE65}"/>
  <tableColumns count="11">
    <tableColumn id="1" xr3:uid="{8D4E4DC8-3C58-4DF8-8EAC-02D0922ED793}" uniqueName="1" name="po ilu min od poprz" queryTableFieldId="1"/>
    <tableColumn id="2" xr3:uid="{EB2AF7F6-10A6-4518-9902-09A22B9B5D51}" uniqueName="2" name="czas programu" queryTableFieldId="2"/>
    <tableColumn id="3" xr3:uid="{C919E945-DD62-48D4-ACE9-9564DDF198FB}" uniqueName="3" name="nr rej" queryTableFieldId="3" dataDxfId="1"/>
    <tableColumn id="4" xr3:uid="{61CC5D6D-1456-48AA-B61E-830F152E93BC}" uniqueName="4" name="ile po otwarciu" queryTableFieldId="4"/>
    <tableColumn id="5" xr3:uid="{9EABCEA6-BD8B-492A-9F30-0DE49690CDDC}" uniqueName="5" name="o ktorej się konczy" queryTableFieldId="5"/>
    <tableColumn id="6" xr3:uid="{8BE08D3D-FA0F-4AF4-8996-189CAA269F58}" uniqueName="6" name="czy umyl" queryTableFieldId="6"/>
    <tableColumn id="7" xr3:uid="{48BD9F7A-1570-4D94-B34B-420BA178F6E2}" uniqueName="7" name="miasto" queryTableFieldId="7">
      <calculatedColumnFormula>LEFT(myjnia[[#This Row],[nr rej]], 2)</calculatedColumnFormula>
    </tableColumn>
    <tableColumn id="13" xr3:uid="{FEB76FE6-9AE5-49FE-B4D7-305393458821}" uniqueName="13" name="czas" queryTableFieldId="13"/>
    <tableColumn id="14" xr3:uid="{5A72AB62-263D-4E4E-994B-FA958F197AEA}" uniqueName="14" name="czy przed 20" queryTableFieldId="14" dataDxfId="0"/>
    <tableColumn id="15" xr3:uid="{FD44A9C9-9B04-4E35-A9A4-BFC713C0E8DD}" uniqueName="15" name="godzina " queryTableFieldId="15">
      <calculatedColumnFormula>HOUR(myjnia[[#This Row],[czas]])</calculatedColumnFormula>
    </tableColumn>
    <tableColumn id="16" xr3:uid="{F0F6ECA3-D982-4B12-A7D2-9E5206DA4930}" uniqueName="16" name="czy jedna po drugiej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C278-ABA6-44AB-8E45-128E9DAB70ED}">
  <dimension ref="A1:W145"/>
  <sheetViews>
    <sheetView tabSelected="1" topLeftCell="I49" zoomScale="55" zoomScaleNormal="55" workbookViewId="0">
      <selection activeCell="S57" sqref="S57:S62"/>
    </sheetView>
  </sheetViews>
  <sheetFormatPr defaultRowHeight="14.5" x14ac:dyDescent="0.35"/>
  <cols>
    <col min="1" max="3" width="10.54296875" bestFit="1" customWidth="1"/>
    <col min="4" max="4" width="18.6328125" customWidth="1"/>
    <col min="5" max="5" width="20.26953125" customWidth="1"/>
    <col min="6" max="6" width="36.36328125" customWidth="1"/>
    <col min="8" max="9" width="43.1796875" customWidth="1"/>
    <col min="13" max="13" width="16.54296875" bestFit="1" customWidth="1"/>
    <col min="14" max="14" width="12.08984375" bestFit="1" customWidth="1"/>
    <col min="19" max="19" width="18.90625" bestFit="1" customWidth="1"/>
    <col min="20" max="20" width="14.81640625" bestFit="1" customWidth="1"/>
  </cols>
  <sheetData>
    <row r="1" spans="1:14" x14ac:dyDescent="0.35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154</v>
      </c>
      <c r="H1" t="s">
        <v>267</v>
      </c>
      <c r="I1" t="s">
        <v>269</v>
      </c>
      <c r="J1" t="s">
        <v>272</v>
      </c>
      <c r="K1" t="s">
        <v>277</v>
      </c>
    </row>
    <row r="2" spans="1:14" x14ac:dyDescent="0.35">
      <c r="A2">
        <v>3</v>
      </c>
      <c r="B2">
        <v>5</v>
      </c>
      <c r="C2" s="1" t="s">
        <v>0</v>
      </c>
      <c r="D2">
        <f>myjnia[[#This Row],[po ilu min od poprz]]</f>
        <v>3</v>
      </c>
      <c r="E2">
        <f>myjnia[[#This Row],[ile po otwarciu]]+myjnia[[#This Row],[czas programu]]</f>
        <v>8</v>
      </c>
      <c r="F2">
        <v>1</v>
      </c>
      <c r="G2" t="str">
        <f>LEFT(myjnia[[#This Row],[nr rej]], 2)</f>
        <v>NN</v>
      </c>
      <c r="H2" s="9">
        <f>TIME(6, 0, 0)+TIME(0, myjnia[[#This Row],[ile po otwarciu]], 0)</f>
        <v>0.25208333333333333</v>
      </c>
      <c r="I2" s="1">
        <v>1</v>
      </c>
      <c r="J2">
        <f>HOUR(myjnia[[#This Row],[czas]])</f>
        <v>6</v>
      </c>
      <c r="K2">
        <v>0</v>
      </c>
      <c r="M2" s="8" t="s">
        <v>153</v>
      </c>
      <c r="N2" s="8"/>
    </row>
    <row r="3" spans="1:14" x14ac:dyDescent="0.35">
      <c r="A3">
        <v>12</v>
      </c>
      <c r="B3">
        <v>13</v>
      </c>
      <c r="C3" s="1" t="s">
        <v>1</v>
      </c>
      <c r="D3">
        <f>D2+myjnia[[#This Row],[po ilu min od poprz]]</f>
        <v>15</v>
      </c>
      <c r="E3">
        <f>IF(myjnia[[#This Row],[ile po otwarciu]]+5 &lt;E2, E2, myjnia[[#This Row],[ile po otwarciu]]+myjnia[[#This Row],[czas programu]])</f>
        <v>28</v>
      </c>
      <c r="F3">
        <f>IF(myjnia[[#This Row],[o ktorej się konczy]]&lt;&gt;E2, 1, 0)</f>
        <v>1</v>
      </c>
      <c r="G3" t="str">
        <f>LEFT(myjnia[[#This Row],[nr rej]], 2)</f>
        <v>FO</v>
      </c>
      <c r="H3" s="9">
        <f>H2+TIME(0,  myjnia[[#This Row],[po ilu min od poprz]],  0)</f>
        <v>0.26041666666666669</v>
      </c>
      <c r="I3" s="1">
        <v>1</v>
      </c>
      <c r="J3">
        <f>HOUR(myjnia[[#This Row],[czas]])</f>
        <v>6</v>
      </c>
      <c r="K3">
        <f>IF(myjnia[[#This Row],[czy umyl]]= 0, K2+1, 0)</f>
        <v>0</v>
      </c>
      <c r="M3" s="5" t="s">
        <v>145</v>
      </c>
      <c r="N3" s="5" t="s">
        <v>152</v>
      </c>
    </row>
    <row r="4" spans="1:14" x14ac:dyDescent="0.35">
      <c r="A4">
        <v>1</v>
      </c>
      <c r="B4">
        <v>10</v>
      </c>
      <c r="C4" s="1" t="s">
        <v>2</v>
      </c>
      <c r="D4">
        <f>D3+myjnia[[#This Row],[po ilu min od poprz]]</f>
        <v>16</v>
      </c>
      <c r="E4">
        <f>IF(myjnia[[#This Row],[ile po otwarciu]]+5 &lt;E3, E3, MAX(E3, myjnia[[#This Row],[ile po otwarciu]])+myjnia[[#This Row],[czas programu]])</f>
        <v>28</v>
      </c>
      <c r="F4">
        <f>IF(myjnia[[#This Row],[o ktorej się konczy]]&lt;&gt;E3, 1, 0)</f>
        <v>0</v>
      </c>
      <c r="G4" t="str">
        <f>LEFT(myjnia[[#This Row],[nr rej]], 2)</f>
        <v>GN</v>
      </c>
      <c r="H4" s="9">
        <f>H3+TIME(0,  myjnia[[#This Row],[po ilu min od poprz]],  0)</f>
        <v>0.26111111111111113</v>
      </c>
      <c r="I4" s="1">
        <v>1</v>
      </c>
      <c r="J4">
        <f>HOUR(myjnia[[#This Row],[czas]])</f>
        <v>6</v>
      </c>
      <c r="K4">
        <f>IF(myjnia[[#This Row],[czy umyl]]= 0, K3+1, 0)</f>
        <v>1</v>
      </c>
      <c r="M4" s="6">
        <v>1</v>
      </c>
      <c r="N4" s="7">
        <v>11</v>
      </c>
    </row>
    <row r="5" spans="1:14" x14ac:dyDescent="0.35">
      <c r="A5">
        <v>7</v>
      </c>
      <c r="B5">
        <v>2</v>
      </c>
      <c r="C5" s="1" t="s">
        <v>3</v>
      </c>
      <c r="D5">
        <f>D4+myjnia[[#This Row],[po ilu min od poprz]]</f>
        <v>23</v>
      </c>
      <c r="E5">
        <f>IF(myjnia[[#This Row],[ile po otwarciu]]+5 &lt;E4, E4, MAX(E4, myjnia[[#This Row],[ile po otwarciu]])+myjnia[[#This Row],[czas programu]])</f>
        <v>30</v>
      </c>
      <c r="F5">
        <f>IF(myjnia[[#This Row],[o ktorej się konczy]]&lt;&gt;E4, 1, 0)</f>
        <v>1</v>
      </c>
      <c r="G5" t="str">
        <f>LEFT(myjnia[[#This Row],[nr rej]], 2)</f>
        <v>EA</v>
      </c>
      <c r="H5" s="9">
        <f>H4+TIME(0,  myjnia[[#This Row],[po ilu min od poprz]],  0)</f>
        <v>0.26597222222222222</v>
      </c>
      <c r="I5" s="1">
        <v>1</v>
      </c>
      <c r="J5">
        <f>HOUR(myjnia[[#This Row],[czas]])</f>
        <v>6</v>
      </c>
      <c r="K5">
        <f>IF(myjnia[[#This Row],[czy umyl]]= 0, K4+1, 0)</f>
        <v>0</v>
      </c>
      <c r="M5" s="6">
        <v>2</v>
      </c>
      <c r="N5" s="7">
        <v>9</v>
      </c>
    </row>
    <row r="6" spans="1:14" x14ac:dyDescent="0.35">
      <c r="A6">
        <v>10</v>
      </c>
      <c r="B6">
        <v>7</v>
      </c>
      <c r="C6" s="1" t="s">
        <v>4</v>
      </c>
      <c r="D6">
        <f>D5+myjnia[[#This Row],[po ilu min od poprz]]</f>
        <v>33</v>
      </c>
      <c r="E6">
        <f>IF(myjnia[[#This Row],[ile po otwarciu]]+5 &lt;E5, E5, MAX(E5, myjnia[[#This Row],[ile po otwarciu]])+myjnia[[#This Row],[czas programu]])</f>
        <v>40</v>
      </c>
      <c r="F6">
        <f>IF(myjnia[[#This Row],[o ktorej się konczy]]&lt;&gt;E5, 1, 0)</f>
        <v>1</v>
      </c>
      <c r="G6" t="str">
        <f>LEFT(myjnia[[#This Row],[nr rej]], 2)</f>
        <v>FN</v>
      </c>
      <c r="H6" s="9">
        <f>H5+TIME(0,  myjnia[[#This Row],[po ilu min od poprz]],  0)</f>
        <v>0.27291666666666664</v>
      </c>
      <c r="I6" s="1">
        <v>1</v>
      </c>
      <c r="J6">
        <f>HOUR(myjnia[[#This Row],[czas]])</f>
        <v>6</v>
      </c>
      <c r="K6">
        <f>IF(myjnia[[#This Row],[czy umyl]]= 0, K5+1, 0)</f>
        <v>0</v>
      </c>
      <c r="M6" s="6">
        <v>3</v>
      </c>
      <c r="N6" s="7">
        <v>9</v>
      </c>
    </row>
    <row r="7" spans="1:14" x14ac:dyDescent="0.35">
      <c r="A7">
        <v>9</v>
      </c>
      <c r="B7">
        <v>14</v>
      </c>
      <c r="C7" s="1" t="s">
        <v>5</v>
      </c>
      <c r="D7">
        <f>D6+myjnia[[#This Row],[po ilu min od poprz]]</f>
        <v>42</v>
      </c>
      <c r="E7">
        <f>IF(myjnia[[#This Row],[ile po otwarciu]]+5 &lt;E6, E6, MAX(E6, myjnia[[#This Row],[ile po otwarciu]])+myjnia[[#This Row],[czas programu]])</f>
        <v>56</v>
      </c>
      <c r="F7">
        <f>IF(myjnia[[#This Row],[o ktorej się konczy]]&lt;&gt;E6, 1, 0)</f>
        <v>1</v>
      </c>
      <c r="G7" t="str">
        <f>LEFT(myjnia[[#This Row],[nr rej]], 2)</f>
        <v>CI</v>
      </c>
      <c r="H7" s="9">
        <f>H6+TIME(0,  myjnia[[#This Row],[po ilu min od poprz]],  0)</f>
        <v>0.27916666666666662</v>
      </c>
      <c r="I7" s="1">
        <v>1</v>
      </c>
      <c r="J7">
        <f>HOUR(myjnia[[#This Row],[czas]])</f>
        <v>6</v>
      </c>
      <c r="K7">
        <f>IF(myjnia[[#This Row],[czy umyl]]= 0, K6+1, 0)</f>
        <v>0</v>
      </c>
      <c r="M7" s="6">
        <v>4</v>
      </c>
      <c r="N7" s="7">
        <v>7</v>
      </c>
    </row>
    <row r="8" spans="1:14" x14ac:dyDescent="0.35">
      <c r="A8">
        <v>4</v>
      </c>
      <c r="B8">
        <v>10</v>
      </c>
      <c r="C8" s="1" t="s">
        <v>6</v>
      </c>
      <c r="D8">
        <f>D7+myjnia[[#This Row],[po ilu min od poprz]]</f>
        <v>46</v>
      </c>
      <c r="E8">
        <f>IF(myjnia[[#This Row],[ile po otwarciu]]+5 &lt;E7, E7, MAX(E7, myjnia[[#This Row],[ile po otwarciu]])+myjnia[[#This Row],[czas programu]])</f>
        <v>56</v>
      </c>
      <c r="F8">
        <f>IF(myjnia[[#This Row],[o ktorej się konczy]]&lt;&gt;E7, 1, 0)</f>
        <v>0</v>
      </c>
      <c r="G8" t="str">
        <f>LEFT(myjnia[[#This Row],[nr rej]], 2)</f>
        <v>KP</v>
      </c>
      <c r="H8" s="9">
        <f>H7+TIME(0,  myjnia[[#This Row],[po ilu min od poprz]],  0)</f>
        <v>0.28194444444444439</v>
      </c>
      <c r="I8" s="1">
        <v>1</v>
      </c>
      <c r="J8">
        <f>HOUR(myjnia[[#This Row],[czas]])</f>
        <v>6</v>
      </c>
      <c r="K8">
        <f>IF(myjnia[[#This Row],[czy umyl]]= 0, K7+1, 0)</f>
        <v>1</v>
      </c>
      <c r="M8" s="6">
        <v>5</v>
      </c>
      <c r="N8" s="7">
        <v>6</v>
      </c>
    </row>
    <row r="9" spans="1:14" x14ac:dyDescent="0.35">
      <c r="A9">
        <v>4</v>
      </c>
      <c r="B9">
        <v>7</v>
      </c>
      <c r="C9" s="1" t="s">
        <v>7</v>
      </c>
      <c r="D9">
        <f>D8+myjnia[[#This Row],[po ilu min od poprz]]</f>
        <v>50</v>
      </c>
      <c r="E9">
        <f>IF(myjnia[[#This Row],[ile po otwarciu]]+5 &lt;E8, E8, MAX(E8, myjnia[[#This Row],[ile po otwarciu]])+myjnia[[#This Row],[czas programu]])</f>
        <v>56</v>
      </c>
      <c r="F9">
        <f>IF(myjnia[[#This Row],[o ktorej się konczy]]&lt;&gt;E8, 1, 0)</f>
        <v>0</v>
      </c>
      <c r="G9" t="str">
        <f>LEFT(myjnia[[#This Row],[nr rej]], 2)</f>
        <v>DB</v>
      </c>
      <c r="H9" s="9">
        <f>H8+TIME(0,  myjnia[[#This Row],[po ilu min od poprz]],  0)</f>
        <v>0.28472222222222215</v>
      </c>
      <c r="I9" s="1">
        <v>1</v>
      </c>
      <c r="J9">
        <f>HOUR(myjnia[[#This Row],[czas]])</f>
        <v>6</v>
      </c>
      <c r="K9">
        <f>IF(myjnia[[#This Row],[czy umyl]]= 0, K8+1, 0)</f>
        <v>2</v>
      </c>
      <c r="M9" s="6">
        <v>6</v>
      </c>
      <c r="N9" s="7">
        <v>10</v>
      </c>
    </row>
    <row r="10" spans="1:14" x14ac:dyDescent="0.35">
      <c r="A10">
        <v>3</v>
      </c>
      <c r="B10">
        <v>2</v>
      </c>
      <c r="C10" s="1" t="s">
        <v>8</v>
      </c>
      <c r="D10">
        <f>D9+myjnia[[#This Row],[po ilu min od poprz]]</f>
        <v>53</v>
      </c>
      <c r="E10">
        <f>IF(myjnia[[#This Row],[ile po otwarciu]]+5 &lt;E9, E9, MAX(E9, myjnia[[#This Row],[ile po otwarciu]])+myjnia[[#This Row],[czas programu]])</f>
        <v>58</v>
      </c>
      <c r="F10">
        <f>IF(myjnia[[#This Row],[o ktorej się konczy]]&lt;&gt;E9, 1, 0)</f>
        <v>1</v>
      </c>
      <c r="G10" t="str">
        <f>LEFT(myjnia[[#This Row],[nr rej]], 2)</f>
        <v>DE</v>
      </c>
      <c r="H10" s="9">
        <f>H9+TIME(0,  myjnia[[#This Row],[po ilu min od poprz]],  0)</f>
        <v>0.28680555555555548</v>
      </c>
      <c r="I10" s="1">
        <v>1</v>
      </c>
      <c r="J10">
        <f>HOUR(myjnia[[#This Row],[czas]])</f>
        <v>6</v>
      </c>
      <c r="K10">
        <f>IF(myjnia[[#This Row],[czy umyl]]= 0, K9+1, 0)</f>
        <v>0</v>
      </c>
      <c r="M10" s="6">
        <v>7</v>
      </c>
      <c r="N10" s="7">
        <v>11</v>
      </c>
    </row>
    <row r="11" spans="1:14" x14ac:dyDescent="0.35">
      <c r="A11">
        <v>7</v>
      </c>
      <c r="B11">
        <v>12</v>
      </c>
      <c r="C11" s="1" t="s">
        <v>9</v>
      </c>
      <c r="D11">
        <f>D10+myjnia[[#This Row],[po ilu min od poprz]]</f>
        <v>60</v>
      </c>
      <c r="E11">
        <f>IF(myjnia[[#This Row],[ile po otwarciu]]+5 &lt;E10, E10, MAX(E10, myjnia[[#This Row],[ile po otwarciu]])+myjnia[[#This Row],[czas programu]])</f>
        <v>72</v>
      </c>
      <c r="F11">
        <f>IF(myjnia[[#This Row],[o ktorej się konczy]]&lt;&gt;E10, 1, 0)</f>
        <v>1</v>
      </c>
      <c r="G11" t="str">
        <f>LEFT(myjnia[[#This Row],[nr rej]], 2)</f>
        <v>HL</v>
      </c>
      <c r="H11" s="9">
        <f>H10+TIME(0,  myjnia[[#This Row],[po ilu min od poprz]],  0)</f>
        <v>0.29166666666666657</v>
      </c>
      <c r="I11" s="1">
        <v>1</v>
      </c>
      <c r="J11">
        <f>HOUR(myjnia[[#This Row],[czas]])</f>
        <v>7</v>
      </c>
      <c r="K11">
        <f>IF(myjnia[[#This Row],[czy umyl]]= 0, K10+1, 0)</f>
        <v>0</v>
      </c>
      <c r="M11" s="6">
        <v>8</v>
      </c>
      <c r="N11" s="7">
        <v>6</v>
      </c>
    </row>
    <row r="12" spans="1:14" x14ac:dyDescent="0.35">
      <c r="A12">
        <v>11</v>
      </c>
      <c r="B12">
        <v>12</v>
      </c>
      <c r="C12" s="1" t="s">
        <v>10</v>
      </c>
      <c r="D12">
        <f>D11+myjnia[[#This Row],[po ilu min od poprz]]</f>
        <v>71</v>
      </c>
      <c r="E12">
        <f>IF(myjnia[[#This Row],[ile po otwarciu]]+5 &lt;E11, E11, MAX(E11, myjnia[[#This Row],[ile po otwarciu]])+myjnia[[#This Row],[czas programu]])</f>
        <v>84</v>
      </c>
      <c r="F12">
        <f>IF(myjnia[[#This Row],[o ktorej się konczy]]&lt;&gt;E11, 1, 0)</f>
        <v>1</v>
      </c>
      <c r="G12" t="str">
        <f>LEFT(myjnia[[#This Row],[nr rej]], 2)</f>
        <v>CG</v>
      </c>
      <c r="H12" s="9">
        <f>H11+TIME(0,  myjnia[[#This Row],[po ilu min od poprz]],  0)</f>
        <v>0.29930555555555544</v>
      </c>
      <c r="I12" s="1">
        <v>1</v>
      </c>
      <c r="J12">
        <f>HOUR(myjnia[[#This Row],[czas]])</f>
        <v>7</v>
      </c>
      <c r="K12">
        <f>IF(myjnia[[#This Row],[czy umyl]]= 0, K11+1, 0)</f>
        <v>0</v>
      </c>
      <c r="M12" s="6">
        <v>9</v>
      </c>
      <c r="N12" s="7">
        <v>12</v>
      </c>
    </row>
    <row r="13" spans="1:14" x14ac:dyDescent="0.35">
      <c r="A13">
        <v>15</v>
      </c>
      <c r="B13">
        <v>14</v>
      </c>
      <c r="C13" s="1" t="s">
        <v>11</v>
      </c>
      <c r="D13">
        <f>D12+myjnia[[#This Row],[po ilu min od poprz]]</f>
        <v>86</v>
      </c>
      <c r="E13">
        <f>IF(myjnia[[#This Row],[ile po otwarciu]]+5 &lt;E12, E12, MAX(E12, myjnia[[#This Row],[ile po otwarciu]])+myjnia[[#This Row],[czas programu]])</f>
        <v>100</v>
      </c>
      <c r="F13">
        <f>IF(myjnia[[#This Row],[o ktorej się konczy]]&lt;&gt;E12, 1, 0)</f>
        <v>1</v>
      </c>
      <c r="G13" t="str">
        <f>LEFT(myjnia[[#This Row],[nr rej]], 2)</f>
        <v>BD</v>
      </c>
      <c r="H13" s="9">
        <f>H12+TIME(0,  myjnia[[#This Row],[po ilu min od poprz]],  0)</f>
        <v>0.30972222222222212</v>
      </c>
      <c r="I13" s="1">
        <v>1</v>
      </c>
      <c r="J13">
        <f>HOUR(myjnia[[#This Row],[czas]])</f>
        <v>7</v>
      </c>
      <c r="K13">
        <f>IF(myjnia[[#This Row],[czy umyl]]= 0, K12+1, 0)</f>
        <v>0</v>
      </c>
      <c r="M13" s="6">
        <v>10</v>
      </c>
      <c r="N13" s="7">
        <v>8</v>
      </c>
    </row>
    <row r="14" spans="1:14" x14ac:dyDescent="0.35">
      <c r="A14">
        <v>11</v>
      </c>
      <c r="B14">
        <v>9</v>
      </c>
      <c r="C14" s="1" t="s">
        <v>12</v>
      </c>
      <c r="D14">
        <f>D13+myjnia[[#This Row],[po ilu min od poprz]]</f>
        <v>97</v>
      </c>
      <c r="E14">
        <f>IF(myjnia[[#This Row],[ile po otwarciu]]+5 &lt;E13, E13, MAX(E13, myjnia[[#This Row],[ile po otwarciu]])+myjnia[[#This Row],[czas programu]])</f>
        <v>109</v>
      </c>
      <c r="F14">
        <f>IF(myjnia[[#This Row],[o ktorej się konczy]]&lt;&gt;E13, 1, 0)</f>
        <v>1</v>
      </c>
      <c r="G14" t="str">
        <f>LEFT(myjnia[[#This Row],[nr rej]], 2)</f>
        <v>KJ</v>
      </c>
      <c r="H14" s="9">
        <f>H13+TIME(0,  myjnia[[#This Row],[po ilu min od poprz]],  0)</f>
        <v>0.31736111111111098</v>
      </c>
      <c r="I14" s="1">
        <v>1</v>
      </c>
      <c r="J14">
        <f>HOUR(myjnia[[#This Row],[czas]])</f>
        <v>7</v>
      </c>
      <c r="K14">
        <f>IF(myjnia[[#This Row],[czy umyl]]= 0, K13+1, 0)</f>
        <v>0</v>
      </c>
      <c r="M14" s="6">
        <v>11</v>
      </c>
      <c r="N14" s="7">
        <v>16</v>
      </c>
    </row>
    <row r="15" spans="1:14" x14ac:dyDescent="0.35">
      <c r="A15">
        <v>3</v>
      </c>
      <c r="B15">
        <v>6</v>
      </c>
      <c r="C15" s="1" t="s">
        <v>13</v>
      </c>
      <c r="D15">
        <f>D14+myjnia[[#This Row],[po ilu min od poprz]]</f>
        <v>100</v>
      </c>
      <c r="E15">
        <f>IF(myjnia[[#This Row],[ile po otwarciu]]+5 &lt;E14, E14, MAX(E14, myjnia[[#This Row],[ile po otwarciu]])+myjnia[[#This Row],[czas programu]])</f>
        <v>109</v>
      </c>
      <c r="F15">
        <f>IF(myjnia[[#This Row],[o ktorej się konczy]]&lt;&gt;E14, 1, 0)</f>
        <v>0</v>
      </c>
      <c r="G15" t="str">
        <f>LEFT(myjnia[[#This Row],[nr rej]], 2)</f>
        <v>BH</v>
      </c>
      <c r="H15" s="9">
        <f>H14+TIME(0,  myjnia[[#This Row],[po ilu min od poprz]],  0)</f>
        <v>0.31944444444444431</v>
      </c>
      <c r="I15" s="1">
        <v>1</v>
      </c>
      <c r="J15">
        <f>HOUR(myjnia[[#This Row],[czas]])</f>
        <v>7</v>
      </c>
      <c r="K15">
        <f>IF(myjnia[[#This Row],[czy umyl]]= 0, K14+1, 0)</f>
        <v>1</v>
      </c>
      <c r="M15" s="6">
        <v>12</v>
      </c>
      <c r="N15" s="7">
        <v>14</v>
      </c>
    </row>
    <row r="16" spans="1:14" x14ac:dyDescent="0.35">
      <c r="A16">
        <v>1</v>
      </c>
      <c r="B16">
        <v>7</v>
      </c>
      <c r="C16" s="1" t="s">
        <v>14</v>
      </c>
      <c r="D16">
        <f>D15+myjnia[[#This Row],[po ilu min od poprz]]</f>
        <v>101</v>
      </c>
      <c r="E16">
        <f>IF(myjnia[[#This Row],[ile po otwarciu]]+5 &lt;E15, E15, MAX(E15, myjnia[[#This Row],[ile po otwarciu]])+myjnia[[#This Row],[czas programu]])</f>
        <v>109</v>
      </c>
      <c r="F16">
        <f>IF(myjnia[[#This Row],[o ktorej się konczy]]&lt;&gt;E15, 1, 0)</f>
        <v>0</v>
      </c>
      <c r="G16" t="str">
        <f>LEFT(myjnia[[#This Row],[nr rej]], 2)</f>
        <v>KI</v>
      </c>
      <c r="H16" s="9">
        <f>H15+TIME(0,  myjnia[[#This Row],[po ilu min od poprz]],  0)</f>
        <v>0.32013888888888875</v>
      </c>
      <c r="I16" s="1">
        <v>1</v>
      </c>
      <c r="J16">
        <f>HOUR(myjnia[[#This Row],[czas]])</f>
        <v>7</v>
      </c>
      <c r="K16">
        <f>IF(myjnia[[#This Row],[czy umyl]]= 0, K15+1, 0)</f>
        <v>2</v>
      </c>
      <c r="M16" s="6">
        <v>13</v>
      </c>
      <c r="N16" s="7">
        <v>7</v>
      </c>
    </row>
    <row r="17" spans="1:19" x14ac:dyDescent="0.35">
      <c r="A17">
        <v>11</v>
      </c>
      <c r="B17">
        <v>7</v>
      </c>
      <c r="C17" s="1" t="s">
        <v>15</v>
      </c>
      <c r="D17">
        <f>D16+myjnia[[#This Row],[po ilu min od poprz]]</f>
        <v>112</v>
      </c>
      <c r="E17">
        <f>IF(myjnia[[#This Row],[ile po otwarciu]]+5 &lt;E16, E16, MAX(E16, myjnia[[#This Row],[ile po otwarciu]])+myjnia[[#This Row],[czas programu]])</f>
        <v>119</v>
      </c>
      <c r="F17">
        <f>IF(myjnia[[#This Row],[o ktorej się konczy]]&lt;&gt;E16, 1, 0)</f>
        <v>1</v>
      </c>
      <c r="G17" t="str">
        <f>LEFT(myjnia[[#This Row],[nr rej]], 2)</f>
        <v>EH</v>
      </c>
      <c r="H17" s="9">
        <f>H16+TIME(0,  myjnia[[#This Row],[po ilu min od poprz]],  0)</f>
        <v>0.32777777777777761</v>
      </c>
      <c r="I17" s="1">
        <v>1</v>
      </c>
      <c r="J17">
        <f>HOUR(myjnia[[#This Row],[czas]])</f>
        <v>7</v>
      </c>
      <c r="K17">
        <f>IF(myjnia[[#This Row],[czy umyl]]= 0, K16+1, 0)</f>
        <v>0</v>
      </c>
      <c r="M17" s="6">
        <v>14</v>
      </c>
      <c r="N17" s="7">
        <v>12</v>
      </c>
    </row>
    <row r="18" spans="1:19" x14ac:dyDescent="0.35">
      <c r="A18">
        <v>2</v>
      </c>
      <c r="B18">
        <v>2</v>
      </c>
      <c r="C18" s="1" t="s">
        <v>16</v>
      </c>
      <c r="D18">
        <f>D17+myjnia[[#This Row],[po ilu min od poprz]]</f>
        <v>114</v>
      </c>
      <c r="E18">
        <f>IF(myjnia[[#This Row],[ile po otwarciu]]+5 &lt;E17, E17, MAX(E17, myjnia[[#This Row],[ile po otwarciu]])+myjnia[[#This Row],[czas programu]])</f>
        <v>121</v>
      </c>
      <c r="F18">
        <f>IF(myjnia[[#This Row],[o ktorej się konczy]]&lt;&gt;E17, 1, 0)</f>
        <v>1</v>
      </c>
      <c r="G18" t="str">
        <f>LEFT(myjnia[[#This Row],[nr rej]], 2)</f>
        <v>DP</v>
      </c>
      <c r="H18" s="9">
        <f>H17+TIME(0,  myjnia[[#This Row],[po ilu min od poprz]],  0)</f>
        <v>0.3291666666666665</v>
      </c>
      <c r="I18" s="1">
        <v>1</v>
      </c>
      <c r="J18">
        <f>HOUR(myjnia[[#This Row],[czas]])</f>
        <v>7</v>
      </c>
      <c r="K18">
        <f>IF(myjnia[[#This Row],[czy umyl]]= 0, K17+1, 0)</f>
        <v>0</v>
      </c>
      <c r="M18" s="6">
        <v>15</v>
      </c>
      <c r="N18" s="7">
        <v>6</v>
      </c>
    </row>
    <row r="19" spans="1:19" x14ac:dyDescent="0.35">
      <c r="A19">
        <v>9</v>
      </c>
      <c r="B19">
        <v>10</v>
      </c>
      <c r="C19" s="1" t="s">
        <v>17</v>
      </c>
      <c r="D19">
        <f>D18+myjnia[[#This Row],[po ilu min od poprz]]</f>
        <v>123</v>
      </c>
      <c r="E19">
        <f>IF(myjnia[[#This Row],[ile po otwarciu]]+5 &lt;E18, E18, MAX(E18, myjnia[[#This Row],[ile po otwarciu]])+myjnia[[#This Row],[czas programu]])</f>
        <v>133</v>
      </c>
      <c r="F19">
        <f>IF(myjnia[[#This Row],[o ktorej się konczy]]&lt;&gt;E18, 1, 0)</f>
        <v>1</v>
      </c>
      <c r="G19" t="str">
        <f>LEFT(myjnia[[#This Row],[nr rej]], 2)</f>
        <v>MD</v>
      </c>
      <c r="H19" s="9">
        <f>H18+TIME(0,  myjnia[[#This Row],[po ilu min od poprz]],  0)</f>
        <v>0.33541666666666647</v>
      </c>
      <c r="I19" s="1">
        <v>1</v>
      </c>
      <c r="J19">
        <f>HOUR(myjnia[[#This Row],[czas]])</f>
        <v>8</v>
      </c>
      <c r="K19">
        <f>IF(myjnia[[#This Row],[czy umyl]]= 0, K18+1, 0)</f>
        <v>0</v>
      </c>
    </row>
    <row r="20" spans="1:19" x14ac:dyDescent="0.35">
      <c r="A20">
        <v>2</v>
      </c>
      <c r="B20">
        <v>13</v>
      </c>
      <c r="C20" s="1" t="s">
        <v>18</v>
      </c>
      <c r="D20">
        <f>D19+myjnia[[#This Row],[po ilu min od poprz]]</f>
        <v>125</v>
      </c>
      <c r="E20">
        <f>IF(myjnia[[#This Row],[ile po otwarciu]]+5 &lt;E19, E19, MAX(E19, myjnia[[#This Row],[ile po otwarciu]])+myjnia[[#This Row],[czas programu]])</f>
        <v>133</v>
      </c>
      <c r="F20">
        <f>IF(myjnia[[#This Row],[o ktorej się konczy]]&lt;&gt;E19, 1, 0)</f>
        <v>0</v>
      </c>
      <c r="G20" t="str">
        <f>LEFT(myjnia[[#This Row],[nr rej]], 2)</f>
        <v>CC</v>
      </c>
      <c r="H20" s="9">
        <f>H19+TIME(0,  myjnia[[#This Row],[po ilu min od poprz]],  0)</f>
        <v>0.33680555555555536</v>
      </c>
      <c r="I20" s="1">
        <v>1</v>
      </c>
      <c r="J20">
        <f>HOUR(myjnia[[#This Row],[czas]])</f>
        <v>8</v>
      </c>
      <c r="K20">
        <f>IF(myjnia[[#This Row],[czy umyl]]= 0, K19+1, 0)</f>
        <v>1</v>
      </c>
      <c r="S20" s="8" t="s">
        <v>266</v>
      </c>
    </row>
    <row r="21" spans="1:19" x14ac:dyDescent="0.35">
      <c r="A21">
        <v>13</v>
      </c>
      <c r="B21">
        <v>14</v>
      </c>
      <c r="C21" s="1" t="s">
        <v>19</v>
      </c>
      <c r="D21">
        <f>D20+myjnia[[#This Row],[po ilu min od poprz]]</f>
        <v>138</v>
      </c>
      <c r="E21">
        <f>IF(myjnia[[#This Row],[ile po otwarciu]]+5 &lt;E20, E20, MAX(E20, myjnia[[#This Row],[ile po otwarciu]])+myjnia[[#This Row],[czas programu]])</f>
        <v>152</v>
      </c>
      <c r="F21">
        <f>IF(myjnia[[#This Row],[o ktorej się konczy]]&lt;&gt;E20, 1, 0)</f>
        <v>1</v>
      </c>
      <c r="G21" t="str">
        <f>LEFT(myjnia[[#This Row],[nr rej]], 2)</f>
        <v>IB</v>
      </c>
      <c r="H21" s="9">
        <f>H20+TIME(0,  myjnia[[#This Row],[po ilu min od poprz]],  0)</f>
        <v>0.34583333333333316</v>
      </c>
      <c r="I21" s="1">
        <v>1</v>
      </c>
      <c r="J21">
        <f>HOUR(myjnia[[#This Row],[czas]])</f>
        <v>8</v>
      </c>
      <c r="K21">
        <f>IF(myjnia[[#This Row],[czy umyl]]= 0, K20+1, 0)</f>
        <v>0</v>
      </c>
      <c r="M21" s="3" t="s">
        <v>150</v>
      </c>
      <c r="N21" t="s">
        <v>262</v>
      </c>
      <c r="P21" s="2" t="s">
        <v>154</v>
      </c>
      <c r="Q21" s="2" t="s">
        <v>263</v>
      </c>
      <c r="S21" s="5" t="s">
        <v>264</v>
      </c>
    </row>
    <row r="22" spans="1:19" x14ac:dyDescent="0.35">
      <c r="A22">
        <v>10</v>
      </c>
      <c r="B22">
        <v>15</v>
      </c>
      <c r="C22" s="1" t="s">
        <v>20</v>
      </c>
      <c r="D22">
        <f>D21+myjnia[[#This Row],[po ilu min od poprz]]</f>
        <v>148</v>
      </c>
      <c r="E22">
        <f>IF(myjnia[[#This Row],[ile po otwarciu]]+5 &lt;E21, E21, MAX(E21, myjnia[[#This Row],[ile po otwarciu]])+myjnia[[#This Row],[czas programu]])</f>
        <v>167</v>
      </c>
      <c r="F22">
        <f>IF(myjnia[[#This Row],[o ktorej się konczy]]&lt;&gt;E21, 1, 0)</f>
        <v>1</v>
      </c>
      <c r="G22" t="str">
        <f>LEFT(myjnia[[#This Row],[nr rej]], 2)</f>
        <v>NE</v>
      </c>
      <c r="H22" s="9">
        <f>H21+TIME(0,  myjnia[[#This Row],[po ilu min od poprz]],  0)</f>
        <v>0.35277777777777758</v>
      </c>
      <c r="I22" s="1">
        <v>1</v>
      </c>
      <c r="J22">
        <f>HOUR(myjnia[[#This Row],[czas]])</f>
        <v>8</v>
      </c>
      <c r="K22">
        <f>IF(myjnia[[#This Row],[czy umyl]]= 0, K21+1, 0)</f>
        <v>0</v>
      </c>
      <c r="M22" s="4" t="s">
        <v>155</v>
      </c>
      <c r="N22" s="1">
        <v>1</v>
      </c>
      <c r="P22" s="4" t="s">
        <v>155</v>
      </c>
      <c r="Q22" s="1">
        <v>1</v>
      </c>
      <c r="S22" s="5">
        <f>COUNTIF(Q22:Q128, 1)</f>
        <v>78</v>
      </c>
    </row>
    <row r="23" spans="1:19" x14ac:dyDescent="0.35">
      <c r="A23">
        <v>6</v>
      </c>
      <c r="B23">
        <v>9</v>
      </c>
      <c r="C23" s="1" t="s">
        <v>21</v>
      </c>
      <c r="D23">
        <f>D22+myjnia[[#This Row],[po ilu min od poprz]]</f>
        <v>154</v>
      </c>
      <c r="E23">
        <f>IF(myjnia[[#This Row],[ile po otwarciu]]+5 &lt;E22, E22, MAX(E22, myjnia[[#This Row],[ile po otwarciu]])+myjnia[[#This Row],[czas programu]])</f>
        <v>167</v>
      </c>
      <c r="F23">
        <f>IF(myjnia[[#This Row],[o ktorej się konczy]]&lt;&gt;E22, 1, 0)</f>
        <v>0</v>
      </c>
      <c r="G23" t="str">
        <f>LEFT(myjnia[[#This Row],[nr rej]], 2)</f>
        <v>HP</v>
      </c>
      <c r="H23" s="9">
        <f>H22+TIME(0,  myjnia[[#This Row],[po ilu min od poprz]],  0)</f>
        <v>0.35694444444444423</v>
      </c>
      <c r="I23" s="1">
        <v>1</v>
      </c>
      <c r="J23">
        <f>HOUR(myjnia[[#This Row],[czas]])</f>
        <v>8</v>
      </c>
      <c r="K23">
        <f>IF(myjnia[[#This Row],[czy umyl]]= 0, K22+1, 0)</f>
        <v>1</v>
      </c>
      <c r="M23" s="4" t="s">
        <v>156</v>
      </c>
      <c r="N23" s="1">
        <v>1</v>
      </c>
      <c r="P23" s="4" t="s">
        <v>156</v>
      </c>
      <c r="Q23" s="1">
        <v>1</v>
      </c>
      <c r="S23" s="5" t="s">
        <v>265</v>
      </c>
    </row>
    <row r="24" spans="1:19" x14ac:dyDescent="0.35">
      <c r="A24">
        <v>5</v>
      </c>
      <c r="B24">
        <v>6</v>
      </c>
      <c r="C24" s="1" t="s">
        <v>22</v>
      </c>
      <c r="D24">
        <f>D23+myjnia[[#This Row],[po ilu min od poprz]]</f>
        <v>159</v>
      </c>
      <c r="E24">
        <f>IF(myjnia[[#This Row],[ile po otwarciu]]+5 &lt;E23, E23, MAX(E23, myjnia[[#This Row],[ile po otwarciu]])+myjnia[[#This Row],[czas programu]])</f>
        <v>167</v>
      </c>
      <c r="F24">
        <f>IF(myjnia[[#This Row],[o ktorej się konczy]]&lt;&gt;E23, 1, 0)</f>
        <v>0</v>
      </c>
      <c r="G24" t="str">
        <f>LEFT(myjnia[[#This Row],[nr rej]], 2)</f>
        <v>BM</v>
      </c>
      <c r="H24" s="9">
        <f>H23+TIME(0,  myjnia[[#This Row],[po ilu min od poprz]],  0)</f>
        <v>0.36041666666666644</v>
      </c>
      <c r="I24" s="1">
        <v>1</v>
      </c>
      <c r="J24">
        <f>HOUR(myjnia[[#This Row],[czas]])</f>
        <v>8</v>
      </c>
      <c r="K24">
        <f>IF(myjnia[[#This Row],[czy umyl]]= 0, K23+1, 0)</f>
        <v>2</v>
      </c>
      <c r="M24" s="4" t="s">
        <v>157</v>
      </c>
      <c r="N24" s="1">
        <v>2</v>
      </c>
      <c r="P24" s="4" t="s">
        <v>157</v>
      </c>
      <c r="Q24" s="1">
        <v>2</v>
      </c>
      <c r="S24" s="5">
        <f>COUNTIF(Q22:Q128, 2)</f>
        <v>21</v>
      </c>
    </row>
    <row r="25" spans="1:19" x14ac:dyDescent="0.35">
      <c r="A25">
        <v>13</v>
      </c>
      <c r="B25">
        <v>13</v>
      </c>
      <c r="C25" s="1" t="s">
        <v>23</v>
      </c>
      <c r="D25">
        <f>D24+myjnia[[#This Row],[po ilu min od poprz]]</f>
        <v>172</v>
      </c>
      <c r="E25">
        <f>IF(myjnia[[#This Row],[ile po otwarciu]]+5 &lt;E24, E24, MAX(E24, myjnia[[#This Row],[ile po otwarciu]])+myjnia[[#This Row],[czas programu]])</f>
        <v>185</v>
      </c>
      <c r="F25">
        <f>IF(myjnia[[#This Row],[o ktorej się konczy]]&lt;&gt;E24, 1, 0)</f>
        <v>1</v>
      </c>
      <c r="G25" t="str">
        <f>LEFT(myjnia[[#This Row],[nr rej]], 2)</f>
        <v>NH</v>
      </c>
      <c r="H25" s="9">
        <f>H24+TIME(0,  myjnia[[#This Row],[po ilu min od poprz]],  0)</f>
        <v>0.36944444444444424</v>
      </c>
      <c r="I25" s="1">
        <v>1</v>
      </c>
      <c r="J25">
        <f>HOUR(myjnia[[#This Row],[czas]])</f>
        <v>8</v>
      </c>
      <c r="K25">
        <f>IF(myjnia[[#This Row],[czy umyl]]= 0, K24+1, 0)</f>
        <v>0</v>
      </c>
      <c r="M25" s="4" t="s">
        <v>158</v>
      </c>
      <c r="N25" s="1">
        <v>1</v>
      </c>
      <c r="P25" s="4" t="s">
        <v>158</v>
      </c>
      <c r="Q25" s="1">
        <v>1</v>
      </c>
    </row>
    <row r="26" spans="1:19" x14ac:dyDescent="0.35">
      <c r="A26">
        <v>11</v>
      </c>
      <c r="B26">
        <v>1</v>
      </c>
      <c r="C26" s="1" t="s">
        <v>24</v>
      </c>
      <c r="D26">
        <f>D25+myjnia[[#This Row],[po ilu min od poprz]]</f>
        <v>183</v>
      </c>
      <c r="E26">
        <f>IF(myjnia[[#This Row],[ile po otwarciu]]+5 &lt;E25, E25, MAX(E25, myjnia[[#This Row],[ile po otwarciu]])+myjnia[[#This Row],[czas programu]])</f>
        <v>186</v>
      </c>
      <c r="F26">
        <f>IF(myjnia[[#This Row],[o ktorej się konczy]]&lt;&gt;E25, 1, 0)</f>
        <v>1</v>
      </c>
      <c r="G26" t="str">
        <f>LEFT(myjnia[[#This Row],[nr rej]], 2)</f>
        <v>LJ</v>
      </c>
      <c r="H26" s="9">
        <f>H25+TIME(0,  myjnia[[#This Row],[po ilu min od poprz]],  0)</f>
        <v>0.3770833333333331</v>
      </c>
      <c r="I26" s="1">
        <v>1</v>
      </c>
      <c r="J26">
        <f>HOUR(myjnia[[#This Row],[czas]])</f>
        <v>9</v>
      </c>
      <c r="K26">
        <f>IF(myjnia[[#This Row],[czy umyl]]= 0, K25+1, 0)</f>
        <v>0</v>
      </c>
      <c r="M26" s="4" t="s">
        <v>159</v>
      </c>
      <c r="N26" s="1">
        <v>2</v>
      </c>
      <c r="P26" s="4" t="s">
        <v>159</v>
      </c>
      <c r="Q26" s="1">
        <v>2</v>
      </c>
    </row>
    <row r="27" spans="1:19" x14ac:dyDescent="0.35">
      <c r="A27">
        <v>10</v>
      </c>
      <c r="B27">
        <v>6</v>
      </c>
      <c r="C27" s="1" t="s">
        <v>25</v>
      </c>
      <c r="D27">
        <f>D26+myjnia[[#This Row],[po ilu min od poprz]]</f>
        <v>193</v>
      </c>
      <c r="E27">
        <f>IF(myjnia[[#This Row],[ile po otwarciu]]+5 &lt;E26, E26, MAX(E26, myjnia[[#This Row],[ile po otwarciu]])+myjnia[[#This Row],[czas programu]])</f>
        <v>199</v>
      </c>
      <c r="F27">
        <f>IF(myjnia[[#This Row],[o ktorej się konczy]]&lt;&gt;E26, 1, 0)</f>
        <v>1</v>
      </c>
      <c r="G27" t="str">
        <f>LEFT(myjnia[[#This Row],[nr rej]], 2)</f>
        <v>KE</v>
      </c>
      <c r="H27" s="9">
        <f>H26+TIME(0,  myjnia[[#This Row],[po ilu min od poprz]],  0)</f>
        <v>0.38402777777777752</v>
      </c>
      <c r="I27" s="1">
        <v>1</v>
      </c>
      <c r="J27">
        <f>HOUR(myjnia[[#This Row],[czas]])</f>
        <v>9</v>
      </c>
      <c r="K27">
        <f>IF(myjnia[[#This Row],[czy umyl]]= 0, K26+1, 0)</f>
        <v>0</v>
      </c>
      <c r="M27" s="4" t="s">
        <v>160</v>
      </c>
      <c r="N27" s="1">
        <v>2</v>
      </c>
      <c r="P27" s="4" t="s">
        <v>160</v>
      </c>
      <c r="Q27" s="1">
        <v>2</v>
      </c>
      <c r="S27" s="8" t="s">
        <v>270</v>
      </c>
    </row>
    <row r="28" spans="1:19" x14ac:dyDescent="0.35">
      <c r="A28">
        <v>11</v>
      </c>
      <c r="B28">
        <v>12</v>
      </c>
      <c r="C28" s="1" t="s">
        <v>26</v>
      </c>
      <c r="D28">
        <f>D27+myjnia[[#This Row],[po ilu min od poprz]]</f>
        <v>204</v>
      </c>
      <c r="E28">
        <f>IF(myjnia[[#This Row],[ile po otwarciu]]+5 &lt;E27, E27, MAX(E27, myjnia[[#This Row],[ile po otwarciu]])+myjnia[[#This Row],[czas programu]])</f>
        <v>216</v>
      </c>
      <c r="F28">
        <f>IF(myjnia[[#This Row],[o ktorej się konczy]]&lt;&gt;E27, 1, 0)</f>
        <v>1</v>
      </c>
      <c r="G28" t="str">
        <f>LEFT(myjnia[[#This Row],[nr rej]], 2)</f>
        <v>DA</v>
      </c>
      <c r="H28" s="9">
        <f>H27+TIME(0,  myjnia[[#This Row],[po ilu min od poprz]],  0)</f>
        <v>0.39166666666666639</v>
      </c>
      <c r="I28" s="1">
        <v>1</v>
      </c>
      <c r="J28">
        <f>HOUR(myjnia[[#This Row],[czas]])</f>
        <v>9</v>
      </c>
      <c r="K28">
        <f>IF(myjnia[[#This Row],[czy umyl]]= 0, K27+1, 0)</f>
        <v>0</v>
      </c>
      <c r="M28" s="4" t="s">
        <v>161</v>
      </c>
      <c r="N28" s="1">
        <v>1</v>
      </c>
      <c r="P28" s="4" t="s">
        <v>161</v>
      </c>
      <c r="Q28" s="1">
        <v>1</v>
      </c>
      <c r="S28" s="5" t="s">
        <v>271</v>
      </c>
    </row>
    <row r="29" spans="1:19" x14ac:dyDescent="0.35">
      <c r="A29">
        <v>4</v>
      </c>
      <c r="B29">
        <v>9</v>
      </c>
      <c r="C29" s="1" t="s">
        <v>27</v>
      </c>
      <c r="D29">
        <f>D28+myjnia[[#This Row],[po ilu min od poprz]]</f>
        <v>208</v>
      </c>
      <c r="E29">
        <f>IF(myjnia[[#This Row],[ile po otwarciu]]+5 &lt;E28, E28, MAX(E28, myjnia[[#This Row],[ile po otwarciu]])+myjnia[[#This Row],[czas programu]])</f>
        <v>216</v>
      </c>
      <c r="F29">
        <f>IF(myjnia[[#This Row],[o ktorej się konczy]]&lt;&gt;E28, 1, 0)</f>
        <v>0</v>
      </c>
      <c r="G29" t="str">
        <f>LEFT(myjnia[[#This Row],[nr rej]], 2)</f>
        <v>BF</v>
      </c>
      <c r="H29" s="9">
        <f>H28+TIME(0,  myjnia[[#This Row],[po ilu min od poprz]],  0)</f>
        <v>0.39444444444444415</v>
      </c>
      <c r="I29" s="1">
        <v>1</v>
      </c>
      <c r="J29">
        <f>HOUR(myjnia[[#This Row],[czas]])</f>
        <v>9</v>
      </c>
      <c r="K29">
        <f>IF(myjnia[[#This Row],[czy umyl]]= 0, K28+1, 0)</f>
        <v>1</v>
      </c>
      <c r="M29" s="4" t="s">
        <v>162</v>
      </c>
      <c r="N29" s="1">
        <v>1</v>
      </c>
      <c r="P29" s="4" t="s">
        <v>162</v>
      </c>
      <c r="Q29" s="1">
        <v>1</v>
      </c>
      <c r="S29" s="5">
        <f>SUM(myjnia[czy przed 20])</f>
        <v>114</v>
      </c>
    </row>
    <row r="30" spans="1:19" x14ac:dyDescent="0.35">
      <c r="A30">
        <v>4</v>
      </c>
      <c r="B30">
        <v>1</v>
      </c>
      <c r="C30" s="1" t="s">
        <v>28</v>
      </c>
      <c r="D30">
        <f>D29+myjnia[[#This Row],[po ilu min od poprz]]</f>
        <v>212</v>
      </c>
      <c r="E30">
        <f>IF(myjnia[[#This Row],[ile po otwarciu]]+5 &lt;E29, E29, MAX(E29, myjnia[[#This Row],[ile po otwarciu]])+myjnia[[#This Row],[czas programu]])</f>
        <v>217</v>
      </c>
      <c r="F30">
        <f>IF(myjnia[[#This Row],[o ktorej się konczy]]&lt;&gt;E29, 1, 0)</f>
        <v>1</v>
      </c>
      <c r="G30" t="str">
        <f>LEFT(myjnia[[#This Row],[nr rej]], 2)</f>
        <v>AE</v>
      </c>
      <c r="H30" s="9">
        <f>H29+TIME(0,  myjnia[[#This Row],[po ilu min od poprz]],  0)</f>
        <v>0.39722222222222192</v>
      </c>
      <c r="I30" s="1">
        <v>1</v>
      </c>
      <c r="J30">
        <f>HOUR(myjnia[[#This Row],[czas]])</f>
        <v>9</v>
      </c>
      <c r="K30">
        <f>IF(myjnia[[#This Row],[czy umyl]]= 0, K29+1, 0)</f>
        <v>0</v>
      </c>
      <c r="M30" s="4" t="s">
        <v>163</v>
      </c>
      <c r="N30" s="1">
        <v>1</v>
      </c>
      <c r="P30" s="4" t="s">
        <v>163</v>
      </c>
      <c r="Q30" s="1">
        <v>1</v>
      </c>
      <c r="S30" s="5" t="s">
        <v>268</v>
      </c>
    </row>
    <row r="31" spans="1:19" x14ac:dyDescent="0.35">
      <c r="A31">
        <v>2</v>
      </c>
      <c r="B31">
        <v>11</v>
      </c>
      <c r="C31" s="1" t="s">
        <v>29</v>
      </c>
      <c r="D31">
        <f>D30+myjnia[[#This Row],[po ilu min od poprz]]</f>
        <v>214</v>
      </c>
      <c r="E31">
        <f>IF(myjnia[[#This Row],[ile po otwarciu]]+5 &lt;E30, E30, MAX(E30, myjnia[[#This Row],[ile po otwarciu]])+myjnia[[#This Row],[czas programu]])</f>
        <v>228</v>
      </c>
      <c r="F31">
        <f>IF(myjnia[[#This Row],[o ktorej się konczy]]&lt;&gt;E30, 1, 0)</f>
        <v>1</v>
      </c>
      <c r="G31" t="str">
        <f>LEFT(myjnia[[#This Row],[nr rej]], 2)</f>
        <v>AK</v>
      </c>
      <c r="H31" s="9">
        <f>H30+TIME(0,  myjnia[[#This Row],[po ilu min od poprz]],  0)</f>
        <v>0.39861111111111081</v>
      </c>
      <c r="I31" s="1">
        <v>1</v>
      </c>
      <c r="J31">
        <f>HOUR(myjnia[[#This Row],[czas]])</f>
        <v>9</v>
      </c>
      <c r="K31">
        <f>IF(myjnia[[#This Row],[czy umyl]]= 0, K30+1, 0)</f>
        <v>0</v>
      </c>
      <c r="M31" s="4" t="s">
        <v>164</v>
      </c>
      <c r="N31" s="1">
        <v>2</v>
      </c>
      <c r="P31" s="4" t="s">
        <v>164</v>
      </c>
      <c r="Q31" s="1">
        <v>2</v>
      </c>
      <c r="S31" s="10">
        <v>0.82916666666666661</v>
      </c>
    </row>
    <row r="32" spans="1:19" x14ac:dyDescent="0.35">
      <c r="A32">
        <v>7</v>
      </c>
      <c r="B32">
        <v>2</v>
      </c>
      <c r="C32" s="1" t="s">
        <v>30</v>
      </c>
      <c r="D32">
        <f>D31+myjnia[[#This Row],[po ilu min od poprz]]</f>
        <v>221</v>
      </c>
      <c r="E32">
        <f>IF(myjnia[[#This Row],[ile po otwarciu]]+5 &lt;E31, E31, MAX(E31, myjnia[[#This Row],[ile po otwarciu]])+myjnia[[#This Row],[czas programu]])</f>
        <v>228</v>
      </c>
      <c r="F32">
        <f>IF(myjnia[[#This Row],[o ktorej się konczy]]&lt;&gt;E31, 1, 0)</f>
        <v>0</v>
      </c>
      <c r="G32" t="str">
        <f>LEFT(myjnia[[#This Row],[nr rej]], 2)</f>
        <v>GH</v>
      </c>
      <c r="H32" s="9">
        <f>H31+TIME(0,  myjnia[[#This Row],[po ilu min od poprz]],  0)</f>
        <v>0.4034722222222219</v>
      </c>
      <c r="I32" s="1">
        <v>1</v>
      </c>
      <c r="J32">
        <f>HOUR(myjnia[[#This Row],[czas]])</f>
        <v>9</v>
      </c>
      <c r="K32">
        <f>IF(myjnia[[#This Row],[czy umyl]]= 0, K31+1, 0)</f>
        <v>1</v>
      </c>
      <c r="M32" s="4" t="s">
        <v>165</v>
      </c>
      <c r="N32" s="1">
        <v>1</v>
      </c>
      <c r="P32" s="4" t="s">
        <v>165</v>
      </c>
      <c r="Q32" s="1">
        <v>1</v>
      </c>
    </row>
    <row r="33" spans="1:23" x14ac:dyDescent="0.35">
      <c r="A33">
        <v>11</v>
      </c>
      <c r="B33">
        <v>14</v>
      </c>
      <c r="C33" s="1" t="s">
        <v>31</v>
      </c>
      <c r="D33">
        <f>D32+myjnia[[#This Row],[po ilu min od poprz]]</f>
        <v>232</v>
      </c>
      <c r="E33">
        <f>IF(myjnia[[#This Row],[ile po otwarciu]]+5 &lt;E32, E32, MAX(E32, myjnia[[#This Row],[ile po otwarciu]])+myjnia[[#This Row],[czas programu]])</f>
        <v>246</v>
      </c>
      <c r="F33">
        <f>IF(myjnia[[#This Row],[o ktorej się konczy]]&lt;&gt;E32, 1, 0)</f>
        <v>1</v>
      </c>
      <c r="G33" t="str">
        <f>LEFT(myjnia[[#This Row],[nr rej]], 2)</f>
        <v>HE</v>
      </c>
      <c r="H33" s="9">
        <f>H32+TIME(0,  myjnia[[#This Row],[po ilu min od poprz]],  0)</f>
        <v>0.41111111111111076</v>
      </c>
      <c r="I33" s="1">
        <v>1</v>
      </c>
      <c r="J33">
        <f>HOUR(myjnia[[#This Row],[czas]])</f>
        <v>9</v>
      </c>
      <c r="K33">
        <f>IF(myjnia[[#This Row],[czy umyl]]= 0, K32+1, 0)</f>
        <v>0</v>
      </c>
      <c r="M33" s="4" t="s">
        <v>166</v>
      </c>
      <c r="N33" s="1">
        <v>2</v>
      </c>
      <c r="P33" s="4" t="s">
        <v>166</v>
      </c>
      <c r="Q33" s="1">
        <v>2</v>
      </c>
    </row>
    <row r="34" spans="1:23" x14ac:dyDescent="0.35">
      <c r="A34">
        <v>6</v>
      </c>
      <c r="B34">
        <v>3</v>
      </c>
      <c r="C34" s="1" t="s">
        <v>32</v>
      </c>
      <c r="D34">
        <f>D33+myjnia[[#This Row],[po ilu min od poprz]]</f>
        <v>238</v>
      </c>
      <c r="E34">
        <f>IF(myjnia[[#This Row],[ile po otwarciu]]+5 &lt;E33, E33, MAX(E33, myjnia[[#This Row],[ile po otwarciu]])+myjnia[[#This Row],[czas programu]])</f>
        <v>246</v>
      </c>
      <c r="F34">
        <f>IF(myjnia[[#This Row],[o ktorej się konczy]]&lt;&gt;E33, 1, 0)</f>
        <v>0</v>
      </c>
      <c r="G34" t="str">
        <f>LEFT(myjnia[[#This Row],[nr rej]], 2)</f>
        <v>JP</v>
      </c>
      <c r="H34" s="9">
        <f>H33+TIME(0,  myjnia[[#This Row],[po ilu min od poprz]],  0)</f>
        <v>0.41527777777777741</v>
      </c>
      <c r="I34" s="1">
        <v>1</v>
      </c>
      <c r="J34">
        <f>HOUR(myjnia[[#This Row],[czas]])</f>
        <v>9</v>
      </c>
      <c r="K34">
        <f>IF(myjnia[[#This Row],[czy umyl]]= 0, K33+1, 0)</f>
        <v>1</v>
      </c>
      <c r="M34" s="4" t="s">
        <v>167</v>
      </c>
      <c r="N34" s="1">
        <v>1</v>
      </c>
      <c r="P34" s="4" t="s">
        <v>167</v>
      </c>
      <c r="Q34" s="1">
        <v>1</v>
      </c>
      <c r="S34" s="8"/>
      <c r="V34" t="s">
        <v>274</v>
      </c>
    </row>
    <row r="35" spans="1:23" x14ac:dyDescent="0.35">
      <c r="A35">
        <v>11</v>
      </c>
      <c r="B35">
        <v>5</v>
      </c>
      <c r="C35" s="1" t="s">
        <v>33</v>
      </c>
      <c r="D35">
        <f>D34+myjnia[[#This Row],[po ilu min od poprz]]</f>
        <v>249</v>
      </c>
      <c r="E35">
        <f>IF(myjnia[[#This Row],[ile po otwarciu]]+5 &lt;E34, E34, MAX(E34, myjnia[[#This Row],[ile po otwarciu]])+myjnia[[#This Row],[czas programu]])</f>
        <v>254</v>
      </c>
      <c r="F35">
        <f>IF(myjnia[[#This Row],[o ktorej się konczy]]&lt;&gt;E34, 1, 0)</f>
        <v>1</v>
      </c>
      <c r="G35" t="str">
        <f>LEFT(myjnia[[#This Row],[nr rej]], 2)</f>
        <v>EL</v>
      </c>
      <c r="H35" s="9">
        <f>H34+TIME(0,  myjnia[[#This Row],[po ilu min od poprz]],  0)</f>
        <v>0.42291666666666627</v>
      </c>
      <c r="I35" s="1">
        <v>1</v>
      </c>
      <c r="J35">
        <f>HOUR(myjnia[[#This Row],[czas]])</f>
        <v>10</v>
      </c>
      <c r="K35">
        <f>IF(myjnia[[#This Row],[czy umyl]]= 0, K34+1, 0)</f>
        <v>0</v>
      </c>
      <c r="M35" s="4" t="s">
        <v>168</v>
      </c>
      <c r="N35" s="1">
        <v>1</v>
      </c>
      <c r="P35" s="4" t="s">
        <v>168</v>
      </c>
      <c r="Q35" s="1">
        <v>1</v>
      </c>
      <c r="S35" s="8" t="s">
        <v>268</v>
      </c>
      <c r="T35" s="8" t="s">
        <v>273</v>
      </c>
      <c r="V35" s="5" t="s">
        <v>279</v>
      </c>
      <c r="W35" s="8" t="s">
        <v>273</v>
      </c>
    </row>
    <row r="36" spans="1:23" x14ac:dyDescent="0.35">
      <c r="A36">
        <v>5</v>
      </c>
      <c r="B36">
        <v>9</v>
      </c>
      <c r="C36" s="1" t="s">
        <v>34</v>
      </c>
      <c r="D36">
        <f>D35+myjnia[[#This Row],[po ilu min od poprz]]</f>
        <v>254</v>
      </c>
      <c r="E36">
        <f>IF(myjnia[[#This Row],[ile po otwarciu]]+5 &lt;E35, E35, MAX(E35, myjnia[[#This Row],[ile po otwarciu]])+myjnia[[#This Row],[czas programu]])</f>
        <v>263</v>
      </c>
      <c r="F36">
        <f>IF(myjnia[[#This Row],[o ktorej się konczy]]&lt;&gt;E35, 1, 0)</f>
        <v>1</v>
      </c>
      <c r="G36" t="str">
        <f>LEFT(myjnia[[#This Row],[nr rej]], 2)</f>
        <v>NO</v>
      </c>
      <c r="H36" s="9">
        <f>H35+TIME(0,  myjnia[[#This Row],[po ilu min od poprz]],  0)</f>
        <v>0.42638888888888848</v>
      </c>
      <c r="I36" s="1">
        <v>1</v>
      </c>
      <c r="J36">
        <f>HOUR(myjnia[[#This Row],[czas]])</f>
        <v>10</v>
      </c>
      <c r="K36">
        <f>IF(myjnia[[#This Row],[czy umyl]]= 0, K35+1, 0)</f>
        <v>0</v>
      </c>
      <c r="M36" s="4" t="s">
        <v>169</v>
      </c>
      <c r="N36" s="1">
        <v>1</v>
      </c>
      <c r="P36" s="4" t="s">
        <v>169</v>
      </c>
      <c r="Q36" s="1">
        <v>1</v>
      </c>
      <c r="S36" s="11">
        <v>6</v>
      </c>
      <c r="T36" s="12">
        <v>9</v>
      </c>
      <c r="V36" s="11">
        <v>1</v>
      </c>
      <c r="W36" s="12">
        <v>9</v>
      </c>
    </row>
    <row r="37" spans="1:23" x14ac:dyDescent="0.35">
      <c r="A37">
        <v>9</v>
      </c>
      <c r="B37">
        <v>5</v>
      </c>
      <c r="C37" s="1" t="s">
        <v>35</v>
      </c>
      <c r="D37">
        <f>D36+myjnia[[#This Row],[po ilu min od poprz]]</f>
        <v>263</v>
      </c>
      <c r="E37">
        <f>IF(myjnia[[#This Row],[ile po otwarciu]]+5 &lt;E36, E36, MAX(E36, myjnia[[#This Row],[ile po otwarciu]])+myjnia[[#This Row],[czas programu]])</f>
        <v>268</v>
      </c>
      <c r="F37">
        <f>IF(myjnia[[#This Row],[o ktorej się konczy]]&lt;&gt;E36, 1, 0)</f>
        <v>1</v>
      </c>
      <c r="G37" t="str">
        <f>LEFT(myjnia[[#This Row],[nr rej]], 2)</f>
        <v>HA</v>
      </c>
      <c r="H37" s="9">
        <f>H36+TIME(0,  myjnia[[#This Row],[po ilu min od poprz]],  0)</f>
        <v>0.43263888888888846</v>
      </c>
      <c r="I37" s="1">
        <v>1</v>
      </c>
      <c r="J37">
        <f>HOUR(myjnia[[#This Row],[czas]])</f>
        <v>10</v>
      </c>
      <c r="K37">
        <f>IF(myjnia[[#This Row],[czy umyl]]= 0, K36+1, 0)</f>
        <v>0</v>
      </c>
      <c r="M37" s="4" t="s">
        <v>170</v>
      </c>
      <c r="N37" s="1">
        <v>2</v>
      </c>
      <c r="P37" s="4" t="s">
        <v>170</v>
      </c>
      <c r="Q37" s="1">
        <v>2</v>
      </c>
      <c r="S37" s="11">
        <v>7</v>
      </c>
      <c r="T37" s="12">
        <v>8</v>
      </c>
      <c r="V37" s="11">
        <v>2</v>
      </c>
      <c r="W37" s="12">
        <v>8</v>
      </c>
    </row>
    <row r="38" spans="1:23" x14ac:dyDescent="0.35">
      <c r="A38">
        <v>11</v>
      </c>
      <c r="B38">
        <v>4</v>
      </c>
      <c r="C38" s="1" t="s">
        <v>36</v>
      </c>
      <c r="D38">
        <f>D37+myjnia[[#This Row],[po ilu min od poprz]]</f>
        <v>274</v>
      </c>
      <c r="E38">
        <f>IF(myjnia[[#This Row],[ile po otwarciu]]+5 &lt;E37, E37, MAX(E37, myjnia[[#This Row],[ile po otwarciu]])+myjnia[[#This Row],[czas programu]])</f>
        <v>278</v>
      </c>
      <c r="F38">
        <f>IF(myjnia[[#This Row],[o ktorej się konczy]]&lt;&gt;E37, 1, 0)</f>
        <v>1</v>
      </c>
      <c r="G38" t="str">
        <f>LEFT(myjnia[[#This Row],[nr rej]], 2)</f>
        <v>BD</v>
      </c>
      <c r="H38" s="9">
        <f>H37+TIME(0,  myjnia[[#This Row],[po ilu min od poprz]],  0)</f>
        <v>0.44027777777777732</v>
      </c>
      <c r="I38" s="1">
        <v>1</v>
      </c>
      <c r="J38">
        <f>HOUR(myjnia[[#This Row],[czas]])</f>
        <v>10</v>
      </c>
      <c r="K38">
        <f>IF(myjnia[[#This Row],[czy umyl]]= 0, K37+1, 0)</f>
        <v>0</v>
      </c>
      <c r="M38" s="4" t="s">
        <v>171</v>
      </c>
      <c r="N38" s="1">
        <v>1</v>
      </c>
      <c r="P38" s="4" t="s">
        <v>171</v>
      </c>
      <c r="Q38" s="1">
        <v>1</v>
      </c>
      <c r="S38" s="11">
        <v>8</v>
      </c>
      <c r="T38" s="12">
        <v>7</v>
      </c>
      <c r="V38" s="11">
        <v>3</v>
      </c>
      <c r="W38" s="12">
        <v>7</v>
      </c>
    </row>
    <row r="39" spans="1:23" x14ac:dyDescent="0.35">
      <c r="A39">
        <v>15</v>
      </c>
      <c r="B39">
        <v>5</v>
      </c>
      <c r="C39" s="1" t="s">
        <v>37</v>
      </c>
      <c r="D39">
        <f>D38+myjnia[[#This Row],[po ilu min od poprz]]</f>
        <v>289</v>
      </c>
      <c r="E39">
        <f>IF(myjnia[[#This Row],[ile po otwarciu]]+5 &lt;E38, E38, MAX(E38, myjnia[[#This Row],[ile po otwarciu]])+myjnia[[#This Row],[czas programu]])</f>
        <v>294</v>
      </c>
      <c r="F39">
        <f>IF(myjnia[[#This Row],[o ktorej się konczy]]&lt;&gt;E38, 1, 0)</f>
        <v>1</v>
      </c>
      <c r="G39" t="str">
        <f>LEFT(myjnia[[#This Row],[nr rej]], 2)</f>
        <v>AC</v>
      </c>
      <c r="H39" s="9">
        <f>H38+TIME(0,  myjnia[[#This Row],[po ilu min od poprz]],  0)</f>
        <v>0.45069444444444401</v>
      </c>
      <c r="I39" s="1">
        <v>1</v>
      </c>
      <c r="J39">
        <f>HOUR(myjnia[[#This Row],[czas]])</f>
        <v>10</v>
      </c>
      <c r="K39">
        <f>IF(myjnia[[#This Row],[czy umyl]]= 0, K38+1, 0)</f>
        <v>0</v>
      </c>
      <c r="M39" s="4" t="s">
        <v>172</v>
      </c>
      <c r="N39" s="1">
        <v>1</v>
      </c>
      <c r="P39" s="4" t="s">
        <v>172</v>
      </c>
      <c r="Q39" s="1">
        <v>1</v>
      </c>
      <c r="S39" s="11">
        <v>9</v>
      </c>
      <c r="T39" s="12">
        <v>9</v>
      </c>
      <c r="V39" s="11">
        <v>4</v>
      </c>
      <c r="W39" s="12">
        <v>9</v>
      </c>
    </row>
    <row r="40" spans="1:23" x14ac:dyDescent="0.35">
      <c r="A40">
        <v>12</v>
      </c>
      <c r="B40">
        <v>1</v>
      </c>
      <c r="C40" s="1" t="s">
        <v>38</v>
      </c>
      <c r="D40">
        <f>D39+myjnia[[#This Row],[po ilu min od poprz]]</f>
        <v>301</v>
      </c>
      <c r="E40">
        <f>IF(myjnia[[#This Row],[ile po otwarciu]]+5 &lt;E39, E39, MAX(E39, myjnia[[#This Row],[ile po otwarciu]])+myjnia[[#This Row],[czas programu]])</f>
        <v>302</v>
      </c>
      <c r="F40">
        <f>IF(myjnia[[#This Row],[o ktorej się konczy]]&lt;&gt;E39, 1, 0)</f>
        <v>1</v>
      </c>
      <c r="G40" t="str">
        <f>LEFT(myjnia[[#This Row],[nr rej]], 2)</f>
        <v>EB</v>
      </c>
      <c r="H40" s="9">
        <f>H39+TIME(0,  myjnia[[#This Row],[po ilu min od poprz]],  0)</f>
        <v>0.45902777777777737</v>
      </c>
      <c r="I40" s="1">
        <v>1</v>
      </c>
      <c r="J40">
        <f>HOUR(myjnia[[#This Row],[czas]])</f>
        <v>11</v>
      </c>
      <c r="K40">
        <f>IF(myjnia[[#This Row],[czy umyl]]= 0, K39+1, 0)</f>
        <v>0</v>
      </c>
      <c r="M40" s="4" t="s">
        <v>173</v>
      </c>
      <c r="N40" s="1">
        <v>2</v>
      </c>
      <c r="P40" s="4" t="s">
        <v>173</v>
      </c>
      <c r="Q40" s="1">
        <v>2</v>
      </c>
      <c r="S40" s="11">
        <v>10</v>
      </c>
      <c r="T40" s="12">
        <v>5</v>
      </c>
      <c r="V40" s="11">
        <v>5</v>
      </c>
      <c r="W40" s="12">
        <v>5</v>
      </c>
    </row>
    <row r="41" spans="1:23" x14ac:dyDescent="0.35">
      <c r="A41">
        <v>2</v>
      </c>
      <c r="B41">
        <v>5</v>
      </c>
      <c r="C41" s="1" t="s">
        <v>39</v>
      </c>
      <c r="D41">
        <f>D40+myjnia[[#This Row],[po ilu min od poprz]]</f>
        <v>303</v>
      </c>
      <c r="E41">
        <f>IF(myjnia[[#This Row],[ile po otwarciu]]+5 &lt;E40, E40, MAX(E40, myjnia[[#This Row],[ile po otwarciu]])+myjnia[[#This Row],[czas programu]])</f>
        <v>308</v>
      </c>
      <c r="F41">
        <f>IF(myjnia[[#This Row],[o ktorej się konczy]]&lt;&gt;E40, 1, 0)</f>
        <v>1</v>
      </c>
      <c r="G41" t="str">
        <f>LEFT(myjnia[[#This Row],[nr rej]], 2)</f>
        <v>CJ</v>
      </c>
      <c r="H41" s="9">
        <f>H40+TIME(0,  myjnia[[#This Row],[po ilu min od poprz]],  0)</f>
        <v>0.46041666666666625</v>
      </c>
      <c r="I41" s="1">
        <v>1</v>
      </c>
      <c r="J41">
        <f>HOUR(myjnia[[#This Row],[czas]])</f>
        <v>11</v>
      </c>
      <c r="K41">
        <f>IF(myjnia[[#This Row],[czy umyl]]= 0, K40+1, 0)</f>
        <v>0</v>
      </c>
      <c r="M41" s="4" t="s">
        <v>174</v>
      </c>
      <c r="N41" s="1">
        <v>1</v>
      </c>
      <c r="P41" s="4" t="s">
        <v>174</v>
      </c>
      <c r="Q41" s="1">
        <v>1</v>
      </c>
      <c r="S41" s="11">
        <v>11</v>
      </c>
      <c r="T41" s="12">
        <v>10</v>
      </c>
      <c r="V41" s="11">
        <v>6</v>
      </c>
      <c r="W41" s="12">
        <v>10</v>
      </c>
    </row>
    <row r="42" spans="1:23" x14ac:dyDescent="0.35">
      <c r="A42">
        <v>11</v>
      </c>
      <c r="B42">
        <v>11</v>
      </c>
      <c r="C42" s="1" t="s">
        <v>40</v>
      </c>
      <c r="D42">
        <f>D41+myjnia[[#This Row],[po ilu min od poprz]]</f>
        <v>314</v>
      </c>
      <c r="E42">
        <f>IF(myjnia[[#This Row],[ile po otwarciu]]+5 &lt;E41, E41, MAX(E41, myjnia[[#This Row],[ile po otwarciu]])+myjnia[[#This Row],[czas programu]])</f>
        <v>325</v>
      </c>
      <c r="F42">
        <f>IF(myjnia[[#This Row],[o ktorej się konczy]]&lt;&gt;E41, 1, 0)</f>
        <v>1</v>
      </c>
      <c r="G42" t="str">
        <f>LEFT(myjnia[[#This Row],[nr rej]], 2)</f>
        <v>MI</v>
      </c>
      <c r="H42" s="9">
        <f>H41+TIME(0,  myjnia[[#This Row],[po ilu min od poprz]],  0)</f>
        <v>0.46805555555555511</v>
      </c>
      <c r="I42" s="1">
        <v>1</v>
      </c>
      <c r="J42">
        <f>HOUR(myjnia[[#This Row],[czas]])</f>
        <v>11</v>
      </c>
      <c r="K42">
        <f>IF(myjnia[[#This Row],[czy umyl]]= 0, K41+1, 0)</f>
        <v>0</v>
      </c>
      <c r="M42" s="4" t="s">
        <v>175</v>
      </c>
      <c r="N42" s="1">
        <v>1</v>
      </c>
      <c r="P42" s="4" t="s">
        <v>175</v>
      </c>
      <c r="Q42" s="1">
        <v>1</v>
      </c>
      <c r="S42" s="11">
        <v>12</v>
      </c>
      <c r="T42" s="12">
        <v>7</v>
      </c>
    </row>
    <row r="43" spans="1:23" x14ac:dyDescent="0.35">
      <c r="A43">
        <v>2</v>
      </c>
      <c r="B43">
        <v>3</v>
      </c>
      <c r="C43" s="1" t="s">
        <v>41</v>
      </c>
      <c r="D43">
        <f>D42+myjnia[[#This Row],[po ilu min od poprz]]</f>
        <v>316</v>
      </c>
      <c r="E43">
        <f>IF(myjnia[[#This Row],[ile po otwarciu]]+5 &lt;E42, E42, MAX(E42, myjnia[[#This Row],[ile po otwarciu]])+myjnia[[#This Row],[czas programu]])</f>
        <v>325</v>
      </c>
      <c r="F43">
        <f>IF(myjnia[[#This Row],[o ktorej się konczy]]&lt;&gt;E42, 1, 0)</f>
        <v>0</v>
      </c>
      <c r="G43" t="str">
        <f>LEFT(myjnia[[#This Row],[nr rej]], 2)</f>
        <v>KK</v>
      </c>
      <c r="H43" s="9">
        <f>H42+TIME(0,  myjnia[[#This Row],[po ilu min od poprz]],  0)</f>
        <v>0.469444444444444</v>
      </c>
      <c r="I43" s="1">
        <v>1</v>
      </c>
      <c r="J43">
        <f>HOUR(myjnia[[#This Row],[czas]])</f>
        <v>11</v>
      </c>
      <c r="K43">
        <f>IF(myjnia[[#This Row],[czy umyl]]= 0, K42+1, 0)</f>
        <v>1</v>
      </c>
      <c r="M43" s="4" t="s">
        <v>176</v>
      </c>
      <c r="N43" s="1">
        <v>1</v>
      </c>
      <c r="P43" s="4" t="s">
        <v>176</v>
      </c>
      <c r="Q43" s="1">
        <v>1</v>
      </c>
      <c r="S43" s="11">
        <v>13</v>
      </c>
      <c r="T43" s="12">
        <v>6</v>
      </c>
    </row>
    <row r="44" spans="1:23" x14ac:dyDescent="0.35">
      <c r="A44">
        <v>6</v>
      </c>
      <c r="B44">
        <v>13</v>
      </c>
      <c r="C44" s="1" t="s">
        <v>42</v>
      </c>
      <c r="D44">
        <f>D43+myjnia[[#This Row],[po ilu min od poprz]]</f>
        <v>322</v>
      </c>
      <c r="E44">
        <f>IF(myjnia[[#This Row],[ile po otwarciu]]+5 &lt;E43, E43, MAX(E43, myjnia[[#This Row],[ile po otwarciu]])+myjnia[[#This Row],[czas programu]])</f>
        <v>338</v>
      </c>
      <c r="F44">
        <f>IF(myjnia[[#This Row],[o ktorej się konczy]]&lt;&gt;E43, 1, 0)</f>
        <v>1</v>
      </c>
      <c r="G44" t="str">
        <f>LEFT(myjnia[[#This Row],[nr rej]], 2)</f>
        <v>MN</v>
      </c>
      <c r="H44" s="9">
        <f>H43+TIME(0,  myjnia[[#This Row],[po ilu min od poprz]],  0)</f>
        <v>0.47361111111111065</v>
      </c>
      <c r="I44" s="1">
        <v>1</v>
      </c>
      <c r="J44">
        <f>HOUR(myjnia[[#This Row],[czas]])</f>
        <v>11</v>
      </c>
      <c r="K44">
        <f>IF(myjnia[[#This Row],[czy umyl]]= 0, K43+1, 0)</f>
        <v>0</v>
      </c>
      <c r="M44" s="4" t="s">
        <v>177</v>
      </c>
      <c r="N44" s="1">
        <v>1</v>
      </c>
      <c r="P44" s="4" t="s">
        <v>177</v>
      </c>
      <c r="Q44" s="1">
        <v>1</v>
      </c>
      <c r="S44" s="11">
        <v>14</v>
      </c>
      <c r="T44" s="12">
        <v>8</v>
      </c>
    </row>
    <row r="45" spans="1:23" x14ac:dyDescent="0.35">
      <c r="A45">
        <v>4</v>
      </c>
      <c r="B45">
        <v>11</v>
      </c>
      <c r="C45" s="1" t="s">
        <v>43</v>
      </c>
      <c r="D45">
        <f>D44+myjnia[[#This Row],[po ilu min od poprz]]</f>
        <v>326</v>
      </c>
      <c r="E45">
        <f>IF(myjnia[[#This Row],[ile po otwarciu]]+5 &lt;E44, E44, MAX(E44, myjnia[[#This Row],[ile po otwarciu]])+myjnia[[#This Row],[czas programu]])</f>
        <v>338</v>
      </c>
      <c r="F45">
        <f>IF(myjnia[[#This Row],[o ktorej się konczy]]&lt;&gt;E44, 1, 0)</f>
        <v>0</v>
      </c>
      <c r="G45" t="str">
        <f>LEFT(myjnia[[#This Row],[nr rej]], 2)</f>
        <v>GL</v>
      </c>
      <c r="H45" s="9">
        <f>H44+TIME(0,  myjnia[[#This Row],[po ilu min od poprz]],  0)</f>
        <v>0.47638888888888842</v>
      </c>
      <c r="I45" s="1">
        <v>1</v>
      </c>
      <c r="J45">
        <f>HOUR(myjnia[[#This Row],[czas]])</f>
        <v>11</v>
      </c>
      <c r="K45">
        <f>IF(myjnia[[#This Row],[czy umyl]]= 0, K44+1, 0)</f>
        <v>1</v>
      </c>
      <c r="M45" s="4" t="s">
        <v>178</v>
      </c>
      <c r="N45" s="1">
        <v>1</v>
      </c>
      <c r="P45" s="4" t="s">
        <v>178</v>
      </c>
      <c r="Q45" s="1">
        <v>1</v>
      </c>
      <c r="S45" s="11">
        <v>15</v>
      </c>
      <c r="T45" s="12">
        <v>9</v>
      </c>
    </row>
    <row r="46" spans="1:23" x14ac:dyDescent="0.35">
      <c r="A46">
        <v>7</v>
      </c>
      <c r="B46">
        <v>10</v>
      </c>
      <c r="C46" s="1" t="s">
        <v>44</v>
      </c>
      <c r="D46">
        <f>D45+myjnia[[#This Row],[po ilu min od poprz]]</f>
        <v>333</v>
      </c>
      <c r="E46">
        <f>IF(myjnia[[#This Row],[ile po otwarciu]]+5 &lt;E45, E45, MAX(E45, myjnia[[#This Row],[ile po otwarciu]])+myjnia[[#This Row],[czas programu]])</f>
        <v>348</v>
      </c>
      <c r="F46">
        <f>IF(myjnia[[#This Row],[o ktorej się konczy]]&lt;&gt;E45, 1, 0)</f>
        <v>1</v>
      </c>
      <c r="G46" t="str">
        <f>LEFT(myjnia[[#This Row],[nr rej]], 2)</f>
        <v>DA</v>
      </c>
      <c r="H46" s="9">
        <f>H45+TIME(0,  myjnia[[#This Row],[po ilu min od poprz]],  0)</f>
        <v>0.48124999999999951</v>
      </c>
      <c r="I46" s="1">
        <v>1</v>
      </c>
      <c r="J46">
        <f>HOUR(myjnia[[#This Row],[czas]])</f>
        <v>11</v>
      </c>
      <c r="K46">
        <f>IF(myjnia[[#This Row],[czy umyl]]= 0, K45+1, 0)</f>
        <v>0</v>
      </c>
      <c r="M46" s="4" t="s">
        <v>179</v>
      </c>
      <c r="N46" s="1">
        <v>1</v>
      </c>
      <c r="P46" s="4" t="s">
        <v>179</v>
      </c>
      <c r="Q46" s="1">
        <v>1</v>
      </c>
      <c r="S46" s="11">
        <v>16</v>
      </c>
      <c r="T46" s="12">
        <v>10</v>
      </c>
    </row>
    <row r="47" spans="1:23" x14ac:dyDescent="0.35">
      <c r="A47">
        <v>8</v>
      </c>
      <c r="B47">
        <v>6</v>
      </c>
      <c r="C47" s="1" t="s">
        <v>45</v>
      </c>
      <c r="D47">
        <f>D46+myjnia[[#This Row],[po ilu min od poprz]]</f>
        <v>341</v>
      </c>
      <c r="E47">
        <f>IF(myjnia[[#This Row],[ile po otwarciu]]+5 &lt;E46, E46, MAX(E46, myjnia[[#This Row],[ile po otwarciu]])+myjnia[[#This Row],[czas programu]])</f>
        <v>348</v>
      </c>
      <c r="F47">
        <f>IF(myjnia[[#This Row],[o ktorej się konczy]]&lt;&gt;E46, 1, 0)</f>
        <v>0</v>
      </c>
      <c r="G47" t="str">
        <f>LEFT(myjnia[[#This Row],[nr rej]], 2)</f>
        <v>MK</v>
      </c>
      <c r="H47" s="9">
        <f>H46+TIME(0,  myjnia[[#This Row],[po ilu min od poprz]],  0)</f>
        <v>0.48680555555555505</v>
      </c>
      <c r="I47" s="1">
        <v>1</v>
      </c>
      <c r="J47">
        <f>HOUR(myjnia[[#This Row],[czas]])</f>
        <v>11</v>
      </c>
      <c r="K47">
        <f>IF(myjnia[[#This Row],[czy umyl]]= 0, K46+1, 0)</f>
        <v>1</v>
      </c>
      <c r="M47" s="4" t="s">
        <v>180</v>
      </c>
      <c r="N47" s="1">
        <v>2</v>
      </c>
      <c r="P47" s="4" t="s">
        <v>180</v>
      </c>
      <c r="Q47" s="1">
        <v>2</v>
      </c>
      <c r="S47" s="11">
        <v>17</v>
      </c>
      <c r="T47" s="12">
        <v>8</v>
      </c>
    </row>
    <row r="48" spans="1:23" x14ac:dyDescent="0.35">
      <c r="A48">
        <v>3</v>
      </c>
      <c r="B48">
        <v>14</v>
      </c>
      <c r="C48" s="1" t="s">
        <v>46</v>
      </c>
      <c r="D48">
        <f>D47+myjnia[[#This Row],[po ilu min od poprz]]</f>
        <v>344</v>
      </c>
      <c r="E48">
        <f>IF(myjnia[[#This Row],[ile po otwarciu]]+5 &lt;E47, E47, MAX(E47, myjnia[[#This Row],[ile po otwarciu]])+myjnia[[#This Row],[czas programu]])</f>
        <v>362</v>
      </c>
      <c r="F48">
        <f>IF(myjnia[[#This Row],[o ktorej się konczy]]&lt;&gt;E47, 1, 0)</f>
        <v>1</v>
      </c>
      <c r="G48" t="str">
        <f>LEFT(myjnia[[#This Row],[nr rej]], 2)</f>
        <v>NM</v>
      </c>
      <c r="H48" s="9">
        <f>H47+TIME(0,  myjnia[[#This Row],[po ilu min od poprz]],  0)</f>
        <v>0.48888888888888837</v>
      </c>
      <c r="I48" s="1">
        <v>1</v>
      </c>
      <c r="J48">
        <f>HOUR(myjnia[[#This Row],[czas]])</f>
        <v>11</v>
      </c>
      <c r="K48">
        <f>IF(myjnia[[#This Row],[czy umyl]]= 0, K47+1, 0)</f>
        <v>0</v>
      </c>
      <c r="M48" s="4" t="s">
        <v>181</v>
      </c>
      <c r="N48" s="1">
        <v>1</v>
      </c>
      <c r="P48" s="4" t="s">
        <v>181</v>
      </c>
      <c r="Q48" s="1">
        <v>1</v>
      </c>
      <c r="S48" s="11">
        <v>18</v>
      </c>
      <c r="T48" s="12">
        <v>8</v>
      </c>
    </row>
    <row r="49" spans="1:20" x14ac:dyDescent="0.35">
      <c r="A49">
        <v>7</v>
      </c>
      <c r="B49">
        <v>13</v>
      </c>
      <c r="C49" s="1" t="s">
        <v>47</v>
      </c>
      <c r="D49">
        <f>D48+myjnia[[#This Row],[po ilu min od poprz]]</f>
        <v>351</v>
      </c>
      <c r="E49">
        <f>IF(myjnia[[#This Row],[ile po otwarciu]]+5 &lt;E48, E48, MAX(E48, myjnia[[#This Row],[ile po otwarciu]])+myjnia[[#This Row],[czas programu]])</f>
        <v>362</v>
      </c>
      <c r="F49">
        <f>IF(myjnia[[#This Row],[o ktorej się konczy]]&lt;&gt;E48, 1, 0)</f>
        <v>0</v>
      </c>
      <c r="G49" t="str">
        <f>LEFT(myjnia[[#This Row],[nr rej]], 2)</f>
        <v>JM</v>
      </c>
      <c r="H49" s="9">
        <f>H48+TIME(0,  myjnia[[#This Row],[po ilu min od poprz]],  0)</f>
        <v>0.49374999999999947</v>
      </c>
      <c r="I49" s="1">
        <v>1</v>
      </c>
      <c r="J49">
        <f>HOUR(myjnia[[#This Row],[czas]])</f>
        <v>11</v>
      </c>
      <c r="K49">
        <f>IF(myjnia[[#This Row],[czy umyl]]= 0, K48+1, 0)</f>
        <v>1</v>
      </c>
      <c r="M49" s="4" t="s">
        <v>182</v>
      </c>
      <c r="N49" s="1">
        <v>3</v>
      </c>
      <c r="P49" s="4" t="s">
        <v>182</v>
      </c>
      <c r="Q49" s="1">
        <v>3</v>
      </c>
      <c r="S49" s="11">
        <v>19</v>
      </c>
      <c r="T49" s="12">
        <v>10</v>
      </c>
    </row>
    <row r="50" spans="1:20" x14ac:dyDescent="0.35">
      <c r="A50">
        <v>15</v>
      </c>
      <c r="B50">
        <v>11</v>
      </c>
      <c r="C50" s="1" t="s">
        <v>48</v>
      </c>
      <c r="D50">
        <f>D49+myjnia[[#This Row],[po ilu min od poprz]]</f>
        <v>366</v>
      </c>
      <c r="E50">
        <f>IF(myjnia[[#This Row],[ile po otwarciu]]+5 &lt;E49, E49, MAX(E49, myjnia[[#This Row],[ile po otwarciu]])+myjnia[[#This Row],[czas programu]])</f>
        <v>377</v>
      </c>
      <c r="F50">
        <f>IF(myjnia[[#This Row],[o ktorej się konczy]]&lt;&gt;E49, 1, 0)</f>
        <v>1</v>
      </c>
      <c r="G50" t="str">
        <f>LEFT(myjnia[[#This Row],[nr rej]], 2)</f>
        <v>BA</v>
      </c>
      <c r="H50" s="9">
        <f>H49+TIME(0,  myjnia[[#This Row],[po ilu min od poprz]],  0)</f>
        <v>0.5041666666666661</v>
      </c>
      <c r="I50" s="1">
        <v>1</v>
      </c>
      <c r="J50">
        <f>HOUR(myjnia[[#This Row],[czas]])</f>
        <v>12</v>
      </c>
      <c r="K50">
        <f>IF(myjnia[[#This Row],[czy umyl]]= 0, K49+1, 0)</f>
        <v>0</v>
      </c>
      <c r="M50" s="4" t="s">
        <v>183</v>
      </c>
      <c r="N50" s="1">
        <v>1</v>
      </c>
      <c r="P50" s="4" t="s">
        <v>183</v>
      </c>
      <c r="Q50" s="1">
        <v>1</v>
      </c>
      <c r="S50" s="11">
        <v>20</v>
      </c>
      <c r="T50" s="12">
        <v>7</v>
      </c>
    </row>
    <row r="51" spans="1:20" x14ac:dyDescent="0.35">
      <c r="A51">
        <v>11</v>
      </c>
      <c r="B51">
        <v>8</v>
      </c>
      <c r="C51" s="1" t="s">
        <v>49</v>
      </c>
      <c r="D51">
        <f>D50+myjnia[[#This Row],[po ilu min od poprz]]</f>
        <v>377</v>
      </c>
      <c r="E51">
        <f>IF(myjnia[[#This Row],[ile po otwarciu]]+5 &lt;E50, E50, MAX(E50, myjnia[[#This Row],[ile po otwarciu]])+myjnia[[#This Row],[czas programu]])</f>
        <v>385</v>
      </c>
      <c r="F51">
        <f>IF(myjnia[[#This Row],[o ktorej się konczy]]&lt;&gt;E50, 1, 0)</f>
        <v>1</v>
      </c>
      <c r="G51" t="str">
        <f>LEFT(myjnia[[#This Row],[nr rej]], 2)</f>
        <v>DE</v>
      </c>
      <c r="H51" s="9">
        <f>H50+TIME(0,  myjnia[[#This Row],[po ilu min od poprz]],  0)</f>
        <v>0.51180555555555496</v>
      </c>
      <c r="I51" s="1">
        <v>1</v>
      </c>
      <c r="J51">
        <f>HOUR(myjnia[[#This Row],[czas]])</f>
        <v>12</v>
      </c>
      <c r="K51">
        <f>IF(myjnia[[#This Row],[czy umyl]]= 0, K50+1, 0)</f>
        <v>0</v>
      </c>
      <c r="M51" s="4" t="s">
        <v>184</v>
      </c>
      <c r="N51" s="1">
        <v>1</v>
      </c>
      <c r="P51" s="4" t="s">
        <v>184</v>
      </c>
      <c r="Q51" s="1">
        <v>1</v>
      </c>
      <c r="S51" s="11">
        <v>21</v>
      </c>
      <c r="T51" s="12">
        <v>5</v>
      </c>
    </row>
    <row r="52" spans="1:20" x14ac:dyDescent="0.35">
      <c r="A52">
        <v>6</v>
      </c>
      <c r="B52">
        <v>10</v>
      </c>
      <c r="C52" s="1" t="s">
        <v>50</v>
      </c>
      <c r="D52">
        <f>D51+myjnia[[#This Row],[po ilu min od poprz]]</f>
        <v>383</v>
      </c>
      <c r="E52">
        <f>IF(myjnia[[#This Row],[ile po otwarciu]]+5 &lt;E51, E51, MAX(E51, myjnia[[#This Row],[ile po otwarciu]])+myjnia[[#This Row],[czas programu]])</f>
        <v>395</v>
      </c>
      <c r="F52">
        <f>IF(myjnia[[#This Row],[o ktorej się konczy]]&lt;&gt;E51, 1, 0)</f>
        <v>1</v>
      </c>
      <c r="G52" t="str">
        <f>LEFT(myjnia[[#This Row],[nr rej]], 2)</f>
        <v>AG</v>
      </c>
      <c r="H52" s="9">
        <f>H51+TIME(0,  myjnia[[#This Row],[po ilu min od poprz]],  0)</f>
        <v>0.51597222222222161</v>
      </c>
      <c r="I52" s="1">
        <v>1</v>
      </c>
      <c r="J52">
        <f>HOUR(myjnia[[#This Row],[czas]])</f>
        <v>12</v>
      </c>
      <c r="K52">
        <f>IF(myjnia[[#This Row],[czy umyl]]= 0, K51+1, 0)</f>
        <v>0</v>
      </c>
      <c r="M52" s="4" t="s">
        <v>185</v>
      </c>
      <c r="N52" s="1">
        <v>1</v>
      </c>
      <c r="P52" s="4" t="s">
        <v>185</v>
      </c>
      <c r="Q52" s="1">
        <v>1</v>
      </c>
      <c r="S52" s="11">
        <v>22</v>
      </c>
      <c r="T52" s="12">
        <v>8</v>
      </c>
    </row>
    <row r="53" spans="1:20" x14ac:dyDescent="0.35">
      <c r="A53">
        <v>3</v>
      </c>
      <c r="B53">
        <v>12</v>
      </c>
      <c r="C53" s="1" t="s">
        <v>51</v>
      </c>
      <c r="D53">
        <f>D52+myjnia[[#This Row],[po ilu min od poprz]]</f>
        <v>386</v>
      </c>
      <c r="E53">
        <f>IF(myjnia[[#This Row],[ile po otwarciu]]+5 &lt;E52, E52, MAX(E52, myjnia[[#This Row],[ile po otwarciu]])+myjnia[[#This Row],[czas programu]])</f>
        <v>395</v>
      </c>
      <c r="F53">
        <f>IF(myjnia[[#This Row],[o ktorej się konczy]]&lt;&gt;E52, 1, 0)</f>
        <v>0</v>
      </c>
      <c r="G53" t="str">
        <f>LEFT(myjnia[[#This Row],[nr rej]], 2)</f>
        <v>FC</v>
      </c>
      <c r="H53" s="9">
        <f>H52+TIME(0,  myjnia[[#This Row],[po ilu min od poprz]],  0)</f>
        <v>0.51805555555555494</v>
      </c>
      <c r="I53" s="1">
        <v>1</v>
      </c>
      <c r="J53">
        <f>HOUR(myjnia[[#This Row],[czas]])</f>
        <v>12</v>
      </c>
      <c r="K53">
        <f>IF(myjnia[[#This Row],[czy umyl]]= 0, K52+1, 0)</f>
        <v>1</v>
      </c>
      <c r="M53" s="4" t="s">
        <v>186</v>
      </c>
      <c r="N53" s="1">
        <v>1</v>
      </c>
      <c r="P53" s="4" t="s">
        <v>186</v>
      </c>
      <c r="Q53" s="1">
        <v>1</v>
      </c>
      <c r="S53" s="11">
        <v>23</v>
      </c>
      <c r="T53" s="12">
        <v>10</v>
      </c>
    </row>
    <row r="54" spans="1:20" x14ac:dyDescent="0.35">
      <c r="A54">
        <v>13</v>
      </c>
      <c r="B54">
        <v>11</v>
      </c>
      <c r="C54" s="1" t="s">
        <v>52</v>
      </c>
      <c r="D54">
        <f>D53+myjnia[[#This Row],[po ilu min od poprz]]</f>
        <v>399</v>
      </c>
      <c r="E54">
        <f>IF(myjnia[[#This Row],[ile po otwarciu]]+5 &lt;E53, E53, MAX(E53, myjnia[[#This Row],[ile po otwarciu]])+myjnia[[#This Row],[czas programu]])</f>
        <v>410</v>
      </c>
      <c r="F54">
        <f>IF(myjnia[[#This Row],[o ktorej się konczy]]&lt;&gt;E53, 1, 0)</f>
        <v>1</v>
      </c>
      <c r="G54" t="str">
        <f>LEFT(myjnia[[#This Row],[nr rej]], 2)</f>
        <v>DE</v>
      </c>
      <c r="H54" s="9">
        <f>H53+TIME(0,  myjnia[[#This Row],[po ilu min od poprz]],  0)</f>
        <v>0.52708333333333268</v>
      </c>
      <c r="I54" s="1">
        <v>1</v>
      </c>
      <c r="J54">
        <f>HOUR(myjnia[[#This Row],[czas]])</f>
        <v>12</v>
      </c>
      <c r="K54">
        <f>IF(myjnia[[#This Row],[czy umyl]]= 0, K53+1, 0)</f>
        <v>0</v>
      </c>
      <c r="M54" s="4" t="s">
        <v>187</v>
      </c>
      <c r="N54" s="1">
        <v>1</v>
      </c>
      <c r="P54" s="4" t="s">
        <v>187</v>
      </c>
      <c r="Q54" s="1">
        <v>1</v>
      </c>
      <c r="S54" s="4" t="s">
        <v>151</v>
      </c>
      <c r="T54" s="1">
        <v>144</v>
      </c>
    </row>
    <row r="55" spans="1:20" x14ac:dyDescent="0.35">
      <c r="A55">
        <v>15</v>
      </c>
      <c r="B55">
        <v>12</v>
      </c>
      <c r="C55" s="1" t="s">
        <v>53</v>
      </c>
      <c r="D55">
        <f>D54+myjnia[[#This Row],[po ilu min od poprz]]</f>
        <v>414</v>
      </c>
      <c r="E55">
        <f>IF(myjnia[[#This Row],[ile po otwarciu]]+5 &lt;E54, E54, MAX(E54, myjnia[[#This Row],[ile po otwarciu]])+myjnia[[#This Row],[czas programu]])</f>
        <v>426</v>
      </c>
      <c r="F55">
        <f>IF(myjnia[[#This Row],[o ktorej się konczy]]&lt;&gt;E54, 1, 0)</f>
        <v>1</v>
      </c>
      <c r="G55" t="str">
        <f>LEFT(myjnia[[#This Row],[nr rej]], 2)</f>
        <v>PJ</v>
      </c>
      <c r="H55" s="9">
        <f>H54+TIME(0,  myjnia[[#This Row],[po ilu min od poprz]],  0)</f>
        <v>0.53749999999999931</v>
      </c>
      <c r="I55" s="1">
        <v>1</v>
      </c>
      <c r="J55">
        <f>HOUR(myjnia[[#This Row],[czas]])</f>
        <v>12</v>
      </c>
      <c r="K55">
        <f>IF(myjnia[[#This Row],[czy umyl]]= 0, K54+1, 0)</f>
        <v>0</v>
      </c>
      <c r="M55" s="4" t="s">
        <v>188</v>
      </c>
      <c r="N55" s="1">
        <v>1</v>
      </c>
      <c r="P55" s="4" t="s">
        <v>188</v>
      </c>
      <c r="Q55" s="1">
        <v>1</v>
      </c>
    </row>
    <row r="56" spans="1:20" x14ac:dyDescent="0.35">
      <c r="A56">
        <v>1</v>
      </c>
      <c r="B56">
        <v>13</v>
      </c>
      <c r="C56" s="1" t="s">
        <v>54</v>
      </c>
      <c r="D56">
        <f>D55+myjnia[[#This Row],[po ilu min od poprz]]</f>
        <v>415</v>
      </c>
      <c r="E56">
        <f>IF(myjnia[[#This Row],[ile po otwarciu]]+5 &lt;E55, E55, MAX(E55, myjnia[[#This Row],[ile po otwarciu]])+myjnia[[#This Row],[czas programu]])</f>
        <v>426</v>
      </c>
      <c r="F56">
        <f>IF(myjnia[[#This Row],[o ktorej się konczy]]&lt;&gt;E55, 1, 0)</f>
        <v>0</v>
      </c>
      <c r="G56" t="str">
        <f>LEFT(myjnia[[#This Row],[nr rej]], 2)</f>
        <v>GK</v>
      </c>
      <c r="H56" s="9">
        <f>H55+TIME(0,  myjnia[[#This Row],[po ilu min od poprz]],  0)</f>
        <v>0.53819444444444375</v>
      </c>
      <c r="I56" s="1">
        <v>1</v>
      </c>
      <c r="J56">
        <f>HOUR(myjnia[[#This Row],[czas]])</f>
        <v>12</v>
      </c>
      <c r="K56">
        <f>IF(myjnia[[#This Row],[czy umyl]]= 0, K55+1, 0)</f>
        <v>1</v>
      </c>
      <c r="M56" s="4" t="s">
        <v>189</v>
      </c>
      <c r="N56" s="1">
        <v>2</v>
      </c>
      <c r="P56" s="4" t="s">
        <v>189</v>
      </c>
      <c r="Q56" s="1">
        <v>2</v>
      </c>
    </row>
    <row r="57" spans="1:20" x14ac:dyDescent="0.35">
      <c r="A57">
        <v>15</v>
      </c>
      <c r="B57">
        <v>7</v>
      </c>
      <c r="C57" s="1" t="s">
        <v>55</v>
      </c>
      <c r="D57">
        <f>D56+myjnia[[#This Row],[po ilu min od poprz]]</f>
        <v>430</v>
      </c>
      <c r="E57">
        <f>IF(myjnia[[#This Row],[ile po otwarciu]]+5 &lt;E56, E56, MAX(E56, myjnia[[#This Row],[ile po otwarciu]])+myjnia[[#This Row],[czas programu]])</f>
        <v>437</v>
      </c>
      <c r="F57">
        <f>IF(myjnia[[#This Row],[o ktorej się konczy]]&lt;&gt;E56, 1, 0)</f>
        <v>1</v>
      </c>
      <c r="G57" t="str">
        <f>LEFT(myjnia[[#This Row],[nr rej]], 2)</f>
        <v>BO</v>
      </c>
      <c r="H57" s="9">
        <f>H56+TIME(0,  myjnia[[#This Row],[po ilu min od poprz]],  0)</f>
        <v>0.54861111111111038</v>
      </c>
      <c r="I57" s="1">
        <v>1</v>
      </c>
      <c r="J57">
        <f>HOUR(myjnia[[#This Row],[czas]])</f>
        <v>13</v>
      </c>
      <c r="K57">
        <f>IF(myjnia[[#This Row],[czy umyl]]= 0, K56+1, 0)</f>
        <v>0</v>
      </c>
      <c r="M57" s="4" t="s">
        <v>190</v>
      </c>
      <c r="N57" s="1">
        <v>1</v>
      </c>
      <c r="P57" s="4" t="s">
        <v>190</v>
      </c>
      <c r="Q57" s="1">
        <v>1</v>
      </c>
      <c r="S57" s="13" t="s">
        <v>275</v>
      </c>
    </row>
    <row r="58" spans="1:20" x14ac:dyDescent="0.35">
      <c r="A58">
        <v>14</v>
      </c>
      <c r="B58">
        <v>10</v>
      </c>
      <c r="C58" s="1" t="s">
        <v>56</v>
      </c>
      <c r="D58">
        <f>D57+myjnia[[#This Row],[po ilu min od poprz]]</f>
        <v>444</v>
      </c>
      <c r="E58">
        <f>IF(myjnia[[#This Row],[ile po otwarciu]]+5 &lt;E57, E57, MAX(E57, myjnia[[#This Row],[ile po otwarciu]])+myjnia[[#This Row],[czas programu]])</f>
        <v>454</v>
      </c>
      <c r="F58">
        <f>IF(myjnia[[#This Row],[o ktorej się konczy]]&lt;&gt;E57, 1, 0)</f>
        <v>1</v>
      </c>
      <c r="G58" t="str">
        <f>LEFT(myjnia[[#This Row],[nr rej]], 2)</f>
        <v>KK</v>
      </c>
      <c r="H58" s="9">
        <f>H57+TIME(0,  myjnia[[#This Row],[po ilu min od poprz]],  0)</f>
        <v>0.55833333333333257</v>
      </c>
      <c r="I58" s="1">
        <v>1</v>
      </c>
      <c r="J58">
        <f>HOUR(myjnia[[#This Row],[czas]])</f>
        <v>13</v>
      </c>
      <c r="K58">
        <f>IF(myjnia[[#This Row],[czy umyl]]= 0, K57+1, 0)</f>
        <v>0</v>
      </c>
      <c r="M58" s="4" t="s">
        <v>191</v>
      </c>
      <c r="N58" s="1">
        <v>3</v>
      </c>
      <c r="P58" s="4" t="s">
        <v>191</v>
      </c>
      <c r="Q58" s="1">
        <v>3</v>
      </c>
      <c r="S58" s="13" t="s">
        <v>6</v>
      </c>
    </row>
    <row r="59" spans="1:20" x14ac:dyDescent="0.35">
      <c r="A59">
        <v>7</v>
      </c>
      <c r="B59">
        <v>1</v>
      </c>
      <c r="C59" s="1" t="s">
        <v>57</v>
      </c>
      <c r="D59">
        <f>D58+myjnia[[#This Row],[po ilu min od poprz]]</f>
        <v>451</v>
      </c>
      <c r="E59">
        <f>IF(myjnia[[#This Row],[ile po otwarciu]]+5 &lt;E58, E58, MAX(E58, myjnia[[#This Row],[ile po otwarciu]])+myjnia[[#This Row],[czas programu]])</f>
        <v>455</v>
      </c>
      <c r="F59">
        <f>IF(myjnia[[#This Row],[o ktorej się konczy]]&lt;&gt;E58, 1, 0)</f>
        <v>1</v>
      </c>
      <c r="G59" t="str">
        <f>LEFT(myjnia[[#This Row],[nr rej]], 2)</f>
        <v>AI</v>
      </c>
      <c r="H59" s="9">
        <f>H58+TIME(0,  myjnia[[#This Row],[po ilu min od poprz]],  0)</f>
        <v>0.56319444444444366</v>
      </c>
      <c r="I59" s="1">
        <v>1</v>
      </c>
      <c r="J59">
        <f>HOUR(myjnia[[#This Row],[czas]])</f>
        <v>13</v>
      </c>
      <c r="K59">
        <f>IF(myjnia[[#This Row],[czy umyl]]= 0, K58+1, 0)</f>
        <v>0</v>
      </c>
      <c r="M59" s="4" t="s">
        <v>192</v>
      </c>
      <c r="N59" s="1">
        <v>3</v>
      </c>
      <c r="P59" s="4" t="s">
        <v>192</v>
      </c>
      <c r="Q59" s="1">
        <v>3</v>
      </c>
      <c r="S59" s="13" t="s">
        <v>276</v>
      </c>
    </row>
    <row r="60" spans="1:20" x14ac:dyDescent="0.35">
      <c r="A60">
        <v>7</v>
      </c>
      <c r="B60">
        <v>5</v>
      </c>
      <c r="C60" s="1" t="s">
        <v>58</v>
      </c>
      <c r="D60">
        <f>D59+myjnia[[#This Row],[po ilu min od poprz]]</f>
        <v>458</v>
      </c>
      <c r="E60">
        <f>IF(myjnia[[#This Row],[ile po otwarciu]]+5 &lt;E59, E59, MAX(E59, myjnia[[#This Row],[ile po otwarciu]])+myjnia[[#This Row],[czas programu]])</f>
        <v>463</v>
      </c>
      <c r="F60">
        <f>IF(myjnia[[#This Row],[o ktorej się konczy]]&lt;&gt;E59, 1, 0)</f>
        <v>1</v>
      </c>
      <c r="G60" t="str">
        <f>LEFT(myjnia[[#This Row],[nr rej]], 2)</f>
        <v>KJ</v>
      </c>
      <c r="H60" s="9">
        <f>H59+TIME(0,  myjnia[[#This Row],[po ilu min od poprz]],  0)</f>
        <v>0.56805555555555476</v>
      </c>
      <c r="I60" s="1">
        <v>1</v>
      </c>
      <c r="J60">
        <f>HOUR(myjnia[[#This Row],[czas]])</f>
        <v>13</v>
      </c>
      <c r="K60">
        <f>IF(myjnia[[#This Row],[czy umyl]]= 0, K59+1, 0)</f>
        <v>0</v>
      </c>
      <c r="M60" s="4" t="s">
        <v>193</v>
      </c>
      <c r="N60" s="1">
        <v>1</v>
      </c>
      <c r="P60" s="4" t="s">
        <v>193</v>
      </c>
      <c r="Q60" s="1">
        <v>1</v>
      </c>
      <c r="S60" s="13">
        <f>COUNTIF(myjnia[czy umyl], 0)</f>
        <v>44</v>
      </c>
    </row>
    <row r="61" spans="1:20" x14ac:dyDescent="0.35">
      <c r="A61">
        <v>6</v>
      </c>
      <c r="B61">
        <v>1</v>
      </c>
      <c r="C61" s="1" t="s">
        <v>59</v>
      </c>
      <c r="D61">
        <f>D60+myjnia[[#This Row],[po ilu min od poprz]]</f>
        <v>464</v>
      </c>
      <c r="E61">
        <f>IF(myjnia[[#This Row],[ile po otwarciu]]+5 &lt;E60, E60, MAX(E60, myjnia[[#This Row],[ile po otwarciu]])+myjnia[[#This Row],[czas programu]])</f>
        <v>465</v>
      </c>
      <c r="F61">
        <f>IF(myjnia[[#This Row],[o ktorej się konczy]]&lt;&gt;E60, 1, 0)</f>
        <v>1</v>
      </c>
      <c r="G61" t="str">
        <f>LEFT(myjnia[[#This Row],[nr rej]], 2)</f>
        <v>DL</v>
      </c>
      <c r="H61" s="9">
        <f>H60+TIME(0,  myjnia[[#This Row],[po ilu min od poprz]],  0)</f>
        <v>0.57222222222222141</v>
      </c>
      <c r="I61" s="1">
        <v>1</v>
      </c>
      <c r="J61">
        <f>HOUR(myjnia[[#This Row],[czas]])</f>
        <v>13</v>
      </c>
      <c r="K61">
        <f>IF(myjnia[[#This Row],[czy umyl]]= 0, K60+1, 0)</f>
        <v>0</v>
      </c>
      <c r="M61" s="4" t="s">
        <v>194</v>
      </c>
      <c r="N61" s="1">
        <v>1</v>
      </c>
      <c r="P61" s="4" t="s">
        <v>194</v>
      </c>
      <c r="Q61" s="1">
        <v>1</v>
      </c>
      <c r="S61" s="13" t="s">
        <v>278</v>
      </c>
    </row>
    <row r="62" spans="1:20" x14ac:dyDescent="0.35">
      <c r="A62">
        <v>3</v>
      </c>
      <c r="B62">
        <v>12</v>
      </c>
      <c r="C62" s="1" t="s">
        <v>60</v>
      </c>
      <c r="D62">
        <f>D61+myjnia[[#This Row],[po ilu min od poprz]]</f>
        <v>467</v>
      </c>
      <c r="E62">
        <f>IF(myjnia[[#This Row],[ile po otwarciu]]+5 &lt;E61, E61, MAX(E61, myjnia[[#This Row],[ile po otwarciu]])+myjnia[[#This Row],[czas programu]])</f>
        <v>479</v>
      </c>
      <c r="F62">
        <f>IF(myjnia[[#This Row],[o ktorej się konczy]]&lt;&gt;E61, 1, 0)</f>
        <v>1</v>
      </c>
      <c r="G62" t="str">
        <f>LEFT(myjnia[[#This Row],[nr rej]], 2)</f>
        <v>JI</v>
      </c>
      <c r="H62" s="9">
        <f>H61+TIME(0,  myjnia[[#This Row],[po ilu min od poprz]],  0)</f>
        <v>0.57430555555555474</v>
      </c>
      <c r="I62" s="1">
        <v>1</v>
      </c>
      <c r="J62">
        <f>HOUR(myjnia[[#This Row],[czas]])</f>
        <v>13</v>
      </c>
      <c r="K62">
        <f>IF(myjnia[[#This Row],[czy umyl]]= 0, K61+1, 0)</f>
        <v>0</v>
      </c>
      <c r="M62" s="4" t="s">
        <v>195</v>
      </c>
      <c r="N62" s="1">
        <v>1</v>
      </c>
      <c r="P62" s="4" t="s">
        <v>195</v>
      </c>
      <c r="Q62" s="1">
        <v>1</v>
      </c>
      <c r="S62" s="13">
        <f>MAX(myjnia[czy jedna po drugiej])</f>
        <v>3</v>
      </c>
    </row>
    <row r="63" spans="1:20" x14ac:dyDescent="0.35">
      <c r="A63">
        <v>15</v>
      </c>
      <c r="B63">
        <v>14</v>
      </c>
      <c r="C63" s="1" t="s">
        <v>61</v>
      </c>
      <c r="D63">
        <f>D62+myjnia[[#This Row],[po ilu min od poprz]]</f>
        <v>482</v>
      </c>
      <c r="E63">
        <f>IF(myjnia[[#This Row],[ile po otwarciu]]+5 &lt;E62, E62, MAX(E62, myjnia[[#This Row],[ile po otwarciu]])+myjnia[[#This Row],[czas programu]])</f>
        <v>496</v>
      </c>
      <c r="F63">
        <f>IF(myjnia[[#This Row],[o ktorej się konczy]]&lt;&gt;E62, 1, 0)</f>
        <v>1</v>
      </c>
      <c r="G63" t="str">
        <f>LEFT(myjnia[[#This Row],[nr rej]], 2)</f>
        <v>KK</v>
      </c>
      <c r="H63" s="9">
        <f>H62+TIME(0,  myjnia[[#This Row],[po ilu min od poprz]],  0)</f>
        <v>0.58472222222222137</v>
      </c>
      <c r="I63" s="1">
        <v>1</v>
      </c>
      <c r="J63">
        <f>HOUR(myjnia[[#This Row],[czas]])</f>
        <v>14</v>
      </c>
      <c r="K63">
        <f>IF(myjnia[[#This Row],[czy umyl]]= 0, K62+1, 0)</f>
        <v>0</v>
      </c>
      <c r="M63" s="4" t="s">
        <v>196</v>
      </c>
      <c r="N63" s="1">
        <v>1</v>
      </c>
      <c r="P63" s="4" t="s">
        <v>196</v>
      </c>
      <c r="Q63" s="1">
        <v>1</v>
      </c>
    </row>
    <row r="64" spans="1:20" x14ac:dyDescent="0.35">
      <c r="A64">
        <v>3</v>
      </c>
      <c r="B64">
        <v>9</v>
      </c>
      <c r="C64" s="1" t="s">
        <v>62</v>
      </c>
      <c r="D64">
        <f>D63+myjnia[[#This Row],[po ilu min od poprz]]</f>
        <v>485</v>
      </c>
      <c r="E64">
        <f>IF(myjnia[[#This Row],[ile po otwarciu]]+5 &lt;E63, E63, MAX(E63, myjnia[[#This Row],[ile po otwarciu]])+myjnia[[#This Row],[czas programu]])</f>
        <v>496</v>
      </c>
      <c r="F64">
        <f>IF(myjnia[[#This Row],[o ktorej się konczy]]&lt;&gt;E63, 1, 0)</f>
        <v>0</v>
      </c>
      <c r="G64" t="str">
        <f>LEFT(myjnia[[#This Row],[nr rej]], 2)</f>
        <v>HP</v>
      </c>
      <c r="H64" s="9">
        <f>H63+TIME(0,  myjnia[[#This Row],[po ilu min od poprz]],  0)</f>
        <v>0.58680555555555469</v>
      </c>
      <c r="I64" s="1">
        <v>1</v>
      </c>
      <c r="J64">
        <f>HOUR(myjnia[[#This Row],[czas]])</f>
        <v>14</v>
      </c>
      <c r="K64">
        <f>IF(myjnia[[#This Row],[czy umyl]]= 0, K63+1, 0)</f>
        <v>1</v>
      </c>
      <c r="M64" s="4" t="s">
        <v>197</v>
      </c>
      <c r="N64" s="1">
        <v>1</v>
      </c>
      <c r="P64" s="4" t="s">
        <v>197</v>
      </c>
      <c r="Q64" s="1">
        <v>1</v>
      </c>
    </row>
    <row r="65" spans="1:17" x14ac:dyDescent="0.35">
      <c r="A65">
        <v>8</v>
      </c>
      <c r="B65">
        <v>11</v>
      </c>
      <c r="C65" s="1" t="s">
        <v>63</v>
      </c>
      <c r="D65">
        <f>D64+myjnia[[#This Row],[po ilu min od poprz]]</f>
        <v>493</v>
      </c>
      <c r="E65">
        <f>IF(myjnia[[#This Row],[ile po otwarciu]]+5 &lt;E64, E64, MAX(E64, myjnia[[#This Row],[ile po otwarciu]])+myjnia[[#This Row],[czas programu]])</f>
        <v>507</v>
      </c>
      <c r="F65">
        <f>IF(myjnia[[#This Row],[o ktorej się konczy]]&lt;&gt;E64, 1, 0)</f>
        <v>1</v>
      </c>
      <c r="G65" t="str">
        <f>LEFT(myjnia[[#This Row],[nr rej]], 2)</f>
        <v>FI</v>
      </c>
      <c r="H65" s="9">
        <f>H64+TIME(0,  myjnia[[#This Row],[po ilu min od poprz]],  0)</f>
        <v>0.59236111111111023</v>
      </c>
      <c r="I65" s="1">
        <v>1</v>
      </c>
      <c r="J65">
        <f>HOUR(myjnia[[#This Row],[czas]])</f>
        <v>14</v>
      </c>
      <c r="K65">
        <f>IF(myjnia[[#This Row],[czy umyl]]= 0, K64+1, 0)</f>
        <v>0</v>
      </c>
      <c r="M65" s="4" t="s">
        <v>198</v>
      </c>
      <c r="N65" s="1">
        <v>1</v>
      </c>
      <c r="P65" s="4" t="s">
        <v>198</v>
      </c>
      <c r="Q65" s="1">
        <v>1</v>
      </c>
    </row>
    <row r="66" spans="1:17" x14ac:dyDescent="0.35">
      <c r="A66">
        <v>5</v>
      </c>
      <c r="B66">
        <v>15</v>
      </c>
      <c r="C66" s="1" t="s">
        <v>64</v>
      </c>
      <c r="D66">
        <f>D65+myjnia[[#This Row],[po ilu min od poprz]]</f>
        <v>498</v>
      </c>
      <c r="E66">
        <f>IF(myjnia[[#This Row],[ile po otwarciu]]+5 &lt;E65, E65, MAX(E65, myjnia[[#This Row],[ile po otwarciu]])+myjnia[[#This Row],[czas programu]])</f>
        <v>507</v>
      </c>
      <c r="F66">
        <f>IF(myjnia[[#This Row],[o ktorej się konczy]]&lt;&gt;E65, 1, 0)</f>
        <v>0</v>
      </c>
      <c r="G66" t="str">
        <f>LEFT(myjnia[[#This Row],[nr rej]], 2)</f>
        <v>NM</v>
      </c>
      <c r="H66" s="9">
        <f>H65+TIME(0,  myjnia[[#This Row],[po ilu min od poprz]],  0)</f>
        <v>0.59583333333333244</v>
      </c>
      <c r="I66" s="1">
        <v>1</v>
      </c>
      <c r="J66">
        <f>HOUR(myjnia[[#This Row],[czas]])</f>
        <v>14</v>
      </c>
      <c r="K66">
        <f>IF(myjnia[[#This Row],[czy umyl]]= 0, K65+1, 0)</f>
        <v>1</v>
      </c>
      <c r="M66" s="4" t="s">
        <v>199</v>
      </c>
      <c r="N66" s="1">
        <v>1</v>
      </c>
      <c r="P66" s="4" t="s">
        <v>199</v>
      </c>
      <c r="Q66" s="1">
        <v>1</v>
      </c>
    </row>
    <row r="67" spans="1:17" x14ac:dyDescent="0.35">
      <c r="A67">
        <v>2</v>
      </c>
      <c r="B67">
        <v>4</v>
      </c>
      <c r="C67" s="1" t="s">
        <v>65</v>
      </c>
      <c r="D67">
        <f>D66+myjnia[[#This Row],[po ilu min od poprz]]</f>
        <v>500</v>
      </c>
      <c r="E67">
        <f>IF(myjnia[[#This Row],[ile po otwarciu]]+5 &lt;E66, E66, MAX(E66, myjnia[[#This Row],[ile po otwarciu]])+myjnia[[#This Row],[czas programu]])</f>
        <v>507</v>
      </c>
      <c r="F67">
        <f>IF(myjnia[[#This Row],[o ktorej się konczy]]&lt;&gt;E66, 1, 0)</f>
        <v>0</v>
      </c>
      <c r="G67" t="str">
        <f>LEFT(myjnia[[#This Row],[nr rej]], 2)</f>
        <v>PM</v>
      </c>
      <c r="H67" s="9">
        <f>H66+TIME(0,  myjnia[[#This Row],[po ilu min od poprz]],  0)</f>
        <v>0.59722222222222132</v>
      </c>
      <c r="I67" s="1">
        <v>1</v>
      </c>
      <c r="J67">
        <f>HOUR(myjnia[[#This Row],[czas]])</f>
        <v>14</v>
      </c>
      <c r="K67">
        <f>IF(myjnia[[#This Row],[czy umyl]]= 0, K66+1, 0)</f>
        <v>2</v>
      </c>
      <c r="M67" s="4" t="s">
        <v>200</v>
      </c>
      <c r="N67" s="1">
        <v>1</v>
      </c>
      <c r="P67" s="4" t="s">
        <v>200</v>
      </c>
      <c r="Q67" s="1">
        <v>1</v>
      </c>
    </row>
    <row r="68" spans="1:17" x14ac:dyDescent="0.35">
      <c r="A68">
        <v>14</v>
      </c>
      <c r="B68">
        <v>9</v>
      </c>
      <c r="C68" s="1" t="s">
        <v>66</v>
      </c>
      <c r="D68">
        <f>D67+myjnia[[#This Row],[po ilu min od poprz]]</f>
        <v>514</v>
      </c>
      <c r="E68">
        <f>IF(myjnia[[#This Row],[ile po otwarciu]]+5 &lt;E67, E67, MAX(E67, myjnia[[#This Row],[ile po otwarciu]])+myjnia[[#This Row],[czas programu]])</f>
        <v>523</v>
      </c>
      <c r="F68">
        <f>IF(myjnia[[#This Row],[o ktorej się konczy]]&lt;&gt;E67, 1, 0)</f>
        <v>1</v>
      </c>
      <c r="G68" t="str">
        <f>LEFT(myjnia[[#This Row],[nr rej]], 2)</f>
        <v>JM</v>
      </c>
      <c r="H68" s="9">
        <f>H67+TIME(0,  myjnia[[#This Row],[po ilu min od poprz]],  0)</f>
        <v>0.60694444444444351</v>
      </c>
      <c r="I68" s="1">
        <v>1</v>
      </c>
      <c r="J68">
        <f>HOUR(myjnia[[#This Row],[czas]])</f>
        <v>14</v>
      </c>
      <c r="K68">
        <f>IF(myjnia[[#This Row],[czy umyl]]= 0, K67+1, 0)</f>
        <v>0</v>
      </c>
      <c r="M68" s="4" t="s">
        <v>201</v>
      </c>
      <c r="N68" s="1">
        <v>1</v>
      </c>
      <c r="P68" s="4" t="s">
        <v>201</v>
      </c>
      <c r="Q68" s="1">
        <v>1</v>
      </c>
    </row>
    <row r="69" spans="1:17" x14ac:dyDescent="0.35">
      <c r="A69">
        <v>7</v>
      </c>
      <c r="B69">
        <v>7</v>
      </c>
      <c r="C69" s="1" t="s">
        <v>67</v>
      </c>
      <c r="D69">
        <f>D68+myjnia[[#This Row],[po ilu min od poprz]]</f>
        <v>521</v>
      </c>
      <c r="E69">
        <f>IF(myjnia[[#This Row],[ile po otwarciu]]+5 &lt;E68, E68, MAX(E68, myjnia[[#This Row],[ile po otwarciu]])+myjnia[[#This Row],[czas programu]])</f>
        <v>530</v>
      </c>
      <c r="F69">
        <f>IF(myjnia[[#This Row],[o ktorej się konczy]]&lt;&gt;E68, 1, 0)</f>
        <v>1</v>
      </c>
      <c r="G69" t="str">
        <f>LEFT(myjnia[[#This Row],[nr rej]], 2)</f>
        <v>PK</v>
      </c>
      <c r="H69" s="9">
        <f>H68+TIME(0,  myjnia[[#This Row],[po ilu min od poprz]],  0)</f>
        <v>0.6118055555555546</v>
      </c>
      <c r="I69" s="1">
        <v>1</v>
      </c>
      <c r="J69">
        <f>HOUR(myjnia[[#This Row],[czas]])</f>
        <v>14</v>
      </c>
      <c r="K69">
        <f>IF(myjnia[[#This Row],[czy umyl]]= 0, K68+1, 0)</f>
        <v>0</v>
      </c>
      <c r="M69" s="4" t="s">
        <v>202</v>
      </c>
      <c r="N69" s="1">
        <v>2</v>
      </c>
      <c r="P69" s="4" t="s">
        <v>202</v>
      </c>
      <c r="Q69" s="1">
        <v>2</v>
      </c>
    </row>
    <row r="70" spans="1:17" x14ac:dyDescent="0.35">
      <c r="A70">
        <v>14</v>
      </c>
      <c r="B70">
        <v>6</v>
      </c>
      <c r="C70" s="1" t="s">
        <v>68</v>
      </c>
      <c r="D70">
        <f>D69+myjnia[[#This Row],[po ilu min od poprz]]</f>
        <v>535</v>
      </c>
      <c r="E70">
        <f>IF(myjnia[[#This Row],[ile po otwarciu]]+5 &lt;E69, E69, MAX(E69, myjnia[[#This Row],[ile po otwarciu]])+myjnia[[#This Row],[czas programu]])</f>
        <v>541</v>
      </c>
      <c r="F70">
        <f>IF(myjnia[[#This Row],[o ktorej się konczy]]&lt;&gt;E69, 1, 0)</f>
        <v>1</v>
      </c>
      <c r="G70" t="str">
        <f>LEFT(myjnia[[#This Row],[nr rej]], 2)</f>
        <v>PM</v>
      </c>
      <c r="H70" s="9">
        <f>H69+TIME(0,  myjnia[[#This Row],[po ilu min od poprz]],  0)</f>
        <v>0.62152777777777679</v>
      </c>
      <c r="I70" s="1">
        <v>1</v>
      </c>
      <c r="J70">
        <f>HOUR(myjnia[[#This Row],[czas]])</f>
        <v>14</v>
      </c>
      <c r="K70">
        <f>IF(myjnia[[#This Row],[czy umyl]]= 0, K69+1, 0)</f>
        <v>0</v>
      </c>
      <c r="M70" s="4" t="s">
        <v>203</v>
      </c>
      <c r="N70" s="1">
        <v>2</v>
      </c>
      <c r="P70" s="4" t="s">
        <v>203</v>
      </c>
      <c r="Q70" s="1">
        <v>2</v>
      </c>
    </row>
    <row r="71" spans="1:17" x14ac:dyDescent="0.35">
      <c r="A71">
        <v>11</v>
      </c>
      <c r="B71">
        <v>12</v>
      </c>
      <c r="C71" s="1" t="s">
        <v>69</v>
      </c>
      <c r="D71">
        <f>D70+myjnia[[#This Row],[po ilu min od poprz]]</f>
        <v>546</v>
      </c>
      <c r="E71">
        <f>IF(myjnia[[#This Row],[ile po otwarciu]]+5 &lt;E70, E70, MAX(E70, myjnia[[#This Row],[ile po otwarciu]])+myjnia[[#This Row],[czas programu]])</f>
        <v>558</v>
      </c>
      <c r="F71">
        <f>IF(myjnia[[#This Row],[o ktorej się konczy]]&lt;&gt;E70, 1, 0)</f>
        <v>1</v>
      </c>
      <c r="G71" t="str">
        <f>LEFT(myjnia[[#This Row],[nr rej]], 2)</f>
        <v>BC</v>
      </c>
      <c r="H71" s="9">
        <f>H70+TIME(0,  myjnia[[#This Row],[po ilu min od poprz]],  0)</f>
        <v>0.62916666666666565</v>
      </c>
      <c r="I71" s="1">
        <v>1</v>
      </c>
      <c r="J71">
        <f>HOUR(myjnia[[#This Row],[czas]])</f>
        <v>15</v>
      </c>
      <c r="K71">
        <f>IF(myjnia[[#This Row],[czy umyl]]= 0, K70+1, 0)</f>
        <v>0</v>
      </c>
      <c r="M71" s="4" t="s">
        <v>204</v>
      </c>
      <c r="N71" s="1">
        <v>1</v>
      </c>
      <c r="P71" s="4" t="s">
        <v>204</v>
      </c>
      <c r="Q71" s="1">
        <v>1</v>
      </c>
    </row>
    <row r="72" spans="1:17" x14ac:dyDescent="0.35">
      <c r="A72">
        <v>2</v>
      </c>
      <c r="B72">
        <v>4</v>
      </c>
      <c r="C72" s="1" t="s">
        <v>70</v>
      </c>
      <c r="D72">
        <f>D71+myjnia[[#This Row],[po ilu min od poprz]]</f>
        <v>548</v>
      </c>
      <c r="E72">
        <f>IF(myjnia[[#This Row],[ile po otwarciu]]+5 &lt;E71, E71, MAX(E71, myjnia[[#This Row],[ile po otwarciu]])+myjnia[[#This Row],[czas programu]])</f>
        <v>558</v>
      </c>
      <c r="F72">
        <f>IF(myjnia[[#This Row],[o ktorej się konczy]]&lt;&gt;E71, 1, 0)</f>
        <v>0</v>
      </c>
      <c r="G72" t="str">
        <f>LEFT(myjnia[[#This Row],[nr rej]], 2)</f>
        <v>OJ</v>
      </c>
      <c r="H72" s="9">
        <f>H71+TIME(0,  myjnia[[#This Row],[po ilu min od poprz]],  0)</f>
        <v>0.63055555555555454</v>
      </c>
      <c r="I72" s="1">
        <v>1</v>
      </c>
      <c r="J72">
        <f>HOUR(myjnia[[#This Row],[czas]])</f>
        <v>15</v>
      </c>
      <c r="K72">
        <f>IF(myjnia[[#This Row],[czy umyl]]= 0, K71+1, 0)</f>
        <v>1</v>
      </c>
      <c r="M72" s="4" t="s">
        <v>205</v>
      </c>
      <c r="N72" s="1">
        <v>1</v>
      </c>
      <c r="P72" s="4" t="s">
        <v>205</v>
      </c>
      <c r="Q72" s="1">
        <v>1</v>
      </c>
    </row>
    <row r="73" spans="1:17" x14ac:dyDescent="0.35">
      <c r="A73">
        <v>11</v>
      </c>
      <c r="B73">
        <v>15</v>
      </c>
      <c r="C73" s="1" t="s">
        <v>71</v>
      </c>
      <c r="D73">
        <f>D72+myjnia[[#This Row],[po ilu min od poprz]]</f>
        <v>559</v>
      </c>
      <c r="E73">
        <f>IF(myjnia[[#This Row],[ile po otwarciu]]+5 &lt;E72, E72, MAX(E72, myjnia[[#This Row],[ile po otwarciu]])+myjnia[[#This Row],[czas programu]])</f>
        <v>574</v>
      </c>
      <c r="F73">
        <f>IF(myjnia[[#This Row],[o ktorej się konczy]]&lt;&gt;E72, 1, 0)</f>
        <v>1</v>
      </c>
      <c r="G73" t="str">
        <f>LEFT(myjnia[[#This Row],[nr rej]], 2)</f>
        <v>EH</v>
      </c>
      <c r="H73" s="9">
        <f>H72+TIME(0,  myjnia[[#This Row],[po ilu min od poprz]],  0)</f>
        <v>0.6381944444444434</v>
      </c>
      <c r="I73" s="1">
        <v>1</v>
      </c>
      <c r="J73">
        <f>HOUR(myjnia[[#This Row],[czas]])</f>
        <v>15</v>
      </c>
      <c r="K73">
        <f>IF(myjnia[[#This Row],[czy umyl]]= 0, K72+1, 0)</f>
        <v>0</v>
      </c>
      <c r="M73" s="4" t="s">
        <v>206</v>
      </c>
      <c r="N73" s="1">
        <v>2</v>
      </c>
      <c r="P73" s="4" t="s">
        <v>206</v>
      </c>
      <c r="Q73" s="1">
        <v>2</v>
      </c>
    </row>
    <row r="74" spans="1:17" x14ac:dyDescent="0.35">
      <c r="A74">
        <v>4</v>
      </c>
      <c r="B74">
        <v>3</v>
      </c>
      <c r="C74" s="1" t="s">
        <v>72</v>
      </c>
      <c r="D74">
        <f>D73+myjnia[[#This Row],[po ilu min od poprz]]</f>
        <v>563</v>
      </c>
      <c r="E74">
        <f>IF(myjnia[[#This Row],[ile po otwarciu]]+5 &lt;E73, E73, MAX(E73, myjnia[[#This Row],[ile po otwarciu]])+myjnia[[#This Row],[czas programu]])</f>
        <v>574</v>
      </c>
      <c r="F74">
        <f>IF(myjnia[[#This Row],[o ktorej się konczy]]&lt;&gt;E73, 1, 0)</f>
        <v>0</v>
      </c>
      <c r="G74" t="str">
        <f>LEFT(myjnia[[#This Row],[nr rej]], 2)</f>
        <v>JN</v>
      </c>
      <c r="H74" s="9">
        <f>H73+TIME(0,  myjnia[[#This Row],[po ilu min od poprz]],  0)</f>
        <v>0.64097222222222117</v>
      </c>
      <c r="I74" s="1">
        <v>1</v>
      </c>
      <c r="J74">
        <f>HOUR(myjnia[[#This Row],[czas]])</f>
        <v>15</v>
      </c>
      <c r="K74">
        <f>IF(myjnia[[#This Row],[czy umyl]]= 0, K73+1, 0)</f>
        <v>1</v>
      </c>
      <c r="M74" s="4" t="s">
        <v>207</v>
      </c>
      <c r="N74" s="1">
        <v>1</v>
      </c>
      <c r="P74" s="4" t="s">
        <v>207</v>
      </c>
      <c r="Q74" s="1">
        <v>1</v>
      </c>
    </row>
    <row r="75" spans="1:17" x14ac:dyDescent="0.35">
      <c r="A75">
        <v>3</v>
      </c>
      <c r="B75">
        <v>12</v>
      </c>
      <c r="C75" s="1" t="s">
        <v>73</v>
      </c>
      <c r="D75">
        <f>D74+myjnia[[#This Row],[po ilu min od poprz]]</f>
        <v>566</v>
      </c>
      <c r="E75">
        <f>IF(myjnia[[#This Row],[ile po otwarciu]]+5 &lt;E74, E74, MAX(E74, myjnia[[#This Row],[ile po otwarciu]])+myjnia[[#This Row],[czas programu]])</f>
        <v>574</v>
      </c>
      <c r="F75">
        <f>IF(myjnia[[#This Row],[o ktorej się konczy]]&lt;&gt;E74, 1, 0)</f>
        <v>0</v>
      </c>
      <c r="G75" t="str">
        <f>LEFT(myjnia[[#This Row],[nr rej]], 2)</f>
        <v>KI</v>
      </c>
      <c r="H75" s="9">
        <f>H74+TIME(0,  myjnia[[#This Row],[po ilu min od poprz]],  0)</f>
        <v>0.64305555555555449</v>
      </c>
      <c r="I75" s="1">
        <v>1</v>
      </c>
      <c r="J75">
        <f>HOUR(myjnia[[#This Row],[czas]])</f>
        <v>15</v>
      </c>
      <c r="K75">
        <f>IF(myjnia[[#This Row],[czy umyl]]= 0, K74+1, 0)</f>
        <v>2</v>
      </c>
      <c r="M75" s="4" t="s">
        <v>208</v>
      </c>
      <c r="N75" s="1">
        <v>1</v>
      </c>
      <c r="P75" s="4" t="s">
        <v>208</v>
      </c>
      <c r="Q75" s="1">
        <v>1</v>
      </c>
    </row>
    <row r="76" spans="1:17" x14ac:dyDescent="0.35">
      <c r="A76">
        <v>2</v>
      </c>
      <c r="B76">
        <v>7</v>
      </c>
      <c r="C76" s="1" t="s">
        <v>74</v>
      </c>
      <c r="D76">
        <f>D75+myjnia[[#This Row],[po ilu min od poprz]]</f>
        <v>568</v>
      </c>
      <c r="E76">
        <f>IF(myjnia[[#This Row],[ile po otwarciu]]+5 &lt;E75, E75, MAX(E75, myjnia[[#This Row],[ile po otwarciu]])+myjnia[[#This Row],[czas programu]])</f>
        <v>574</v>
      </c>
      <c r="F76">
        <f>IF(myjnia[[#This Row],[o ktorej się konczy]]&lt;&gt;E75, 1, 0)</f>
        <v>0</v>
      </c>
      <c r="G76" t="str">
        <f>LEFT(myjnia[[#This Row],[nr rej]], 2)</f>
        <v>MF</v>
      </c>
      <c r="H76" s="9">
        <f>H75+TIME(0,  myjnia[[#This Row],[po ilu min od poprz]],  0)</f>
        <v>0.64444444444444338</v>
      </c>
      <c r="I76" s="1">
        <v>1</v>
      </c>
      <c r="J76">
        <f>HOUR(myjnia[[#This Row],[czas]])</f>
        <v>15</v>
      </c>
      <c r="K76">
        <f>IF(myjnia[[#This Row],[czy umyl]]= 0, K75+1, 0)</f>
        <v>3</v>
      </c>
      <c r="M76" s="4" t="s">
        <v>209</v>
      </c>
      <c r="N76" s="1">
        <v>1</v>
      </c>
      <c r="P76" s="4" t="s">
        <v>209</v>
      </c>
      <c r="Q76" s="1">
        <v>1</v>
      </c>
    </row>
    <row r="77" spans="1:17" x14ac:dyDescent="0.35">
      <c r="A77">
        <v>13</v>
      </c>
      <c r="B77">
        <v>7</v>
      </c>
      <c r="C77" s="1" t="s">
        <v>75</v>
      </c>
      <c r="D77">
        <f>D76+myjnia[[#This Row],[po ilu min od poprz]]</f>
        <v>581</v>
      </c>
      <c r="E77">
        <f>IF(myjnia[[#This Row],[ile po otwarciu]]+5 &lt;E76, E76, MAX(E76, myjnia[[#This Row],[ile po otwarciu]])+myjnia[[#This Row],[czas programu]])</f>
        <v>588</v>
      </c>
      <c r="F77">
        <f>IF(myjnia[[#This Row],[o ktorej się konczy]]&lt;&gt;E76, 1, 0)</f>
        <v>1</v>
      </c>
      <c r="G77" t="str">
        <f>LEFT(myjnia[[#This Row],[nr rej]], 2)</f>
        <v>LN</v>
      </c>
      <c r="H77" s="9">
        <f>H76+TIME(0,  myjnia[[#This Row],[po ilu min od poprz]],  0)</f>
        <v>0.65347222222222112</v>
      </c>
      <c r="I77" s="1">
        <v>1</v>
      </c>
      <c r="J77">
        <f>HOUR(myjnia[[#This Row],[czas]])</f>
        <v>15</v>
      </c>
      <c r="K77">
        <f>IF(myjnia[[#This Row],[czy umyl]]= 0, K76+1, 0)</f>
        <v>0</v>
      </c>
      <c r="M77" s="4" t="s">
        <v>210</v>
      </c>
      <c r="N77" s="1">
        <v>1</v>
      </c>
      <c r="P77" s="4" t="s">
        <v>210</v>
      </c>
      <c r="Q77" s="1">
        <v>1</v>
      </c>
    </row>
    <row r="78" spans="1:17" x14ac:dyDescent="0.35">
      <c r="A78">
        <v>3</v>
      </c>
      <c r="B78">
        <v>12</v>
      </c>
      <c r="C78" s="1" t="s">
        <v>76</v>
      </c>
      <c r="D78">
        <f>D77+myjnia[[#This Row],[po ilu min od poprz]]</f>
        <v>584</v>
      </c>
      <c r="E78">
        <f>IF(myjnia[[#This Row],[ile po otwarciu]]+5 &lt;E77, E77, MAX(E77, myjnia[[#This Row],[ile po otwarciu]])+myjnia[[#This Row],[czas programu]])</f>
        <v>600</v>
      </c>
      <c r="F78">
        <f>IF(myjnia[[#This Row],[o ktorej się konczy]]&lt;&gt;E77, 1, 0)</f>
        <v>1</v>
      </c>
      <c r="G78" t="str">
        <f>LEFT(myjnia[[#This Row],[nr rej]], 2)</f>
        <v>CN</v>
      </c>
      <c r="H78" s="9">
        <f>H77+TIME(0,  myjnia[[#This Row],[po ilu min od poprz]],  0)</f>
        <v>0.65555555555555445</v>
      </c>
      <c r="I78" s="1">
        <v>1</v>
      </c>
      <c r="J78">
        <f>HOUR(myjnia[[#This Row],[czas]])</f>
        <v>15</v>
      </c>
      <c r="K78">
        <f>IF(myjnia[[#This Row],[czy umyl]]= 0, K77+1, 0)</f>
        <v>0</v>
      </c>
      <c r="M78" s="4" t="s">
        <v>211</v>
      </c>
      <c r="N78" s="1">
        <v>2</v>
      </c>
      <c r="P78" s="4" t="s">
        <v>211</v>
      </c>
      <c r="Q78" s="1">
        <v>2</v>
      </c>
    </row>
    <row r="79" spans="1:17" x14ac:dyDescent="0.35">
      <c r="A79">
        <v>9</v>
      </c>
      <c r="B79">
        <v>9</v>
      </c>
      <c r="C79" s="1" t="s">
        <v>77</v>
      </c>
      <c r="D79">
        <f>D78+myjnia[[#This Row],[po ilu min od poprz]]</f>
        <v>593</v>
      </c>
      <c r="E79">
        <f>IF(myjnia[[#This Row],[ile po otwarciu]]+5 &lt;E78, E78, MAX(E78, myjnia[[#This Row],[ile po otwarciu]])+myjnia[[#This Row],[czas programu]])</f>
        <v>600</v>
      </c>
      <c r="F79">
        <f>IF(myjnia[[#This Row],[o ktorej się konczy]]&lt;&gt;E78, 1, 0)</f>
        <v>0</v>
      </c>
      <c r="G79" t="str">
        <f>LEFT(myjnia[[#This Row],[nr rej]], 2)</f>
        <v>JM</v>
      </c>
      <c r="H79" s="9">
        <f>H78+TIME(0,  myjnia[[#This Row],[po ilu min od poprz]],  0)</f>
        <v>0.66180555555555443</v>
      </c>
      <c r="I79" s="1">
        <v>1</v>
      </c>
      <c r="J79">
        <f>HOUR(myjnia[[#This Row],[czas]])</f>
        <v>15</v>
      </c>
      <c r="K79">
        <f>IF(myjnia[[#This Row],[czy umyl]]= 0, K78+1, 0)</f>
        <v>1</v>
      </c>
      <c r="M79" s="4" t="s">
        <v>212</v>
      </c>
      <c r="N79" s="1">
        <v>1</v>
      </c>
      <c r="P79" s="4" t="s">
        <v>212</v>
      </c>
      <c r="Q79" s="1">
        <v>1</v>
      </c>
    </row>
    <row r="80" spans="1:17" x14ac:dyDescent="0.35">
      <c r="A80">
        <v>13</v>
      </c>
      <c r="B80">
        <v>3</v>
      </c>
      <c r="C80" s="1" t="s">
        <v>78</v>
      </c>
      <c r="D80">
        <f>D79+myjnia[[#This Row],[po ilu min od poprz]]</f>
        <v>606</v>
      </c>
      <c r="E80">
        <f>IF(myjnia[[#This Row],[ile po otwarciu]]+5 &lt;E79, E79, MAX(E79, myjnia[[#This Row],[ile po otwarciu]])+myjnia[[#This Row],[czas programu]])</f>
        <v>609</v>
      </c>
      <c r="F80">
        <f>IF(myjnia[[#This Row],[o ktorej się konczy]]&lt;&gt;E79, 1, 0)</f>
        <v>1</v>
      </c>
      <c r="G80" t="str">
        <f>LEFT(myjnia[[#This Row],[nr rej]], 2)</f>
        <v>AA</v>
      </c>
      <c r="H80" s="9">
        <f>H79+TIME(0,  myjnia[[#This Row],[po ilu min od poprz]],  0)</f>
        <v>0.67083333333333217</v>
      </c>
      <c r="I80" s="1">
        <v>1</v>
      </c>
      <c r="J80">
        <f>HOUR(myjnia[[#This Row],[czas]])</f>
        <v>16</v>
      </c>
      <c r="K80">
        <f>IF(myjnia[[#This Row],[czy umyl]]= 0, K79+1, 0)</f>
        <v>0</v>
      </c>
      <c r="M80" s="4" t="s">
        <v>213</v>
      </c>
      <c r="N80" s="1">
        <v>1</v>
      </c>
      <c r="P80" s="4" t="s">
        <v>213</v>
      </c>
      <c r="Q80" s="1">
        <v>1</v>
      </c>
    </row>
    <row r="81" spans="1:17" x14ac:dyDescent="0.35">
      <c r="A81">
        <v>7</v>
      </c>
      <c r="B81">
        <v>2</v>
      </c>
      <c r="C81" s="1" t="s">
        <v>79</v>
      </c>
      <c r="D81">
        <f>D80+myjnia[[#This Row],[po ilu min od poprz]]</f>
        <v>613</v>
      </c>
      <c r="E81">
        <f>IF(myjnia[[#This Row],[ile po otwarciu]]+5 &lt;E80, E80, MAX(E80, myjnia[[#This Row],[ile po otwarciu]])+myjnia[[#This Row],[czas programu]])</f>
        <v>615</v>
      </c>
      <c r="F81">
        <f>IF(myjnia[[#This Row],[o ktorej się konczy]]&lt;&gt;E80, 1, 0)</f>
        <v>1</v>
      </c>
      <c r="G81" t="str">
        <f>LEFT(myjnia[[#This Row],[nr rej]], 2)</f>
        <v>OI</v>
      </c>
      <c r="H81" s="9">
        <f>H80+TIME(0,  myjnia[[#This Row],[po ilu min od poprz]],  0)</f>
        <v>0.67569444444444327</v>
      </c>
      <c r="I81" s="1">
        <v>1</v>
      </c>
      <c r="J81">
        <f>HOUR(myjnia[[#This Row],[czas]])</f>
        <v>16</v>
      </c>
      <c r="K81">
        <f>IF(myjnia[[#This Row],[czy umyl]]= 0, K80+1, 0)</f>
        <v>0</v>
      </c>
      <c r="M81" s="4" t="s">
        <v>214</v>
      </c>
      <c r="N81" s="1">
        <v>1</v>
      </c>
      <c r="P81" s="4" t="s">
        <v>214</v>
      </c>
      <c r="Q81" s="1">
        <v>1</v>
      </c>
    </row>
    <row r="82" spans="1:17" x14ac:dyDescent="0.35">
      <c r="A82">
        <v>13</v>
      </c>
      <c r="B82">
        <v>4</v>
      </c>
      <c r="C82" s="1" t="s">
        <v>80</v>
      </c>
      <c r="D82">
        <f>D81+myjnia[[#This Row],[po ilu min od poprz]]</f>
        <v>626</v>
      </c>
      <c r="E82">
        <f>IF(myjnia[[#This Row],[ile po otwarciu]]+5 &lt;E81, E81, MAX(E81, myjnia[[#This Row],[ile po otwarciu]])+myjnia[[#This Row],[czas programu]])</f>
        <v>630</v>
      </c>
      <c r="F82">
        <f>IF(myjnia[[#This Row],[o ktorej się konczy]]&lt;&gt;E81, 1, 0)</f>
        <v>1</v>
      </c>
      <c r="G82" t="str">
        <f>LEFT(myjnia[[#This Row],[nr rej]], 2)</f>
        <v>HA</v>
      </c>
      <c r="H82" s="9">
        <f>H81+TIME(0,  myjnia[[#This Row],[po ilu min od poprz]],  0)</f>
        <v>0.68472222222222101</v>
      </c>
      <c r="I82" s="1">
        <v>1</v>
      </c>
      <c r="J82">
        <f>HOUR(myjnia[[#This Row],[czas]])</f>
        <v>16</v>
      </c>
      <c r="K82">
        <f>IF(myjnia[[#This Row],[czy umyl]]= 0, K81+1, 0)</f>
        <v>0</v>
      </c>
      <c r="M82" s="4" t="s">
        <v>215</v>
      </c>
      <c r="N82" s="1">
        <v>1</v>
      </c>
      <c r="P82" s="4" t="s">
        <v>215</v>
      </c>
      <c r="Q82" s="1">
        <v>1</v>
      </c>
    </row>
    <row r="83" spans="1:17" x14ac:dyDescent="0.35">
      <c r="A83">
        <v>4</v>
      </c>
      <c r="B83">
        <v>12</v>
      </c>
      <c r="C83" s="1" t="s">
        <v>81</v>
      </c>
      <c r="D83">
        <f>D82+myjnia[[#This Row],[po ilu min od poprz]]</f>
        <v>630</v>
      </c>
      <c r="E83">
        <f>IF(myjnia[[#This Row],[ile po otwarciu]]+5 &lt;E82, E82, MAX(E82, myjnia[[#This Row],[ile po otwarciu]])+myjnia[[#This Row],[czas programu]])</f>
        <v>642</v>
      </c>
      <c r="F83">
        <f>IF(myjnia[[#This Row],[o ktorej się konczy]]&lt;&gt;E82, 1, 0)</f>
        <v>1</v>
      </c>
      <c r="G83" t="str">
        <f>LEFT(myjnia[[#This Row],[nr rej]], 2)</f>
        <v>GA</v>
      </c>
      <c r="H83" s="9">
        <f>H82+TIME(0,  myjnia[[#This Row],[po ilu min od poprz]],  0)</f>
        <v>0.68749999999999878</v>
      </c>
      <c r="I83" s="1">
        <v>1</v>
      </c>
      <c r="J83">
        <f>HOUR(myjnia[[#This Row],[czas]])</f>
        <v>16</v>
      </c>
      <c r="K83">
        <f>IF(myjnia[[#This Row],[czy umyl]]= 0, K82+1, 0)</f>
        <v>0</v>
      </c>
      <c r="M83" s="4" t="s">
        <v>216</v>
      </c>
      <c r="N83" s="1">
        <v>2</v>
      </c>
      <c r="P83" s="4" t="s">
        <v>216</v>
      </c>
      <c r="Q83" s="1">
        <v>2</v>
      </c>
    </row>
    <row r="84" spans="1:17" x14ac:dyDescent="0.35">
      <c r="A84">
        <v>7</v>
      </c>
      <c r="B84">
        <v>8</v>
      </c>
      <c r="C84" s="1" t="s">
        <v>82</v>
      </c>
      <c r="D84">
        <f>D83+myjnia[[#This Row],[po ilu min od poprz]]</f>
        <v>637</v>
      </c>
      <c r="E84">
        <f>IF(myjnia[[#This Row],[ile po otwarciu]]+5 &lt;E83, E83, MAX(E83, myjnia[[#This Row],[ile po otwarciu]])+myjnia[[#This Row],[czas programu]])</f>
        <v>650</v>
      </c>
      <c r="F84">
        <f>IF(myjnia[[#This Row],[o ktorej się konczy]]&lt;&gt;E83, 1, 0)</f>
        <v>1</v>
      </c>
      <c r="G84" t="str">
        <f>LEFT(myjnia[[#This Row],[nr rej]], 2)</f>
        <v>LM</v>
      </c>
      <c r="H84" s="9">
        <f>H83+TIME(0,  myjnia[[#This Row],[po ilu min od poprz]],  0)</f>
        <v>0.69236111111110987</v>
      </c>
      <c r="I84" s="1">
        <v>1</v>
      </c>
      <c r="J84">
        <f>HOUR(myjnia[[#This Row],[czas]])</f>
        <v>16</v>
      </c>
      <c r="K84">
        <f>IF(myjnia[[#This Row],[czy umyl]]= 0, K83+1, 0)</f>
        <v>0</v>
      </c>
      <c r="M84" s="4" t="s">
        <v>217</v>
      </c>
      <c r="N84" s="1">
        <v>1</v>
      </c>
      <c r="P84" s="4" t="s">
        <v>217</v>
      </c>
      <c r="Q84" s="1">
        <v>1</v>
      </c>
    </row>
    <row r="85" spans="1:17" x14ac:dyDescent="0.35">
      <c r="A85">
        <v>3</v>
      </c>
      <c r="B85">
        <v>12</v>
      </c>
      <c r="C85" s="1" t="s">
        <v>83</v>
      </c>
      <c r="D85">
        <f>D84+myjnia[[#This Row],[po ilu min od poprz]]</f>
        <v>640</v>
      </c>
      <c r="E85">
        <f>IF(myjnia[[#This Row],[ile po otwarciu]]+5 &lt;E84, E84, MAX(E84, myjnia[[#This Row],[ile po otwarciu]])+myjnia[[#This Row],[czas programu]])</f>
        <v>650</v>
      </c>
      <c r="F85">
        <f>IF(myjnia[[#This Row],[o ktorej się konczy]]&lt;&gt;E84, 1, 0)</f>
        <v>0</v>
      </c>
      <c r="G85" t="str">
        <f>LEFT(myjnia[[#This Row],[nr rej]], 2)</f>
        <v>AE</v>
      </c>
      <c r="H85" s="9">
        <f>H84+TIME(0,  myjnia[[#This Row],[po ilu min od poprz]],  0)</f>
        <v>0.6944444444444432</v>
      </c>
      <c r="I85" s="1">
        <v>1</v>
      </c>
      <c r="J85">
        <f>HOUR(myjnia[[#This Row],[czas]])</f>
        <v>16</v>
      </c>
      <c r="K85">
        <f>IF(myjnia[[#This Row],[czy umyl]]= 0, K84+1, 0)</f>
        <v>1</v>
      </c>
      <c r="M85" s="4" t="s">
        <v>218</v>
      </c>
      <c r="N85" s="1">
        <v>2</v>
      </c>
      <c r="P85" s="4" t="s">
        <v>218</v>
      </c>
      <c r="Q85" s="1">
        <v>2</v>
      </c>
    </row>
    <row r="86" spans="1:17" x14ac:dyDescent="0.35">
      <c r="A86">
        <v>4</v>
      </c>
      <c r="B86">
        <v>11</v>
      </c>
      <c r="C86" s="1" t="s">
        <v>84</v>
      </c>
      <c r="D86">
        <f>D85+myjnia[[#This Row],[po ilu min od poprz]]</f>
        <v>644</v>
      </c>
      <c r="E86">
        <f>IF(myjnia[[#This Row],[ile po otwarciu]]+5 &lt;E85, E85, MAX(E85, myjnia[[#This Row],[ile po otwarciu]])+myjnia[[#This Row],[czas programu]])</f>
        <v>650</v>
      </c>
      <c r="F86">
        <f>IF(myjnia[[#This Row],[o ktorej się konczy]]&lt;&gt;E85, 1, 0)</f>
        <v>0</v>
      </c>
      <c r="G86" t="str">
        <f>LEFT(myjnia[[#This Row],[nr rej]], 2)</f>
        <v>GF</v>
      </c>
      <c r="H86" s="9">
        <f>H85+TIME(0,  myjnia[[#This Row],[po ilu min od poprz]],  0)</f>
        <v>0.69722222222222097</v>
      </c>
      <c r="I86" s="1">
        <v>1</v>
      </c>
      <c r="J86">
        <f>HOUR(myjnia[[#This Row],[czas]])</f>
        <v>16</v>
      </c>
      <c r="K86">
        <f>IF(myjnia[[#This Row],[czy umyl]]= 0, K85+1, 0)</f>
        <v>2</v>
      </c>
      <c r="M86" s="4" t="s">
        <v>219</v>
      </c>
      <c r="N86" s="1">
        <v>1</v>
      </c>
      <c r="P86" s="4" t="s">
        <v>219</v>
      </c>
      <c r="Q86" s="1">
        <v>1</v>
      </c>
    </row>
    <row r="87" spans="1:17" x14ac:dyDescent="0.35">
      <c r="A87">
        <v>7</v>
      </c>
      <c r="B87">
        <v>1</v>
      </c>
      <c r="C87" s="1" t="s">
        <v>85</v>
      </c>
      <c r="D87">
        <f>D86+myjnia[[#This Row],[po ilu min od poprz]]</f>
        <v>651</v>
      </c>
      <c r="E87">
        <f>IF(myjnia[[#This Row],[ile po otwarciu]]+5 &lt;E86, E86, MAX(E86, myjnia[[#This Row],[ile po otwarciu]])+myjnia[[#This Row],[czas programu]])</f>
        <v>652</v>
      </c>
      <c r="F87">
        <f>IF(myjnia[[#This Row],[o ktorej się konczy]]&lt;&gt;E86, 1, 0)</f>
        <v>1</v>
      </c>
      <c r="G87" t="str">
        <f>LEFT(myjnia[[#This Row],[nr rej]], 2)</f>
        <v>EF</v>
      </c>
      <c r="H87" s="9">
        <f>H86+TIME(0,  myjnia[[#This Row],[po ilu min od poprz]],  0)</f>
        <v>0.70208333333333206</v>
      </c>
      <c r="I87" s="1">
        <v>1</v>
      </c>
      <c r="J87">
        <f>HOUR(myjnia[[#This Row],[czas]])</f>
        <v>16</v>
      </c>
      <c r="K87">
        <f>IF(myjnia[[#This Row],[czy umyl]]= 0, K86+1, 0)</f>
        <v>0</v>
      </c>
      <c r="M87" s="4" t="s">
        <v>220</v>
      </c>
      <c r="N87" s="1">
        <v>1</v>
      </c>
      <c r="P87" s="4" t="s">
        <v>220</v>
      </c>
      <c r="Q87" s="1">
        <v>1</v>
      </c>
    </row>
    <row r="88" spans="1:17" x14ac:dyDescent="0.35">
      <c r="A88">
        <v>3</v>
      </c>
      <c r="B88">
        <v>9</v>
      </c>
      <c r="C88" s="1" t="s">
        <v>86</v>
      </c>
      <c r="D88">
        <f>D87+myjnia[[#This Row],[po ilu min od poprz]]</f>
        <v>654</v>
      </c>
      <c r="E88">
        <f>IF(myjnia[[#This Row],[ile po otwarciu]]+5 &lt;E87, E87, MAX(E87, myjnia[[#This Row],[ile po otwarciu]])+myjnia[[#This Row],[czas programu]])</f>
        <v>663</v>
      </c>
      <c r="F88">
        <f>IF(myjnia[[#This Row],[o ktorej się konczy]]&lt;&gt;E87, 1, 0)</f>
        <v>1</v>
      </c>
      <c r="G88" t="str">
        <f>LEFT(myjnia[[#This Row],[nr rej]], 2)</f>
        <v>PO</v>
      </c>
      <c r="H88" s="9">
        <f>H87+TIME(0,  myjnia[[#This Row],[po ilu min od poprz]],  0)</f>
        <v>0.70416666666666539</v>
      </c>
      <c r="I88" s="1">
        <v>1</v>
      </c>
      <c r="J88">
        <f>HOUR(myjnia[[#This Row],[czas]])</f>
        <v>16</v>
      </c>
      <c r="K88">
        <f>IF(myjnia[[#This Row],[czy umyl]]= 0, K87+1, 0)</f>
        <v>0</v>
      </c>
      <c r="M88" s="4" t="s">
        <v>221</v>
      </c>
      <c r="N88" s="1">
        <v>1</v>
      </c>
      <c r="P88" s="4" t="s">
        <v>221</v>
      </c>
      <c r="Q88" s="1">
        <v>1</v>
      </c>
    </row>
    <row r="89" spans="1:17" x14ac:dyDescent="0.35">
      <c r="A89">
        <v>1</v>
      </c>
      <c r="B89">
        <v>4</v>
      </c>
      <c r="C89" s="1" t="s">
        <v>87</v>
      </c>
      <c r="D89">
        <f>D88+myjnia[[#This Row],[po ilu min od poprz]]</f>
        <v>655</v>
      </c>
      <c r="E89">
        <f>IF(myjnia[[#This Row],[ile po otwarciu]]+5 &lt;E88, E88, MAX(E88, myjnia[[#This Row],[ile po otwarciu]])+myjnia[[#This Row],[czas programu]])</f>
        <v>663</v>
      </c>
      <c r="F89">
        <f>IF(myjnia[[#This Row],[o ktorej się konczy]]&lt;&gt;E88, 1, 0)</f>
        <v>0</v>
      </c>
      <c r="G89" t="str">
        <f>LEFT(myjnia[[#This Row],[nr rej]], 2)</f>
        <v>NH</v>
      </c>
      <c r="H89" s="9">
        <f>H88+TIME(0,  myjnia[[#This Row],[po ilu min od poprz]],  0)</f>
        <v>0.70486111111110983</v>
      </c>
      <c r="I89" s="1">
        <v>1</v>
      </c>
      <c r="J89">
        <f>HOUR(myjnia[[#This Row],[czas]])</f>
        <v>16</v>
      </c>
      <c r="K89">
        <f>IF(myjnia[[#This Row],[czy umyl]]= 0, K88+1, 0)</f>
        <v>1</v>
      </c>
      <c r="M89" s="4" t="s">
        <v>222</v>
      </c>
      <c r="N89" s="1">
        <v>3</v>
      </c>
      <c r="P89" s="4" t="s">
        <v>222</v>
      </c>
      <c r="Q89" s="1">
        <v>3</v>
      </c>
    </row>
    <row r="90" spans="1:17" x14ac:dyDescent="0.35">
      <c r="A90">
        <v>14</v>
      </c>
      <c r="B90">
        <v>3</v>
      </c>
      <c r="C90" s="1" t="s">
        <v>88</v>
      </c>
      <c r="D90">
        <f>D89+myjnia[[#This Row],[po ilu min od poprz]]</f>
        <v>669</v>
      </c>
      <c r="E90">
        <f>IF(myjnia[[#This Row],[ile po otwarciu]]+5 &lt;E89, E89, MAX(E89, myjnia[[#This Row],[ile po otwarciu]])+myjnia[[#This Row],[czas programu]])</f>
        <v>672</v>
      </c>
      <c r="F90">
        <f>IF(myjnia[[#This Row],[o ktorej się konczy]]&lt;&gt;E89, 1, 0)</f>
        <v>1</v>
      </c>
      <c r="G90" t="str">
        <f>LEFT(myjnia[[#This Row],[nr rej]], 2)</f>
        <v>AG</v>
      </c>
      <c r="H90" s="9">
        <f>H89+TIME(0,  myjnia[[#This Row],[po ilu min od poprz]],  0)</f>
        <v>0.71458333333333202</v>
      </c>
      <c r="I90" s="1">
        <v>1</v>
      </c>
      <c r="J90">
        <f>HOUR(myjnia[[#This Row],[czas]])</f>
        <v>17</v>
      </c>
      <c r="K90">
        <f>IF(myjnia[[#This Row],[czy umyl]]= 0, K89+1, 0)</f>
        <v>0</v>
      </c>
      <c r="M90" s="4" t="s">
        <v>223</v>
      </c>
      <c r="N90" s="1">
        <v>1</v>
      </c>
      <c r="P90" s="4" t="s">
        <v>223</v>
      </c>
      <c r="Q90" s="1">
        <v>1</v>
      </c>
    </row>
    <row r="91" spans="1:17" x14ac:dyDescent="0.35">
      <c r="A91">
        <v>5</v>
      </c>
      <c r="B91">
        <v>12</v>
      </c>
      <c r="C91" s="1" t="s">
        <v>89</v>
      </c>
      <c r="D91">
        <f>D90+myjnia[[#This Row],[po ilu min od poprz]]</f>
        <v>674</v>
      </c>
      <c r="E91">
        <f>IF(myjnia[[#This Row],[ile po otwarciu]]+5 &lt;E90, E90, MAX(E90, myjnia[[#This Row],[ile po otwarciu]])+myjnia[[#This Row],[czas programu]])</f>
        <v>686</v>
      </c>
      <c r="F91">
        <f>IF(myjnia[[#This Row],[o ktorej się konczy]]&lt;&gt;E90, 1, 0)</f>
        <v>1</v>
      </c>
      <c r="G91" t="str">
        <f>LEFT(myjnia[[#This Row],[nr rej]], 2)</f>
        <v>DM</v>
      </c>
      <c r="H91" s="9">
        <f>H90+TIME(0,  myjnia[[#This Row],[po ilu min od poprz]],  0)</f>
        <v>0.71805555555555423</v>
      </c>
      <c r="I91" s="1">
        <v>1</v>
      </c>
      <c r="J91">
        <f>HOUR(myjnia[[#This Row],[czas]])</f>
        <v>17</v>
      </c>
      <c r="K91">
        <f>IF(myjnia[[#This Row],[czy umyl]]= 0, K90+1, 0)</f>
        <v>0</v>
      </c>
      <c r="M91" s="4" t="s">
        <v>224</v>
      </c>
      <c r="N91" s="1">
        <v>1</v>
      </c>
      <c r="P91" s="4" t="s">
        <v>224</v>
      </c>
      <c r="Q91" s="1">
        <v>1</v>
      </c>
    </row>
    <row r="92" spans="1:17" x14ac:dyDescent="0.35">
      <c r="A92">
        <v>4</v>
      </c>
      <c r="B92">
        <v>9</v>
      </c>
      <c r="C92" s="1" t="s">
        <v>90</v>
      </c>
      <c r="D92">
        <f>D91+myjnia[[#This Row],[po ilu min od poprz]]</f>
        <v>678</v>
      </c>
      <c r="E92">
        <f>IF(myjnia[[#This Row],[ile po otwarciu]]+5 &lt;E91, E91, MAX(E91, myjnia[[#This Row],[ile po otwarciu]])+myjnia[[#This Row],[czas programu]])</f>
        <v>686</v>
      </c>
      <c r="F92">
        <f>IF(myjnia[[#This Row],[o ktorej się konczy]]&lt;&gt;E91, 1, 0)</f>
        <v>0</v>
      </c>
      <c r="G92" t="str">
        <f>LEFT(myjnia[[#This Row],[nr rej]], 2)</f>
        <v>LM</v>
      </c>
      <c r="H92" s="9">
        <f>H91+TIME(0,  myjnia[[#This Row],[po ilu min od poprz]],  0)</f>
        <v>0.72083333333333199</v>
      </c>
      <c r="I92" s="1">
        <v>1</v>
      </c>
      <c r="J92">
        <f>HOUR(myjnia[[#This Row],[czas]])</f>
        <v>17</v>
      </c>
      <c r="K92">
        <f>IF(myjnia[[#This Row],[czy umyl]]= 0, K91+1, 0)</f>
        <v>1</v>
      </c>
      <c r="M92" s="4" t="s">
        <v>225</v>
      </c>
      <c r="N92" s="1">
        <v>1</v>
      </c>
      <c r="P92" s="4" t="s">
        <v>225</v>
      </c>
      <c r="Q92" s="1">
        <v>1</v>
      </c>
    </row>
    <row r="93" spans="1:17" x14ac:dyDescent="0.35">
      <c r="A93">
        <v>5</v>
      </c>
      <c r="B93">
        <v>4</v>
      </c>
      <c r="C93" s="1" t="s">
        <v>91</v>
      </c>
      <c r="D93">
        <f>D92+myjnia[[#This Row],[po ilu min od poprz]]</f>
        <v>683</v>
      </c>
      <c r="E93">
        <f>IF(myjnia[[#This Row],[ile po otwarciu]]+5 &lt;E92, E92, MAX(E92, myjnia[[#This Row],[ile po otwarciu]])+myjnia[[#This Row],[czas programu]])</f>
        <v>690</v>
      </c>
      <c r="F93">
        <f>IF(myjnia[[#This Row],[o ktorej się konczy]]&lt;&gt;E92, 1, 0)</f>
        <v>1</v>
      </c>
      <c r="G93" t="str">
        <f>LEFT(myjnia[[#This Row],[nr rej]], 2)</f>
        <v>EH</v>
      </c>
      <c r="H93" s="9">
        <f>H92+TIME(0,  myjnia[[#This Row],[po ilu min od poprz]],  0)</f>
        <v>0.7243055555555542</v>
      </c>
      <c r="I93" s="1">
        <v>1</v>
      </c>
      <c r="J93">
        <f>HOUR(myjnia[[#This Row],[czas]])</f>
        <v>17</v>
      </c>
      <c r="K93">
        <f>IF(myjnia[[#This Row],[czy umyl]]= 0, K92+1, 0)</f>
        <v>0</v>
      </c>
      <c r="M93" s="4" t="s">
        <v>226</v>
      </c>
      <c r="N93" s="1">
        <v>2</v>
      </c>
      <c r="P93" s="4" t="s">
        <v>226</v>
      </c>
      <c r="Q93" s="1">
        <v>2</v>
      </c>
    </row>
    <row r="94" spans="1:17" x14ac:dyDescent="0.35">
      <c r="A94">
        <v>6</v>
      </c>
      <c r="B94">
        <v>8</v>
      </c>
      <c r="C94" s="1" t="s">
        <v>92</v>
      </c>
      <c r="D94">
        <f>D93+myjnia[[#This Row],[po ilu min od poprz]]</f>
        <v>689</v>
      </c>
      <c r="E94">
        <f>IF(myjnia[[#This Row],[ile po otwarciu]]+5 &lt;E93, E93, MAX(E93, myjnia[[#This Row],[ile po otwarciu]])+myjnia[[#This Row],[czas programu]])</f>
        <v>698</v>
      </c>
      <c r="F94">
        <f>IF(myjnia[[#This Row],[o ktorej się konczy]]&lt;&gt;E93, 1, 0)</f>
        <v>1</v>
      </c>
      <c r="G94" t="str">
        <f>LEFT(myjnia[[#This Row],[nr rej]], 2)</f>
        <v>HC</v>
      </c>
      <c r="H94" s="9">
        <f>H93+TIME(0,  myjnia[[#This Row],[po ilu min od poprz]],  0)</f>
        <v>0.72847222222222086</v>
      </c>
      <c r="I94" s="1">
        <v>1</v>
      </c>
      <c r="J94">
        <f>HOUR(myjnia[[#This Row],[czas]])</f>
        <v>17</v>
      </c>
      <c r="K94">
        <f>IF(myjnia[[#This Row],[czy umyl]]= 0, K93+1, 0)</f>
        <v>0</v>
      </c>
      <c r="M94" s="4" t="s">
        <v>227</v>
      </c>
      <c r="N94" s="1">
        <v>2</v>
      </c>
      <c r="P94" s="4" t="s">
        <v>227</v>
      </c>
      <c r="Q94" s="1">
        <v>2</v>
      </c>
    </row>
    <row r="95" spans="1:17" x14ac:dyDescent="0.35">
      <c r="A95">
        <v>8</v>
      </c>
      <c r="B95">
        <v>14</v>
      </c>
      <c r="C95" s="1" t="s">
        <v>93</v>
      </c>
      <c r="D95">
        <f>D94+myjnia[[#This Row],[po ilu min od poprz]]</f>
        <v>697</v>
      </c>
      <c r="E95">
        <f>IF(myjnia[[#This Row],[ile po otwarciu]]+5 &lt;E94, E94, MAX(E94, myjnia[[#This Row],[ile po otwarciu]])+myjnia[[#This Row],[czas programu]])</f>
        <v>712</v>
      </c>
      <c r="F95">
        <f>IF(myjnia[[#This Row],[o ktorej się konczy]]&lt;&gt;E94, 1, 0)</f>
        <v>1</v>
      </c>
      <c r="G95" t="str">
        <f>LEFT(myjnia[[#This Row],[nr rej]], 2)</f>
        <v>BL</v>
      </c>
      <c r="H95" s="9">
        <f>H94+TIME(0,  myjnia[[#This Row],[po ilu min od poprz]],  0)</f>
        <v>0.73402777777777639</v>
      </c>
      <c r="I95" s="1">
        <v>1</v>
      </c>
      <c r="J95">
        <f>HOUR(myjnia[[#This Row],[czas]])</f>
        <v>17</v>
      </c>
      <c r="K95">
        <f>IF(myjnia[[#This Row],[czy umyl]]= 0, K94+1, 0)</f>
        <v>0</v>
      </c>
      <c r="M95" s="4" t="s">
        <v>228</v>
      </c>
      <c r="N95" s="1">
        <v>3</v>
      </c>
      <c r="P95" s="4" t="s">
        <v>228</v>
      </c>
      <c r="Q95" s="1">
        <v>3</v>
      </c>
    </row>
    <row r="96" spans="1:17" x14ac:dyDescent="0.35">
      <c r="A96">
        <v>15</v>
      </c>
      <c r="B96">
        <v>11</v>
      </c>
      <c r="C96" s="1" t="s">
        <v>94</v>
      </c>
      <c r="D96">
        <f>D95+myjnia[[#This Row],[po ilu min od poprz]]</f>
        <v>712</v>
      </c>
      <c r="E96">
        <f>IF(myjnia[[#This Row],[ile po otwarciu]]+5 &lt;E95, E95, MAX(E95, myjnia[[#This Row],[ile po otwarciu]])+myjnia[[#This Row],[czas programu]])</f>
        <v>723</v>
      </c>
      <c r="F96">
        <f>IF(myjnia[[#This Row],[o ktorej się konczy]]&lt;&gt;E95, 1, 0)</f>
        <v>1</v>
      </c>
      <c r="G96" t="str">
        <f>LEFT(myjnia[[#This Row],[nr rej]], 2)</f>
        <v>FG</v>
      </c>
      <c r="H96" s="9">
        <f>H95+TIME(0,  myjnia[[#This Row],[po ilu min od poprz]],  0)</f>
        <v>0.74444444444444302</v>
      </c>
      <c r="I96" s="1">
        <v>1</v>
      </c>
      <c r="J96">
        <f>HOUR(myjnia[[#This Row],[czas]])</f>
        <v>17</v>
      </c>
      <c r="K96">
        <f>IF(myjnia[[#This Row],[czy umyl]]= 0, K95+1, 0)</f>
        <v>0</v>
      </c>
      <c r="M96" s="4" t="s">
        <v>229</v>
      </c>
      <c r="N96" s="1">
        <v>1</v>
      </c>
      <c r="P96" s="4" t="s">
        <v>229</v>
      </c>
      <c r="Q96" s="1">
        <v>1</v>
      </c>
    </row>
    <row r="97" spans="1:17" x14ac:dyDescent="0.35">
      <c r="A97">
        <v>1</v>
      </c>
      <c r="B97">
        <v>1</v>
      </c>
      <c r="C97" s="1" t="s">
        <v>95</v>
      </c>
      <c r="D97">
        <f>D96+myjnia[[#This Row],[po ilu min od poprz]]</f>
        <v>713</v>
      </c>
      <c r="E97">
        <f>IF(myjnia[[#This Row],[ile po otwarciu]]+5 &lt;E96, E96, MAX(E96, myjnia[[#This Row],[ile po otwarciu]])+myjnia[[#This Row],[czas programu]])</f>
        <v>723</v>
      </c>
      <c r="F97">
        <f>IF(myjnia[[#This Row],[o ktorej się konczy]]&lt;&gt;E96, 1, 0)</f>
        <v>0</v>
      </c>
      <c r="G97" t="str">
        <f>LEFT(myjnia[[#This Row],[nr rej]], 2)</f>
        <v>IC</v>
      </c>
      <c r="H97" s="9">
        <f>H96+TIME(0,  myjnia[[#This Row],[po ilu min od poprz]],  0)</f>
        <v>0.74513888888888746</v>
      </c>
      <c r="I97" s="1">
        <v>1</v>
      </c>
      <c r="J97">
        <f>HOUR(myjnia[[#This Row],[czas]])</f>
        <v>17</v>
      </c>
      <c r="K97">
        <f>IF(myjnia[[#This Row],[czy umyl]]= 0, K96+1, 0)</f>
        <v>1</v>
      </c>
      <c r="M97" s="4" t="s">
        <v>230</v>
      </c>
      <c r="N97" s="1">
        <v>1</v>
      </c>
      <c r="P97" s="4" t="s">
        <v>230</v>
      </c>
      <c r="Q97" s="1">
        <v>1</v>
      </c>
    </row>
    <row r="98" spans="1:17" x14ac:dyDescent="0.35">
      <c r="A98">
        <v>14</v>
      </c>
      <c r="B98">
        <v>15</v>
      </c>
      <c r="C98" s="1" t="s">
        <v>96</v>
      </c>
      <c r="D98">
        <f>D97+myjnia[[#This Row],[po ilu min od poprz]]</f>
        <v>727</v>
      </c>
      <c r="E98">
        <f>IF(myjnia[[#This Row],[ile po otwarciu]]+5 &lt;E97, E97, MAX(E97, myjnia[[#This Row],[ile po otwarciu]])+myjnia[[#This Row],[czas programu]])</f>
        <v>742</v>
      </c>
      <c r="F98">
        <f>IF(myjnia[[#This Row],[o ktorej się konczy]]&lt;&gt;E97, 1, 0)</f>
        <v>1</v>
      </c>
      <c r="G98" t="str">
        <f>LEFT(myjnia[[#This Row],[nr rej]], 2)</f>
        <v>JK</v>
      </c>
      <c r="H98" s="9">
        <f>H97+TIME(0,  myjnia[[#This Row],[po ilu min od poprz]],  0)</f>
        <v>0.75486111111110965</v>
      </c>
      <c r="I98" s="1">
        <v>1</v>
      </c>
      <c r="J98">
        <f>HOUR(myjnia[[#This Row],[czas]])</f>
        <v>18</v>
      </c>
      <c r="K98">
        <f>IF(myjnia[[#This Row],[czy umyl]]= 0, K97+1, 0)</f>
        <v>0</v>
      </c>
      <c r="M98" s="4" t="s">
        <v>231</v>
      </c>
      <c r="N98" s="1">
        <v>1</v>
      </c>
      <c r="P98" s="4" t="s">
        <v>231</v>
      </c>
      <c r="Q98" s="1">
        <v>1</v>
      </c>
    </row>
    <row r="99" spans="1:17" x14ac:dyDescent="0.35">
      <c r="A99">
        <v>6</v>
      </c>
      <c r="B99">
        <v>7</v>
      </c>
      <c r="C99" s="1" t="s">
        <v>97</v>
      </c>
      <c r="D99">
        <f>D98+myjnia[[#This Row],[po ilu min od poprz]]</f>
        <v>733</v>
      </c>
      <c r="E99">
        <f>IF(myjnia[[#This Row],[ile po otwarciu]]+5 &lt;E98, E98, MAX(E98, myjnia[[#This Row],[ile po otwarciu]])+myjnia[[#This Row],[czas programu]])</f>
        <v>742</v>
      </c>
      <c r="F99">
        <f>IF(myjnia[[#This Row],[o ktorej się konczy]]&lt;&gt;E98, 1, 0)</f>
        <v>0</v>
      </c>
      <c r="G99" t="str">
        <f>LEFT(myjnia[[#This Row],[nr rej]], 2)</f>
        <v>CL</v>
      </c>
      <c r="H99" s="9">
        <f>H98+TIME(0,  myjnia[[#This Row],[po ilu min od poprz]],  0)</f>
        <v>0.7590277777777763</v>
      </c>
      <c r="I99" s="1">
        <v>1</v>
      </c>
      <c r="J99">
        <f>HOUR(myjnia[[#This Row],[czas]])</f>
        <v>18</v>
      </c>
      <c r="K99">
        <f>IF(myjnia[[#This Row],[czy umyl]]= 0, K98+1, 0)</f>
        <v>1</v>
      </c>
      <c r="M99" s="4" t="s">
        <v>232</v>
      </c>
      <c r="N99" s="1">
        <v>1</v>
      </c>
      <c r="P99" s="4" t="s">
        <v>232</v>
      </c>
      <c r="Q99" s="1">
        <v>1</v>
      </c>
    </row>
    <row r="100" spans="1:17" x14ac:dyDescent="0.35">
      <c r="A100">
        <v>7</v>
      </c>
      <c r="B100">
        <v>11</v>
      </c>
      <c r="C100" s="1" t="s">
        <v>98</v>
      </c>
      <c r="D100">
        <f>D99+myjnia[[#This Row],[po ilu min od poprz]]</f>
        <v>740</v>
      </c>
      <c r="E100">
        <f>IF(myjnia[[#This Row],[ile po otwarciu]]+5 &lt;E99, E99, MAX(E99, myjnia[[#This Row],[ile po otwarciu]])+myjnia[[#This Row],[czas programu]])</f>
        <v>753</v>
      </c>
      <c r="F100">
        <f>IF(myjnia[[#This Row],[o ktorej się konczy]]&lt;&gt;E99, 1, 0)</f>
        <v>1</v>
      </c>
      <c r="G100" t="str">
        <f>LEFT(myjnia[[#This Row],[nr rej]], 2)</f>
        <v>NP</v>
      </c>
      <c r="H100" s="9">
        <f>H99+TIME(0,  myjnia[[#This Row],[po ilu min od poprz]],  0)</f>
        <v>0.7638888888888874</v>
      </c>
      <c r="I100" s="1">
        <v>1</v>
      </c>
      <c r="J100">
        <f>HOUR(myjnia[[#This Row],[czas]])</f>
        <v>18</v>
      </c>
      <c r="K100">
        <f>IF(myjnia[[#This Row],[czy umyl]]= 0, K99+1, 0)</f>
        <v>0</v>
      </c>
      <c r="M100" s="4" t="s">
        <v>233</v>
      </c>
      <c r="N100" s="1">
        <v>1</v>
      </c>
      <c r="P100" s="4" t="s">
        <v>233</v>
      </c>
      <c r="Q100" s="1">
        <v>1</v>
      </c>
    </row>
    <row r="101" spans="1:17" x14ac:dyDescent="0.35">
      <c r="A101">
        <v>10</v>
      </c>
      <c r="B101">
        <v>11</v>
      </c>
      <c r="C101" s="1" t="s">
        <v>99</v>
      </c>
      <c r="D101">
        <f>D100+myjnia[[#This Row],[po ilu min od poprz]]</f>
        <v>750</v>
      </c>
      <c r="E101">
        <f>IF(myjnia[[#This Row],[ile po otwarciu]]+5 &lt;E100, E100, MAX(E100, myjnia[[#This Row],[ile po otwarciu]])+myjnia[[#This Row],[czas programu]])</f>
        <v>764</v>
      </c>
      <c r="F101">
        <f>IF(myjnia[[#This Row],[o ktorej się konczy]]&lt;&gt;E100, 1, 0)</f>
        <v>1</v>
      </c>
      <c r="G101" t="str">
        <f>LEFT(myjnia[[#This Row],[nr rej]], 2)</f>
        <v>PI</v>
      </c>
      <c r="H101" s="9">
        <f>H100+TIME(0,  myjnia[[#This Row],[po ilu min od poprz]],  0)</f>
        <v>0.77083333333333182</v>
      </c>
      <c r="I101" s="1">
        <v>1</v>
      </c>
      <c r="J101">
        <f>HOUR(myjnia[[#This Row],[czas]])</f>
        <v>18</v>
      </c>
      <c r="K101">
        <f>IF(myjnia[[#This Row],[czy umyl]]= 0, K100+1, 0)</f>
        <v>0</v>
      </c>
      <c r="M101" s="4" t="s">
        <v>234</v>
      </c>
      <c r="N101" s="1">
        <v>1</v>
      </c>
      <c r="P101" s="4" t="s">
        <v>234</v>
      </c>
      <c r="Q101" s="1">
        <v>1</v>
      </c>
    </row>
    <row r="102" spans="1:17" x14ac:dyDescent="0.35">
      <c r="A102">
        <v>5</v>
      </c>
      <c r="B102">
        <v>6</v>
      </c>
      <c r="C102" s="1" t="s">
        <v>100</v>
      </c>
      <c r="D102">
        <f>D101+myjnia[[#This Row],[po ilu min od poprz]]</f>
        <v>755</v>
      </c>
      <c r="E102">
        <f>IF(myjnia[[#This Row],[ile po otwarciu]]+5 &lt;E101, E101, MAX(E101, myjnia[[#This Row],[ile po otwarciu]])+myjnia[[#This Row],[czas programu]])</f>
        <v>764</v>
      </c>
      <c r="F102">
        <f>IF(myjnia[[#This Row],[o ktorej się konczy]]&lt;&gt;E101, 1, 0)</f>
        <v>0</v>
      </c>
      <c r="G102" t="str">
        <f>LEFT(myjnia[[#This Row],[nr rej]], 2)</f>
        <v>GA</v>
      </c>
      <c r="H102" s="9">
        <f>H101+TIME(0,  myjnia[[#This Row],[po ilu min od poprz]],  0)</f>
        <v>0.77430555555555403</v>
      </c>
      <c r="I102" s="1">
        <v>1</v>
      </c>
      <c r="J102">
        <f>HOUR(myjnia[[#This Row],[czas]])</f>
        <v>18</v>
      </c>
      <c r="K102">
        <f>IF(myjnia[[#This Row],[czy umyl]]= 0, K101+1, 0)</f>
        <v>1</v>
      </c>
      <c r="M102" s="4" t="s">
        <v>235</v>
      </c>
      <c r="N102" s="1">
        <v>1</v>
      </c>
      <c r="P102" s="4" t="s">
        <v>235</v>
      </c>
      <c r="Q102" s="1">
        <v>1</v>
      </c>
    </row>
    <row r="103" spans="1:17" x14ac:dyDescent="0.35">
      <c r="A103">
        <v>13</v>
      </c>
      <c r="B103">
        <v>7</v>
      </c>
      <c r="C103" s="1" t="s">
        <v>101</v>
      </c>
      <c r="D103">
        <f>D102+myjnia[[#This Row],[po ilu min od poprz]]</f>
        <v>768</v>
      </c>
      <c r="E103">
        <f>IF(myjnia[[#This Row],[ile po otwarciu]]+5 &lt;E102, E102, MAX(E102, myjnia[[#This Row],[ile po otwarciu]])+myjnia[[#This Row],[czas programu]])</f>
        <v>775</v>
      </c>
      <c r="F103">
        <f>IF(myjnia[[#This Row],[o ktorej się konczy]]&lt;&gt;E102, 1, 0)</f>
        <v>1</v>
      </c>
      <c r="G103" t="str">
        <f>LEFT(myjnia[[#This Row],[nr rej]], 2)</f>
        <v>AH</v>
      </c>
      <c r="H103" s="9">
        <f>H102+TIME(0,  myjnia[[#This Row],[po ilu min od poprz]],  0)</f>
        <v>0.78333333333333177</v>
      </c>
      <c r="I103" s="1">
        <v>1</v>
      </c>
      <c r="J103">
        <f>HOUR(myjnia[[#This Row],[czas]])</f>
        <v>18</v>
      </c>
      <c r="K103">
        <f>IF(myjnia[[#This Row],[czy umyl]]= 0, K102+1, 0)</f>
        <v>0</v>
      </c>
      <c r="M103" s="4" t="s">
        <v>236</v>
      </c>
      <c r="N103" s="1">
        <v>3</v>
      </c>
      <c r="P103" s="4" t="s">
        <v>236</v>
      </c>
      <c r="Q103" s="1">
        <v>3</v>
      </c>
    </row>
    <row r="104" spans="1:17" x14ac:dyDescent="0.35">
      <c r="A104">
        <v>2</v>
      </c>
      <c r="B104">
        <v>9</v>
      </c>
      <c r="C104" s="1" t="s">
        <v>102</v>
      </c>
      <c r="D104">
        <f>D103+myjnia[[#This Row],[po ilu min od poprz]]</f>
        <v>770</v>
      </c>
      <c r="E104">
        <f>IF(myjnia[[#This Row],[ile po otwarciu]]+5 &lt;E103, E103, MAX(E103, myjnia[[#This Row],[ile po otwarciu]])+myjnia[[#This Row],[czas programu]])</f>
        <v>784</v>
      </c>
      <c r="F104">
        <f>IF(myjnia[[#This Row],[o ktorej się konczy]]&lt;&gt;E103, 1, 0)</f>
        <v>1</v>
      </c>
      <c r="G104" t="str">
        <f>LEFT(myjnia[[#This Row],[nr rej]], 2)</f>
        <v>IJ</v>
      </c>
      <c r="H104" s="9">
        <f>H103+TIME(0,  myjnia[[#This Row],[po ilu min od poprz]],  0)</f>
        <v>0.78472222222222066</v>
      </c>
      <c r="I104" s="1">
        <v>1</v>
      </c>
      <c r="J104">
        <f>HOUR(myjnia[[#This Row],[czas]])</f>
        <v>18</v>
      </c>
      <c r="K104">
        <f>IF(myjnia[[#This Row],[czy umyl]]= 0, K103+1, 0)</f>
        <v>0</v>
      </c>
      <c r="M104" s="4" t="s">
        <v>237</v>
      </c>
      <c r="N104" s="1">
        <v>2</v>
      </c>
      <c r="P104" s="4" t="s">
        <v>237</v>
      </c>
      <c r="Q104" s="1">
        <v>2</v>
      </c>
    </row>
    <row r="105" spans="1:17" x14ac:dyDescent="0.35">
      <c r="A105">
        <v>9</v>
      </c>
      <c r="B105">
        <v>11</v>
      </c>
      <c r="C105" s="1" t="s">
        <v>103</v>
      </c>
      <c r="D105">
        <f>D104+myjnia[[#This Row],[po ilu min od poprz]]</f>
        <v>779</v>
      </c>
      <c r="E105">
        <f>IF(myjnia[[#This Row],[ile po otwarciu]]+5 &lt;E104, E104, MAX(E104, myjnia[[#This Row],[ile po otwarciu]])+myjnia[[#This Row],[czas programu]])</f>
        <v>795</v>
      </c>
      <c r="F105">
        <f>IF(myjnia[[#This Row],[o ktorej się konczy]]&lt;&gt;E104, 1, 0)</f>
        <v>1</v>
      </c>
      <c r="G105" t="str">
        <f>LEFT(myjnia[[#This Row],[nr rej]], 2)</f>
        <v>CC</v>
      </c>
      <c r="H105" s="9">
        <f>H104+TIME(0,  myjnia[[#This Row],[po ilu min od poprz]],  0)</f>
        <v>0.79097222222222063</v>
      </c>
      <c r="I105" s="1">
        <v>1</v>
      </c>
      <c r="J105">
        <f>HOUR(myjnia[[#This Row],[czas]])</f>
        <v>18</v>
      </c>
      <c r="K105">
        <f>IF(myjnia[[#This Row],[czy umyl]]= 0, K104+1, 0)</f>
        <v>0</v>
      </c>
      <c r="M105" s="4" t="s">
        <v>238</v>
      </c>
      <c r="N105" s="1">
        <v>1</v>
      </c>
      <c r="P105" s="4" t="s">
        <v>238</v>
      </c>
      <c r="Q105" s="1">
        <v>1</v>
      </c>
    </row>
    <row r="106" spans="1:17" x14ac:dyDescent="0.35">
      <c r="A106">
        <v>8</v>
      </c>
      <c r="B106">
        <v>3</v>
      </c>
      <c r="C106" s="1" t="s">
        <v>104</v>
      </c>
      <c r="D106">
        <f>D105+myjnia[[#This Row],[po ilu min od poprz]]</f>
        <v>787</v>
      </c>
      <c r="E106">
        <f>IF(myjnia[[#This Row],[ile po otwarciu]]+5 &lt;E105, E105, MAX(E105, myjnia[[#This Row],[ile po otwarciu]])+myjnia[[#This Row],[czas programu]])</f>
        <v>795</v>
      </c>
      <c r="F106">
        <f>IF(myjnia[[#This Row],[o ktorej się konczy]]&lt;&gt;E105, 1, 0)</f>
        <v>0</v>
      </c>
      <c r="G106" t="str">
        <f>LEFT(myjnia[[#This Row],[nr rej]], 2)</f>
        <v>AF</v>
      </c>
      <c r="H106" s="9">
        <f>H105+TIME(0,  myjnia[[#This Row],[po ilu min od poprz]],  0)</f>
        <v>0.79652777777777617</v>
      </c>
      <c r="I106" s="1">
        <v>1</v>
      </c>
      <c r="J106">
        <f>HOUR(myjnia[[#This Row],[czas]])</f>
        <v>19</v>
      </c>
      <c r="K106">
        <f>IF(myjnia[[#This Row],[czy umyl]]= 0, K105+1, 0)</f>
        <v>1</v>
      </c>
      <c r="M106" s="4" t="s">
        <v>239</v>
      </c>
      <c r="N106" s="1">
        <v>1</v>
      </c>
      <c r="P106" s="4" t="s">
        <v>239</v>
      </c>
      <c r="Q106" s="1">
        <v>1</v>
      </c>
    </row>
    <row r="107" spans="1:17" x14ac:dyDescent="0.35">
      <c r="A107">
        <v>1</v>
      </c>
      <c r="B107">
        <v>6</v>
      </c>
      <c r="C107" s="1" t="s">
        <v>105</v>
      </c>
      <c r="D107">
        <f>D106+myjnia[[#This Row],[po ilu min od poprz]]</f>
        <v>788</v>
      </c>
      <c r="E107">
        <f>IF(myjnia[[#This Row],[ile po otwarciu]]+5 &lt;E106, E106, MAX(E106, myjnia[[#This Row],[ile po otwarciu]])+myjnia[[#This Row],[czas programu]])</f>
        <v>795</v>
      </c>
      <c r="F107">
        <f>IF(myjnia[[#This Row],[o ktorej się konczy]]&lt;&gt;E106, 1, 0)</f>
        <v>0</v>
      </c>
      <c r="G107" t="str">
        <f>LEFT(myjnia[[#This Row],[nr rej]], 2)</f>
        <v>MN</v>
      </c>
      <c r="H107" s="9">
        <f>H106+TIME(0,  myjnia[[#This Row],[po ilu min od poprz]],  0)</f>
        <v>0.79722222222222061</v>
      </c>
      <c r="I107" s="1">
        <v>1</v>
      </c>
      <c r="J107">
        <f>HOUR(myjnia[[#This Row],[czas]])</f>
        <v>19</v>
      </c>
      <c r="K107">
        <f>IF(myjnia[[#This Row],[czy umyl]]= 0, K106+1, 0)</f>
        <v>2</v>
      </c>
      <c r="M107" s="4" t="s">
        <v>240</v>
      </c>
      <c r="N107" s="1">
        <v>1</v>
      </c>
      <c r="P107" s="4" t="s">
        <v>240</v>
      </c>
      <c r="Q107" s="1">
        <v>1</v>
      </c>
    </row>
    <row r="108" spans="1:17" x14ac:dyDescent="0.35">
      <c r="A108">
        <v>10</v>
      </c>
      <c r="B108">
        <v>9</v>
      </c>
      <c r="C108" s="1" t="s">
        <v>106</v>
      </c>
      <c r="D108">
        <f>D107+myjnia[[#This Row],[po ilu min od poprz]]</f>
        <v>798</v>
      </c>
      <c r="E108">
        <f>IF(myjnia[[#This Row],[ile po otwarciu]]+5 &lt;E107, E107, MAX(E107, myjnia[[#This Row],[ile po otwarciu]])+myjnia[[#This Row],[czas programu]])</f>
        <v>807</v>
      </c>
      <c r="F108">
        <f>IF(myjnia[[#This Row],[o ktorej się konczy]]&lt;&gt;E107, 1, 0)</f>
        <v>1</v>
      </c>
      <c r="G108" t="str">
        <f>LEFT(myjnia[[#This Row],[nr rej]], 2)</f>
        <v>LP</v>
      </c>
      <c r="H108" s="9">
        <f>H107+TIME(0,  myjnia[[#This Row],[po ilu min od poprz]],  0)</f>
        <v>0.80416666666666503</v>
      </c>
      <c r="I108" s="1">
        <v>1</v>
      </c>
      <c r="J108">
        <f>HOUR(myjnia[[#This Row],[czas]])</f>
        <v>19</v>
      </c>
      <c r="K108">
        <f>IF(myjnia[[#This Row],[czy umyl]]= 0, K107+1, 0)</f>
        <v>0</v>
      </c>
      <c r="M108" s="4" t="s">
        <v>241</v>
      </c>
      <c r="N108" s="1">
        <v>1</v>
      </c>
      <c r="P108" s="4" t="s">
        <v>241</v>
      </c>
      <c r="Q108" s="1">
        <v>1</v>
      </c>
    </row>
    <row r="109" spans="1:17" x14ac:dyDescent="0.35">
      <c r="A109">
        <v>2</v>
      </c>
      <c r="B109">
        <v>11</v>
      </c>
      <c r="C109" s="1" t="s">
        <v>107</v>
      </c>
      <c r="D109">
        <f>D108+myjnia[[#This Row],[po ilu min od poprz]]</f>
        <v>800</v>
      </c>
      <c r="E109">
        <f>IF(myjnia[[#This Row],[ile po otwarciu]]+5 &lt;E108, E108, MAX(E108, myjnia[[#This Row],[ile po otwarciu]])+myjnia[[#This Row],[czas programu]])</f>
        <v>807</v>
      </c>
      <c r="F109">
        <f>IF(myjnia[[#This Row],[o ktorej się konczy]]&lt;&gt;E108, 1, 0)</f>
        <v>0</v>
      </c>
      <c r="G109" t="str">
        <f>LEFT(myjnia[[#This Row],[nr rej]], 2)</f>
        <v>OD</v>
      </c>
      <c r="H109" s="9">
        <f>H108+TIME(0,  myjnia[[#This Row],[po ilu min od poprz]],  0)</f>
        <v>0.80555555555555391</v>
      </c>
      <c r="I109" s="1">
        <v>1</v>
      </c>
      <c r="J109">
        <f>HOUR(myjnia[[#This Row],[czas]])</f>
        <v>19</v>
      </c>
      <c r="K109">
        <f>IF(myjnia[[#This Row],[czy umyl]]= 0, K108+1, 0)</f>
        <v>1</v>
      </c>
      <c r="M109" s="4" t="s">
        <v>242</v>
      </c>
      <c r="N109" s="1">
        <v>1</v>
      </c>
      <c r="P109" s="4" t="s">
        <v>242</v>
      </c>
      <c r="Q109" s="1">
        <v>1</v>
      </c>
    </row>
    <row r="110" spans="1:17" x14ac:dyDescent="0.35">
      <c r="A110">
        <v>6</v>
      </c>
      <c r="B110">
        <v>12</v>
      </c>
      <c r="C110" s="1" t="s">
        <v>108</v>
      </c>
      <c r="D110">
        <f>D109+myjnia[[#This Row],[po ilu min od poprz]]</f>
        <v>806</v>
      </c>
      <c r="E110">
        <f>IF(myjnia[[#This Row],[ile po otwarciu]]+5 &lt;E109, E109, MAX(E109, myjnia[[#This Row],[ile po otwarciu]])+myjnia[[#This Row],[czas programu]])</f>
        <v>819</v>
      </c>
      <c r="F110">
        <f>IF(myjnia[[#This Row],[o ktorej się konczy]]&lt;&gt;E109, 1, 0)</f>
        <v>1</v>
      </c>
      <c r="G110" t="str">
        <f>LEFT(myjnia[[#This Row],[nr rej]], 2)</f>
        <v>KN</v>
      </c>
      <c r="H110" s="9">
        <f>H109+TIME(0,  myjnia[[#This Row],[po ilu min od poprz]],  0)</f>
        <v>0.80972222222222057</v>
      </c>
      <c r="I110" s="1">
        <v>1</v>
      </c>
      <c r="J110">
        <f>HOUR(myjnia[[#This Row],[czas]])</f>
        <v>19</v>
      </c>
      <c r="K110">
        <f>IF(myjnia[[#This Row],[czy umyl]]= 0, K109+1, 0)</f>
        <v>0</v>
      </c>
      <c r="M110" s="4" t="s">
        <v>243</v>
      </c>
      <c r="N110" s="1">
        <v>2</v>
      </c>
      <c r="P110" s="4" t="s">
        <v>243</v>
      </c>
      <c r="Q110" s="1">
        <v>2</v>
      </c>
    </row>
    <row r="111" spans="1:17" x14ac:dyDescent="0.35">
      <c r="A111">
        <v>2</v>
      </c>
      <c r="B111">
        <v>14</v>
      </c>
      <c r="C111" s="1" t="s">
        <v>109</v>
      </c>
      <c r="D111">
        <f>D110+myjnia[[#This Row],[po ilu min od poprz]]</f>
        <v>808</v>
      </c>
      <c r="E111">
        <f>IF(myjnia[[#This Row],[ile po otwarciu]]+5 &lt;E110, E110, MAX(E110, myjnia[[#This Row],[ile po otwarciu]])+myjnia[[#This Row],[czas programu]])</f>
        <v>819</v>
      </c>
      <c r="F111">
        <f>IF(myjnia[[#This Row],[o ktorej się konczy]]&lt;&gt;E110, 1, 0)</f>
        <v>0</v>
      </c>
      <c r="G111" t="str">
        <f>LEFT(myjnia[[#This Row],[nr rej]], 2)</f>
        <v>AH</v>
      </c>
      <c r="H111" s="9">
        <f>H110+TIME(0,  myjnia[[#This Row],[po ilu min od poprz]],  0)</f>
        <v>0.81111111111110945</v>
      </c>
      <c r="I111" s="1">
        <v>1</v>
      </c>
      <c r="J111">
        <f>HOUR(myjnia[[#This Row],[czas]])</f>
        <v>19</v>
      </c>
      <c r="K111">
        <f>IF(myjnia[[#This Row],[czy umyl]]= 0, K110+1, 0)</f>
        <v>1</v>
      </c>
      <c r="M111" s="4" t="s">
        <v>244</v>
      </c>
      <c r="N111" s="1">
        <v>1</v>
      </c>
      <c r="P111" s="4" t="s">
        <v>244</v>
      </c>
      <c r="Q111" s="1">
        <v>1</v>
      </c>
    </row>
    <row r="112" spans="1:17" x14ac:dyDescent="0.35">
      <c r="A112">
        <v>4</v>
      </c>
      <c r="B112">
        <v>2</v>
      </c>
      <c r="C112" s="1" t="s">
        <v>110</v>
      </c>
      <c r="D112">
        <f>D111+myjnia[[#This Row],[po ilu min od poprz]]</f>
        <v>812</v>
      </c>
      <c r="E112">
        <f>IF(myjnia[[#This Row],[ile po otwarciu]]+5 &lt;E111, E111, MAX(E111, myjnia[[#This Row],[ile po otwarciu]])+myjnia[[#This Row],[czas programu]])</f>
        <v>819</v>
      </c>
      <c r="F112">
        <f>IF(myjnia[[#This Row],[o ktorej się konczy]]&lt;&gt;E111, 1, 0)</f>
        <v>0</v>
      </c>
      <c r="G112" t="str">
        <f>LEFT(myjnia[[#This Row],[nr rej]], 2)</f>
        <v>CA</v>
      </c>
      <c r="H112" s="9">
        <f>H111+TIME(0,  myjnia[[#This Row],[po ilu min od poprz]],  0)</f>
        <v>0.81388888888888722</v>
      </c>
      <c r="I112" s="1">
        <v>1</v>
      </c>
      <c r="J112">
        <f>HOUR(myjnia[[#This Row],[czas]])</f>
        <v>19</v>
      </c>
      <c r="K112">
        <f>IF(myjnia[[#This Row],[czy umyl]]= 0, K111+1, 0)</f>
        <v>2</v>
      </c>
      <c r="M112" s="4" t="s">
        <v>245</v>
      </c>
      <c r="N112" s="1">
        <v>3</v>
      </c>
      <c r="P112" s="4" t="s">
        <v>245</v>
      </c>
      <c r="Q112" s="1">
        <v>3</v>
      </c>
    </row>
    <row r="113" spans="1:17" x14ac:dyDescent="0.35">
      <c r="A113">
        <v>9</v>
      </c>
      <c r="B113">
        <v>8</v>
      </c>
      <c r="C113" s="1" t="s">
        <v>111</v>
      </c>
      <c r="D113">
        <f>D112+myjnia[[#This Row],[po ilu min od poprz]]</f>
        <v>821</v>
      </c>
      <c r="E113">
        <f>IF(myjnia[[#This Row],[ile po otwarciu]]+5 &lt;E112, E112, MAX(E112, myjnia[[#This Row],[ile po otwarciu]])+myjnia[[#This Row],[czas programu]])</f>
        <v>829</v>
      </c>
      <c r="F113">
        <f>IF(myjnia[[#This Row],[o ktorej się konczy]]&lt;&gt;E112, 1, 0)</f>
        <v>1</v>
      </c>
      <c r="G113" t="str">
        <f>LEFT(myjnia[[#This Row],[nr rej]], 2)</f>
        <v>EP</v>
      </c>
      <c r="H113" s="9">
        <f>H112+TIME(0,  myjnia[[#This Row],[po ilu min od poprz]],  0)</f>
        <v>0.8201388888888872</v>
      </c>
      <c r="I113" s="1">
        <v>1</v>
      </c>
      <c r="J113">
        <f>HOUR(myjnia[[#This Row],[czas]])</f>
        <v>19</v>
      </c>
      <c r="K113">
        <f>IF(myjnia[[#This Row],[czy umyl]]= 0, K112+1, 0)</f>
        <v>0</v>
      </c>
      <c r="M113" s="4" t="s">
        <v>246</v>
      </c>
      <c r="N113" s="1">
        <v>2</v>
      </c>
      <c r="P113" s="4" t="s">
        <v>246</v>
      </c>
      <c r="Q113" s="1">
        <v>2</v>
      </c>
    </row>
    <row r="114" spans="1:17" x14ac:dyDescent="0.35">
      <c r="A114">
        <v>2</v>
      </c>
      <c r="B114">
        <v>4</v>
      </c>
      <c r="C114" s="1" t="s">
        <v>112</v>
      </c>
      <c r="D114">
        <f>D113+myjnia[[#This Row],[po ilu min od poprz]]</f>
        <v>823</v>
      </c>
      <c r="E114">
        <f>IF(myjnia[[#This Row],[ile po otwarciu]]+5 &lt;E113, E113, MAX(E113, myjnia[[#This Row],[ile po otwarciu]])+myjnia[[#This Row],[czas programu]])</f>
        <v>829</v>
      </c>
      <c r="F114">
        <f>IF(myjnia[[#This Row],[o ktorej się konczy]]&lt;&gt;E113, 1, 0)</f>
        <v>0</v>
      </c>
      <c r="G114" t="str">
        <f>LEFT(myjnia[[#This Row],[nr rej]], 2)</f>
        <v>EF</v>
      </c>
      <c r="H114" s="9">
        <f>H113+TIME(0,  myjnia[[#This Row],[po ilu min od poprz]],  0)</f>
        <v>0.82152777777777608</v>
      </c>
      <c r="I114" s="1">
        <v>1</v>
      </c>
      <c r="J114">
        <f>HOUR(myjnia[[#This Row],[czas]])</f>
        <v>19</v>
      </c>
      <c r="K114">
        <f>IF(myjnia[[#This Row],[czy umyl]]= 0, K113+1, 0)</f>
        <v>1</v>
      </c>
      <c r="M114" s="4" t="s">
        <v>247</v>
      </c>
      <c r="N114" s="1">
        <v>3</v>
      </c>
      <c r="P114" s="4" t="s">
        <v>247</v>
      </c>
      <c r="Q114" s="1">
        <v>3</v>
      </c>
    </row>
    <row r="115" spans="1:17" x14ac:dyDescent="0.35">
      <c r="A115">
        <v>11</v>
      </c>
      <c r="B115">
        <v>11</v>
      </c>
      <c r="C115" s="1" t="s">
        <v>113</v>
      </c>
      <c r="D115">
        <f>D114+myjnia[[#This Row],[po ilu min od poprz]]</f>
        <v>834</v>
      </c>
      <c r="E115">
        <f>IF(myjnia[[#This Row],[ile po otwarciu]]+5 &lt;E114, E114, MAX(E114, myjnia[[#This Row],[ile po otwarciu]])+myjnia[[#This Row],[czas programu]])</f>
        <v>845</v>
      </c>
      <c r="F115">
        <f>IF(myjnia[[#This Row],[o ktorej się konczy]]&lt;&gt;E114, 1, 0)</f>
        <v>1</v>
      </c>
      <c r="G115" t="str">
        <f>LEFT(myjnia[[#This Row],[nr rej]], 2)</f>
        <v>AN</v>
      </c>
      <c r="H115" s="9">
        <f>H114+TIME(0,  myjnia[[#This Row],[po ilu min od poprz]],  0)</f>
        <v>0.82916666666666494</v>
      </c>
      <c r="I115" s="1">
        <v>1</v>
      </c>
      <c r="J115">
        <f>HOUR(myjnia[[#This Row],[czas]])</f>
        <v>19</v>
      </c>
      <c r="K115">
        <f>IF(myjnia[[#This Row],[czy umyl]]= 0, K114+1, 0)</f>
        <v>0</v>
      </c>
      <c r="M115" s="4" t="s">
        <v>248</v>
      </c>
      <c r="N115" s="1">
        <v>1</v>
      </c>
      <c r="P115" s="4" t="s">
        <v>248</v>
      </c>
      <c r="Q115" s="1">
        <v>1</v>
      </c>
    </row>
    <row r="116" spans="1:17" x14ac:dyDescent="0.35">
      <c r="A116">
        <v>8</v>
      </c>
      <c r="B116">
        <v>1</v>
      </c>
      <c r="C116" s="1" t="s">
        <v>114</v>
      </c>
      <c r="D116">
        <f>D115+myjnia[[#This Row],[po ilu min od poprz]]</f>
        <v>842</v>
      </c>
      <c r="E116">
        <f>IF(myjnia[[#This Row],[ile po otwarciu]]+5 &lt;E115, E115, MAX(E115, myjnia[[#This Row],[ile po otwarciu]])+myjnia[[#This Row],[czas programu]])</f>
        <v>846</v>
      </c>
      <c r="F116">
        <f>IF(myjnia[[#This Row],[o ktorej się konczy]]&lt;&gt;E115, 1, 0)</f>
        <v>1</v>
      </c>
      <c r="G116" t="str">
        <f>LEFT(myjnia[[#This Row],[nr rej]], 2)</f>
        <v>LE</v>
      </c>
      <c r="H116" s="9">
        <f>H115+TIME(0,  myjnia[[#This Row],[po ilu min od poprz]],  0)</f>
        <v>0.83472222222222048</v>
      </c>
      <c r="I116" s="1">
        <v>0</v>
      </c>
      <c r="J116">
        <f>HOUR(myjnia[[#This Row],[czas]])</f>
        <v>20</v>
      </c>
      <c r="K116">
        <f>IF(myjnia[[#This Row],[czy umyl]]= 0, K115+1, 0)</f>
        <v>0</v>
      </c>
      <c r="M116" s="4" t="s">
        <v>249</v>
      </c>
      <c r="N116" s="1">
        <v>1</v>
      </c>
      <c r="P116" s="4" t="s">
        <v>249</v>
      </c>
      <c r="Q116" s="1">
        <v>1</v>
      </c>
    </row>
    <row r="117" spans="1:17" x14ac:dyDescent="0.35">
      <c r="A117">
        <v>13</v>
      </c>
      <c r="B117">
        <v>9</v>
      </c>
      <c r="C117" s="1" t="s">
        <v>115</v>
      </c>
      <c r="D117">
        <f>D116+myjnia[[#This Row],[po ilu min od poprz]]</f>
        <v>855</v>
      </c>
      <c r="E117">
        <f>IF(myjnia[[#This Row],[ile po otwarciu]]+5 &lt;E116, E116, MAX(E116, myjnia[[#This Row],[ile po otwarciu]])+myjnia[[#This Row],[czas programu]])</f>
        <v>864</v>
      </c>
      <c r="F117">
        <f>IF(myjnia[[#This Row],[o ktorej się konczy]]&lt;&gt;E116, 1, 0)</f>
        <v>1</v>
      </c>
      <c r="G117" t="str">
        <f>LEFT(myjnia[[#This Row],[nr rej]], 2)</f>
        <v>LM</v>
      </c>
      <c r="H117" s="9">
        <f>H116+TIME(0,  myjnia[[#This Row],[po ilu min od poprz]],  0)</f>
        <v>0.84374999999999822</v>
      </c>
      <c r="I117" s="1">
        <v>0</v>
      </c>
      <c r="J117">
        <f>HOUR(myjnia[[#This Row],[czas]])</f>
        <v>20</v>
      </c>
      <c r="K117">
        <f>IF(myjnia[[#This Row],[czy umyl]]= 0, K116+1, 0)</f>
        <v>0</v>
      </c>
      <c r="M117" s="4" t="s">
        <v>250</v>
      </c>
      <c r="N117" s="1">
        <v>1</v>
      </c>
      <c r="P117" s="4" t="s">
        <v>250</v>
      </c>
      <c r="Q117" s="1">
        <v>1</v>
      </c>
    </row>
    <row r="118" spans="1:17" x14ac:dyDescent="0.35">
      <c r="A118">
        <v>7</v>
      </c>
      <c r="B118">
        <v>13</v>
      </c>
      <c r="C118" s="1" t="s">
        <v>116</v>
      </c>
      <c r="D118">
        <f>D117+myjnia[[#This Row],[po ilu min od poprz]]</f>
        <v>862</v>
      </c>
      <c r="E118">
        <f>IF(myjnia[[#This Row],[ile po otwarciu]]+5 &lt;E117, E117, MAX(E117, myjnia[[#This Row],[ile po otwarciu]])+myjnia[[#This Row],[czas programu]])</f>
        <v>877</v>
      </c>
      <c r="F118">
        <f>IF(myjnia[[#This Row],[o ktorej się konczy]]&lt;&gt;E117, 1, 0)</f>
        <v>1</v>
      </c>
      <c r="G118" t="str">
        <f>LEFT(myjnia[[#This Row],[nr rej]], 2)</f>
        <v>CO</v>
      </c>
      <c r="H118" s="9">
        <f>H117+TIME(0,  myjnia[[#This Row],[po ilu min od poprz]],  0)</f>
        <v>0.84861111111110932</v>
      </c>
      <c r="I118" s="1">
        <v>0</v>
      </c>
      <c r="J118">
        <f>HOUR(myjnia[[#This Row],[czas]])</f>
        <v>20</v>
      </c>
      <c r="K118">
        <f>IF(myjnia[[#This Row],[czy umyl]]= 0, K117+1, 0)</f>
        <v>0</v>
      </c>
      <c r="M118" s="4" t="s">
        <v>251</v>
      </c>
      <c r="N118" s="1">
        <v>1</v>
      </c>
      <c r="P118" s="4" t="s">
        <v>251</v>
      </c>
      <c r="Q118" s="1">
        <v>1</v>
      </c>
    </row>
    <row r="119" spans="1:17" x14ac:dyDescent="0.35">
      <c r="A119">
        <v>7</v>
      </c>
      <c r="B119">
        <v>11</v>
      </c>
      <c r="C119" s="1" t="s">
        <v>117</v>
      </c>
      <c r="D119">
        <f>D118+myjnia[[#This Row],[po ilu min od poprz]]</f>
        <v>869</v>
      </c>
      <c r="E119">
        <f>IF(myjnia[[#This Row],[ile po otwarciu]]+5 &lt;E118, E118, MAX(E118, myjnia[[#This Row],[ile po otwarciu]])+myjnia[[#This Row],[czas programu]])</f>
        <v>877</v>
      </c>
      <c r="F119">
        <f>IF(myjnia[[#This Row],[o ktorej się konczy]]&lt;&gt;E118, 1, 0)</f>
        <v>0</v>
      </c>
      <c r="G119" t="str">
        <f>LEFT(myjnia[[#This Row],[nr rej]], 2)</f>
        <v>GB</v>
      </c>
      <c r="H119" s="9">
        <f>H118+TIME(0,  myjnia[[#This Row],[po ilu min od poprz]],  0)</f>
        <v>0.85347222222222041</v>
      </c>
      <c r="I119" s="1">
        <v>0</v>
      </c>
      <c r="J119">
        <f>HOUR(myjnia[[#This Row],[czas]])</f>
        <v>20</v>
      </c>
      <c r="K119">
        <f>IF(myjnia[[#This Row],[czy umyl]]= 0, K118+1, 0)</f>
        <v>1</v>
      </c>
      <c r="M119" s="4" t="s">
        <v>252</v>
      </c>
      <c r="N119" s="1">
        <v>1</v>
      </c>
      <c r="P119" s="4" t="s">
        <v>252</v>
      </c>
      <c r="Q119" s="1">
        <v>1</v>
      </c>
    </row>
    <row r="120" spans="1:17" x14ac:dyDescent="0.35">
      <c r="A120">
        <v>9</v>
      </c>
      <c r="B120">
        <v>11</v>
      </c>
      <c r="C120" s="1" t="s">
        <v>118</v>
      </c>
      <c r="D120">
        <f>D119+myjnia[[#This Row],[po ilu min od poprz]]</f>
        <v>878</v>
      </c>
      <c r="E120">
        <f>IF(myjnia[[#This Row],[ile po otwarciu]]+5 &lt;E119, E119, MAX(E119, myjnia[[#This Row],[ile po otwarciu]])+myjnia[[#This Row],[czas programu]])</f>
        <v>889</v>
      </c>
      <c r="F120">
        <f>IF(myjnia[[#This Row],[o ktorej się konczy]]&lt;&gt;E119, 1, 0)</f>
        <v>1</v>
      </c>
      <c r="G120" t="str">
        <f>LEFT(myjnia[[#This Row],[nr rej]], 2)</f>
        <v>HF</v>
      </c>
      <c r="H120" s="9">
        <f>H119+TIME(0,  myjnia[[#This Row],[po ilu min od poprz]],  0)</f>
        <v>0.85972222222222039</v>
      </c>
      <c r="I120" s="1">
        <v>0</v>
      </c>
      <c r="J120">
        <f>HOUR(myjnia[[#This Row],[czas]])</f>
        <v>20</v>
      </c>
      <c r="K120">
        <f>IF(myjnia[[#This Row],[czy umyl]]= 0, K119+1, 0)</f>
        <v>0</v>
      </c>
      <c r="M120" s="4" t="s">
        <v>253</v>
      </c>
      <c r="N120" s="1">
        <v>1</v>
      </c>
      <c r="P120" s="4" t="s">
        <v>253</v>
      </c>
      <c r="Q120" s="1">
        <v>1</v>
      </c>
    </row>
    <row r="121" spans="1:17" x14ac:dyDescent="0.35">
      <c r="A121">
        <v>6</v>
      </c>
      <c r="B121">
        <v>1</v>
      </c>
      <c r="C121" s="1" t="s">
        <v>119</v>
      </c>
      <c r="D121">
        <f>D120+myjnia[[#This Row],[po ilu min od poprz]]</f>
        <v>884</v>
      </c>
      <c r="E121">
        <f>IF(myjnia[[#This Row],[ile po otwarciu]]+5 &lt;E120, E120, MAX(E120, myjnia[[#This Row],[ile po otwarciu]])+myjnia[[#This Row],[czas programu]])</f>
        <v>890</v>
      </c>
      <c r="F121">
        <f>IF(myjnia[[#This Row],[o ktorej się konczy]]&lt;&gt;E120, 1, 0)</f>
        <v>1</v>
      </c>
      <c r="G121" t="str">
        <f>LEFT(myjnia[[#This Row],[nr rej]], 2)</f>
        <v>LA</v>
      </c>
      <c r="H121" s="9">
        <f>H120+TIME(0,  myjnia[[#This Row],[po ilu min od poprz]],  0)</f>
        <v>0.86388888888888704</v>
      </c>
      <c r="I121" s="1">
        <v>0</v>
      </c>
      <c r="J121">
        <f>HOUR(myjnia[[#This Row],[czas]])</f>
        <v>20</v>
      </c>
      <c r="K121">
        <f>IF(myjnia[[#This Row],[czy umyl]]= 0, K120+1, 0)</f>
        <v>0</v>
      </c>
      <c r="M121" s="4" t="s">
        <v>254</v>
      </c>
      <c r="N121" s="1">
        <v>1</v>
      </c>
      <c r="P121" s="4" t="s">
        <v>254</v>
      </c>
      <c r="Q121" s="1">
        <v>1</v>
      </c>
    </row>
    <row r="122" spans="1:17" x14ac:dyDescent="0.35">
      <c r="A122">
        <v>14</v>
      </c>
      <c r="B122">
        <v>6</v>
      </c>
      <c r="C122" s="1" t="s">
        <v>120</v>
      </c>
      <c r="D122">
        <f>D121+myjnia[[#This Row],[po ilu min od poprz]]</f>
        <v>898</v>
      </c>
      <c r="E122">
        <f>IF(myjnia[[#This Row],[ile po otwarciu]]+5 &lt;E121, E121, MAX(E121, myjnia[[#This Row],[ile po otwarciu]])+myjnia[[#This Row],[czas programu]])</f>
        <v>904</v>
      </c>
      <c r="F122">
        <f>IF(myjnia[[#This Row],[o ktorej się konczy]]&lt;&gt;E121, 1, 0)</f>
        <v>1</v>
      </c>
      <c r="G122" t="str">
        <f>LEFT(myjnia[[#This Row],[nr rej]], 2)</f>
        <v>LL</v>
      </c>
      <c r="H122" s="9">
        <f>H121+TIME(0,  myjnia[[#This Row],[po ilu min od poprz]],  0)</f>
        <v>0.87361111111110923</v>
      </c>
      <c r="I122" s="1">
        <v>0</v>
      </c>
      <c r="J122">
        <f>HOUR(myjnia[[#This Row],[czas]])</f>
        <v>20</v>
      </c>
      <c r="K122">
        <f>IF(myjnia[[#This Row],[czy umyl]]= 0, K121+1, 0)</f>
        <v>0</v>
      </c>
      <c r="M122" s="4" t="s">
        <v>255</v>
      </c>
      <c r="N122" s="1">
        <v>1</v>
      </c>
      <c r="P122" s="4" t="s">
        <v>255</v>
      </c>
      <c r="Q122" s="1">
        <v>1</v>
      </c>
    </row>
    <row r="123" spans="1:17" x14ac:dyDescent="0.35">
      <c r="A123">
        <v>14</v>
      </c>
      <c r="B123">
        <v>10</v>
      </c>
      <c r="C123" s="1" t="s">
        <v>121</v>
      </c>
      <c r="D123">
        <f>D122+myjnia[[#This Row],[po ilu min od poprz]]</f>
        <v>912</v>
      </c>
      <c r="E123">
        <f>IF(myjnia[[#This Row],[ile po otwarciu]]+5 &lt;E122, E122, MAX(E122, myjnia[[#This Row],[ile po otwarciu]])+myjnia[[#This Row],[czas programu]])</f>
        <v>922</v>
      </c>
      <c r="F123">
        <f>IF(myjnia[[#This Row],[o ktorej się konczy]]&lt;&gt;E122, 1, 0)</f>
        <v>1</v>
      </c>
      <c r="G123" t="str">
        <f>LEFT(myjnia[[#This Row],[nr rej]], 2)</f>
        <v>EG</v>
      </c>
      <c r="H123" s="9">
        <f>H122+TIME(0,  myjnia[[#This Row],[po ilu min od poprz]],  0)</f>
        <v>0.88333333333333142</v>
      </c>
      <c r="I123" s="1">
        <v>0</v>
      </c>
      <c r="J123">
        <f>HOUR(myjnia[[#This Row],[czas]])</f>
        <v>21</v>
      </c>
      <c r="K123">
        <f>IF(myjnia[[#This Row],[czy umyl]]= 0, K122+1, 0)</f>
        <v>0</v>
      </c>
      <c r="M123" s="4" t="s">
        <v>256</v>
      </c>
      <c r="N123" s="1">
        <v>1</v>
      </c>
      <c r="P123" s="4" t="s">
        <v>256</v>
      </c>
      <c r="Q123" s="1">
        <v>1</v>
      </c>
    </row>
    <row r="124" spans="1:17" x14ac:dyDescent="0.35">
      <c r="A124">
        <v>7</v>
      </c>
      <c r="B124">
        <v>7</v>
      </c>
      <c r="C124" s="1" t="s">
        <v>122</v>
      </c>
      <c r="D124">
        <f>D123+myjnia[[#This Row],[po ilu min od poprz]]</f>
        <v>919</v>
      </c>
      <c r="E124">
        <f>IF(myjnia[[#This Row],[ile po otwarciu]]+5 &lt;E123, E123, MAX(E123, myjnia[[#This Row],[ile po otwarciu]])+myjnia[[#This Row],[czas programu]])</f>
        <v>929</v>
      </c>
      <c r="F124">
        <f>IF(myjnia[[#This Row],[o ktorej się konczy]]&lt;&gt;E123, 1, 0)</f>
        <v>1</v>
      </c>
      <c r="G124" t="str">
        <f>LEFT(myjnia[[#This Row],[nr rej]], 2)</f>
        <v>NH</v>
      </c>
      <c r="H124" s="9">
        <f>H123+TIME(0,  myjnia[[#This Row],[po ilu min od poprz]],  0)</f>
        <v>0.88819444444444251</v>
      </c>
      <c r="I124" s="1">
        <v>0</v>
      </c>
      <c r="J124">
        <f>HOUR(myjnia[[#This Row],[czas]])</f>
        <v>21</v>
      </c>
      <c r="K124">
        <f>IF(myjnia[[#This Row],[czy umyl]]= 0, K123+1, 0)</f>
        <v>0</v>
      </c>
      <c r="M124" s="4" t="s">
        <v>257</v>
      </c>
      <c r="N124" s="1">
        <v>1</v>
      </c>
      <c r="P124" s="4" t="s">
        <v>257</v>
      </c>
      <c r="Q124" s="1">
        <v>1</v>
      </c>
    </row>
    <row r="125" spans="1:17" x14ac:dyDescent="0.35">
      <c r="A125">
        <v>11</v>
      </c>
      <c r="B125">
        <v>1</v>
      </c>
      <c r="C125" s="1" t="s">
        <v>123</v>
      </c>
      <c r="D125">
        <f>D124+myjnia[[#This Row],[po ilu min od poprz]]</f>
        <v>930</v>
      </c>
      <c r="E125">
        <f>IF(myjnia[[#This Row],[ile po otwarciu]]+5 &lt;E124, E124, MAX(E124, myjnia[[#This Row],[ile po otwarciu]])+myjnia[[#This Row],[czas programu]])</f>
        <v>931</v>
      </c>
      <c r="F125">
        <f>IF(myjnia[[#This Row],[o ktorej się konczy]]&lt;&gt;E124, 1, 0)</f>
        <v>1</v>
      </c>
      <c r="G125" t="str">
        <f>LEFT(myjnia[[#This Row],[nr rej]], 2)</f>
        <v>LF</v>
      </c>
      <c r="H125" s="9">
        <f>H124+TIME(0,  myjnia[[#This Row],[po ilu min od poprz]],  0)</f>
        <v>0.89583333333333137</v>
      </c>
      <c r="I125" s="1">
        <v>0</v>
      </c>
      <c r="J125">
        <f>HOUR(myjnia[[#This Row],[czas]])</f>
        <v>21</v>
      </c>
      <c r="K125">
        <f>IF(myjnia[[#This Row],[czy umyl]]= 0, K124+1, 0)</f>
        <v>0</v>
      </c>
      <c r="M125" s="4" t="s">
        <v>258</v>
      </c>
      <c r="N125" s="1">
        <v>1</v>
      </c>
      <c r="P125" s="4" t="s">
        <v>258</v>
      </c>
      <c r="Q125" s="1">
        <v>1</v>
      </c>
    </row>
    <row r="126" spans="1:17" x14ac:dyDescent="0.35">
      <c r="A126">
        <v>11</v>
      </c>
      <c r="B126">
        <v>3</v>
      </c>
      <c r="C126" s="1" t="s">
        <v>124</v>
      </c>
      <c r="D126">
        <f>D125+myjnia[[#This Row],[po ilu min od poprz]]</f>
        <v>941</v>
      </c>
      <c r="E126">
        <f>IF(myjnia[[#This Row],[ile po otwarciu]]+5 &lt;E125, E125, MAX(E125, myjnia[[#This Row],[ile po otwarciu]])+myjnia[[#This Row],[czas programu]])</f>
        <v>944</v>
      </c>
      <c r="F126">
        <f>IF(myjnia[[#This Row],[o ktorej się konczy]]&lt;&gt;E125, 1, 0)</f>
        <v>1</v>
      </c>
      <c r="G126" t="str">
        <f>LEFT(myjnia[[#This Row],[nr rej]], 2)</f>
        <v>GB</v>
      </c>
      <c r="H126" s="9">
        <f>H125+TIME(0,  myjnia[[#This Row],[po ilu min od poprz]],  0)</f>
        <v>0.90347222222222023</v>
      </c>
      <c r="I126" s="1">
        <v>0</v>
      </c>
      <c r="J126">
        <f>HOUR(myjnia[[#This Row],[czas]])</f>
        <v>21</v>
      </c>
      <c r="K126">
        <f>IF(myjnia[[#This Row],[czy umyl]]= 0, K125+1, 0)</f>
        <v>0</v>
      </c>
      <c r="M126" s="4" t="s">
        <v>259</v>
      </c>
      <c r="N126" s="1">
        <v>1</v>
      </c>
      <c r="P126" s="4" t="s">
        <v>259</v>
      </c>
      <c r="Q126" s="1">
        <v>1</v>
      </c>
    </row>
    <row r="127" spans="1:17" x14ac:dyDescent="0.35">
      <c r="A127">
        <v>11</v>
      </c>
      <c r="B127">
        <v>2</v>
      </c>
      <c r="C127" s="1" t="s">
        <v>125</v>
      </c>
      <c r="D127">
        <f>D126+myjnia[[#This Row],[po ilu min od poprz]]</f>
        <v>952</v>
      </c>
      <c r="E127">
        <f>IF(myjnia[[#This Row],[ile po otwarciu]]+5 &lt;E126, E126, MAX(E126, myjnia[[#This Row],[ile po otwarciu]])+myjnia[[#This Row],[czas programu]])</f>
        <v>954</v>
      </c>
      <c r="F127">
        <f>IF(myjnia[[#This Row],[o ktorej się konczy]]&lt;&gt;E126, 1, 0)</f>
        <v>1</v>
      </c>
      <c r="G127" t="str">
        <f>LEFT(myjnia[[#This Row],[nr rej]], 2)</f>
        <v>PB</v>
      </c>
      <c r="H127" s="9">
        <f>H126+TIME(0,  myjnia[[#This Row],[po ilu min od poprz]],  0)</f>
        <v>0.9111111111111091</v>
      </c>
      <c r="I127" s="1">
        <v>0</v>
      </c>
      <c r="J127">
        <f>HOUR(myjnia[[#This Row],[czas]])</f>
        <v>21</v>
      </c>
      <c r="K127">
        <f>IF(myjnia[[#This Row],[czy umyl]]= 0, K126+1, 0)</f>
        <v>0</v>
      </c>
      <c r="M127" s="4" t="s">
        <v>260</v>
      </c>
      <c r="N127" s="1">
        <v>2</v>
      </c>
      <c r="P127" s="4" t="s">
        <v>260</v>
      </c>
      <c r="Q127" s="1">
        <v>2</v>
      </c>
    </row>
    <row r="128" spans="1:17" x14ac:dyDescent="0.35">
      <c r="A128">
        <v>12</v>
      </c>
      <c r="B128">
        <v>2</v>
      </c>
      <c r="C128" s="1" t="s">
        <v>126</v>
      </c>
      <c r="D128">
        <f>D127+myjnia[[#This Row],[po ilu min od poprz]]</f>
        <v>964</v>
      </c>
      <c r="E128">
        <f>IF(myjnia[[#This Row],[ile po otwarciu]]+5 &lt;E127, E127, MAX(E127, myjnia[[#This Row],[ile po otwarciu]])+myjnia[[#This Row],[czas programu]])</f>
        <v>966</v>
      </c>
      <c r="F128">
        <f>IF(myjnia[[#This Row],[o ktorej się konczy]]&lt;&gt;E127, 1, 0)</f>
        <v>1</v>
      </c>
      <c r="G128" t="str">
        <f>LEFT(myjnia[[#This Row],[nr rej]], 2)</f>
        <v>GH</v>
      </c>
      <c r="H128" s="9">
        <f>H127+TIME(0,  myjnia[[#This Row],[po ilu min od poprz]],  0)</f>
        <v>0.9194444444444424</v>
      </c>
      <c r="I128" s="1">
        <v>0</v>
      </c>
      <c r="J128">
        <f>HOUR(myjnia[[#This Row],[czas]])</f>
        <v>22</v>
      </c>
      <c r="K128">
        <f>IF(myjnia[[#This Row],[czy umyl]]= 0, K127+1, 0)</f>
        <v>0</v>
      </c>
      <c r="M128" s="4" t="s">
        <v>261</v>
      </c>
      <c r="N128" s="1">
        <v>1</v>
      </c>
      <c r="P128" s="4" t="s">
        <v>261</v>
      </c>
      <c r="Q128" s="1">
        <v>1</v>
      </c>
    </row>
    <row r="129" spans="1:14" x14ac:dyDescent="0.35">
      <c r="A129">
        <v>3</v>
      </c>
      <c r="B129">
        <v>14</v>
      </c>
      <c r="C129" s="1" t="s">
        <v>127</v>
      </c>
      <c r="D129">
        <f>D128+myjnia[[#This Row],[po ilu min od poprz]]</f>
        <v>967</v>
      </c>
      <c r="E129">
        <f>IF(myjnia[[#This Row],[ile po otwarciu]]+5 &lt;E128, E128, MAX(E128, myjnia[[#This Row],[ile po otwarciu]])+myjnia[[#This Row],[czas programu]])</f>
        <v>981</v>
      </c>
      <c r="F129">
        <f>IF(myjnia[[#This Row],[o ktorej się konczy]]&lt;&gt;E128, 1, 0)</f>
        <v>1</v>
      </c>
      <c r="G129" t="str">
        <f>LEFT(myjnia[[#This Row],[nr rej]], 2)</f>
        <v>FP</v>
      </c>
      <c r="H129" s="9">
        <f>H128+TIME(0,  myjnia[[#This Row],[po ilu min od poprz]],  0)</f>
        <v>0.92152777777777573</v>
      </c>
      <c r="I129" s="1">
        <v>0</v>
      </c>
      <c r="J129">
        <f>HOUR(myjnia[[#This Row],[czas]])</f>
        <v>22</v>
      </c>
      <c r="K129">
        <f>IF(myjnia[[#This Row],[czy umyl]]= 0, K128+1, 0)</f>
        <v>0</v>
      </c>
      <c r="M129" s="4" t="s">
        <v>151</v>
      </c>
      <c r="N129" s="1">
        <v>144</v>
      </c>
    </row>
    <row r="130" spans="1:14" x14ac:dyDescent="0.35">
      <c r="A130">
        <v>3</v>
      </c>
      <c r="B130">
        <v>6</v>
      </c>
      <c r="C130" s="1" t="s">
        <v>128</v>
      </c>
      <c r="D130">
        <f>D129+myjnia[[#This Row],[po ilu min od poprz]]</f>
        <v>970</v>
      </c>
      <c r="E130">
        <f>IF(myjnia[[#This Row],[ile po otwarciu]]+5 &lt;E129, E129, MAX(E129, myjnia[[#This Row],[ile po otwarciu]])+myjnia[[#This Row],[czas programu]])</f>
        <v>981</v>
      </c>
      <c r="F130">
        <f>IF(myjnia[[#This Row],[o ktorej się konczy]]&lt;&gt;E129, 1, 0)</f>
        <v>0</v>
      </c>
      <c r="G130" t="str">
        <f>LEFT(myjnia[[#This Row],[nr rej]], 2)</f>
        <v>BM</v>
      </c>
      <c r="H130" s="9">
        <f>H129+TIME(0,  myjnia[[#This Row],[po ilu min od poprz]],  0)</f>
        <v>0.92361111111110905</v>
      </c>
      <c r="I130" s="1">
        <v>0</v>
      </c>
      <c r="J130">
        <f>HOUR(myjnia[[#This Row],[czas]])</f>
        <v>22</v>
      </c>
      <c r="K130">
        <f>IF(myjnia[[#This Row],[czy umyl]]= 0, K129+1, 0)</f>
        <v>1</v>
      </c>
    </row>
    <row r="131" spans="1:14" x14ac:dyDescent="0.35">
      <c r="A131">
        <v>12</v>
      </c>
      <c r="B131">
        <v>2</v>
      </c>
      <c r="C131" s="1" t="s">
        <v>129</v>
      </c>
      <c r="D131">
        <f>D130+myjnia[[#This Row],[po ilu min od poprz]]</f>
        <v>982</v>
      </c>
      <c r="E131">
        <f>IF(myjnia[[#This Row],[ile po otwarciu]]+5 &lt;E130, E130, MAX(E130, myjnia[[#This Row],[ile po otwarciu]])+myjnia[[#This Row],[czas programu]])</f>
        <v>984</v>
      </c>
      <c r="F131">
        <f>IF(myjnia[[#This Row],[o ktorej się konczy]]&lt;&gt;E130, 1, 0)</f>
        <v>1</v>
      </c>
      <c r="G131" t="str">
        <f>LEFT(myjnia[[#This Row],[nr rej]], 2)</f>
        <v>FJ</v>
      </c>
      <c r="H131" s="9">
        <f>H130+TIME(0,  myjnia[[#This Row],[po ilu min od poprz]],  0)</f>
        <v>0.93194444444444235</v>
      </c>
      <c r="I131" s="1">
        <v>0</v>
      </c>
      <c r="J131">
        <f>HOUR(myjnia[[#This Row],[czas]])</f>
        <v>22</v>
      </c>
      <c r="K131">
        <f>IF(myjnia[[#This Row],[czy umyl]]= 0, K130+1, 0)</f>
        <v>0</v>
      </c>
    </row>
    <row r="132" spans="1:14" x14ac:dyDescent="0.35">
      <c r="A132">
        <v>7</v>
      </c>
      <c r="B132">
        <v>8</v>
      </c>
      <c r="C132" s="1" t="s">
        <v>130</v>
      </c>
      <c r="D132">
        <f>D131+myjnia[[#This Row],[po ilu min od poprz]]</f>
        <v>989</v>
      </c>
      <c r="E132">
        <f>IF(myjnia[[#This Row],[ile po otwarciu]]+5 &lt;E131, E131, MAX(E131, myjnia[[#This Row],[ile po otwarciu]])+myjnia[[#This Row],[czas programu]])</f>
        <v>997</v>
      </c>
      <c r="F132">
        <f>IF(myjnia[[#This Row],[o ktorej się konczy]]&lt;&gt;E131, 1, 0)</f>
        <v>1</v>
      </c>
      <c r="G132" t="str">
        <f>LEFT(myjnia[[#This Row],[nr rej]], 2)</f>
        <v>FA</v>
      </c>
      <c r="H132" s="9">
        <f>H131+TIME(0,  myjnia[[#This Row],[po ilu min od poprz]],  0)</f>
        <v>0.93680555555555345</v>
      </c>
      <c r="I132" s="1">
        <v>0</v>
      </c>
      <c r="J132">
        <f>HOUR(myjnia[[#This Row],[czas]])</f>
        <v>22</v>
      </c>
      <c r="K132">
        <f>IF(myjnia[[#This Row],[czy umyl]]= 0, K131+1, 0)</f>
        <v>0</v>
      </c>
    </row>
    <row r="133" spans="1:14" x14ac:dyDescent="0.35">
      <c r="A133">
        <v>10</v>
      </c>
      <c r="B133">
        <v>12</v>
      </c>
      <c r="C133" s="1" t="s">
        <v>131</v>
      </c>
      <c r="D133">
        <f>D132+myjnia[[#This Row],[po ilu min od poprz]]</f>
        <v>999</v>
      </c>
      <c r="E133">
        <f>IF(myjnia[[#This Row],[ile po otwarciu]]+5 &lt;E132, E132, MAX(E132, myjnia[[#This Row],[ile po otwarciu]])+myjnia[[#This Row],[czas programu]])</f>
        <v>1011</v>
      </c>
      <c r="F133">
        <f>IF(myjnia[[#This Row],[o ktorej się konczy]]&lt;&gt;E132, 1, 0)</f>
        <v>1</v>
      </c>
      <c r="G133" t="str">
        <f>LEFT(myjnia[[#This Row],[nr rej]], 2)</f>
        <v>OO</v>
      </c>
      <c r="H133" s="9">
        <f>H132+TIME(0,  myjnia[[#This Row],[po ilu min od poprz]],  0)</f>
        <v>0.94374999999999787</v>
      </c>
      <c r="I133" s="1">
        <v>0</v>
      </c>
      <c r="J133">
        <f>HOUR(myjnia[[#This Row],[czas]])</f>
        <v>22</v>
      </c>
      <c r="K133">
        <f>IF(myjnia[[#This Row],[czy umyl]]= 0, K132+1, 0)</f>
        <v>0</v>
      </c>
    </row>
    <row r="134" spans="1:14" x14ac:dyDescent="0.35">
      <c r="A134">
        <v>2</v>
      </c>
      <c r="B134">
        <v>14</v>
      </c>
      <c r="C134" s="1" t="s">
        <v>132</v>
      </c>
      <c r="D134">
        <f>D133+myjnia[[#This Row],[po ilu min od poprz]]</f>
        <v>1001</v>
      </c>
      <c r="E134">
        <f>IF(myjnia[[#This Row],[ile po otwarciu]]+5 &lt;E133, E133, MAX(E133, myjnia[[#This Row],[ile po otwarciu]])+myjnia[[#This Row],[czas programu]])</f>
        <v>1011</v>
      </c>
      <c r="F134">
        <f>IF(myjnia[[#This Row],[o ktorej się konczy]]&lt;&gt;E133, 1, 0)</f>
        <v>0</v>
      </c>
      <c r="G134" t="str">
        <f>LEFT(myjnia[[#This Row],[nr rej]], 2)</f>
        <v>NM</v>
      </c>
      <c r="H134" s="9">
        <f>H133+TIME(0,  myjnia[[#This Row],[po ilu min od poprz]],  0)</f>
        <v>0.94513888888888675</v>
      </c>
      <c r="I134" s="1">
        <v>0</v>
      </c>
      <c r="J134">
        <f>HOUR(myjnia[[#This Row],[czas]])</f>
        <v>22</v>
      </c>
      <c r="K134">
        <f>IF(myjnia[[#This Row],[czy umyl]]= 0, K133+1, 0)</f>
        <v>1</v>
      </c>
    </row>
    <row r="135" spans="1:14" x14ac:dyDescent="0.35">
      <c r="A135">
        <v>14</v>
      </c>
      <c r="B135">
        <v>11</v>
      </c>
      <c r="C135" s="1" t="s">
        <v>133</v>
      </c>
      <c r="D135">
        <f>D134+myjnia[[#This Row],[po ilu min od poprz]]</f>
        <v>1015</v>
      </c>
      <c r="E135">
        <f>IF(myjnia[[#This Row],[ile po otwarciu]]+5 &lt;E134, E134, MAX(E134, myjnia[[#This Row],[ile po otwarciu]])+myjnia[[#This Row],[czas programu]])</f>
        <v>1026</v>
      </c>
      <c r="F135">
        <f>IF(myjnia[[#This Row],[o ktorej się konczy]]&lt;&gt;E134, 1, 0)</f>
        <v>1</v>
      </c>
      <c r="G135" t="str">
        <f>LEFT(myjnia[[#This Row],[nr rej]], 2)</f>
        <v>LN</v>
      </c>
      <c r="H135" s="9">
        <f>H134+TIME(0,  myjnia[[#This Row],[po ilu min od poprz]],  0)</f>
        <v>0.95486111111110894</v>
      </c>
      <c r="I135" s="1">
        <v>0</v>
      </c>
      <c r="J135">
        <f>HOUR(myjnia[[#This Row],[czas]])</f>
        <v>22</v>
      </c>
      <c r="K135">
        <f>IF(myjnia[[#This Row],[czy umyl]]= 0, K134+1, 0)</f>
        <v>0</v>
      </c>
    </row>
    <row r="136" spans="1:14" x14ac:dyDescent="0.35">
      <c r="A136">
        <v>9</v>
      </c>
      <c r="B136">
        <v>10</v>
      </c>
      <c r="C136" s="1" t="s">
        <v>134</v>
      </c>
      <c r="D136">
        <f>D135+myjnia[[#This Row],[po ilu min od poprz]]</f>
        <v>1024</v>
      </c>
      <c r="E136">
        <f>IF(myjnia[[#This Row],[ile po otwarciu]]+5 &lt;E135, E135, MAX(E135, myjnia[[#This Row],[ile po otwarciu]])+myjnia[[#This Row],[czas programu]])</f>
        <v>1036</v>
      </c>
      <c r="F136">
        <f>IF(myjnia[[#This Row],[o ktorej się konczy]]&lt;&gt;E135, 1, 0)</f>
        <v>1</v>
      </c>
      <c r="G136" t="str">
        <f>LEFT(myjnia[[#This Row],[nr rej]], 2)</f>
        <v>NK</v>
      </c>
      <c r="H136" s="9">
        <f>H135+TIME(0,  myjnia[[#This Row],[po ilu min od poprz]],  0)</f>
        <v>0.96111111111110892</v>
      </c>
      <c r="I136" s="1">
        <v>0</v>
      </c>
      <c r="J136">
        <f>HOUR(myjnia[[#This Row],[czas]])</f>
        <v>23</v>
      </c>
      <c r="K136">
        <f>IF(myjnia[[#This Row],[czy umyl]]= 0, K135+1, 0)</f>
        <v>0</v>
      </c>
    </row>
    <row r="137" spans="1:14" x14ac:dyDescent="0.35">
      <c r="A137">
        <v>2</v>
      </c>
      <c r="B137">
        <v>14</v>
      </c>
      <c r="C137" s="1" t="s">
        <v>135</v>
      </c>
      <c r="D137">
        <f>D136+myjnia[[#This Row],[po ilu min od poprz]]</f>
        <v>1026</v>
      </c>
      <c r="E137">
        <f>IF(myjnia[[#This Row],[ile po otwarciu]]+5 &lt;E136, E136, MAX(E136, myjnia[[#This Row],[ile po otwarciu]])+myjnia[[#This Row],[czas programu]])</f>
        <v>1036</v>
      </c>
      <c r="F137">
        <f>IF(myjnia[[#This Row],[o ktorej się konczy]]&lt;&gt;E136, 1, 0)</f>
        <v>0</v>
      </c>
      <c r="G137" t="str">
        <f>LEFT(myjnia[[#This Row],[nr rej]], 2)</f>
        <v>DH</v>
      </c>
      <c r="H137" s="9">
        <f>H136+TIME(0,  myjnia[[#This Row],[po ilu min od poprz]],  0)</f>
        <v>0.9624999999999978</v>
      </c>
      <c r="I137" s="1">
        <v>0</v>
      </c>
      <c r="J137">
        <f>HOUR(myjnia[[#This Row],[czas]])</f>
        <v>23</v>
      </c>
      <c r="K137">
        <f>IF(myjnia[[#This Row],[czy umyl]]= 0, K136+1, 0)</f>
        <v>1</v>
      </c>
    </row>
    <row r="138" spans="1:14" x14ac:dyDescent="0.35">
      <c r="A138">
        <v>11</v>
      </c>
      <c r="B138">
        <v>3</v>
      </c>
      <c r="C138" s="1" t="s">
        <v>136</v>
      </c>
      <c r="D138">
        <f>D137+myjnia[[#This Row],[po ilu min od poprz]]</f>
        <v>1037</v>
      </c>
      <c r="E138">
        <f>IF(myjnia[[#This Row],[ile po otwarciu]]+5 &lt;E137, E137, MAX(E137, myjnia[[#This Row],[ile po otwarciu]])+myjnia[[#This Row],[czas programu]])</f>
        <v>1040</v>
      </c>
      <c r="F138">
        <f>IF(myjnia[[#This Row],[o ktorej się konczy]]&lt;&gt;E137, 1, 0)</f>
        <v>1</v>
      </c>
      <c r="G138" t="str">
        <f>LEFT(myjnia[[#This Row],[nr rej]], 2)</f>
        <v>IC</v>
      </c>
      <c r="H138" s="9">
        <f>H137+TIME(0,  myjnia[[#This Row],[po ilu min od poprz]],  0)</f>
        <v>0.97013888888888666</v>
      </c>
      <c r="I138" s="1">
        <v>0</v>
      </c>
      <c r="J138">
        <f>HOUR(myjnia[[#This Row],[czas]])</f>
        <v>23</v>
      </c>
      <c r="K138">
        <f>IF(myjnia[[#This Row],[czy umyl]]= 0, K137+1, 0)</f>
        <v>0</v>
      </c>
    </row>
    <row r="139" spans="1:14" x14ac:dyDescent="0.35">
      <c r="A139">
        <v>2</v>
      </c>
      <c r="B139">
        <v>1</v>
      </c>
      <c r="C139" s="1" t="s">
        <v>137</v>
      </c>
      <c r="D139">
        <f>D138+myjnia[[#This Row],[po ilu min od poprz]]</f>
        <v>1039</v>
      </c>
      <c r="E139">
        <f>IF(myjnia[[#This Row],[ile po otwarciu]]+5 &lt;E138, E138, MAX(E138, myjnia[[#This Row],[ile po otwarciu]])+myjnia[[#This Row],[czas programu]])</f>
        <v>1041</v>
      </c>
      <c r="F139">
        <f>IF(myjnia[[#This Row],[o ktorej się konczy]]&lt;&gt;E138, 1, 0)</f>
        <v>1</v>
      </c>
      <c r="G139" t="str">
        <f>LEFT(myjnia[[#This Row],[nr rej]], 2)</f>
        <v>BA</v>
      </c>
      <c r="H139" s="9">
        <f>H138+TIME(0,  myjnia[[#This Row],[po ilu min od poprz]],  0)</f>
        <v>0.97152777777777555</v>
      </c>
      <c r="I139" s="1">
        <v>0</v>
      </c>
      <c r="J139">
        <f>HOUR(myjnia[[#This Row],[czas]])</f>
        <v>23</v>
      </c>
      <c r="K139">
        <f>IF(myjnia[[#This Row],[czy umyl]]= 0, K138+1, 0)</f>
        <v>0</v>
      </c>
    </row>
    <row r="140" spans="1:14" x14ac:dyDescent="0.35">
      <c r="A140">
        <v>14</v>
      </c>
      <c r="B140">
        <v>3</v>
      </c>
      <c r="C140" s="1" t="s">
        <v>138</v>
      </c>
      <c r="D140">
        <f>D139+myjnia[[#This Row],[po ilu min od poprz]]</f>
        <v>1053</v>
      </c>
      <c r="E140">
        <f>IF(myjnia[[#This Row],[ile po otwarciu]]+5 &lt;E139, E139, MAX(E139, myjnia[[#This Row],[ile po otwarciu]])+myjnia[[#This Row],[czas programu]])</f>
        <v>1056</v>
      </c>
      <c r="F140">
        <f>IF(myjnia[[#This Row],[o ktorej się konczy]]&lt;&gt;E139, 1, 0)</f>
        <v>1</v>
      </c>
      <c r="G140" t="str">
        <f>LEFT(myjnia[[#This Row],[nr rej]], 2)</f>
        <v>GE</v>
      </c>
      <c r="H140" s="9">
        <f>H139+TIME(0,  myjnia[[#This Row],[po ilu min od poprz]],  0)</f>
        <v>0.98124999999999774</v>
      </c>
      <c r="I140" s="1">
        <v>0</v>
      </c>
      <c r="J140">
        <f>HOUR(myjnia[[#This Row],[czas]])</f>
        <v>23</v>
      </c>
      <c r="K140">
        <f>IF(myjnia[[#This Row],[czy umyl]]= 0, K139+1, 0)</f>
        <v>0</v>
      </c>
    </row>
    <row r="141" spans="1:14" x14ac:dyDescent="0.35">
      <c r="A141">
        <v>6</v>
      </c>
      <c r="B141">
        <v>6</v>
      </c>
      <c r="C141" s="1" t="s">
        <v>139</v>
      </c>
      <c r="D141">
        <f>D140+myjnia[[#This Row],[po ilu min od poprz]]</f>
        <v>1059</v>
      </c>
      <c r="E141">
        <f>IF(myjnia[[#This Row],[ile po otwarciu]]+5 &lt;E140, E140, MAX(E140, myjnia[[#This Row],[ile po otwarciu]])+myjnia[[#This Row],[czas programu]])</f>
        <v>1065</v>
      </c>
      <c r="F141">
        <f>IF(myjnia[[#This Row],[o ktorej się konczy]]&lt;&gt;E140, 1, 0)</f>
        <v>1</v>
      </c>
      <c r="G141" t="str">
        <f>LEFT(myjnia[[#This Row],[nr rej]], 2)</f>
        <v>PA</v>
      </c>
      <c r="H141" s="9">
        <f>H140+TIME(0,  myjnia[[#This Row],[po ilu min od poprz]],  0)</f>
        <v>0.98541666666666439</v>
      </c>
      <c r="I141" s="1">
        <v>0</v>
      </c>
      <c r="J141">
        <f>HOUR(myjnia[[#This Row],[czas]])</f>
        <v>23</v>
      </c>
      <c r="K141">
        <f>IF(myjnia[[#This Row],[czy umyl]]= 0, K140+1, 0)</f>
        <v>0</v>
      </c>
    </row>
    <row r="142" spans="1:14" x14ac:dyDescent="0.35">
      <c r="A142">
        <v>5</v>
      </c>
      <c r="B142">
        <v>14</v>
      </c>
      <c r="C142" s="1" t="s">
        <v>140</v>
      </c>
      <c r="D142">
        <f>D141+myjnia[[#This Row],[po ilu min od poprz]]</f>
        <v>1064</v>
      </c>
      <c r="E142">
        <f>IF(myjnia[[#This Row],[ile po otwarciu]]+5 &lt;E141, E141, MAX(E141, myjnia[[#This Row],[ile po otwarciu]])+myjnia[[#This Row],[czas programu]])</f>
        <v>1079</v>
      </c>
      <c r="F142">
        <f>IF(myjnia[[#This Row],[o ktorej się konczy]]&lt;&gt;E141, 1, 0)</f>
        <v>1</v>
      </c>
      <c r="G142" t="str">
        <f>LEFT(myjnia[[#This Row],[nr rej]], 2)</f>
        <v>EL</v>
      </c>
      <c r="H142" s="9">
        <f>H141+TIME(0,  myjnia[[#This Row],[po ilu min od poprz]],  0)</f>
        <v>0.9888888888888866</v>
      </c>
      <c r="I142" s="1">
        <v>0</v>
      </c>
      <c r="J142">
        <f>HOUR(myjnia[[#This Row],[czas]])</f>
        <v>23</v>
      </c>
      <c r="K142">
        <f>IF(myjnia[[#This Row],[czy umyl]]= 0, K141+1, 0)</f>
        <v>0</v>
      </c>
    </row>
    <row r="143" spans="1:14" x14ac:dyDescent="0.35">
      <c r="A143">
        <v>2</v>
      </c>
      <c r="B143">
        <v>8</v>
      </c>
      <c r="C143" s="1" t="s">
        <v>141</v>
      </c>
      <c r="D143">
        <f>D142+myjnia[[#This Row],[po ilu min od poprz]]</f>
        <v>1066</v>
      </c>
      <c r="E143">
        <f>IF(myjnia[[#This Row],[ile po otwarciu]]+5 &lt;E142, E142, MAX(E142, myjnia[[#This Row],[ile po otwarciu]])+myjnia[[#This Row],[czas programu]])</f>
        <v>1079</v>
      </c>
      <c r="F143">
        <f>IF(myjnia[[#This Row],[o ktorej się konczy]]&lt;&gt;E142, 1, 0)</f>
        <v>0</v>
      </c>
      <c r="G143" t="str">
        <f>LEFT(myjnia[[#This Row],[nr rej]], 2)</f>
        <v>EL</v>
      </c>
      <c r="H143" s="9">
        <f>H142+TIME(0,  myjnia[[#This Row],[po ilu min od poprz]],  0)</f>
        <v>0.99027777777777548</v>
      </c>
      <c r="I143" s="1">
        <v>0</v>
      </c>
      <c r="J143">
        <f>HOUR(myjnia[[#This Row],[czas]])</f>
        <v>23</v>
      </c>
      <c r="K143">
        <f>IF(myjnia[[#This Row],[czy umyl]]= 0, K142+1, 0)</f>
        <v>1</v>
      </c>
    </row>
    <row r="144" spans="1:14" x14ac:dyDescent="0.35">
      <c r="A144">
        <v>10</v>
      </c>
      <c r="B144">
        <v>15</v>
      </c>
      <c r="C144" s="1" t="s">
        <v>142</v>
      </c>
      <c r="D144">
        <f>D143+myjnia[[#This Row],[po ilu min od poprz]]</f>
        <v>1076</v>
      </c>
      <c r="E144">
        <f>IF(myjnia[[#This Row],[ile po otwarciu]]+5 &lt;E143, E143, MAX(E143, myjnia[[#This Row],[ile po otwarciu]])+myjnia[[#This Row],[czas programu]])</f>
        <v>1094</v>
      </c>
      <c r="F144">
        <f>IF(myjnia[[#This Row],[o ktorej się konczy]]&lt;&gt;E143, 1, 0)</f>
        <v>1</v>
      </c>
      <c r="G144" t="str">
        <f>LEFT(myjnia[[#This Row],[nr rej]], 2)</f>
        <v>NK</v>
      </c>
      <c r="H144" s="9">
        <f>H143+TIME(0,  myjnia[[#This Row],[po ilu min od poprz]],  0)</f>
        <v>0.9972222222222199</v>
      </c>
      <c r="I144" s="1">
        <v>0</v>
      </c>
      <c r="J144">
        <f>HOUR(myjnia[[#This Row],[czas]])</f>
        <v>23</v>
      </c>
      <c r="K144">
        <f>IF(myjnia[[#This Row],[czy umyl]]= 0, K143+1, 0)</f>
        <v>0</v>
      </c>
    </row>
    <row r="145" spans="1:11" x14ac:dyDescent="0.35">
      <c r="A145">
        <v>3</v>
      </c>
      <c r="B145">
        <v>15</v>
      </c>
      <c r="C145" s="1" t="s">
        <v>143</v>
      </c>
      <c r="D145">
        <f>D144+myjnia[[#This Row],[po ilu min od poprz]]</f>
        <v>1079</v>
      </c>
      <c r="E145">
        <f>IF(myjnia[[#This Row],[ile po otwarciu]]+5 &lt;E144, E144, MAX(E144, myjnia[[#This Row],[ile po otwarciu]])+myjnia[[#This Row],[czas programu]])</f>
        <v>1094</v>
      </c>
      <c r="F145">
        <f>IF(myjnia[[#This Row],[o ktorej się konczy]]&lt;&gt;E144, 1, 0)</f>
        <v>0</v>
      </c>
      <c r="G145" t="str">
        <f>LEFT(myjnia[[#This Row],[nr rej]], 2)</f>
        <v>GM</v>
      </c>
      <c r="H145" s="9">
        <f>H144+TIME(0,  myjnia[[#This Row],[po ilu min od poprz]],  0)</f>
        <v>0.99930555555555323</v>
      </c>
      <c r="I145" s="1">
        <v>0</v>
      </c>
      <c r="J145">
        <f>HOUR(myjnia[[#This Row],[czas]])</f>
        <v>23</v>
      </c>
      <c r="K145">
        <f>IF(myjnia[[#This Row],[czy umyl]]= 0, K144+1, 0)</f>
        <v>1</v>
      </c>
    </row>
  </sheetData>
  <pageMargins left="0.7" right="0.7" top="0.75" bottom="0.75" header="0.3" footer="0.3"/>
  <drawing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913AA9-7F80-4414-B8A2-A54298661E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myjnia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Łabęda</dc:creator>
  <cp:lastModifiedBy>Aleksandra Łabęda</cp:lastModifiedBy>
  <dcterms:created xsi:type="dcterms:W3CDTF">2015-06-05T18:19:34Z</dcterms:created>
  <dcterms:modified xsi:type="dcterms:W3CDTF">2022-05-12T18:58:51Z</dcterms:modified>
</cp:coreProperties>
</file>