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ed\Desktop\matury rozwiazania\lipiec 2020 r +\excel\"/>
    </mc:Choice>
  </mc:AlternateContent>
  <xr:revisionPtr revIDLastSave="0" documentId="13_ncr:1_{FE4CC226-6006-44CB-98D8-26C32142FCBD}" xr6:coauthVersionLast="47" xr6:coauthVersionMax="47" xr10:uidLastSave="{00000000-0000-0000-0000-000000000000}"/>
  <bookViews>
    <workbookView xWindow="-110" yWindow="-110" windowWidth="19420" windowHeight="10300" xr2:uid="{659271A8-7964-4D12-8722-C4832ADD1580}"/>
  </bookViews>
  <sheets>
    <sheet name="5) odp" sheetId="8" r:id="rId1"/>
    <sheet name="4) odp" sheetId="7" r:id="rId2"/>
    <sheet name="3) odp" sheetId="5" r:id="rId3"/>
    <sheet name="2)" sheetId="4" r:id="rId4"/>
    <sheet name="1) odp" sheetId="3" r:id="rId5"/>
    <sheet name="myjnia" sheetId="2" r:id="rId6"/>
    <sheet name="2) odp" sheetId="1" r:id="rId7"/>
  </sheets>
  <definedNames>
    <definedName name="DaneZewnętrzne_1" localSheetId="4" hidden="1">'1) odp'!$A$1:$C$145</definedName>
    <definedName name="DaneZewnętrzne_1" localSheetId="3" hidden="1">'2)'!$A$1:$C$145</definedName>
    <definedName name="DaneZewnętrzne_1" localSheetId="2" hidden="1">'3) odp'!$A$1:$C$146</definedName>
    <definedName name="DaneZewnętrzne_1" localSheetId="1" hidden="1">'4) odp'!$A$1:$C$146</definedName>
    <definedName name="DaneZewnętrzne_1" localSheetId="0" hidden="1">'5) odp'!$A$1:$C$146</definedName>
    <definedName name="DaneZewnętrzne_1" localSheetId="5" hidden="1">myjnia!$A$1:$C$145</definedName>
  </definedNames>
  <calcPr calcId="191029"/>
  <pivotCaches>
    <pivotCache cacheId="2" r:id="rId8"/>
    <pivotCache cacheId="5" r:id="rId9"/>
    <pivotCache cacheId="1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8" l="1"/>
  <c r="N5" i="8"/>
  <c r="L6" i="8"/>
  <c r="L7" i="8"/>
  <c r="L8" i="8"/>
  <c r="L9" i="8"/>
  <c r="L10" i="8" s="1"/>
  <c r="L11" i="8"/>
  <c r="L12" i="8"/>
  <c r="L13" i="8"/>
  <c r="L14" i="8"/>
  <c r="L15" i="8"/>
  <c r="L16" i="8"/>
  <c r="L17" i="8" s="1"/>
  <c r="L18" i="8"/>
  <c r="L19" i="8"/>
  <c r="L20" i="8"/>
  <c r="L21" i="8"/>
  <c r="L22" i="8"/>
  <c r="L23" i="8"/>
  <c r="L24" i="8"/>
  <c r="L25" i="8" s="1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 s="1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5" i="8"/>
  <c r="D3" i="8"/>
  <c r="D4" i="8" s="1"/>
  <c r="D3" i="7"/>
  <c r="D4" i="7" s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3" i="5"/>
  <c r="D3" i="5"/>
  <c r="G3" i="1"/>
  <c r="F3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D2" i="1"/>
  <c r="C2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2" i="4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3" i="2"/>
  <c r="D2" i="2"/>
  <c r="E3" i="8" l="1"/>
  <c r="H3" i="8" s="1"/>
  <c r="J4" i="8" s="1"/>
  <c r="D5" i="8"/>
  <c r="E4" i="8"/>
  <c r="D5" i="7"/>
  <c r="E4" i="7"/>
  <c r="H4" i="7" s="1"/>
  <c r="E3" i="7"/>
  <c r="H3" i="7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H4" i="8" l="1"/>
  <c r="D6" i="8"/>
  <c r="E5" i="8"/>
  <c r="E5" i="7"/>
  <c r="H5" i="7" s="1"/>
  <c r="D6" i="7"/>
  <c r="J5" i="8" l="1"/>
  <c r="K5" i="8" s="1"/>
  <c r="H5" i="8" s="1"/>
  <c r="J6" i="8" s="1"/>
  <c r="I4" i="8"/>
  <c r="E6" i="8"/>
  <c r="D7" i="8"/>
  <c r="E6" i="7"/>
  <c r="H6" i="7" s="1"/>
  <c r="D7" i="7"/>
  <c r="K6" i="8" l="1"/>
  <c r="H6" i="8" s="1"/>
  <c r="I5" i="8"/>
  <c r="D8" i="8"/>
  <c r="E7" i="8"/>
  <c r="D8" i="7"/>
  <c r="E7" i="7"/>
  <c r="H7" i="7" s="1"/>
  <c r="H7" i="8" l="1"/>
  <c r="J7" i="8"/>
  <c r="K7" i="8" s="1"/>
  <c r="I6" i="8"/>
  <c r="E8" i="8"/>
  <c r="H8" i="8" s="1"/>
  <c r="D9" i="8"/>
  <c r="D9" i="7"/>
  <c r="E8" i="7"/>
  <c r="H8" i="7" s="1"/>
  <c r="J8" i="8" l="1"/>
  <c r="K8" i="8" s="1"/>
  <c r="I7" i="8"/>
  <c r="D10" i="8"/>
  <c r="E9" i="8"/>
  <c r="J9" i="8" s="1"/>
  <c r="E9" i="7"/>
  <c r="H9" i="7" s="1"/>
  <c r="D10" i="7"/>
  <c r="K9" i="8" l="1"/>
  <c r="H9" i="8" s="1"/>
  <c r="I8" i="8"/>
  <c r="D11" i="8"/>
  <c r="E10" i="8"/>
  <c r="E10" i="7"/>
  <c r="H10" i="7" s="1"/>
  <c r="D11" i="7"/>
  <c r="D12" i="8" l="1"/>
  <c r="E11" i="8"/>
  <c r="D12" i="7"/>
  <c r="E11" i="7"/>
  <c r="H11" i="7" s="1"/>
  <c r="I9" i="8" l="1"/>
  <c r="J10" i="8"/>
  <c r="K10" i="8" s="1"/>
  <c r="H10" i="8" s="1"/>
  <c r="D13" i="8"/>
  <c r="E12" i="8"/>
  <c r="D13" i="7"/>
  <c r="E12" i="7"/>
  <c r="H12" i="7" s="1"/>
  <c r="D14" i="8" l="1"/>
  <c r="E13" i="8"/>
  <c r="E13" i="7"/>
  <c r="H13" i="7" s="1"/>
  <c r="D14" i="7"/>
  <c r="I10" i="8" l="1"/>
  <c r="J11" i="8"/>
  <c r="K11" i="8" s="1"/>
  <c r="H11" i="8" s="1"/>
  <c r="H12" i="8" s="1"/>
  <c r="E14" i="8"/>
  <c r="D15" i="8"/>
  <c r="E14" i="7"/>
  <c r="H14" i="7" s="1"/>
  <c r="D15" i="7"/>
  <c r="J12" i="8" l="1"/>
  <c r="K12" i="8" s="1"/>
  <c r="I11" i="8"/>
  <c r="D16" i="8"/>
  <c r="E15" i="8"/>
  <c r="D16" i="7"/>
  <c r="E15" i="7"/>
  <c r="H15" i="7" s="1"/>
  <c r="J13" i="8" l="1"/>
  <c r="K13" i="8" s="1"/>
  <c r="H13" i="8" s="1"/>
  <c r="H14" i="8" s="1"/>
  <c r="I12" i="8"/>
  <c r="D17" i="8"/>
  <c r="E16" i="8"/>
  <c r="D17" i="7"/>
  <c r="E16" i="7"/>
  <c r="H16" i="7" s="1"/>
  <c r="J14" i="8" l="1"/>
  <c r="K14" i="8" s="1"/>
  <c r="I13" i="8"/>
  <c r="D18" i="8"/>
  <c r="E17" i="8"/>
  <c r="D18" i="7"/>
  <c r="E17" i="7"/>
  <c r="H17" i="7" s="1"/>
  <c r="J15" i="8" l="1"/>
  <c r="K15" i="8" s="1"/>
  <c r="H15" i="8" s="1"/>
  <c r="I14" i="8"/>
  <c r="D19" i="8"/>
  <c r="E18" i="8"/>
  <c r="E18" i="7"/>
  <c r="H18" i="7" s="1"/>
  <c r="D19" i="7"/>
  <c r="D20" i="8" l="1"/>
  <c r="E19" i="8"/>
  <c r="D20" i="7"/>
  <c r="E19" i="7"/>
  <c r="H19" i="7" s="1"/>
  <c r="I15" i="8" l="1"/>
  <c r="J16" i="8"/>
  <c r="K16" i="8" s="1"/>
  <c r="H16" i="8" s="1"/>
  <c r="E20" i="8"/>
  <c r="D21" i="8"/>
  <c r="D21" i="7"/>
  <c r="E20" i="7"/>
  <c r="H20" i="7" s="1"/>
  <c r="J17" i="8" l="1"/>
  <c r="K17" i="8" s="1"/>
  <c r="H17" i="8" s="1"/>
  <c r="H18" i="8" s="1"/>
  <c r="I16" i="8"/>
  <c r="D22" i="8"/>
  <c r="E21" i="8"/>
  <c r="E21" i="7"/>
  <c r="H21" i="7" s="1"/>
  <c r="D22" i="7"/>
  <c r="J18" i="8" l="1"/>
  <c r="K18" i="8" s="1"/>
  <c r="I17" i="8"/>
  <c r="E22" i="8"/>
  <c r="D23" i="8"/>
  <c r="E22" i="7"/>
  <c r="H22" i="7" s="1"/>
  <c r="D23" i="7"/>
  <c r="J19" i="8" l="1"/>
  <c r="K19" i="8" s="1"/>
  <c r="H19" i="8" s="1"/>
  <c r="H20" i="8" s="1"/>
  <c r="I18" i="8"/>
  <c r="D24" i="8"/>
  <c r="E23" i="8"/>
  <c r="D24" i="7"/>
  <c r="E23" i="7"/>
  <c r="H23" i="7" s="1"/>
  <c r="J20" i="8" l="1"/>
  <c r="K20" i="8" s="1"/>
  <c r="I19" i="8"/>
  <c r="D25" i="8"/>
  <c r="E24" i="8"/>
  <c r="D25" i="7"/>
  <c r="E24" i="7"/>
  <c r="H24" i="7" s="1"/>
  <c r="J21" i="8" l="1"/>
  <c r="K21" i="8" s="1"/>
  <c r="H21" i="8" s="1"/>
  <c r="H22" i="8" s="1"/>
  <c r="I20" i="8"/>
  <c r="D26" i="8"/>
  <c r="E25" i="8"/>
  <c r="E25" i="7"/>
  <c r="H25" i="7" s="1"/>
  <c r="D26" i="7"/>
  <c r="J22" i="8" l="1"/>
  <c r="K22" i="8" s="1"/>
  <c r="I21" i="8"/>
  <c r="E26" i="8"/>
  <c r="D27" i="8"/>
  <c r="E26" i="7"/>
  <c r="H26" i="7" s="1"/>
  <c r="D27" i="7"/>
  <c r="J23" i="8" l="1"/>
  <c r="K23" i="8" s="1"/>
  <c r="H23" i="8" s="1"/>
  <c r="I22" i="8"/>
  <c r="D28" i="8"/>
  <c r="E27" i="8"/>
  <c r="D28" i="7"/>
  <c r="E27" i="7"/>
  <c r="H27" i="7" s="1"/>
  <c r="D29" i="8" l="1"/>
  <c r="E28" i="8"/>
  <c r="D29" i="7"/>
  <c r="E28" i="7"/>
  <c r="H28" i="7" s="1"/>
  <c r="I23" i="8" l="1"/>
  <c r="J24" i="8"/>
  <c r="K24" i="8" s="1"/>
  <c r="H24" i="8" s="1"/>
  <c r="D30" i="8"/>
  <c r="E29" i="8"/>
  <c r="E29" i="7"/>
  <c r="H29" i="7" s="1"/>
  <c r="D30" i="7"/>
  <c r="D31" i="8" l="1"/>
  <c r="E30" i="8"/>
  <c r="E30" i="7"/>
  <c r="H30" i="7" s="1"/>
  <c r="D31" i="7"/>
  <c r="I24" i="8" l="1"/>
  <c r="J25" i="8"/>
  <c r="K25" i="8" s="1"/>
  <c r="H25" i="8" s="1"/>
  <c r="H26" i="8" s="1"/>
  <c r="D32" i="8"/>
  <c r="E31" i="8"/>
  <c r="D32" i="7"/>
  <c r="E31" i="7"/>
  <c r="H31" i="7" s="1"/>
  <c r="J26" i="8" l="1"/>
  <c r="K26" i="8" s="1"/>
  <c r="I25" i="8"/>
  <c r="E32" i="8"/>
  <c r="D33" i="8"/>
  <c r="D33" i="7"/>
  <c r="E32" i="7"/>
  <c r="H32" i="7" s="1"/>
  <c r="J27" i="8" l="1"/>
  <c r="K27" i="8" s="1"/>
  <c r="H27" i="8" s="1"/>
  <c r="H28" i="8" s="1"/>
  <c r="H29" i="8" s="1"/>
  <c r="I26" i="8"/>
  <c r="D34" i="8"/>
  <c r="E33" i="8"/>
  <c r="E33" i="7"/>
  <c r="H33" i="7" s="1"/>
  <c r="D34" i="7"/>
  <c r="J28" i="8" l="1"/>
  <c r="K28" i="8" s="1"/>
  <c r="I27" i="8"/>
  <c r="D35" i="8"/>
  <c r="E34" i="8"/>
  <c r="E34" i="7"/>
  <c r="H34" i="7" s="1"/>
  <c r="D35" i="7"/>
  <c r="I28" i="8" l="1"/>
  <c r="J29" i="8"/>
  <c r="K29" i="8" s="1"/>
  <c r="D36" i="8"/>
  <c r="E35" i="8"/>
  <c r="D36" i="7"/>
  <c r="E35" i="7"/>
  <c r="H35" i="7" s="1"/>
  <c r="J30" i="8" l="1"/>
  <c r="K30" i="8" s="1"/>
  <c r="H30" i="8" s="1"/>
  <c r="I29" i="8"/>
  <c r="D37" i="8"/>
  <c r="E36" i="8"/>
  <c r="D37" i="7"/>
  <c r="E36" i="7"/>
  <c r="H36" i="7" s="1"/>
  <c r="D38" i="8" l="1"/>
  <c r="E37" i="8"/>
  <c r="E37" i="7"/>
  <c r="H37" i="7" s="1"/>
  <c r="D38" i="7"/>
  <c r="I30" i="8" l="1"/>
  <c r="J31" i="8"/>
  <c r="K31" i="8" s="1"/>
  <c r="H31" i="8" s="1"/>
  <c r="E38" i="8"/>
  <c r="D39" i="8"/>
  <c r="E38" i="7"/>
  <c r="H38" i="7" s="1"/>
  <c r="D39" i="7"/>
  <c r="D40" i="8" l="1"/>
  <c r="E39" i="8"/>
  <c r="D40" i="7"/>
  <c r="E39" i="7"/>
  <c r="H39" i="7" s="1"/>
  <c r="I31" i="8" l="1"/>
  <c r="J32" i="8"/>
  <c r="K32" i="8" s="1"/>
  <c r="H32" i="8" s="1"/>
  <c r="D41" i="8"/>
  <c r="E40" i="8"/>
  <c r="D41" i="7"/>
  <c r="E40" i="7"/>
  <c r="H40" i="7" s="1"/>
  <c r="D42" i="8" l="1"/>
  <c r="E41" i="8"/>
  <c r="D42" i="7"/>
  <c r="E41" i="7"/>
  <c r="H41" i="7" s="1"/>
  <c r="I32" i="8" l="1"/>
  <c r="J33" i="8"/>
  <c r="K33" i="8" s="1"/>
  <c r="H33" i="8" s="1"/>
  <c r="H34" i="8" s="1"/>
  <c r="D43" i="8"/>
  <c r="E42" i="8"/>
  <c r="E42" i="7"/>
  <c r="H42" i="7" s="1"/>
  <c r="D43" i="7"/>
  <c r="J34" i="8" l="1"/>
  <c r="K34" i="8" s="1"/>
  <c r="I33" i="8"/>
  <c r="D44" i="8"/>
  <c r="E43" i="8"/>
  <c r="D44" i="7"/>
  <c r="E43" i="7"/>
  <c r="H43" i="7" s="1"/>
  <c r="J35" i="8" l="1"/>
  <c r="K35" i="8" s="1"/>
  <c r="H35" i="8" s="1"/>
  <c r="H36" i="8" s="1"/>
  <c r="I34" i="8"/>
  <c r="E44" i="8"/>
  <c r="D45" i="8"/>
  <c r="D45" i="7"/>
  <c r="E44" i="7"/>
  <c r="H44" i="7" s="1"/>
  <c r="J36" i="8" l="1"/>
  <c r="K36" i="8" s="1"/>
  <c r="I35" i="8"/>
  <c r="D46" i="8"/>
  <c r="E45" i="8"/>
  <c r="E45" i="7"/>
  <c r="H45" i="7" s="1"/>
  <c r="D46" i="7"/>
  <c r="J37" i="8" l="1"/>
  <c r="K37" i="8" s="1"/>
  <c r="H37" i="8" s="1"/>
  <c r="I36" i="8"/>
  <c r="E46" i="8"/>
  <c r="D47" i="8"/>
  <c r="E46" i="7"/>
  <c r="H46" i="7" s="1"/>
  <c r="D47" i="7"/>
  <c r="J38" i="8" l="1"/>
  <c r="K38" i="8" s="1"/>
  <c r="H38" i="8" s="1"/>
  <c r="H39" i="8" s="1"/>
  <c r="H40" i="8" s="1"/>
  <c r="H41" i="8" s="1"/>
  <c r="H42" i="8" s="1"/>
  <c r="H43" i="8" s="1"/>
  <c r="D48" i="8"/>
  <c r="E47" i="8"/>
  <c r="D48" i="7"/>
  <c r="E47" i="7"/>
  <c r="H47" i="7" s="1"/>
  <c r="I37" i="8" l="1"/>
  <c r="E48" i="8"/>
  <c r="D49" i="8"/>
  <c r="D49" i="7"/>
  <c r="E48" i="7"/>
  <c r="H48" i="7" s="1"/>
  <c r="I38" i="8" l="1"/>
  <c r="J39" i="8"/>
  <c r="K39" i="8" s="1"/>
  <c r="D50" i="8"/>
  <c r="E49" i="8"/>
  <c r="E49" i="7"/>
  <c r="H49" i="7" s="1"/>
  <c r="D50" i="7"/>
  <c r="J40" i="8" l="1"/>
  <c r="K40" i="8" s="1"/>
  <c r="I39" i="8"/>
  <c r="D51" i="8"/>
  <c r="E50" i="8"/>
  <c r="E50" i="7"/>
  <c r="H50" i="7" s="1"/>
  <c r="D51" i="7"/>
  <c r="I40" i="8" l="1"/>
  <c r="J41" i="8"/>
  <c r="K41" i="8" s="1"/>
  <c r="D52" i="8"/>
  <c r="E51" i="8"/>
  <c r="D52" i="7"/>
  <c r="E51" i="7"/>
  <c r="H51" i="7" s="1"/>
  <c r="I41" i="8" l="1"/>
  <c r="J42" i="8"/>
  <c r="K42" i="8" s="1"/>
  <c r="D53" i="8"/>
  <c r="E52" i="8"/>
  <c r="D53" i="7"/>
  <c r="E52" i="7"/>
  <c r="H52" i="7" s="1"/>
  <c r="J43" i="8" l="1"/>
  <c r="K43" i="8" s="1"/>
  <c r="I42" i="8"/>
  <c r="D54" i="8"/>
  <c r="E53" i="8"/>
  <c r="E53" i="7"/>
  <c r="H53" i="7" s="1"/>
  <c r="D54" i="7"/>
  <c r="J44" i="8" l="1"/>
  <c r="K44" i="8" s="1"/>
  <c r="H44" i="8" s="1"/>
  <c r="I43" i="8"/>
  <c r="D55" i="8"/>
  <c r="E54" i="8"/>
  <c r="E54" i="7"/>
  <c r="H54" i="7" s="1"/>
  <c r="D55" i="7"/>
  <c r="J45" i="8" l="1"/>
  <c r="K45" i="8" s="1"/>
  <c r="H45" i="8" s="1"/>
  <c r="I44" i="8"/>
  <c r="D56" i="8"/>
  <c r="E55" i="8"/>
  <c r="D56" i="7"/>
  <c r="E55" i="7"/>
  <c r="H55" i="7" s="1"/>
  <c r="I45" i="8" l="1"/>
  <c r="J46" i="8"/>
  <c r="K46" i="8" s="1"/>
  <c r="H46" i="8" s="1"/>
  <c r="D57" i="8"/>
  <c r="E56" i="8"/>
  <c r="D57" i="7"/>
  <c r="E56" i="7"/>
  <c r="H56" i="7" s="1"/>
  <c r="D58" i="8" l="1"/>
  <c r="E57" i="8"/>
  <c r="E57" i="7"/>
  <c r="H57" i="7" s="1"/>
  <c r="D58" i="7"/>
  <c r="I46" i="8" l="1"/>
  <c r="J47" i="8"/>
  <c r="K47" i="8" s="1"/>
  <c r="H47" i="8" s="1"/>
  <c r="E58" i="8"/>
  <c r="D59" i="8"/>
  <c r="E58" i="7"/>
  <c r="H58" i="7" s="1"/>
  <c r="D59" i="7"/>
  <c r="J48" i="8" l="1"/>
  <c r="K48" i="8" s="1"/>
  <c r="H48" i="8" s="1"/>
  <c r="I47" i="8"/>
  <c r="D60" i="8"/>
  <c r="E59" i="8"/>
  <c r="D60" i="7"/>
  <c r="E59" i="7"/>
  <c r="H59" i="7" s="1"/>
  <c r="J49" i="8" l="1"/>
  <c r="K49" i="8" s="1"/>
  <c r="H49" i="8" s="1"/>
  <c r="I48" i="8"/>
  <c r="D61" i="8"/>
  <c r="E60" i="8"/>
  <c r="D61" i="7"/>
  <c r="E60" i="7"/>
  <c r="H60" i="7" s="1"/>
  <c r="D62" i="8" l="1"/>
  <c r="E61" i="8"/>
  <c r="E61" i="7"/>
  <c r="H61" i="7" s="1"/>
  <c r="D62" i="7"/>
  <c r="I49" i="8" l="1"/>
  <c r="J50" i="8"/>
  <c r="K50" i="8" s="1"/>
  <c r="H50" i="8" s="1"/>
  <c r="H51" i="8" s="1"/>
  <c r="D63" i="8"/>
  <c r="E62" i="8"/>
  <c r="E62" i="7"/>
  <c r="H62" i="7" s="1"/>
  <c r="D63" i="7"/>
  <c r="J51" i="8" l="1"/>
  <c r="K51" i="8" s="1"/>
  <c r="I50" i="8"/>
  <c r="D64" i="8"/>
  <c r="E63" i="8"/>
  <c r="D64" i="7"/>
  <c r="E63" i="7"/>
  <c r="H63" i="7" s="1"/>
  <c r="J52" i="8" l="1"/>
  <c r="K52" i="8" s="1"/>
  <c r="H52" i="8" s="1"/>
  <c r="I51" i="8"/>
  <c r="D65" i="8"/>
  <c r="E64" i="8"/>
  <c r="D65" i="7"/>
  <c r="E64" i="7"/>
  <c r="H64" i="7" s="1"/>
  <c r="D66" i="8" l="1"/>
  <c r="E65" i="8"/>
  <c r="D66" i="7"/>
  <c r="E65" i="7"/>
  <c r="H65" i="7" s="1"/>
  <c r="I52" i="8" l="1"/>
  <c r="J53" i="8"/>
  <c r="K53" i="8" s="1"/>
  <c r="H53" i="8" s="1"/>
  <c r="E66" i="8"/>
  <c r="D67" i="8"/>
  <c r="E66" i="7"/>
  <c r="H66" i="7" s="1"/>
  <c r="D67" i="7"/>
  <c r="D68" i="8" l="1"/>
  <c r="E67" i="8"/>
  <c r="D68" i="7"/>
  <c r="E67" i="7"/>
  <c r="H67" i="7" s="1"/>
  <c r="I53" i="8" l="1"/>
  <c r="J54" i="8"/>
  <c r="K54" i="8" s="1"/>
  <c r="H54" i="8" s="1"/>
  <c r="H55" i="8" s="1"/>
  <c r="H56" i="8" s="1"/>
  <c r="D69" i="8"/>
  <c r="E68" i="8"/>
  <c r="D69" i="7"/>
  <c r="E68" i="7"/>
  <c r="H68" i="7" s="1"/>
  <c r="D70" i="8" l="1"/>
  <c r="E69" i="8"/>
  <c r="E69" i="7"/>
  <c r="H69" i="7" s="1"/>
  <c r="D70" i="7"/>
  <c r="I54" i="8" l="1"/>
  <c r="J55" i="8"/>
  <c r="K55" i="8" s="1"/>
  <c r="D71" i="8"/>
  <c r="E70" i="8"/>
  <c r="E70" i="7"/>
  <c r="H70" i="7" s="1"/>
  <c r="D71" i="7"/>
  <c r="I55" i="8" l="1"/>
  <c r="J56" i="8"/>
  <c r="K56" i="8" s="1"/>
  <c r="D72" i="8"/>
  <c r="E71" i="8"/>
  <c r="D72" i="7"/>
  <c r="E71" i="7"/>
  <c r="H71" i="7" s="1"/>
  <c r="J57" i="8" l="1"/>
  <c r="K57" i="8" s="1"/>
  <c r="H57" i="8" s="1"/>
  <c r="H58" i="8" s="1"/>
  <c r="H59" i="8" s="1"/>
  <c r="I56" i="8"/>
  <c r="D73" i="8"/>
  <c r="E72" i="8"/>
  <c r="D73" i="7"/>
  <c r="E72" i="7"/>
  <c r="H72" i="7" s="1"/>
  <c r="J58" i="8" l="1"/>
  <c r="K58" i="8" s="1"/>
  <c r="I57" i="8"/>
  <c r="D74" i="8"/>
  <c r="E73" i="8"/>
  <c r="E73" i="7"/>
  <c r="H73" i="7" s="1"/>
  <c r="D74" i="7"/>
  <c r="I58" i="8" l="1"/>
  <c r="J59" i="8"/>
  <c r="K59" i="8" s="1"/>
  <c r="D75" i="8"/>
  <c r="E74" i="8"/>
  <c r="E74" i="7"/>
  <c r="H74" i="7" s="1"/>
  <c r="D75" i="7"/>
  <c r="J60" i="8" l="1"/>
  <c r="K60" i="8" s="1"/>
  <c r="H60" i="8" s="1"/>
  <c r="H61" i="8" s="1"/>
  <c r="H62" i="8" s="1"/>
  <c r="H63" i="8" s="1"/>
  <c r="H64" i="8" s="1"/>
  <c r="I59" i="8"/>
  <c r="D76" i="8"/>
  <c r="E75" i="8"/>
  <c r="D76" i="7"/>
  <c r="E75" i="7"/>
  <c r="H75" i="7" s="1"/>
  <c r="J61" i="8" l="1"/>
  <c r="K61" i="8" s="1"/>
  <c r="I60" i="8"/>
  <c r="D77" i="8"/>
  <c r="E76" i="8"/>
  <c r="D77" i="7"/>
  <c r="E76" i="7"/>
  <c r="H76" i="7" s="1"/>
  <c r="I61" i="8" l="1"/>
  <c r="J62" i="8"/>
  <c r="K62" i="8" s="1"/>
  <c r="D78" i="8"/>
  <c r="E77" i="8"/>
  <c r="E77" i="7"/>
  <c r="H77" i="7" s="1"/>
  <c r="D78" i="7"/>
  <c r="I62" i="8" l="1"/>
  <c r="J63" i="8"/>
  <c r="K63" i="8" s="1"/>
  <c r="E78" i="8"/>
  <c r="D79" i="8"/>
  <c r="E78" i="7"/>
  <c r="H78" i="7" s="1"/>
  <c r="D79" i="7"/>
  <c r="J64" i="8" l="1"/>
  <c r="K64" i="8" s="1"/>
  <c r="I63" i="8"/>
  <c r="D80" i="8"/>
  <c r="E79" i="8"/>
  <c r="D80" i="7"/>
  <c r="E79" i="7"/>
  <c r="H79" i="7" s="1"/>
  <c r="J65" i="8" l="1"/>
  <c r="K65" i="8" s="1"/>
  <c r="H65" i="8" s="1"/>
  <c r="I64" i="8"/>
  <c r="D81" i="8"/>
  <c r="E80" i="8"/>
  <c r="D81" i="7"/>
  <c r="E80" i="7"/>
  <c r="H80" i="7" s="1"/>
  <c r="D82" i="8" l="1"/>
  <c r="E81" i="8"/>
  <c r="D82" i="7"/>
  <c r="E81" i="7"/>
  <c r="H81" i="7" s="1"/>
  <c r="I65" i="8" l="1"/>
  <c r="J66" i="8"/>
  <c r="K66" i="8" s="1"/>
  <c r="H66" i="8" s="1"/>
  <c r="D83" i="8"/>
  <c r="E82" i="8"/>
  <c r="E82" i="7"/>
  <c r="H82" i="7" s="1"/>
  <c r="D83" i="7"/>
  <c r="I66" i="8" l="1"/>
  <c r="J67" i="8"/>
  <c r="K67" i="8" s="1"/>
  <c r="H67" i="8" s="1"/>
  <c r="D84" i="8"/>
  <c r="E83" i="8"/>
  <c r="D84" i="7"/>
  <c r="E83" i="7"/>
  <c r="H83" i="7" s="1"/>
  <c r="D85" i="8" l="1"/>
  <c r="E84" i="8"/>
  <c r="D85" i="7"/>
  <c r="E84" i="7"/>
  <c r="H84" i="7" s="1"/>
  <c r="I67" i="8" l="1"/>
  <c r="J68" i="8"/>
  <c r="K68" i="8" s="1"/>
  <c r="H68" i="8" s="1"/>
  <c r="H69" i="8" s="1"/>
  <c r="D86" i="8"/>
  <c r="E85" i="8"/>
  <c r="E85" i="7"/>
  <c r="H85" i="7" s="1"/>
  <c r="D86" i="7"/>
  <c r="J69" i="8" l="1"/>
  <c r="K69" i="8" s="1"/>
  <c r="I68" i="8"/>
  <c r="E86" i="8"/>
  <c r="D87" i="8"/>
  <c r="E86" i="7"/>
  <c r="H86" i="7" s="1"/>
  <c r="D87" i="7"/>
  <c r="J70" i="8" l="1"/>
  <c r="K70" i="8" s="1"/>
  <c r="H70" i="8" s="1"/>
  <c r="H71" i="8" s="1"/>
  <c r="H72" i="8" s="1"/>
  <c r="I69" i="8"/>
  <c r="D88" i="8"/>
  <c r="E87" i="8"/>
  <c r="D88" i="7"/>
  <c r="E87" i="7"/>
  <c r="H87" i="7" s="1"/>
  <c r="J71" i="8" l="1"/>
  <c r="K71" i="8" s="1"/>
  <c r="I70" i="8"/>
  <c r="D89" i="8"/>
  <c r="E88" i="8"/>
  <c r="D89" i="7"/>
  <c r="E88" i="7"/>
  <c r="H88" i="7" s="1"/>
  <c r="J72" i="8" l="1"/>
  <c r="K72" i="8" s="1"/>
  <c r="I71" i="8"/>
  <c r="D90" i="8"/>
  <c r="E89" i="8"/>
  <c r="E89" i="7"/>
  <c r="H89" i="7" s="1"/>
  <c r="D90" i="7"/>
  <c r="J73" i="8" l="1"/>
  <c r="K73" i="8" s="1"/>
  <c r="H73" i="8" s="1"/>
  <c r="H74" i="8" s="1"/>
  <c r="I72" i="8"/>
  <c r="D91" i="8"/>
  <c r="E90" i="8"/>
  <c r="E90" i="7"/>
  <c r="H90" i="7" s="1"/>
  <c r="D91" i="7"/>
  <c r="J74" i="8" l="1"/>
  <c r="K74" i="8" s="1"/>
  <c r="I73" i="8"/>
  <c r="D92" i="8"/>
  <c r="E91" i="8"/>
  <c r="D92" i="7"/>
  <c r="E91" i="7"/>
  <c r="H91" i="7" s="1"/>
  <c r="J75" i="8" l="1"/>
  <c r="K75" i="8" s="1"/>
  <c r="H75" i="8" s="1"/>
  <c r="I74" i="8"/>
  <c r="D93" i="8"/>
  <c r="E92" i="8"/>
  <c r="D93" i="7"/>
  <c r="E92" i="7"/>
  <c r="H92" i="7" s="1"/>
  <c r="D94" i="8" l="1"/>
  <c r="E93" i="8"/>
  <c r="D94" i="7"/>
  <c r="E93" i="7"/>
  <c r="H93" i="7" s="1"/>
  <c r="I75" i="8" l="1"/>
  <c r="J76" i="8"/>
  <c r="K76" i="8" s="1"/>
  <c r="H76" i="8" s="1"/>
  <c r="D95" i="8"/>
  <c r="E94" i="8"/>
  <c r="E94" i="7"/>
  <c r="H94" i="7" s="1"/>
  <c r="D95" i="7"/>
  <c r="D96" i="8" l="1"/>
  <c r="E95" i="8"/>
  <c r="D96" i="7"/>
  <c r="E95" i="7"/>
  <c r="H95" i="7" s="1"/>
  <c r="I76" i="8" l="1"/>
  <c r="J77" i="8"/>
  <c r="K77" i="8" s="1"/>
  <c r="H77" i="8" s="1"/>
  <c r="H78" i="8" s="1"/>
  <c r="D97" i="8"/>
  <c r="E96" i="8"/>
  <c r="D97" i="7"/>
  <c r="E96" i="7"/>
  <c r="H96" i="7" s="1"/>
  <c r="J78" i="8" l="1"/>
  <c r="K78" i="8" s="1"/>
  <c r="I77" i="8"/>
  <c r="D98" i="8"/>
  <c r="E97" i="8"/>
  <c r="E97" i="7"/>
  <c r="H97" i="7" s="1"/>
  <c r="D98" i="7"/>
  <c r="J79" i="8" l="1"/>
  <c r="K79" i="8" s="1"/>
  <c r="H79" i="8" s="1"/>
  <c r="I78" i="8"/>
  <c r="E98" i="8"/>
  <c r="D99" i="8"/>
  <c r="E98" i="7"/>
  <c r="H98" i="7" s="1"/>
  <c r="D99" i="7"/>
  <c r="D100" i="8" l="1"/>
  <c r="E99" i="8"/>
  <c r="D100" i="7"/>
  <c r="E99" i="7"/>
  <c r="H99" i="7" s="1"/>
  <c r="I79" i="8" l="1"/>
  <c r="J80" i="8"/>
  <c r="K80" i="8" s="1"/>
  <c r="H80" i="8" s="1"/>
  <c r="H81" i="8" s="1"/>
  <c r="H82" i="8" s="1"/>
  <c r="H83" i="8" s="1"/>
  <c r="D101" i="8"/>
  <c r="E100" i="8"/>
  <c r="D101" i="7"/>
  <c r="E100" i="7"/>
  <c r="H100" i="7" s="1"/>
  <c r="I80" i="8" l="1"/>
  <c r="J81" i="8"/>
  <c r="K81" i="8" s="1"/>
  <c r="D102" i="8"/>
  <c r="E101" i="8"/>
  <c r="E101" i="7"/>
  <c r="H101" i="7" s="1"/>
  <c r="D102" i="7"/>
  <c r="I81" i="8" l="1"/>
  <c r="J82" i="8"/>
  <c r="K82" i="8" s="1"/>
  <c r="D103" i="8"/>
  <c r="E102" i="8"/>
  <c r="E102" i="7"/>
  <c r="H102" i="7" s="1"/>
  <c r="D103" i="7"/>
  <c r="I82" i="8" l="1"/>
  <c r="J83" i="8"/>
  <c r="K83" i="8" s="1"/>
  <c r="D104" i="8"/>
  <c r="E103" i="8"/>
  <c r="D104" i="7"/>
  <c r="E103" i="7"/>
  <c r="H103" i="7" s="1"/>
  <c r="J84" i="8" l="1"/>
  <c r="K84" i="8" s="1"/>
  <c r="H84" i="8" s="1"/>
  <c r="I83" i="8"/>
  <c r="D105" i="8"/>
  <c r="E104" i="8"/>
  <c r="D105" i="7"/>
  <c r="E104" i="7"/>
  <c r="H104" i="7" s="1"/>
  <c r="D106" i="8" l="1"/>
  <c r="E105" i="8"/>
  <c r="D106" i="7"/>
  <c r="E105" i="7"/>
  <c r="H105" i="7" s="1"/>
  <c r="I84" i="8" l="1"/>
  <c r="J85" i="8"/>
  <c r="K85" i="8" s="1"/>
  <c r="H85" i="8" s="1"/>
  <c r="E106" i="8"/>
  <c r="D107" i="8"/>
  <c r="E106" i="7"/>
  <c r="H106" i="7" s="1"/>
  <c r="D107" i="7"/>
  <c r="D108" i="8" l="1"/>
  <c r="E107" i="8"/>
  <c r="D108" i="7"/>
  <c r="E107" i="7"/>
  <c r="H107" i="7" s="1"/>
  <c r="I85" i="8" l="1"/>
  <c r="J86" i="8"/>
  <c r="K86" i="8" s="1"/>
  <c r="H86" i="8" s="1"/>
  <c r="D109" i="8"/>
  <c r="E108" i="8"/>
  <c r="D109" i="7"/>
  <c r="E108" i="7"/>
  <c r="H108" i="7" s="1"/>
  <c r="D110" i="8" l="1"/>
  <c r="E109" i="8"/>
  <c r="E109" i="7"/>
  <c r="H109" i="7" s="1"/>
  <c r="D110" i="7"/>
  <c r="I86" i="8" l="1"/>
  <c r="J87" i="8"/>
  <c r="K87" i="8" s="1"/>
  <c r="H87" i="8" s="1"/>
  <c r="D111" i="8"/>
  <c r="E110" i="8"/>
  <c r="E110" i="7"/>
  <c r="H110" i="7" s="1"/>
  <c r="D111" i="7"/>
  <c r="D112" i="8" l="1"/>
  <c r="E111" i="8"/>
  <c r="D112" i="7"/>
  <c r="E111" i="7"/>
  <c r="H111" i="7" s="1"/>
  <c r="I87" i="8" l="1"/>
  <c r="J88" i="8"/>
  <c r="K88" i="8" s="1"/>
  <c r="H88" i="8" s="1"/>
  <c r="D113" i="8"/>
  <c r="E112" i="8"/>
  <c r="D113" i="7"/>
  <c r="E112" i="7"/>
  <c r="H112" i="7" s="1"/>
  <c r="D114" i="8" l="1"/>
  <c r="E113" i="8"/>
  <c r="D114" i="7"/>
  <c r="E113" i="7"/>
  <c r="H113" i="7" s="1"/>
  <c r="I88" i="8" l="1"/>
  <c r="J89" i="8"/>
  <c r="K89" i="8" s="1"/>
  <c r="H89" i="8" s="1"/>
  <c r="D115" i="8"/>
  <c r="E114" i="8"/>
  <c r="E114" i="7"/>
  <c r="H114" i="7" s="1"/>
  <c r="D115" i="7"/>
  <c r="D116" i="8" l="1"/>
  <c r="E115" i="8"/>
  <c r="D116" i="7"/>
  <c r="E115" i="7"/>
  <c r="H115" i="7" s="1"/>
  <c r="I89" i="8" l="1"/>
  <c r="J90" i="8"/>
  <c r="K90" i="8" s="1"/>
  <c r="H90" i="8" s="1"/>
  <c r="H91" i="8" s="1"/>
  <c r="H92" i="8" s="1"/>
  <c r="D117" i="8"/>
  <c r="E116" i="8"/>
  <c r="D117" i="7"/>
  <c r="E116" i="7"/>
  <c r="H116" i="7" s="1"/>
  <c r="D118" i="8" l="1"/>
  <c r="E117" i="8"/>
  <c r="D118" i="7"/>
  <c r="E117" i="7"/>
  <c r="H117" i="7" s="1"/>
  <c r="I90" i="8" l="1"/>
  <c r="J91" i="8"/>
  <c r="K91" i="8" s="1"/>
  <c r="D119" i="8"/>
  <c r="E118" i="8"/>
  <c r="E118" i="7"/>
  <c r="H118" i="7" s="1"/>
  <c r="D119" i="7"/>
  <c r="I91" i="8" l="1"/>
  <c r="J92" i="8"/>
  <c r="K92" i="8" s="1"/>
  <c r="D120" i="8"/>
  <c r="E119" i="8"/>
  <c r="D120" i="7"/>
  <c r="E119" i="7"/>
  <c r="H119" i="7" s="1"/>
  <c r="J93" i="8" l="1"/>
  <c r="K93" i="8" s="1"/>
  <c r="H93" i="8" s="1"/>
  <c r="I92" i="8"/>
  <c r="D121" i="8"/>
  <c r="E120" i="8"/>
  <c r="D121" i="7"/>
  <c r="E120" i="7"/>
  <c r="H120" i="7" s="1"/>
  <c r="D122" i="8" l="1"/>
  <c r="E121" i="8"/>
  <c r="E121" i="7"/>
  <c r="H121" i="7" s="1"/>
  <c r="D122" i="7"/>
  <c r="I93" i="8" l="1"/>
  <c r="J94" i="8"/>
  <c r="K94" i="8" s="1"/>
  <c r="H94" i="8" s="1"/>
  <c r="E122" i="8"/>
  <c r="D123" i="8"/>
  <c r="E122" i="7"/>
  <c r="H122" i="7" s="1"/>
  <c r="D123" i="7"/>
  <c r="D124" i="8" l="1"/>
  <c r="E123" i="8"/>
  <c r="D124" i="7"/>
  <c r="E123" i="7"/>
  <c r="H123" i="7" s="1"/>
  <c r="I94" i="8" l="1"/>
  <c r="J95" i="8"/>
  <c r="K95" i="8" s="1"/>
  <c r="H95" i="8" s="1"/>
  <c r="D125" i="8"/>
  <c r="E124" i="8"/>
  <c r="D125" i="7"/>
  <c r="E124" i="7"/>
  <c r="H124" i="7" s="1"/>
  <c r="D126" i="8" l="1"/>
  <c r="E125" i="8"/>
  <c r="D126" i="7"/>
  <c r="E125" i="7"/>
  <c r="H125" i="7" s="1"/>
  <c r="I95" i="8" l="1"/>
  <c r="J96" i="8"/>
  <c r="K96" i="8" s="1"/>
  <c r="H96" i="8" s="1"/>
  <c r="D127" i="8"/>
  <c r="E126" i="8"/>
  <c r="E126" i="7"/>
  <c r="H126" i="7" s="1"/>
  <c r="D127" i="7"/>
  <c r="D128" i="8" l="1"/>
  <c r="E127" i="8"/>
  <c r="D128" i="7"/>
  <c r="E127" i="7"/>
  <c r="H127" i="7" s="1"/>
  <c r="I96" i="8" l="1"/>
  <c r="J97" i="8"/>
  <c r="K97" i="8" s="1"/>
  <c r="H97" i="8" s="1"/>
  <c r="D129" i="8"/>
  <c r="E128" i="8"/>
  <c r="D129" i="7"/>
  <c r="E128" i="7"/>
  <c r="H128" i="7" s="1"/>
  <c r="D130" i="8" l="1"/>
  <c r="E129" i="8"/>
  <c r="E129" i="7"/>
  <c r="H129" i="7" s="1"/>
  <c r="D130" i="7"/>
  <c r="I97" i="8" l="1"/>
  <c r="J98" i="8"/>
  <c r="K98" i="8" s="1"/>
  <c r="H98" i="8" s="1"/>
  <c r="H99" i="8" s="1"/>
  <c r="D131" i="8"/>
  <c r="E130" i="8"/>
  <c r="E130" i="7"/>
  <c r="H130" i="7" s="1"/>
  <c r="D131" i="7"/>
  <c r="J99" i="8" l="1"/>
  <c r="K99" i="8" s="1"/>
  <c r="I98" i="8"/>
  <c r="D132" i="8"/>
  <c r="E131" i="8"/>
  <c r="D132" i="7"/>
  <c r="E131" i="7"/>
  <c r="H131" i="7" s="1"/>
  <c r="J100" i="8" l="1"/>
  <c r="K100" i="8" s="1"/>
  <c r="H100" i="8" s="1"/>
  <c r="I99" i="8"/>
  <c r="D133" i="8"/>
  <c r="E132" i="8"/>
  <c r="D133" i="7"/>
  <c r="E132" i="7"/>
  <c r="H132" i="7" s="1"/>
  <c r="D134" i="8" l="1"/>
  <c r="E133" i="8"/>
  <c r="E133" i="7"/>
  <c r="H133" i="7" s="1"/>
  <c r="D134" i="7"/>
  <c r="I100" i="8" l="1"/>
  <c r="J101" i="8"/>
  <c r="K101" i="8" s="1"/>
  <c r="H101" i="8" s="1"/>
  <c r="D135" i="8"/>
  <c r="E134" i="8"/>
  <c r="E134" i="7"/>
  <c r="H134" i="7" s="1"/>
  <c r="D135" i="7"/>
  <c r="D136" i="8" l="1"/>
  <c r="E135" i="8"/>
  <c r="D136" i="7"/>
  <c r="E135" i="7"/>
  <c r="H135" i="7" s="1"/>
  <c r="I101" i="8" l="1"/>
  <c r="J102" i="8"/>
  <c r="K102" i="8" s="1"/>
  <c r="H102" i="8" s="1"/>
  <c r="D137" i="8"/>
  <c r="E136" i="8"/>
  <c r="D137" i="7"/>
  <c r="E136" i="7"/>
  <c r="H136" i="7" s="1"/>
  <c r="D138" i="8" l="1"/>
  <c r="E137" i="8"/>
  <c r="E137" i="7"/>
  <c r="H137" i="7" s="1"/>
  <c r="D138" i="7"/>
  <c r="I102" i="8" l="1"/>
  <c r="J103" i="8"/>
  <c r="K103" i="8" s="1"/>
  <c r="H103" i="8" s="1"/>
  <c r="H104" i="8" s="1"/>
  <c r="D139" i="8"/>
  <c r="E138" i="8"/>
  <c r="E138" i="7"/>
  <c r="H138" i="7" s="1"/>
  <c r="D139" i="7"/>
  <c r="D140" i="8" l="1"/>
  <c r="E139" i="8"/>
  <c r="D140" i="7"/>
  <c r="E139" i="7"/>
  <c r="H139" i="7" s="1"/>
  <c r="I103" i="8" l="1"/>
  <c r="J104" i="8"/>
  <c r="K104" i="8" s="1"/>
  <c r="D141" i="8"/>
  <c r="E140" i="8"/>
  <c r="D141" i="7"/>
  <c r="E140" i="7"/>
  <c r="H140" i="7" s="1"/>
  <c r="J105" i="8" l="1"/>
  <c r="K105" i="8" s="1"/>
  <c r="H105" i="8" s="1"/>
  <c r="I104" i="8"/>
  <c r="D142" i="8"/>
  <c r="E141" i="8"/>
  <c r="E141" i="7"/>
  <c r="H141" i="7" s="1"/>
  <c r="D142" i="7"/>
  <c r="E142" i="8" l="1"/>
  <c r="D143" i="8"/>
  <c r="E142" i="7"/>
  <c r="H142" i="7" s="1"/>
  <c r="D143" i="7"/>
  <c r="I105" i="8" l="1"/>
  <c r="J106" i="8"/>
  <c r="K106" i="8" s="1"/>
  <c r="H106" i="8" s="1"/>
  <c r="D144" i="8"/>
  <c r="E143" i="8"/>
  <c r="D144" i="7"/>
  <c r="E143" i="7"/>
  <c r="H143" i="7" s="1"/>
  <c r="J107" i="8" l="1"/>
  <c r="K107" i="8" s="1"/>
  <c r="H107" i="8" s="1"/>
  <c r="I106" i="8"/>
  <c r="D145" i="8"/>
  <c r="E144" i="8"/>
  <c r="D145" i="7"/>
  <c r="E144" i="7"/>
  <c r="H144" i="7" s="1"/>
  <c r="D146" i="8" l="1"/>
  <c r="E146" i="8" s="1"/>
  <c r="E145" i="8"/>
  <c r="D146" i="7"/>
  <c r="E146" i="7" s="1"/>
  <c r="H146" i="7" s="1"/>
  <c r="E145" i="7"/>
  <c r="H145" i="7" s="1"/>
  <c r="I107" i="8" l="1"/>
  <c r="J108" i="8"/>
  <c r="K108" i="8" s="1"/>
  <c r="H108" i="8" s="1"/>
  <c r="H109" i="8" s="1"/>
  <c r="J109" i="8" l="1"/>
  <c r="K109" i="8" s="1"/>
  <c r="I108" i="8"/>
  <c r="J110" i="8" l="1"/>
  <c r="K110" i="8" s="1"/>
  <c r="H110" i="8" s="1"/>
  <c r="I109" i="8"/>
  <c r="I110" i="8" l="1"/>
  <c r="J111" i="8"/>
  <c r="K111" i="8" s="1"/>
  <c r="H111" i="8" s="1"/>
  <c r="I111" i="8" l="1"/>
  <c r="J112" i="8"/>
  <c r="K112" i="8" s="1"/>
  <c r="H112" i="8" s="1"/>
  <c r="I112" i="8" l="1"/>
  <c r="J113" i="8"/>
  <c r="K113" i="8" s="1"/>
  <c r="H113" i="8" s="1"/>
  <c r="H114" i="8" s="1"/>
  <c r="J114" i="8" l="1"/>
  <c r="K114" i="8" s="1"/>
  <c r="I113" i="8"/>
  <c r="J115" i="8" l="1"/>
  <c r="K115" i="8" s="1"/>
  <c r="H115" i="8" s="1"/>
  <c r="H116" i="8" s="1"/>
  <c r="I114" i="8"/>
  <c r="J116" i="8" l="1"/>
  <c r="K116" i="8" s="1"/>
  <c r="I115" i="8"/>
  <c r="J117" i="8" l="1"/>
  <c r="K117" i="8" s="1"/>
  <c r="H117" i="8" s="1"/>
  <c r="H118" i="8" s="1"/>
  <c r="I116" i="8"/>
  <c r="I117" i="8" l="1"/>
  <c r="J118" i="8"/>
  <c r="K118" i="8" s="1"/>
  <c r="J119" i="8" l="1"/>
  <c r="K119" i="8" s="1"/>
  <c r="H119" i="8" s="1"/>
  <c r="I118" i="8"/>
  <c r="I119" i="8" l="1"/>
  <c r="J120" i="8"/>
  <c r="K120" i="8" s="1"/>
  <c r="H120" i="8" s="1"/>
  <c r="H121" i="8" s="1"/>
  <c r="I120" i="8" l="1"/>
  <c r="J121" i="8"/>
  <c r="K121" i="8" s="1"/>
  <c r="J122" i="8" l="1"/>
  <c r="K122" i="8" s="1"/>
  <c r="H122" i="8" s="1"/>
  <c r="H123" i="8" s="1"/>
  <c r="H124" i="8" s="1"/>
  <c r="I121" i="8"/>
  <c r="J123" i="8" l="1"/>
  <c r="K123" i="8" s="1"/>
  <c r="I122" i="8"/>
  <c r="J124" i="8" l="1"/>
  <c r="K124" i="8" s="1"/>
  <c r="I123" i="8"/>
  <c r="J125" i="8" l="1"/>
  <c r="K125" i="8" s="1"/>
  <c r="H125" i="8" s="1"/>
  <c r="H126" i="8" s="1"/>
  <c r="H127" i="8" s="1"/>
  <c r="H128" i="8" s="1"/>
  <c r="H129" i="8" s="1"/>
  <c r="H130" i="8" s="1"/>
  <c r="I124" i="8"/>
  <c r="I125" i="8" l="1"/>
  <c r="J126" i="8"/>
  <c r="K126" i="8" s="1"/>
  <c r="I126" i="8" l="1"/>
  <c r="J127" i="8"/>
  <c r="K127" i="8" s="1"/>
  <c r="I127" i="8" l="1"/>
  <c r="J128" i="8"/>
  <c r="K128" i="8" s="1"/>
  <c r="I128" i="8" l="1"/>
  <c r="J129" i="8"/>
  <c r="K129" i="8" s="1"/>
  <c r="I129" i="8" l="1"/>
  <c r="J130" i="8"/>
  <c r="K130" i="8" s="1"/>
  <c r="J131" i="8" l="1"/>
  <c r="K131" i="8" s="1"/>
  <c r="H131" i="8" s="1"/>
  <c r="H132" i="8" s="1"/>
  <c r="H133" i="8" s="1"/>
  <c r="H134" i="8" s="1"/>
  <c r="I130" i="8"/>
  <c r="J132" i="8" l="1"/>
  <c r="K132" i="8" s="1"/>
  <c r="I131" i="8"/>
  <c r="J133" i="8" l="1"/>
  <c r="K133" i="8" s="1"/>
  <c r="I132" i="8"/>
  <c r="J134" i="8" l="1"/>
  <c r="K134" i="8" s="1"/>
  <c r="I133" i="8"/>
  <c r="J135" i="8" l="1"/>
  <c r="K135" i="8" s="1"/>
  <c r="H135" i="8" s="1"/>
  <c r="H136" i="8" s="1"/>
  <c r="I134" i="8"/>
  <c r="J136" i="8" l="1"/>
  <c r="K136" i="8" s="1"/>
  <c r="I135" i="8"/>
  <c r="J137" i="8" l="1"/>
  <c r="K137" i="8" s="1"/>
  <c r="H137" i="8" s="1"/>
  <c r="I136" i="8"/>
  <c r="I137" i="8" l="1"/>
  <c r="J138" i="8"/>
  <c r="K138" i="8" s="1"/>
  <c r="H138" i="8" s="1"/>
  <c r="H139" i="8" s="1"/>
  <c r="J139" i="8" l="1"/>
  <c r="K139" i="8" s="1"/>
  <c r="I138" i="8"/>
  <c r="J140" i="8" l="1"/>
  <c r="K140" i="8" s="1"/>
  <c r="H140" i="8" s="1"/>
  <c r="H141" i="8" s="1"/>
  <c r="H142" i="8" s="1"/>
  <c r="I139" i="8"/>
  <c r="J141" i="8" l="1"/>
  <c r="K141" i="8" s="1"/>
  <c r="I140" i="8"/>
  <c r="I141" i="8" l="1"/>
  <c r="J142" i="8"/>
  <c r="K142" i="8" s="1"/>
  <c r="J143" i="8" l="1"/>
  <c r="K143" i="8" s="1"/>
  <c r="H143" i="8" s="1"/>
  <c r="I142" i="8"/>
  <c r="I143" i="8" l="1"/>
  <c r="J144" i="8"/>
  <c r="K144" i="8" s="1"/>
  <c r="H144" i="8" s="1"/>
  <c r="I144" i="8" l="1"/>
  <c r="J145" i="8"/>
  <c r="K145" i="8" s="1"/>
  <c r="H145" i="8" s="1"/>
  <c r="J146" i="8" l="1"/>
  <c r="K146" i="8" s="1"/>
  <c r="H146" i="8" s="1"/>
  <c r="I146" i="8" l="1"/>
  <c r="I14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79A76D-591B-4183-806E-9829FBA2BEDB}" keepAlive="1" name="Zapytanie — myjnia" description="Połączenie z zapytaniem „myjnia” w skoroszycie." type="5" refreshedVersion="7" background="1" saveData="1">
    <dbPr connection="Provider=Microsoft.Mashup.OleDb.1;Data Source=$Workbook$;Location=myjnia;Extended Properties=&quot;&quot;" command="SELECT * FROM [myjnia]"/>
  </connection>
  <connection id="2" xr16:uid="{559A4716-A9EB-42F9-906D-120079492159}" keepAlive="1" name="Zapytanie — myjnia (2)" description="Połączenie z zapytaniem „myjnia (2)” w skoroszycie." type="5" refreshedVersion="7" background="1" saveData="1">
    <dbPr connection="Provider=Microsoft.Mashup.OleDb.1;Data Source=$Workbook$;Location=&quot;myjnia (2)&quot;;Extended Properties=&quot;&quot;" command="SELECT * FROM [myjnia (2)]"/>
  </connection>
  <connection id="3" xr16:uid="{9D6EC023-59B7-4AE8-9F9F-3C2572DBBF15}" keepAlive="1" name="Zapytanie — myjnia (3)" description="Połączenie z zapytaniem „myjnia (3)” w skoroszycie." type="5" refreshedVersion="7" background="1" saveData="1">
    <dbPr connection="Provider=Microsoft.Mashup.OleDb.1;Data Source=$Workbook$;Location=&quot;myjnia (3)&quot;;Extended Properties=&quot;&quot;" command="SELECT * FROM [myjnia (3)]"/>
  </connection>
  <connection id="4" xr16:uid="{2960E04A-E803-47F8-B3A8-88FA2E739C13}" keepAlive="1" name="Zapytanie — myjnia (4)" description="Połączenie z zapytaniem „myjnia (4)” w skoroszycie." type="5" refreshedVersion="7" background="1" saveData="1">
    <dbPr connection="Provider=Microsoft.Mashup.OleDb.1;Data Source=$Workbook$;Location=&quot;myjnia (4)&quot;;Extended Properties=&quot;&quot;" command="SELECT * FROM [myjnia (4)]"/>
  </connection>
  <connection id="5" xr16:uid="{E95E0197-7FED-4FCE-9B8D-084A01A7FE26}" keepAlive="1" name="Zapytanie — myjnia (5)" description="Połączenie z zapytaniem „myjnia (5)” w skoroszycie." type="5" refreshedVersion="7" background="1" saveData="1">
    <dbPr connection="Provider=Microsoft.Mashup.OleDb.1;Data Source=$Workbook$;Location=&quot;myjnia (5)&quot;;Extended Properties=&quot;&quot;" command="SELECT * FROM [myjnia (5)]"/>
  </connection>
  <connection id="6" xr16:uid="{E5099842-C8C3-4452-A148-13FB5E7B207A}" keepAlive="1" name="Zapytanie — myjnia (6)" description="Połączenie z zapytaniem „myjnia (6)” w skoroszycie." type="5" refreshedVersion="7" background="1" saveData="1">
    <dbPr connection="Provider=Microsoft.Mashup.OleDb.1;Data Source=$Workbook$;Location=&quot;myjnia (6)&quot;;Extended Properties=&quot;&quot;" command="SELECT * FROM [myjnia (6)]"/>
  </connection>
</connections>
</file>

<file path=xl/sharedStrings.xml><?xml version="1.0" encoding="utf-8"?>
<sst xmlns="http://schemas.openxmlformats.org/spreadsheetml/2006/main" count="1136" uniqueCount="277">
  <si>
    <t>NN792</t>
  </si>
  <si>
    <t>FO434</t>
  </si>
  <si>
    <t>GN103</t>
  </si>
  <si>
    <t>EA828</t>
  </si>
  <si>
    <t>FN819</t>
  </si>
  <si>
    <t>CI708</t>
  </si>
  <si>
    <t>KP566</t>
  </si>
  <si>
    <t>DB255</t>
  </si>
  <si>
    <t>DE239</t>
  </si>
  <si>
    <t>HL821</t>
  </si>
  <si>
    <t>CG489</t>
  </si>
  <si>
    <t>BD204</t>
  </si>
  <si>
    <t>KJ360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</si>
  <si>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</si>
  <si>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</si>
  <si>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</si>
  <si>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</si>
  <si>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</si>
  <si>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</si>
  <si>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</si>
  <si>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</si>
  <si>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</si>
  <si>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</si>
  <si>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</si>
  <si>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</si>
  <si>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</si>
  <si>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</si>
  <si>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</si>
  <si>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</si>
  <si>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</si>
  <si>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</si>
  <si>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</si>
  <si>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</si>
  <si>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</si>
  <si>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</si>
  <si>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</si>
  <si>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</si>
  <si>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</si>
  <si>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</si>
  <si>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</si>
  <si>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</si>
  <si>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</si>
  <si>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</si>
  <si>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</si>
  <si>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</si>
  <si>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</si>
  <si>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</si>
  <si>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</si>
  <si>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</si>
  <si>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</si>
  <si>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</si>
  <si>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</si>
  <si>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</si>
  <si>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</si>
  <si>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</si>
  <si>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</si>
  <si>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</si>
  <si>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</si>
  <si>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</si>
  <si>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</si>
  <si>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</si>
  <si>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</si>
  <si>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</si>
  <si>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</si>
  <si>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</si>
  <si>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</si>
  <si>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</si>
  <si>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</si>
  <si>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</si>
  <si>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</si>
  <si>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</si>
  <si>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</si>
  <si>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</si>
  <si>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</si>
  <si>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</si>
  <si>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</si>
  <si>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</si>
  <si>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</si>
  <si>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</si>
  <si>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</si>
  <si>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</si>
  <si>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</si>
  <si>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</si>
  <si>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</si>
  <si>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</si>
  <si>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</si>
  <si>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</si>
  <si>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</si>
  <si>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</si>
  <si>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</si>
  <si>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</si>
  <si>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</si>
  <si>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</si>
  <si>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</si>
  <si>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</si>
  <si>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</si>
  <si>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</si>
  <si>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</si>
  <si>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</si>
  <si>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</si>
  <si>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</si>
  <si>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</si>
  <si>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</si>
  <si>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</si>
  <si>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</si>
  <si>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</si>
  <si>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</si>
  <si>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</si>
  <si>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</si>
  <si>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</si>
  <si>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</si>
  <si>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</si>
  <si>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</si>
  <si>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</si>
  <si>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</si>
  <si>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</si>
  <si>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</si>
  <si>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</si>
  <si>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</si>
  <si>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</si>
  <si>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</si>
  <si>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</si>
  <si>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</si>
  <si>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</si>
  <si>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</si>
  <si>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</si>
  <si>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</si>
  <si>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</si>
  <si>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</si>
  <si>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</si>
  <si>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</si>
  <si>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</si>
  <si>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</si>
  <si>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</si>
  <si>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</si>
  <si>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</si>
  <si>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</si>
  <si>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</si>
  <si>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</si>
  <si>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</si>
  <si>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</si>
  <si>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</si>
  <si>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</si>
  <si>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</si>
  <si>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po ilu minutach od przyjazdu poprzedniego klienta przyjechał dany klient</t>
  </si>
  <si>
    <t>czas realizacji</t>
  </si>
  <si>
    <t>numer rejestracyjny</t>
  </si>
  <si>
    <t>ile min po otwarciu</t>
  </si>
  <si>
    <t>Etykiety wierszy</t>
  </si>
  <si>
    <t>Suma końcowa</t>
  </si>
  <si>
    <t>liczba klientow</t>
  </si>
  <si>
    <t>program</t>
  </si>
  <si>
    <t>miasto</t>
  </si>
  <si>
    <t>AA</t>
  </si>
  <si>
    <t>AC</t>
  </si>
  <si>
    <t>AE</t>
  </si>
  <si>
    <t>AF</t>
  </si>
  <si>
    <t>AG</t>
  </si>
  <si>
    <t>AH</t>
  </si>
  <si>
    <t>AI</t>
  </si>
  <si>
    <t>AK</t>
  </si>
  <si>
    <t>AN</t>
  </si>
  <si>
    <t>BA</t>
  </si>
  <si>
    <t>BC</t>
  </si>
  <si>
    <t>BD</t>
  </si>
  <si>
    <t>BF</t>
  </si>
  <si>
    <t>BH</t>
  </si>
  <si>
    <t>BL</t>
  </si>
  <si>
    <t>BM</t>
  </si>
  <si>
    <t>BO</t>
  </si>
  <si>
    <t>CA</t>
  </si>
  <si>
    <t>CC</t>
  </si>
  <si>
    <t>CG</t>
  </si>
  <si>
    <t>CI</t>
  </si>
  <si>
    <t>CJ</t>
  </si>
  <si>
    <t>CL</t>
  </si>
  <si>
    <t>CN</t>
  </si>
  <si>
    <t>CO</t>
  </si>
  <si>
    <t>DA</t>
  </si>
  <si>
    <t>DB</t>
  </si>
  <si>
    <t>DE</t>
  </si>
  <si>
    <t>DH</t>
  </si>
  <si>
    <t>DL</t>
  </si>
  <si>
    <t>DM</t>
  </si>
  <si>
    <t>DP</t>
  </si>
  <si>
    <t>EA</t>
  </si>
  <si>
    <t>EB</t>
  </si>
  <si>
    <t>EF</t>
  </si>
  <si>
    <t>EG</t>
  </si>
  <si>
    <t>EH</t>
  </si>
  <si>
    <t>EL</t>
  </si>
  <si>
    <t>EP</t>
  </si>
  <si>
    <t>FA</t>
  </si>
  <si>
    <t>FC</t>
  </si>
  <si>
    <t>FG</t>
  </si>
  <si>
    <t>FI</t>
  </si>
  <si>
    <t>FJ</t>
  </si>
  <si>
    <t>FN</t>
  </si>
  <si>
    <t>FO</t>
  </si>
  <si>
    <t>FP</t>
  </si>
  <si>
    <t>GA</t>
  </si>
  <si>
    <t>GB</t>
  </si>
  <si>
    <t>GE</t>
  </si>
  <si>
    <t>GF</t>
  </si>
  <si>
    <t>GH</t>
  </si>
  <si>
    <t>GK</t>
  </si>
  <si>
    <t>GL</t>
  </si>
  <si>
    <t>GM</t>
  </si>
  <si>
    <t>GN</t>
  </si>
  <si>
    <t>HA</t>
  </si>
  <si>
    <t>HC</t>
  </si>
  <si>
    <t>HE</t>
  </si>
  <si>
    <t>HF</t>
  </si>
  <si>
    <t>HL</t>
  </si>
  <si>
    <t>HP</t>
  </si>
  <si>
    <t>IB</t>
  </si>
  <si>
    <t>IC</t>
  </si>
  <si>
    <t>IJ</t>
  </si>
  <si>
    <t>JI</t>
  </si>
  <si>
    <t>JK</t>
  </si>
  <si>
    <t>JM</t>
  </si>
  <si>
    <t>JN</t>
  </si>
  <si>
    <t>JP</t>
  </si>
  <si>
    <t>KE</t>
  </si>
  <si>
    <t>KI</t>
  </si>
  <si>
    <t>KJ</t>
  </si>
  <si>
    <t>KK</t>
  </si>
  <si>
    <t>KN</t>
  </si>
  <si>
    <t>KP</t>
  </si>
  <si>
    <t>LA</t>
  </si>
  <si>
    <t>LE</t>
  </si>
  <si>
    <t>LF</t>
  </si>
  <si>
    <t>LJ</t>
  </si>
  <si>
    <t>LL</t>
  </si>
  <si>
    <t>LM</t>
  </si>
  <si>
    <t>LN</t>
  </si>
  <si>
    <t>LP</t>
  </si>
  <si>
    <t>MD</t>
  </si>
  <si>
    <t>MF</t>
  </si>
  <si>
    <t>MI</t>
  </si>
  <si>
    <t>MK</t>
  </si>
  <si>
    <t>MN</t>
  </si>
  <si>
    <t>NE</t>
  </si>
  <si>
    <t>NH</t>
  </si>
  <si>
    <t>NK</t>
  </si>
  <si>
    <t>NM</t>
  </si>
  <si>
    <t>NN</t>
  </si>
  <si>
    <t>NO</t>
  </si>
  <si>
    <t>NP</t>
  </si>
  <si>
    <t>OD</t>
  </si>
  <si>
    <t>OI</t>
  </si>
  <si>
    <t>OJ</t>
  </si>
  <si>
    <t>OO</t>
  </si>
  <si>
    <t>PA</t>
  </si>
  <si>
    <t>PB</t>
  </si>
  <si>
    <t>PI</t>
  </si>
  <si>
    <t>PJ</t>
  </si>
  <si>
    <t>PK</t>
  </si>
  <si>
    <t>PM</t>
  </si>
  <si>
    <t>PO</t>
  </si>
  <si>
    <t>liczba miast z których przyjechal 1 samochod</t>
  </si>
  <si>
    <t>liczba miast z których przyjechaly 2 auta</t>
  </si>
  <si>
    <t>godzina</t>
  </si>
  <si>
    <t>Kolumna1</t>
  </si>
  <si>
    <t>który</t>
  </si>
  <si>
    <t>(puste)</t>
  </si>
  <si>
    <t>godzina2</t>
  </si>
  <si>
    <t>Liczba z godzina2</t>
  </si>
  <si>
    <t>godzina pracy myjni</t>
  </si>
  <si>
    <t>godzina przyjazdu</t>
  </si>
  <si>
    <t>potencjalna godzina zakonczenia uslugi jeśli wszystko idelanie</t>
  </si>
  <si>
    <t>liczba minut roznica do warunku</t>
  </si>
  <si>
    <t xml:space="preserve">liczba min roznica do war </t>
  </si>
  <si>
    <t>czy odjechal</t>
  </si>
  <si>
    <t>ile jeden po drugim</t>
  </si>
  <si>
    <t>maksymalna liczba aut kolejno odjezdzajacych</t>
  </si>
  <si>
    <t>liczba klientow którzy zrezygnowali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</si>
</sst>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400]h:mm:ss\ AM/PM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169" fontId="0" fillId="0" borderId="0" xfId="0" applyNumberFormat="1"/>
    <xf numFmtId="21" fontId="0" fillId="0" borderId="0" xfId="0" applyNumberFormat="1"/>
    <xf numFmtId="21" fontId="0" fillId="4" borderId="0" xfId="0" applyNumberFormat="1" applyFill="1"/>
    <xf numFmtId="0" fontId="0" fillId="5" borderId="0" xfId="0" applyFill="1"/>
    <xf numFmtId="21" fontId="0" fillId="3" borderId="0" xfId="0" applyNumberFormat="1" applyFill="1"/>
    <xf numFmtId="169" fontId="0" fillId="3" borderId="0" xfId="0" applyNumberFormat="1" applyFill="1"/>
    <xf numFmtId="0" fontId="1" fillId="6" borderId="1" xfId="0" applyFont="1" applyFill="1" applyBorder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0" fillId="8" borderId="0" xfId="0" applyFill="1"/>
    <xf numFmtId="0" fontId="0" fillId="8" borderId="0" xfId="0" applyNumberFormat="1" applyFill="1"/>
    <xf numFmtId="21" fontId="0" fillId="8" borderId="0" xfId="0" applyNumberFormat="1" applyFill="1"/>
    <xf numFmtId="169" fontId="0" fillId="8" borderId="0" xfId="0" applyNumberFormat="1" applyFill="1"/>
    <xf numFmtId="0" fontId="0" fillId="9" borderId="0" xfId="0" applyFill="1"/>
  </cellXfs>
  <cellStyles count="1">
    <cellStyle name="Normalny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klientow</a:t>
            </a:r>
            <a:r>
              <a:rPr lang="pl-PL"/>
              <a:t> w kolejnych 6 godzinach</a:t>
            </a:r>
            <a:r>
              <a:rPr lang="pl-PL" baseline="0"/>
              <a:t> oracy myjni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'4) odp'!$O$2</c:f>
              <c:strCache>
                <c:ptCount val="1"/>
                <c:pt idx="0">
                  <c:v>liczba klientow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'4) odp'!$N$3:$N$8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'4) odp'!$O$3:$O$8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8-4D6F-A3ED-11731404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378207"/>
        <c:axId val="1754373215"/>
      </c:barChart>
      <c:catAx>
        <c:axId val="175437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godzina</a:t>
                </a:r>
                <a:r>
                  <a:rPr lang="pl-PL" baseline="0"/>
                  <a:t> pracy myjni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4373215"/>
        <c:crosses val="autoZero"/>
        <c:auto val="1"/>
        <c:lblAlgn val="ctr"/>
        <c:lblOffset val="100"/>
        <c:noMultiLvlLbl val="0"/>
      </c:catAx>
      <c:valAx>
        <c:axId val="17543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klientow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437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784677</xdr:colOff>
      <xdr:row>8</xdr:row>
      <xdr:rowOff>136072</xdr:rowOff>
    </xdr:from>
    <xdr:to>
      <xdr:col>17</xdr:col>
      <xdr:colOff>99785</xdr:colOff>
      <xdr:row>29</xdr:row>
      <xdr:rowOff>33564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C1F13F3-D20B-4008-BEF9-558E3C72C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595.525079861109" createdVersion="7" refreshedVersion="7" minRefreshableVersion="3" recordCount="144" xr:uid="{7DCC8754-64AB-4459-B848-549C8CEED17D}">
  <cacheSource type="worksheet">
    <worksheetSource name="myjnia3"/>
  </cacheSource>
  <cacheFields count="4">
    <cacheField name="po ilu minutach od przyjazdu poprzedniego klienta przyjechał dany klient" numFmtId="0">
      <sharedItems containsSemiMixedTypes="0" containsString="0" containsNumber="1" containsInteger="1" minValue="1" maxValue="15"/>
    </cacheField>
    <cacheField name="czas realizacji" numFmtId="0">
      <sharedItems containsSemiMixedTypes="0" containsString="0" containsNumber="1" containsInteger="1" minValue="1" maxValue="15" count="15">
        <n v="5"/>
        <n v="13"/>
        <n v="10"/>
        <n v="2"/>
        <n v="7"/>
        <n v="14"/>
        <n v="12"/>
        <n v="9"/>
        <n v="6"/>
        <n v="15"/>
        <n v="1"/>
        <n v="11"/>
        <n v="3"/>
        <n v="4"/>
        <n v="8"/>
      </sharedItems>
    </cacheField>
    <cacheField name="numer rejestracyjny" numFmtId="0">
      <sharedItems/>
    </cacheField>
    <cacheField name="ile min po otwarciu" numFmtId="0">
      <sharedItems containsSemiMixedTypes="0" containsString="0" containsNumber="1" containsInteger="1" minValue="3" maxValue="10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595.527094675926" createdVersion="7" refreshedVersion="7" minRefreshableVersion="3" recordCount="144" xr:uid="{1EA2E107-39A6-4C02-8F87-12B6C0C77E2F}">
  <cacheSource type="worksheet">
    <worksheetSource name="myjnia4"/>
  </cacheSource>
  <cacheFields count="5">
    <cacheField name="po ilu minutach od przyjazdu poprzedniego klienta przyjechał dany klient" numFmtId="0">
      <sharedItems containsSemiMixedTypes="0" containsString="0" containsNumber="1" containsInteger="1" minValue="1" maxValue="15"/>
    </cacheField>
    <cacheField name="czas realizacji" numFmtId="0">
      <sharedItems containsSemiMixedTypes="0" containsString="0" containsNumber="1" containsInteger="1" minValue="1" maxValue="15"/>
    </cacheField>
    <cacheField name="numer rejestracyjny" numFmtId="0">
      <sharedItems/>
    </cacheField>
    <cacheField name="ile min po otwarciu" numFmtId="0">
      <sharedItems containsSemiMixedTypes="0" containsString="0" containsNumber="1" containsInteger="1" minValue="3" maxValue="1079"/>
    </cacheField>
    <cacheField name="miasto" numFmtId="0">
      <sharedItems count="107">
        <s v="NN"/>
        <s v="FO"/>
        <s v="GN"/>
        <s v="EA"/>
        <s v="FN"/>
        <s v="CI"/>
        <s v="KP"/>
        <s v="DB"/>
        <s v="DE"/>
        <s v="HL"/>
        <s v="CG"/>
        <s v="BD"/>
        <s v="KJ"/>
        <s v="BH"/>
        <s v="KI"/>
        <s v="EH"/>
        <s v="DP"/>
        <s v="MD"/>
        <s v="CC"/>
        <s v="IB"/>
        <s v="NE"/>
        <s v="HP"/>
        <s v="BM"/>
        <s v="NH"/>
        <s v="LJ"/>
        <s v="KE"/>
        <s v="DA"/>
        <s v="BF"/>
        <s v="AE"/>
        <s v="AK"/>
        <s v="GH"/>
        <s v="HE"/>
        <s v="JP"/>
        <s v="EL"/>
        <s v="NO"/>
        <s v="HA"/>
        <s v="AC"/>
        <s v="EB"/>
        <s v="CJ"/>
        <s v="MI"/>
        <s v="KK"/>
        <s v="MN"/>
        <s v="GL"/>
        <s v="MK"/>
        <s v="NM"/>
        <s v="JM"/>
        <s v="BA"/>
        <s v="AG"/>
        <s v="FC"/>
        <s v="PJ"/>
        <s v="GK"/>
        <s v="BO"/>
        <s v="AI"/>
        <s v="DL"/>
        <s v="JI"/>
        <s v="FI"/>
        <s v="PM"/>
        <s v="PK"/>
        <s v="BC"/>
        <s v="OJ"/>
        <s v="JN"/>
        <s v="MF"/>
        <s v="LN"/>
        <s v="CN"/>
        <s v="AA"/>
        <s v="OI"/>
        <s v="GA"/>
        <s v="LM"/>
        <s v="GF"/>
        <s v="EF"/>
        <s v="PO"/>
        <s v="DM"/>
        <s v="HC"/>
        <s v="BL"/>
        <s v="FG"/>
        <s v="IC"/>
        <s v="JK"/>
        <s v="CL"/>
        <s v="NP"/>
        <s v="PI"/>
        <s v="AH"/>
        <s v="IJ"/>
        <s v="AF"/>
        <s v="LP"/>
        <s v="OD"/>
        <s v="KN"/>
        <s v="CA"/>
        <s v="EP"/>
        <s v="AN"/>
        <s v="LE"/>
        <s v="CO"/>
        <s v="GB"/>
        <s v="HF"/>
        <s v="LA"/>
        <s v="LL"/>
        <s v="EG"/>
        <s v="LF"/>
        <s v="PB"/>
        <s v="FP"/>
        <s v="FJ"/>
        <s v="FA"/>
        <s v="OO"/>
        <s v="NK"/>
        <s v="DH"/>
        <s v="GE"/>
        <s v="PA"/>
        <s v="G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595.775540046299" createdVersion="7" refreshedVersion="7" minRefreshableVersion="3" recordCount="145" xr:uid="{CE4BEC7C-AF6D-4ACB-A311-8A7ED8B37BE7}">
  <cacheSource type="worksheet">
    <worksheetSource name="myjnia56"/>
  </cacheSource>
  <cacheFields count="8">
    <cacheField name="po ilu minutach od przyjazdu poprzedniego klienta przyjechał dany klient" numFmtId="0">
      <sharedItems containsString="0" containsBlank="1" containsNumber="1" containsInteger="1" minValue="1" maxValue="15"/>
    </cacheField>
    <cacheField name="czas realizacji" numFmtId="0">
      <sharedItems containsString="0" containsBlank="1" containsNumber="1" containsInteger="1" minValue="1" maxValue="15"/>
    </cacheField>
    <cacheField name="numer rejestracyjny" numFmtId="0">
      <sharedItems containsBlank="1"/>
    </cacheField>
    <cacheField name="ile min po otwarciu" numFmtId="0">
      <sharedItems containsNonDate="0" containsDate="1" containsString="0" containsBlank="1" minDate="1899-12-30T00:03:00" maxDate="1899-12-30T17:59:00"/>
    </cacheField>
    <cacheField name="godzina" numFmtId="0">
      <sharedItems containsSemiMixedTypes="0" containsNonDate="0" containsDate="1" containsString="0" minDate="1899-12-30T06:00:00" maxDate="1899-12-30T23:59:00"/>
    </cacheField>
    <cacheField name="Kolumna1" numFmtId="0">
      <sharedItems containsNonDate="0" containsDate="1" containsString="0" containsBlank="1" minDate="1899-12-30T00:01:00" maxDate="1899-12-30T00:01:00"/>
    </cacheField>
    <cacheField name="który" numFmtId="0">
      <sharedItems containsSemiMixedTypes="0" containsString="0" containsNumber="1" containsInteger="1" minValue="0" maxValue="144"/>
    </cacheField>
    <cacheField name="godzina2" numFmtId="0">
      <sharedItems containsString="0" containsBlank="1" containsNumber="1" containsInteger="1" minValue="6" maxValue="23" count="19">
        <m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3"/>
    <x v="0"/>
    <s v="NN792"/>
    <n v="3"/>
  </r>
  <r>
    <n v="12"/>
    <x v="1"/>
    <s v="FO434"/>
    <n v="15"/>
  </r>
  <r>
    <n v="1"/>
    <x v="2"/>
    <s v="GN103"/>
    <n v="16"/>
  </r>
  <r>
    <n v="7"/>
    <x v="3"/>
    <s v="EA828"/>
    <n v="23"/>
  </r>
  <r>
    <n v="10"/>
    <x v="4"/>
    <s v="FN819"/>
    <n v="33"/>
  </r>
  <r>
    <n v="9"/>
    <x v="5"/>
    <s v="CI708"/>
    <n v="42"/>
  </r>
  <r>
    <n v="4"/>
    <x v="2"/>
    <s v="KP566"/>
    <n v="46"/>
  </r>
  <r>
    <n v="4"/>
    <x v="4"/>
    <s v="DB255"/>
    <n v="50"/>
  </r>
  <r>
    <n v="3"/>
    <x v="3"/>
    <s v="DE239"/>
    <n v="53"/>
  </r>
  <r>
    <n v="7"/>
    <x v="6"/>
    <s v="HL821"/>
    <n v="60"/>
  </r>
  <r>
    <n v="11"/>
    <x v="6"/>
    <s v="CG489"/>
    <n v="71"/>
  </r>
  <r>
    <n v="15"/>
    <x v="5"/>
    <s v="BD204"/>
    <n v="86"/>
  </r>
  <r>
    <n v="11"/>
    <x v="7"/>
    <s v="KJ360"/>
    <n v="97"/>
  </r>
  <r>
    <n v="3"/>
    <x v="8"/>
    <s v="BH265"/>
    <n v="100"/>
  </r>
  <r>
    <n v="1"/>
    <x v="4"/>
    <s v="KI293"/>
    <n v="101"/>
  </r>
  <r>
    <n v="11"/>
    <x v="4"/>
    <s v="EH963"/>
    <n v="112"/>
  </r>
  <r>
    <n v="2"/>
    <x v="3"/>
    <s v="DP909"/>
    <n v="114"/>
  </r>
  <r>
    <n v="9"/>
    <x v="2"/>
    <s v="MD193"/>
    <n v="123"/>
  </r>
  <r>
    <n v="2"/>
    <x v="1"/>
    <s v="CC204"/>
    <n v="125"/>
  </r>
  <r>
    <n v="13"/>
    <x v="5"/>
    <s v="IB453"/>
    <n v="138"/>
  </r>
  <r>
    <n v="10"/>
    <x v="9"/>
    <s v="NE867"/>
    <n v="148"/>
  </r>
  <r>
    <n v="6"/>
    <x v="7"/>
    <s v="HP605"/>
    <n v="154"/>
  </r>
  <r>
    <n v="5"/>
    <x v="8"/>
    <s v="BM696"/>
    <n v="159"/>
  </r>
  <r>
    <n v="13"/>
    <x v="1"/>
    <s v="NH320"/>
    <n v="172"/>
  </r>
  <r>
    <n v="11"/>
    <x v="10"/>
    <s v="LJ560"/>
    <n v="183"/>
  </r>
  <r>
    <n v="10"/>
    <x v="8"/>
    <s v="KE961"/>
    <n v="193"/>
  </r>
  <r>
    <n v="11"/>
    <x v="6"/>
    <s v="DA206"/>
    <n v="204"/>
  </r>
  <r>
    <n v="4"/>
    <x v="7"/>
    <s v="BF559"/>
    <n v="208"/>
  </r>
  <r>
    <n v="4"/>
    <x v="10"/>
    <s v="AE964"/>
    <n v="212"/>
  </r>
  <r>
    <n v="2"/>
    <x v="11"/>
    <s v="AK592"/>
    <n v="214"/>
  </r>
  <r>
    <n v="7"/>
    <x v="3"/>
    <s v="GH547"/>
    <n v="221"/>
  </r>
  <r>
    <n v="11"/>
    <x v="5"/>
    <s v="HE739"/>
    <n v="232"/>
  </r>
  <r>
    <n v="6"/>
    <x v="12"/>
    <s v="JP960"/>
    <n v="238"/>
  </r>
  <r>
    <n v="11"/>
    <x v="0"/>
    <s v="EL406"/>
    <n v="249"/>
  </r>
  <r>
    <n v="5"/>
    <x v="7"/>
    <s v="NO341"/>
    <n v="254"/>
  </r>
  <r>
    <n v="9"/>
    <x v="0"/>
    <s v="HA988"/>
    <n v="263"/>
  </r>
  <r>
    <n v="11"/>
    <x v="13"/>
    <s v="BD855"/>
    <n v="274"/>
  </r>
  <r>
    <n v="15"/>
    <x v="0"/>
    <s v="AC254"/>
    <n v="289"/>
  </r>
  <r>
    <n v="12"/>
    <x v="10"/>
    <s v="EB508"/>
    <n v="301"/>
  </r>
  <r>
    <n v="2"/>
    <x v="0"/>
    <s v="CJ207"/>
    <n v="303"/>
  </r>
  <r>
    <n v="11"/>
    <x v="11"/>
    <s v="MI932"/>
    <n v="314"/>
  </r>
  <r>
    <n v="2"/>
    <x v="12"/>
    <s v="KK643"/>
    <n v="316"/>
  </r>
  <r>
    <n v="6"/>
    <x v="1"/>
    <s v="MN131"/>
    <n v="322"/>
  </r>
  <r>
    <n v="4"/>
    <x v="11"/>
    <s v="GL291"/>
    <n v="326"/>
  </r>
  <r>
    <n v="7"/>
    <x v="2"/>
    <s v="DA512"/>
    <n v="333"/>
  </r>
  <r>
    <n v="8"/>
    <x v="8"/>
    <s v="MK572"/>
    <n v="341"/>
  </r>
  <r>
    <n v="3"/>
    <x v="5"/>
    <s v="NM404"/>
    <n v="344"/>
  </r>
  <r>
    <n v="7"/>
    <x v="1"/>
    <s v="JM414"/>
    <n v="351"/>
  </r>
  <r>
    <n v="15"/>
    <x v="11"/>
    <s v="BA749"/>
    <n v="366"/>
  </r>
  <r>
    <n v="11"/>
    <x v="14"/>
    <s v="DE678"/>
    <n v="377"/>
  </r>
  <r>
    <n v="6"/>
    <x v="2"/>
    <s v="AG504"/>
    <n v="383"/>
  </r>
  <r>
    <n v="3"/>
    <x v="6"/>
    <s v="FC803"/>
    <n v="386"/>
  </r>
  <r>
    <n v="13"/>
    <x v="11"/>
    <s v="DE822"/>
    <n v="399"/>
  </r>
  <r>
    <n v="15"/>
    <x v="6"/>
    <s v="PJ152"/>
    <n v="414"/>
  </r>
  <r>
    <n v="1"/>
    <x v="1"/>
    <s v="GK857"/>
    <n v="415"/>
  </r>
  <r>
    <n v="15"/>
    <x v="4"/>
    <s v="BO596"/>
    <n v="430"/>
  </r>
  <r>
    <n v="14"/>
    <x v="2"/>
    <s v="KK488"/>
    <n v="444"/>
  </r>
  <r>
    <n v="7"/>
    <x v="10"/>
    <s v="AI420"/>
    <n v="451"/>
  </r>
  <r>
    <n v="7"/>
    <x v="0"/>
    <s v="KJ759"/>
    <n v="458"/>
  </r>
  <r>
    <n v="6"/>
    <x v="10"/>
    <s v="DL542"/>
    <n v="464"/>
  </r>
  <r>
    <n v="3"/>
    <x v="6"/>
    <s v="JI840"/>
    <n v="467"/>
  </r>
  <r>
    <n v="15"/>
    <x v="5"/>
    <s v="KK476"/>
    <n v="482"/>
  </r>
  <r>
    <n v="3"/>
    <x v="7"/>
    <s v="HP302"/>
    <n v="485"/>
  </r>
  <r>
    <n v="8"/>
    <x v="11"/>
    <s v="FI172"/>
    <n v="493"/>
  </r>
  <r>
    <n v="5"/>
    <x v="9"/>
    <s v="NM428"/>
    <n v="498"/>
  </r>
  <r>
    <n v="2"/>
    <x v="13"/>
    <s v="PM455"/>
    <n v="500"/>
  </r>
  <r>
    <n v="14"/>
    <x v="7"/>
    <s v="JM637"/>
    <n v="514"/>
  </r>
  <r>
    <n v="7"/>
    <x v="4"/>
    <s v="PK319"/>
    <n v="521"/>
  </r>
  <r>
    <n v="14"/>
    <x v="8"/>
    <s v="PM491"/>
    <n v="535"/>
  </r>
  <r>
    <n v="11"/>
    <x v="6"/>
    <s v="BC831"/>
    <n v="546"/>
  </r>
  <r>
    <n v="2"/>
    <x v="13"/>
    <s v="OJ247"/>
    <n v="548"/>
  </r>
  <r>
    <n v="11"/>
    <x v="9"/>
    <s v="EH892"/>
    <n v="559"/>
  </r>
  <r>
    <n v="4"/>
    <x v="12"/>
    <s v="JN904"/>
    <n v="563"/>
  </r>
  <r>
    <n v="3"/>
    <x v="6"/>
    <s v="KI291"/>
    <n v="566"/>
  </r>
  <r>
    <n v="2"/>
    <x v="4"/>
    <s v="MF590"/>
    <n v="568"/>
  </r>
  <r>
    <n v="13"/>
    <x v="4"/>
    <s v="LN225"/>
    <n v="581"/>
  </r>
  <r>
    <n v="3"/>
    <x v="6"/>
    <s v="CN589"/>
    <n v="584"/>
  </r>
  <r>
    <n v="9"/>
    <x v="7"/>
    <s v="JM352"/>
    <n v="593"/>
  </r>
  <r>
    <n v="13"/>
    <x v="12"/>
    <s v="AA425"/>
    <n v="606"/>
  </r>
  <r>
    <n v="7"/>
    <x v="3"/>
    <s v="OI629"/>
    <n v="613"/>
  </r>
  <r>
    <n v="13"/>
    <x v="13"/>
    <s v="HA731"/>
    <n v="626"/>
  </r>
  <r>
    <n v="4"/>
    <x v="6"/>
    <s v="GA781"/>
    <n v="630"/>
  </r>
  <r>
    <n v="7"/>
    <x v="14"/>
    <s v="LM755"/>
    <n v="637"/>
  </r>
  <r>
    <n v="3"/>
    <x v="6"/>
    <s v="AE347"/>
    <n v="640"/>
  </r>
  <r>
    <n v="4"/>
    <x v="11"/>
    <s v="GF313"/>
    <n v="644"/>
  </r>
  <r>
    <n v="7"/>
    <x v="10"/>
    <s v="EF961"/>
    <n v="651"/>
  </r>
  <r>
    <n v="3"/>
    <x v="7"/>
    <s v="PO926"/>
    <n v="654"/>
  </r>
  <r>
    <n v="1"/>
    <x v="13"/>
    <s v="NH234"/>
    <n v="655"/>
  </r>
  <r>
    <n v="14"/>
    <x v="12"/>
    <s v="AG864"/>
    <n v="669"/>
  </r>
  <r>
    <n v="5"/>
    <x v="6"/>
    <s v="DM336"/>
    <n v="674"/>
  </r>
  <r>
    <n v="4"/>
    <x v="7"/>
    <s v="LM392"/>
    <n v="678"/>
  </r>
  <r>
    <n v="5"/>
    <x v="13"/>
    <s v="EH559"/>
    <n v="683"/>
  </r>
  <r>
    <n v="6"/>
    <x v="14"/>
    <s v="HC465"/>
    <n v="689"/>
  </r>
  <r>
    <n v="8"/>
    <x v="5"/>
    <s v="BL246"/>
    <n v="697"/>
  </r>
  <r>
    <n v="15"/>
    <x v="11"/>
    <s v="FG771"/>
    <n v="712"/>
  </r>
  <r>
    <n v="1"/>
    <x v="10"/>
    <s v="IC327"/>
    <n v="713"/>
  </r>
  <r>
    <n v="14"/>
    <x v="9"/>
    <s v="JK843"/>
    <n v="727"/>
  </r>
  <r>
    <n v="6"/>
    <x v="4"/>
    <s v="CL393"/>
    <n v="733"/>
  </r>
  <r>
    <n v="7"/>
    <x v="11"/>
    <s v="NP226"/>
    <n v="740"/>
  </r>
  <r>
    <n v="10"/>
    <x v="11"/>
    <s v="PI710"/>
    <n v="750"/>
  </r>
  <r>
    <n v="5"/>
    <x v="8"/>
    <s v="GA435"/>
    <n v="755"/>
  </r>
  <r>
    <n v="13"/>
    <x v="4"/>
    <s v="AH451"/>
    <n v="768"/>
  </r>
  <r>
    <n v="2"/>
    <x v="7"/>
    <s v="IJ379"/>
    <n v="770"/>
  </r>
  <r>
    <n v="9"/>
    <x v="11"/>
    <s v="CC791"/>
    <n v="779"/>
  </r>
  <r>
    <n v="8"/>
    <x v="12"/>
    <s v="AF135"/>
    <n v="787"/>
  </r>
  <r>
    <n v="1"/>
    <x v="8"/>
    <s v="MN872"/>
    <n v="788"/>
  </r>
  <r>
    <n v="10"/>
    <x v="7"/>
    <s v="LP599"/>
    <n v="798"/>
  </r>
  <r>
    <n v="2"/>
    <x v="11"/>
    <s v="OD829"/>
    <n v="800"/>
  </r>
  <r>
    <n v="6"/>
    <x v="6"/>
    <s v="KN305"/>
    <n v="806"/>
  </r>
  <r>
    <n v="2"/>
    <x v="5"/>
    <s v="AH528"/>
    <n v="808"/>
  </r>
  <r>
    <n v="4"/>
    <x v="3"/>
    <s v="CA524"/>
    <n v="812"/>
  </r>
  <r>
    <n v="9"/>
    <x v="14"/>
    <s v="EP925"/>
    <n v="821"/>
  </r>
  <r>
    <n v="2"/>
    <x v="13"/>
    <s v="EF263"/>
    <n v="823"/>
  </r>
  <r>
    <n v="11"/>
    <x v="11"/>
    <s v="AN413"/>
    <n v="834"/>
  </r>
  <r>
    <n v="8"/>
    <x v="10"/>
    <s v="LE288"/>
    <n v="842"/>
  </r>
  <r>
    <n v="13"/>
    <x v="7"/>
    <s v="LM661"/>
    <n v="855"/>
  </r>
  <r>
    <n v="7"/>
    <x v="1"/>
    <s v="CO649"/>
    <n v="862"/>
  </r>
  <r>
    <n v="7"/>
    <x v="11"/>
    <s v="GB981"/>
    <n v="869"/>
  </r>
  <r>
    <n v="9"/>
    <x v="11"/>
    <s v="HF358"/>
    <n v="878"/>
  </r>
  <r>
    <n v="6"/>
    <x v="10"/>
    <s v="LA734"/>
    <n v="884"/>
  </r>
  <r>
    <n v="14"/>
    <x v="8"/>
    <s v="LL684"/>
    <n v="898"/>
  </r>
  <r>
    <n v="14"/>
    <x v="2"/>
    <s v="EG251"/>
    <n v="912"/>
  </r>
  <r>
    <n v="7"/>
    <x v="4"/>
    <s v="NH488"/>
    <n v="919"/>
  </r>
  <r>
    <n v="11"/>
    <x v="10"/>
    <s v="LF545"/>
    <n v="930"/>
  </r>
  <r>
    <n v="11"/>
    <x v="12"/>
    <s v="GB137"/>
    <n v="941"/>
  </r>
  <r>
    <n v="11"/>
    <x v="3"/>
    <s v="PB847"/>
    <n v="952"/>
  </r>
  <r>
    <n v="12"/>
    <x v="3"/>
    <s v="GH559"/>
    <n v="964"/>
  </r>
  <r>
    <n v="3"/>
    <x v="5"/>
    <s v="FP317"/>
    <n v="967"/>
  </r>
  <r>
    <n v="3"/>
    <x v="8"/>
    <s v="BM762"/>
    <n v="970"/>
  </r>
  <r>
    <n v="12"/>
    <x v="3"/>
    <s v="FJ667"/>
    <n v="982"/>
  </r>
  <r>
    <n v="7"/>
    <x v="14"/>
    <s v="FA471"/>
    <n v="989"/>
  </r>
  <r>
    <n v="10"/>
    <x v="6"/>
    <s v="OO730"/>
    <n v="999"/>
  </r>
  <r>
    <n v="2"/>
    <x v="5"/>
    <s v="NM466"/>
    <n v="1001"/>
  </r>
  <r>
    <n v="14"/>
    <x v="11"/>
    <s v="LN234"/>
    <n v="1015"/>
  </r>
  <r>
    <n v="9"/>
    <x v="2"/>
    <s v="NK798"/>
    <n v="1024"/>
  </r>
  <r>
    <n v="2"/>
    <x v="5"/>
    <s v="DH531"/>
    <n v="1026"/>
  </r>
  <r>
    <n v="11"/>
    <x v="12"/>
    <s v="IC460"/>
    <n v="1037"/>
  </r>
  <r>
    <n v="2"/>
    <x v="10"/>
    <s v="BA678"/>
    <n v="1039"/>
  </r>
  <r>
    <n v="14"/>
    <x v="12"/>
    <s v="GE131"/>
    <n v="1053"/>
  </r>
  <r>
    <n v="6"/>
    <x v="8"/>
    <s v="PA306"/>
    <n v="1059"/>
  </r>
  <r>
    <n v="5"/>
    <x v="5"/>
    <s v="EL879"/>
    <n v="1064"/>
  </r>
  <r>
    <n v="2"/>
    <x v="14"/>
    <s v="EL963"/>
    <n v="1066"/>
  </r>
  <r>
    <n v="10"/>
    <x v="9"/>
    <s v="NK460"/>
    <n v="1076"/>
  </r>
  <r>
    <n v="3"/>
    <x v="9"/>
    <s v="GM330"/>
    <n v="10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3"/>
    <n v="5"/>
    <s v="NN792"/>
    <n v="3"/>
    <x v="0"/>
  </r>
  <r>
    <n v="12"/>
    <n v="13"/>
    <s v="FO434"/>
    <n v="15"/>
    <x v="1"/>
  </r>
  <r>
    <n v="1"/>
    <n v="10"/>
    <s v="GN103"/>
    <n v="16"/>
    <x v="2"/>
  </r>
  <r>
    <n v="7"/>
    <n v="2"/>
    <s v="EA828"/>
    <n v="23"/>
    <x v="3"/>
  </r>
  <r>
    <n v="10"/>
    <n v="7"/>
    <s v="FN819"/>
    <n v="33"/>
    <x v="4"/>
  </r>
  <r>
    <n v="9"/>
    <n v="14"/>
    <s v="CI708"/>
    <n v="42"/>
    <x v="5"/>
  </r>
  <r>
    <n v="4"/>
    <n v="10"/>
    <s v="KP566"/>
    <n v="46"/>
    <x v="6"/>
  </r>
  <r>
    <n v="4"/>
    <n v="7"/>
    <s v="DB255"/>
    <n v="50"/>
    <x v="7"/>
  </r>
  <r>
    <n v="3"/>
    <n v="2"/>
    <s v="DE239"/>
    <n v="53"/>
    <x v="8"/>
  </r>
  <r>
    <n v="7"/>
    <n v="12"/>
    <s v="HL821"/>
    <n v="60"/>
    <x v="9"/>
  </r>
  <r>
    <n v="11"/>
    <n v="12"/>
    <s v="CG489"/>
    <n v="71"/>
    <x v="10"/>
  </r>
  <r>
    <n v="15"/>
    <n v="14"/>
    <s v="BD204"/>
    <n v="86"/>
    <x v="11"/>
  </r>
  <r>
    <n v="11"/>
    <n v="9"/>
    <s v="KJ360"/>
    <n v="97"/>
    <x v="12"/>
  </r>
  <r>
    <n v="3"/>
    <n v="6"/>
    <s v="BH265"/>
    <n v="100"/>
    <x v="13"/>
  </r>
  <r>
    <n v="1"/>
    <n v="7"/>
    <s v="KI293"/>
    <n v="101"/>
    <x v="14"/>
  </r>
  <r>
    <n v="11"/>
    <n v="7"/>
    <s v="EH963"/>
    <n v="112"/>
    <x v="15"/>
  </r>
  <r>
    <n v="2"/>
    <n v="2"/>
    <s v="DP909"/>
    <n v="114"/>
    <x v="16"/>
  </r>
  <r>
    <n v="9"/>
    <n v="10"/>
    <s v="MD193"/>
    <n v="123"/>
    <x v="17"/>
  </r>
  <r>
    <n v="2"/>
    <n v="13"/>
    <s v="CC204"/>
    <n v="125"/>
    <x v="18"/>
  </r>
  <r>
    <n v="13"/>
    <n v="14"/>
    <s v="IB453"/>
    <n v="138"/>
    <x v="19"/>
  </r>
  <r>
    <n v="10"/>
    <n v="15"/>
    <s v="NE867"/>
    <n v="148"/>
    <x v="20"/>
  </r>
  <r>
    <n v="6"/>
    <n v="9"/>
    <s v="HP605"/>
    <n v="154"/>
    <x v="21"/>
  </r>
  <r>
    <n v="5"/>
    <n v="6"/>
    <s v="BM696"/>
    <n v="159"/>
    <x v="22"/>
  </r>
  <r>
    <n v="13"/>
    <n v="13"/>
    <s v="NH320"/>
    <n v="172"/>
    <x v="23"/>
  </r>
  <r>
    <n v="11"/>
    <n v="1"/>
    <s v="LJ560"/>
    <n v="183"/>
    <x v="24"/>
  </r>
  <r>
    <n v="10"/>
    <n v="6"/>
    <s v="KE961"/>
    <n v="193"/>
    <x v="25"/>
  </r>
  <r>
    <n v="11"/>
    <n v="12"/>
    <s v="DA206"/>
    <n v="204"/>
    <x v="26"/>
  </r>
  <r>
    <n v="4"/>
    <n v="9"/>
    <s v="BF559"/>
    <n v="208"/>
    <x v="27"/>
  </r>
  <r>
    <n v="4"/>
    <n v="1"/>
    <s v="AE964"/>
    <n v="212"/>
    <x v="28"/>
  </r>
  <r>
    <n v="2"/>
    <n v="11"/>
    <s v="AK592"/>
    <n v="214"/>
    <x v="29"/>
  </r>
  <r>
    <n v="7"/>
    <n v="2"/>
    <s v="GH547"/>
    <n v="221"/>
    <x v="30"/>
  </r>
  <r>
    <n v="11"/>
    <n v="14"/>
    <s v="HE739"/>
    <n v="232"/>
    <x v="31"/>
  </r>
  <r>
    <n v="6"/>
    <n v="3"/>
    <s v="JP960"/>
    <n v="238"/>
    <x v="32"/>
  </r>
  <r>
    <n v="11"/>
    <n v="5"/>
    <s v="EL406"/>
    <n v="249"/>
    <x v="33"/>
  </r>
  <r>
    <n v="5"/>
    <n v="9"/>
    <s v="NO341"/>
    <n v="254"/>
    <x v="34"/>
  </r>
  <r>
    <n v="9"/>
    <n v="5"/>
    <s v="HA988"/>
    <n v="263"/>
    <x v="35"/>
  </r>
  <r>
    <n v="11"/>
    <n v="4"/>
    <s v="BD855"/>
    <n v="274"/>
    <x v="11"/>
  </r>
  <r>
    <n v="15"/>
    <n v="5"/>
    <s v="AC254"/>
    <n v="289"/>
    <x v="36"/>
  </r>
  <r>
    <n v="12"/>
    <n v="1"/>
    <s v="EB508"/>
    <n v="301"/>
    <x v="37"/>
  </r>
  <r>
    <n v="2"/>
    <n v="5"/>
    <s v="CJ207"/>
    <n v="303"/>
    <x v="38"/>
  </r>
  <r>
    <n v="11"/>
    <n v="11"/>
    <s v="MI932"/>
    <n v="314"/>
    <x v="39"/>
  </r>
  <r>
    <n v="2"/>
    <n v="3"/>
    <s v="KK643"/>
    <n v="316"/>
    <x v="40"/>
  </r>
  <r>
    <n v="6"/>
    <n v="13"/>
    <s v="MN131"/>
    <n v="322"/>
    <x v="41"/>
  </r>
  <r>
    <n v="4"/>
    <n v="11"/>
    <s v="GL291"/>
    <n v="326"/>
    <x v="42"/>
  </r>
  <r>
    <n v="7"/>
    <n v="10"/>
    <s v="DA512"/>
    <n v="333"/>
    <x v="26"/>
  </r>
  <r>
    <n v="8"/>
    <n v="6"/>
    <s v="MK572"/>
    <n v="341"/>
    <x v="43"/>
  </r>
  <r>
    <n v="3"/>
    <n v="14"/>
    <s v="NM404"/>
    <n v="344"/>
    <x v="44"/>
  </r>
  <r>
    <n v="7"/>
    <n v="13"/>
    <s v="JM414"/>
    <n v="351"/>
    <x v="45"/>
  </r>
  <r>
    <n v="15"/>
    <n v="11"/>
    <s v="BA749"/>
    <n v="366"/>
    <x v="46"/>
  </r>
  <r>
    <n v="11"/>
    <n v="8"/>
    <s v="DE678"/>
    <n v="377"/>
    <x v="8"/>
  </r>
  <r>
    <n v="6"/>
    <n v="10"/>
    <s v="AG504"/>
    <n v="383"/>
    <x v="47"/>
  </r>
  <r>
    <n v="3"/>
    <n v="12"/>
    <s v="FC803"/>
    <n v="386"/>
    <x v="48"/>
  </r>
  <r>
    <n v="13"/>
    <n v="11"/>
    <s v="DE822"/>
    <n v="399"/>
    <x v="8"/>
  </r>
  <r>
    <n v="15"/>
    <n v="12"/>
    <s v="PJ152"/>
    <n v="414"/>
    <x v="49"/>
  </r>
  <r>
    <n v="1"/>
    <n v="13"/>
    <s v="GK857"/>
    <n v="415"/>
    <x v="50"/>
  </r>
  <r>
    <n v="15"/>
    <n v="7"/>
    <s v="BO596"/>
    <n v="430"/>
    <x v="51"/>
  </r>
  <r>
    <n v="14"/>
    <n v="10"/>
    <s v="KK488"/>
    <n v="444"/>
    <x v="40"/>
  </r>
  <r>
    <n v="7"/>
    <n v="1"/>
    <s v="AI420"/>
    <n v="451"/>
    <x v="52"/>
  </r>
  <r>
    <n v="7"/>
    <n v="5"/>
    <s v="KJ759"/>
    <n v="458"/>
    <x v="12"/>
  </r>
  <r>
    <n v="6"/>
    <n v="1"/>
    <s v="DL542"/>
    <n v="464"/>
    <x v="53"/>
  </r>
  <r>
    <n v="3"/>
    <n v="12"/>
    <s v="JI840"/>
    <n v="467"/>
    <x v="54"/>
  </r>
  <r>
    <n v="15"/>
    <n v="14"/>
    <s v="KK476"/>
    <n v="482"/>
    <x v="40"/>
  </r>
  <r>
    <n v="3"/>
    <n v="9"/>
    <s v="HP302"/>
    <n v="485"/>
    <x v="21"/>
  </r>
  <r>
    <n v="8"/>
    <n v="11"/>
    <s v="FI172"/>
    <n v="493"/>
    <x v="55"/>
  </r>
  <r>
    <n v="5"/>
    <n v="15"/>
    <s v="NM428"/>
    <n v="498"/>
    <x v="44"/>
  </r>
  <r>
    <n v="2"/>
    <n v="4"/>
    <s v="PM455"/>
    <n v="500"/>
    <x v="56"/>
  </r>
  <r>
    <n v="14"/>
    <n v="9"/>
    <s v="JM637"/>
    <n v="514"/>
    <x v="45"/>
  </r>
  <r>
    <n v="7"/>
    <n v="7"/>
    <s v="PK319"/>
    <n v="521"/>
    <x v="57"/>
  </r>
  <r>
    <n v="14"/>
    <n v="6"/>
    <s v="PM491"/>
    <n v="535"/>
    <x v="56"/>
  </r>
  <r>
    <n v="11"/>
    <n v="12"/>
    <s v="BC831"/>
    <n v="546"/>
    <x v="58"/>
  </r>
  <r>
    <n v="2"/>
    <n v="4"/>
    <s v="OJ247"/>
    <n v="548"/>
    <x v="59"/>
  </r>
  <r>
    <n v="11"/>
    <n v="15"/>
    <s v="EH892"/>
    <n v="559"/>
    <x v="15"/>
  </r>
  <r>
    <n v="4"/>
    <n v="3"/>
    <s v="JN904"/>
    <n v="563"/>
    <x v="60"/>
  </r>
  <r>
    <n v="3"/>
    <n v="12"/>
    <s v="KI291"/>
    <n v="566"/>
    <x v="14"/>
  </r>
  <r>
    <n v="2"/>
    <n v="7"/>
    <s v="MF590"/>
    <n v="568"/>
    <x v="61"/>
  </r>
  <r>
    <n v="13"/>
    <n v="7"/>
    <s v="LN225"/>
    <n v="581"/>
    <x v="62"/>
  </r>
  <r>
    <n v="3"/>
    <n v="12"/>
    <s v="CN589"/>
    <n v="584"/>
    <x v="63"/>
  </r>
  <r>
    <n v="9"/>
    <n v="9"/>
    <s v="JM352"/>
    <n v="593"/>
    <x v="45"/>
  </r>
  <r>
    <n v="13"/>
    <n v="3"/>
    <s v="AA425"/>
    <n v="606"/>
    <x v="64"/>
  </r>
  <r>
    <n v="7"/>
    <n v="2"/>
    <s v="OI629"/>
    <n v="613"/>
    <x v="65"/>
  </r>
  <r>
    <n v="13"/>
    <n v="4"/>
    <s v="HA731"/>
    <n v="626"/>
    <x v="35"/>
  </r>
  <r>
    <n v="4"/>
    <n v="12"/>
    <s v="GA781"/>
    <n v="630"/>
    <x v="66"/>
  </r>
  <r>
    <n v="7"/>
    <n v="8"/>
    <s v="LM755"/>
    <n v="637"/>
    <x v="67"/>
  </r>
  <r>
    <n v="3"/>
    <n v="12"/>
    <s v="AE347"/>
    <n v="640"/>
    <x v="28"/>
  </r>
  <r>
    <n v="4"/>
    <n v="11"/>
    <s v="GF313"/>
    <n v="644"/>
    <x v="68"/>
  </r>
  <r>
    <n v="7"/>
    <n v="1"/>
    <s v="EF961"/>
    <n v="651"/>
    <x v="69"/>
  </r>
  <r>
    <n v="3"/>
    <n v="9"/>
    <s v="PO926"/>
    <n v="654"/>
    <x v="70"/>
  </r>
  <r>
    <n v="1"/>
    <n v="4"/>
    <s v="NH234"/>
    <n v="655"/>
    <x v="23"/>
  </r>
  <r>
    <n v="14"/>
    <n v="3"/>
    <s v="AG864"/>
    <n v="669"/>
    <x v="47"/>
  </r>
  <r>
    <n v="5"/>
    <n v="12"/>
    <s v="DM336"/>
    <n v="674"/>
    <x v="71"/>
  </r>
  <r>
    <n v="4"/>
    <n v="9"/>
    <s v="LM392"/>
    <n v="678"/>
    <x v="67"/>
  </r>
  <r>
    <n v="5"/>
    <n v="4"/>
    <s v="EH559"/>
    <n v="683"/>
    <x v="15"/>
  </r>
  <r>
    <n v="6"/>
    <n v="8"/>
    <s v="HC465"/>
    <n v="689"/>
    <x v="72"/>
  </r>
  <r>
    <n v="8"/>
    <n v="14"/>
    <s v="BL246"/>
    <n v="697"/>
    <x v="73"/>
  </r>
  <r>
    <n v="15"/>
    <n v="11"/>
    <s v="FG771"/>
    <n v="712"/>
    <x v="74"/>
  </r>
  <r>
    <n v="1"/>
    <n v="1"/>
    <s v="IC327"/>
    <n v="713"/>
    <x v="75"/>
  </r>
  <r>
    <n v="14"/>
    <n v="15"/>
    <s v="JK843"/>
    <n v="727"/>
    <x v="76"/>
  </r>
  <r>
    <n v="6"/>
    <n v="7"/>
    <s v="CL393"/>
    <n v="733"/>
    <x v="77"/>
  </r>
  <r>
    <n v="7"/>
    <n v="11"/>
    <s v="NP226"/>
    <n v="740"/>
    <x v="78"/>
  </r>
  <r>
    <n v="10"/>
    <n v="11"/>
    <s v="PI710"/>
    <n v="750"/>
    <x v="79"/>
  </r>
  <r>
    <n v="5"/>
    <n v="6"/>
    <s v="GA435"/>
    <n v="755"/>
    <x v="66"/>
  </r>
  <r>
    <n v="13"/>
    <n v="7"/>
    <s v="AH451"/>
    <n v="768"/>
    <x v="80"/>
  </r>
  <r>
    <n v="2"/>
    <n v="9"/>
    <s v="IJ379"/>
    <n v="770"/>
    <x v="81"/>
  </r>
  <r>
    <n v="9"/>
    <n v="11"/>
    <s v="CC791"/>
    <n v="779"/>
    <x v="18"/>
  </r>
  <r>
    <n v="8"/>
    <n v="3"/>
    <s v="AF135"/>
    <n v="787"/>
    <x v="82"/>
  </r>
  <r>
    <n v="1"/>
    <n v="6"/>
    <s v="MN872"/>
    <n v="788"/>
    <x v="41"/>
  </r>
  <r>
    <n v="10"/>
    <n v="9"/>
    <s v="LP599"/>
    <n v="798"/>
    <x v="83"/>
  </r>
  <r>
    <n v="2"/>
    <n v="11"/>
    <s v="OD829"/>
    <n v="800"/>
    <x v="84"/>
  </r>
  <r>
    <n v="6"/>
    <n v="12"/>
    <s v="KN305"/>
    <n v="806"/>
    <x v="85"/>
  </r>
  <r>
    <n v="2"/>
    <n v="14"/>
    <s v="AH528"/>
    <n v="808"/>
    <x v="80"/>
  </r>
  <r>
    <n v="4"/>
    <n v="2"/>
    <s v="CA524"/>
    <n v="812"/>
    <x v="86"/>
  </r>
  <r>
    <n v="9"/>
    <n v="8"/>
    <s v="EP925"/>
    <n v="821"/>
    <x v="87"/>
  </r>
  <r>
    <n v="2"/>
    <n v="4"/>
    <s v="EF263"/>
    <n v="823"/>
    <x v="69"/>
  </r>
  <r>
    <n v="11"/>
    <n v="11"/>
    <s v="AN413"/>
    <n v="834"/>
    <x v="88"/>
  </r>
  <r>
    <n v="8"/>
    <n v="1"/>
    <s v="LE288"/>
    <n v="842"/>
    <x v="89"/>
  </r>
  <r>
    <n v="13"/>
    <n v="9"/>
    <s v="LM661"/>
    <n v="855"/>
    <x v="67"/>
  </r>
  <r>
    <n v="7"/>
    <n v="13"/>
    <s v="CO649"/>
    <n v="862"/>
    <x v="90"/>
  </r>
  <r>
    <n v="7"/>
    <n v="11"/>
    <s v="GB981"/>
    <n v="869"/>
    <x v="91"/>
  </r>
  <r>
    <n v="9"/>
    <n v="11"/>
    <s v="HF358"/>
    <n v="878"/>
    <x v="92"/>
  </r>
  <r>
    <n v="6"/>
    <n v="1"/>
    <s v="LA734"/>
    <n v="884"/>
    <x v="93"/>
  </r>
  <r>
    <n v="14"/>
    <n v="6"/>
    <s v="LL684"/>
    <n v="898"/>
    <x v="94"/>
  </r>
  <r>
    <n v="14"/>
    <n v="10"/>
    <s v="EG251"/>
    <n v="912"/>
    <x v="95"/>
  </r>
  <r>
    <n v="7"/>
    <n v="7"/>
    <s v="NH488"/>
    <n v="919"/>
    <x v="23"/>
  </r>
  <r>
    <n v="11"/>
    <n v="1"/>
    <s v="LF545"/>
    <n v="930"/>
    <x v="96"/>
  </r>
  <r>
    <n v="11"/>
    <n v="3"/>
    <s v="GB137"/>
    <n v="941"/>
    <x v="91"/>
  </r>
  <r>
    <n v="11"/>
    <n v="2"/>
    <s v="PB847"/>
    <n v="952"/>
    <x v="97"/>
  </r>
  <r>
    <n v="12"/>
    <n v="2"/>
    <s v="GH559"/>
    <n v="964"/>
    <x v="30"/>
  </r>
  <r>
    <n v="3"/>
    <n v="14"/>
    <s v="FP317"/>
    <n v="967"/>
    <x v="98"/>
  </r>
  <r>
    <n v="3"/>
    <n v="6"/>
    <s v="BM762"/>
    <n v="970"/>
    <x v="22"/>
  </r>
  <r>
    <n v="12"/>
    <n v="2"/>
    <s v="FJ667"/>
    <n v="982"/>
    <x v="99"/>
  </r>
  <r>
    <n v="7"/>
    <n v="8"/>
    <s v="FA471"/>
    <n v="989"/>
    <x v="100"/>
  </r>
  <r>
    <n v="10"/>
    <n v="12"/>
    <s v="OO730"/>
    <n v="999"/>
    <x v="101"/>
  </r>
  <r>
    <n v="2"/>
    <n v="14"/>
    <s v="NM466"/>
    <n v="1001"/>
    <x v="44"/>
  </r>
  <r>
    <n v="14"/>
    <n v="11"/>
    <s v="LN234"/>
    <n v="1015"/>
    <x v="62"/>
  </r>
  <r>
    <n v="9"/>
    <n v="10"/>
    <s v="NK798"/>
    <n v="1024"/>
    <x v="102"/>
  </r>
  <r>
    <n v="2"/>
    <n v="14"/>
    <s v="DH531"/>
    <n v="1026"/>
    <x v="103"/>
  </r>
  <r>
    <n v="11"/>
    <n v="3"/>
    <s v="IC460"/>
    <n v="1037"/>
    <x v="75"/>
  </r>
  <r>
    <n v="2"/>
    <n v="1"/>
    <s v="BA678"/>
    <n v="1039"/>
    <x v="46"/>
  </r>
  <r>
    <n v="14"/>
    <n v="3"/>
    <s v="GE131"/>
    <n v="1053"/>
    <x v="104"/>
  </r>
  <r>
    <n v="6"/>
    <n v="6"/>
    <s v="PA306"/>
    <n v="1059"/>
    <x v="105"/>
  </r>
  <r>
    <n v="5"/>
    <n v="14"/>
    <s v="EL879"/>
    <n v="1064"/>
    <x v="33"/>
  </r>
  <r>
    <n v="2"/>
    <n v="8"/>
    <s v="EL963"/>
    <n v="1066"/>
    <x v="33"/>
  </r>
  <r>
    <n v="10"/>
    <n v="15"/>
    <s v="NK460"/>
    <n v="1076"/>
    <x v="102"/>
  </r>
  <r>
    <n v="3"/>
    <n v="15"/>
    <s v="GM330"/>
    <n v="1079"/>
    <x v="10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m/>
    <m/>
    <m/>
    <m/>
    <d v="1899-12-30T06:00:00"/>
    <m/>
    <n v="0"/>
    <x v="0"/>
  </r>
  <r>
    <n v="3"/>
    <n v="5"/>
    <s v="NN792"/>
    <d v="1899-12-30T00:03:00"/>
    <d v="1899-12-30T06:03:00"/>
    <d v="1899-12-30T00:01:00"/>
    <n v="1"/>
    <x v="1"/>
  </r>
  <r>
    <n v="12"/>
    <n v="13"/>
    <s v="FO434"/>
    <d v="1899-12-30T00:15:00"/>
    <d v="1899-12-30T06:15:00"/>
    <m/>
    <n v="2"/>
    <x v="1"/>
  </r>
  <r>
    <n v="1"/>
    <n v="10"/>
    <s v="GN103"/>
    <d v="1899-12-30T00:16:00"/>
    <d v="1899-12-30T06:16:00"/>
    <m/>
    <n v="3"/>
    <x v="1"/>
  </r>
  <r>
    <n v="7"/>
    <n v="2"/>
    <s v="EA828"/>
    <d v="1899-12-30T00:23:00"/>
    <d v="1899-12-30T06:23:00"/>
    <m/>
    <n v="4"/>
    <x v="1"/>
  </r>
  <r>
    <n v="10"/>
    <n v="7"/>
    <s v="FN819"/>
    <d v="1899-12-30T00:33:00"/>
    <d v="1899-12-30T06:33:00"/>
    <m/>
    <n v="5"/>
    <x v="1"/>
  </r>
  <r>
    <n v="9"/>
    <n v="14"/>
    <s v="CI708"/>
    <d v="1899-12-30T00:42:00"/>
    <d v="1899-12-30T06:42:00"/>
    <m/>
    <n v="6"/>
    <x v="1"/>
  </r>
  <r>
    <n v="4"/>
    <n v="10"/>
    <s v="KP566"/>
    <d v="1899-12-30T00:46:00"/>
    <d v="1899-12-30T06:46:00"/>
    <m/>
    <n v="7"/>
    <x v="1"/>
  </r>
  <r>
    <n v="4"/>
    <n v="7"/>
    <s v="DB255"/>
    <d v="1899-12-30T00:50:00"/>
    <d v="1899-12-30T06:50:00"/>
    <m/>
    <n v="8"/>
    <x v="1"/>
  </r>
  <r>
    <n v="3"/>
    <n v="2"/>
    <s v="DE239"/>
    <d v="1899-12-30T00:53:00"/>
    <d v="1899-12-30T06:53:00"/>
    <m/>
    <n v="9"/>
    <x v="1"/>
  </r>
  <r>
    <n v="7"/>
    <n v="12"/>
    <s v="HL821"/>
    <d v="1899-12-30T01:00:00"/>
    <d v="1899-12-30T07:00:00"/>
    <m/>
    <n v="10"/>
    <x v="2"/>
  </r>
  <r>
    <n v="11"/>
    <n v="12"/>
    <s v="CG489"/>
    <d v="1899-12-30T01:11:00"/>
    <d v="1899-12-30T07:11:00"/>
    <m/>
    <n v="11"/>
    <x v="2"/>
  </r>
  <r>
    <n v="15"/>
    <n v="14"/>
    <s v="BD204"/>
    <d v="1899-12-30T01:26:00"/>
    <d v="1899-12-30T07:26:00"/>
    <m/>
    <n v="12"/>
    <x v="2"/>
  </r>
  <r>
    <n v="11"/>
    <n v="9"/>
    <s v="KJ360"/>
    <d v="1899-12-30T01:37:00"/>
    <d v="1899-12-30T07:37:00"/>
    <m/>
    <n v="13"/>
    <x v="2"/>
  </r>
  <r>
    <n v="3"/>
    <n v="6"/>
    <s v="BH265"/>
    <d v="1899-12-30T01:40:00"/>
    <d v="1899-12-30T07:40:00"/>
    <m/>
    <n v="14"/>
    <x v="2"/>
  </r>
  <r>
    <n v="1"/>
    <n v="7"/>
    <s v="KI293"/>
    <d v="1899-12-30T01:41:00"/>
    <d v="1899-12-30T07:41:00"/>
    <m/>
    <n v="15"/>
    <x v="2"/>
  </r>
  <r>
    <n v="11"/>
    <n v="7"/>
    <s v="EH963"/>
    <d v="1899-12-30T01:52:00"/>
    <d v="1899-12-30T07:52:00"/>
    <m/>
    <n v="16"/>
    <x v="2"/>
  </r>
  <r>
    <n v="2"/>
    <n v="2"/>
    <s v="DP909"/>
    <d v="1899-12-30T01:54:00"/>
    <d v="1899-12-30T07:54:00"/>
    <m/>
    <n v="17"/>
    <x v="2"/>
  </r>
  <r>
    <n v="9"/>
    <n v="10"/>
    <s v="MD193"/>
    <d v="1899-12-30T02:03:00"/>
    <d v="1899-12-30T08:03:00"/>
    <m/>
    <n v="18"/>
    <x v="3"/>
  </r>
  <r>
    <n v="2"/>
    <n v="13"/>
    <s v="CC204"/>
    <d v="1899-12-30T02:05:00"/>
    <d v="1899-12-30T08:05:00"/>
    <m/>
    <n v="19"/>
    <x v="3"/>
  </r>
  <r>
    <n v="13"/>
    <n v="14"/>
    <s v="IB453"/>
    <d v="1899-12-30T02:18:00"/>
    <d v="1899-12-30T08:18:00"/>
    <m/>
    <n v="20"/>
    <x v="3"/>
  </r>
  <r>
    <n v="10"/>
    <n v="15"/>
    <s v="NE867"/>
    <d v="1899-12-30T02:28:00"/>
    <d v="1899-12-30T08:28:00"/>
    <m/>
    <n v="21"/>
    <x v="3"/>
  </r>
  <r>
    <n v="6"/>
    <n v="9"/>
    <s v="HP605"/>
    <d v="1899-12-30T02:34:00"/>
    <d v="1899-12-30T08:34:00"/>
    <m/>
    <n v="22"/>
    <x v="3"/>
  </r>
  <r>
    <n v="5"/>
    <n v="6"/>
    <s v="BM696"/>
    <d v="1899-12-30T02:39:00"/>
    <d v="1899-12-30T08:39:00"/>
    <m/>
    <n v="23"/>
    <x v="3"/>
  </r>
  <r>
    <n v="13"/>
    <n v="13"/>
    <s v="NH320"/>
    <d v="1899-12-30T02:52:00"/>
    <d v="1899-12-30T08:52:00"/>
    <m/>
    <n v="24"/>
    <x v="3"/>
  </r>
  <r>
    <n v="11"/>
    <n v="1"/>
    <s v="LJ560"/>
    <d v="1899-12-30T03:03:00"/>
    <d v="1899-12-30T09:03:00"/>
    <m/>
    <n v="25"/>
    <x v="4"/>
  </r>
  <r>
    <n v="10"/>
    <n v="6"/>
    <s v="KE961"/>
    <d v="1899-12-30T03:13:00"/>
    <d v="1899-12-30T09:13:00"/>
    <m/>
    <n v="26"/>
    <x v="4"/>
  </r>
  <r>
    <n v="11"/>
    <n v="12"/>
    <s v="DA206"/>
    <d v="1899-12-30T03:24:00"/>
    <d v="1899-12-30T09:24:00"/>
    <m/>
    <n v="27"/>
    <x v="4"/>
  </r>
  <r>
    <n v="4"/>
    <n v="9"/>
    <s v="BF559"/>
    <d v="1899-12-30T03:28:00"/>
    <d v="1899-12-30T09:28:00"/>
    <m/>
    <n v="28"/>
    <x v="4"/>
  </r>
  <r>
    <n v="4"/>
    <n v="1"/>
    <s v="AE964"/>
    <d v="1899-12-30T03:32:00"/>
    <d v="1899-12-30T09:32:00"/>
    <m/>
    <n v="29"/>
    <x v="4"/>
  </r>
  <r>
    <n v="2"/>
    <n v="11"/>
    <s v="AK592"/>
    <d v="1899-12-30T03:34:00"/>
    <d v="1899-12-30T09:34:00"/>
    <m/>
    <n v="30"/>
    <x v="4"/>
  </r>
  <r>
    <n v="7"/>
    <n v="2"/>
    <s v="GH547"/>
    <d v="1899-12-30T03:41:00"/>
    <d v="1899-12-30T09:41:00"/>
    <m/>
    <n v="31"/>
    <x v="4"/>
  </r>
  <r>
    <n v="11"/>
    <n v="14"/>
    <s v="HE739"/>
    <d v="1899-12-30T03:52:00"/>
    <d v="1899-12-30T09:52:00"/>
    <m/>
    <n v="32"/>
    <x v="4"/>
  </r>
  <r>
    <n v="6"/>
    <n v="3"/>
    <s v="JP960"/>
    <d v="1899-12-30T03:58:00"/>
    <d v="1899-12-30T09:58:00"/>
    <m/>
    <n v="33"/>
    <x v="4"/>
  </r>
  <r>
    <n v="11"/>
    <n v="5"/>
    <s v="EL406"/>
    <d v="1899-12-30T04:09:00"/>
    <d v="1899-12-30T10:09:00"/>
    <m/>
    <n v="34"/>
    <x v="5"/>
  </r>
  <r>
    <n v="5"/>
    <n v="9"/>
    <s v="NO341"/>
    <d v="1899-12-30T04:14:00"/>
    <d v="1899-12-30T10:14:00"/>
    <m/>
    <n v="35"/>
    <x v="5"/>
  </r>
  <r>
    <n v="9"/>
    <n v="5"/>
    <s v="HA988"/>
    <d v="1899-12-30T04:23:00"/>
    <d v="1899-12-30T10:23:00"/>
    <m/>
    <n v="36"/>
    <x v="5"/>
  </r>
  <r>
    <n v="11"/>
    <n v="4"/>
    <s v="BD855"/>
    <d v="1899-12-30T04:34:00"/>
    <d v="1899-12-30T10:34:00"/>
    <m/>
    <n v="37"/>
    <x v="5"/>
  </r>
  <r>
    <n v="15"/>
    <n v="5"/>
    <s v="AC254"/>
    <d v="1899-12-30T04:49:00"/>
    <d v="1899-12-30T10:49:00"/>
    <m/>
    <n v="38"/>
    <x v="5"/>
  </r>
  <r>
    <n v="12"/>
    <n v="1"/>
    <s v="EB508"/>
    <d v="1899-12-30T05:01:00"/>
    <d v="1899-12-30T11:01:00"/>
    <m/>
    <n v="39"/>
    <x v="6"/>
  </r>
  <r>
    <n v="2"/>
    <n v="5"/>
    <s v="CJ207"/>
    <d v="1899-12-30T05:03:00"/>
    <d v="1899-12-30T11:03:00"/>
    <m/>
    <n v="40"/>
    <x v="6"/>
  </r>
  <r>
    <n v="11"/>
    <n v="11"/>
    <s v="MI932"/>
    <d v="1899-12-30T05:14:00"/>
    <d v="1899-12-30T11:14:00"/>
    <m/>
    <n v="41"/>
    <x v="6"/>
  </r>
  <r>
    <n v="2"/>
    <n v="3"/>
    <s v="KK643"/>
    <d v="1899-12-30T05:16:00"/>
    <d v="1899-12-30T11:16:00"/>
    <m/>
    <n v="42"/>
    <x v="6"/>
  </r>
  <r>
    <n v="6"/>
    <n v="13"/>
    <s v="MN131"/>
    <d v="1899-12-30T05:22:00"/>
    <d v="1899-12-30T11:22:00"/>
    <m/>
    <n v="43"/>
    <x v="6"/>
  </r>
  <r>
    <n v="4"/>
    <n v="11"/>
    <s v="GL291"/>
    <d v="1899-12-30T05:26:00"/>
    <d v="1899-12-30T11:26:00"/>
    <m/>
    <n v="44"/>
    <x v="6"/>
  </r>
  <r>
    <n v="7"/>
    <n v="10"/>
    <s v="DA512"/>
    <d v="1899-12-30T05:33:00"/>
    <d v="1899-12-30T11:33:00"/>
    <m/>
    <n v="45"/>
    <x v="6"/>
  </r>
  <r>
    <n v="8"/>
    <n v="6"/>
    <s v="MK572"/>
    <d v="1899-12-30T05:41:00"/>
    <d v="1899-12-30T11:41:00"/>
    <m/>
    <n v="46"/>
    <x v="6"/>
  </r>
  <r>
    <n v="3"/>
    <n v="14"/>
    <s v="NM404"/>
    <d v="1899-12-30T05:44:00"/>
    <d v="1899-12-30T11:44:00"/>
    <m/>
    <n v="47"/>
    <x v="6"/>
  </r>
  <r>
    <n v="7"/>
    <n v="13"/>
    <s v="JM414"/>
    <d v="1899-12-30T05:51:00"/>
    <d v="1899-12-30T11:51:00"/>
    <m/>
    <n v="48"/>
    <x v="6"/>
  </r>
  <r>
    <n v="15"/>
    <n v="11"/>
    <s v="BA749"/>
    <d v="1899-12-30T06:06:00"/>
    <d v="1899-12-30T12:06:00"/>
    <m/>
    <n v="49"/>
    <x v="7"/>
  </r>
  <r>
    <n v="11"/>
    <n v="8"/>
    <s v="DE678"/>
    <d v="1899-12-30T06:17:00"/>
    <d v="1899-12-30T12:17:00"/>
    <m/>
    <n v="50"/>
    <x v="7"/>
  </r>
  <r>
    <n v="6"/>
    <n v="10"/>
    <s v="AG504"/>
    <d v="1899-12-30T06:23:00"/>
    <d v="1899-12-30T12:23:00"/>
    <m/>
    <n v="51"/>
    <x v="7"/>
  </r>
  <r>
    <n v="3"/>
    <n v="12"/>
    <s v="FC803"/>
    <d v="1899-12-30T06:26:00"/>
    <d v="1899-12-30T12:26:00"/>
    <m/>
    <n v="52"/>
    <x v="7"/>
  </r>
  <r>
    <n v="13"/>
    <n v="11"/>
    <s v="DE822"/>
    <d v="1899-12-30T06:39:00"/>
    <d v="1899-12-30T12:39:00"/>
    <m/>
    <n v="53"/>
    <x v="7"/>
  </r>
  <r>
    <n v="15"/>
    <n v="12"/>
    <s v="PJ152"/>
    <d v="1899-12-30T06:54:00"/>
    <d v="1899-12-30T12:54:00"/>
    <m/>
    <n v="54"/>
    <x v="7"/>
  </r>
  <r>
    <n v="1"/>
    <n v="13"/>
    <s v="GK857"/>
    <d v="1899-12-30T06:55:00"/>
    <d v="1899-12-30T12:55:00"/>
    <m/>
    <n v="55"/>
    <x v="7"/>
  </r>
  <r>
    <n v="15"/>
    <n v="7"/>
    <s v="BO596"/>
    <d v="1899-12-30T07:10:00"/>
    <d v="1899-12-30T13:10:00"/>
    <m/>
    <n v="56"/>
    <x v="8"/>
  </r>
  <r>
    <n v="14"/>
    <n v="10"/>
    <s v="KK488"/>
    <d v="1899-12-30T07:24:00"/>
    <d v="1899-12-30T13:24:00"/>
    <m/>
    <n v="57"/>
    <x v="8"/>
  </r>
  <r>
    <n v="7"/>
    <n v="1"/>
    <s v="AI420"/>
    <d v="1899-12-30T07:31:00"/>
    <d v="1899-12-30T13:31:00"/>
    <m/>
    <n v="58"/>
    <x v="8"/>
  </r>
  <r>
    <n v="7"/>
    <n v="5"/>
    <s v="KJ759"/>
    <d v="1899-12-30T07:38:00"/>
    <d v="1899-12-30T13:38:00"/>
    <m/>
    <n v="59"/>
    <x v="8"/>
  </r>
  <r>
    <n v="6"/>
    <n v="1"/>
    <s v="DL542"/>
    <d v="1899-12-30T07:44:00"/>
    <d v="1899-12-30T13:44:00"/>
    <m/>
    <n v="60"/>
    <x v="8"/>
  </r>
  <r>
    <n v="3"/>
    <n v="12"/>
    <s v="JI840"/>
    <d v="1899-12-30T07:47:00"/>
    <d v="1899-12-30T13:47:00"/>
    <m/>
    <n v="61"/>
    <x v="8"/>
  </r>
  <r>
    <n v="15"/>
    <n v="14"/>
    <s v="KK476"/>
    <d v="1899-12-30T08:02:00"/>
    <d v="1899-12-30T14:02:00"/>
    <m/>
    <n v="62"/>
    <x v="9"/>
  </r>
  <r>
    <n v="3"/>
    <n v="9"/>
    <s v="HP302"/>
    <d v="1899-12-30T08:05:00"/>
    <d v="1899-12-30T14:05:00"/>
    <m/>
    <n v="63"/>
    <x v="9"/>
  </r>
  <r>
    <n v="8"/>
    <n v="11"/>
    <s v="FI172"/>
    <d v="1899-12-30T08:13:00"/>
    <d v="1899-12-30T14:13:00"/>
    <m/>
    <n v="64"/>
    <x v="9"/>
  </r>
  <r>
    <n v="5"/>
    <n v="15"/>
    <s v="NM428"/>
    <d v="1899-12-30T08:18:00"/>
    <d v="1899-12-30T14:18:00"/>
    <m/>
    <n v="65"/>
    <x v="9"/>
  </r>
  <r>
    <n v="2"/>
    <n v="4"/>
    <s v="PM455"/>
    <d v="1899-12-30T08:20:00"/>
    <d v="1899-12-30T14:20:00"/>
    <m/>
    <n v="66"/>
    <x v="9"/>
  </r>
  <r>
    <n v="14"/>
    <n v="9"/>
    <s v="JM637"/>
    <d v="1899-12-30T08:34:00"/>
    <d v="1899-12-30T14:34:00"/>
    <m/>
    <n v="67"/>
    <x v="9"/>
  </r>
  <r>
    <n v="7"/>
    <n v="7"/>
    <s v="PK319"/>
    <d v="1899-12-30T08:41:00"/>
    <d v="1899-12-30T14:41:00"/>
    <m/>
    <n v="68"/>
    <x v="9"/>
  </r>
  <r>
    <n v="14"/>
    <n v="6"/>
    <s v="PM491"/>
    <d v="1899-12-30T08:55:00"/>
    <d v="1899-12-30T14:55:00"/>
    <m/>
    <n v="69"/>
    <x v="9"/>
  </r>
  <r>
    <n v="11"/>
    <n v="12"/>
    <s v="BC831"/>
    <d v="1899-12-30T09:06:00"/>
    <d v="1899-12-30T15:06:00"/>
    <m/>
    <n v="70"/>
    <x v="10"/>
  </r>
  <r>
    <n v="2"/>
    <n v="4"/>
    <s v="OJ247"/>
    <d v="1899-12-30T09:08:00"/>
    <d v="1899-12-30T15:08:00"/>
    <m/>
    <n v="71"/>
    <x v="10"/>
  </r>
  <r>
    <n v="11"/>
    <n v="15"/>
    <s v="EH892"/>
    <d v="1899-12-30T09:19:00"/>
    <d v="1899-12-30T15:19:00"/>
    <m/>
    <n v="72"/>
    <x v="10"/>
  </r>
  <r>
    <n v="4"/>
    <n v="3"/>
    <s v="JN904"/>
    <d v="1899-12-30T09:23:00"/>
    <d v="1899-12-30T15:23:00"/>
    <m/>
    <n v="73"/>
    <x v="10"/>
  </r>
  <r>
    <n v="3"/>
    <n v="12"/>
    <s v="KI291"/>
    <d v="1899-12-30T09:26:00"/>
    <d v="1899-12-30T15:26:00"/>
    <m/>
    <n v="74"/>
    <x v="10"/>
  </r>
  <r>
    <n v="2"/>
    <n v="7"/>
    <s v="MF590"/>
    <d v="1899-12-30T09:28:00"/>
    <d v="1899-12-30T15:28:00"/>
    <m/>
    <n v="75"/>
    <x v="10"/>
  </r>
  <r>
    <n v="13"/>
    <n v="7"/>
    <s v="LN225"/>
    <d v="1899-12-30T09:41:00"/>
    <d v="1899-12-30T15:41:00"/>
    <m/>
    <n v="76"/>
    <x v="10"/>
  </r>
  <r>
    <n v="3"/>
    <n v="12"/>
    <s v="CN589"/>
    <d v="1899-12-30T09:44:00"/>
    <d v="1899-12-30T15:44:00"/>
    <m/>
    <n v="77"/>
    <x v="10"/>
  </r>
  <r>
    <n v="9"/>
    <n v="9"/>
    <s v="JM352"/>
    <d v="1899-12-30T09:53:00"/>
    <d v="1899-12-30T15:53:00"/>
    <m/>
    <n v="78"/>
    <x v="10"/>
  </r>
  <r>
    <n v="13"/>
    <n v="3"/>
    <s v="AA425"/>
    <d v="1899-12-30T10:06:00"/>
    <d v="1899-12-30T16:06:00"/>
    <m/>
    <n v="79"/>
    <x v="11"/>
  </r>
  <r>
    <n v="7"/>
    <n v="2"/>
    <s v="OI629"/>
    <d v="1899-12-30T10:13:00"/>
    <d v="1899-12-30T16:13:00"/>
    <m/>
    <n v="80"/>
    <x v="11"/>
  </r>
  <r>
    <n v="13"/>
    <n v="4"/>
    <s v="HA731"/>
    <d v="1899-12-30T10:26:00"/>
    <d v="1899-12-30T16:26:00"/>
    <m/>
    <n v="81"/>
    <x v="11"/>
  </r>
  <r>
    <n v="4"/>
    <n v="12"/>
    <s v="GA781"/>
    <d v="1899-12-30T10:30:00"/>
    <d v="1899-12-30T16:30:00"/>
    <m/>
    <n v="82"/>
    <x v="11"/>
  </r>
  <r>
    <n v="7"/>
    <n v="8"/>
    <s v="LM755"/>
    <d v="1899-12-30T10:37:00"/>
    <d v="1899-12-30T16:37:00"/>
    <m/>
    <n v="83"/>
    <x v="11"/>
  </r>
  <r>
    <n v="3"/>
    <n v="12"/>
    <s v="AE347"/>
    <d v="1899-12-30T10:40:00"/>
    <d v="1899-12-30T16:40:00"/>
    <m/>
    <n v="84"/>
    <x v="11"/>
  </r>
  <r>
    <n v="4"/>
    <n v="11"/>
    <s v="GF313"/>
    <d v="1899-12-30T10:44:00"/>
    <d v="1899-12-30T16:44:00"/>
    <m/>
    <n v="85"/>
    <x v="11"/>
  </r>
  <r>
    <n v="7"/>
    <n v="1"/>
    <s v="EF961"/>
    <d v="1899-12-30T10:51:00"/>
    <d v="1899-12-30T16:51:00"/>
    <m/>
    <n v="86"/>
    <x v="11"/>
  </r>
  <r>
    <n v="3"/>
    <n v="9"/>
    <s v="PO926"/>
    <d v="1899-12-30T10:54:00"/>
    <d v="1899-12-30T16:54:00"/>
    <m/>
    <n v="87"/>
    <x v="11"/>
  </r>
  <r>
    <n v="1"/>
    <n v="4"/>
    <s v="NH234"/>
    <d v="1899-12-30T10:55:00"/>
    <d v="1899-12-30T16:55:00"/>
    <m/>
    <n v="88"/>
    <x v="11"/>
  </r>
  <r>
    <n v="14"/>
    <n v="3"/>
    <s v="AG864"/>
    <d v="1899-12-30T11:09:00"/>
    <d v="1899-12-30T17:09:00"/>
    <m/>
    <n v="89"/>
    <x v="12"/>
  </r>
  <r>
    <n v="5"/>
    <n v="12"/>
    <s v="DM336"/>
    <d v="1899-12-30T11:14:00"/>
    <d v="1899-12-30T17:14:00"/>
    <m/>
    <n v="90"/>
    <x v="12"/>
  </r>
  <r>
    <n v="4"/>
    <n v="9"/>
    <s v="LM392"/>
    <d v="1899-12-30T11:18:00"/>
    <d v="1899-12-30T17:18:00"/>
    <m/>
    <n v="91"/>
    <x v="12"/>
  </r>
  <r>
    <n v="5"/>
    <n v="4"/>
    <s v="EH559"/>
    <d v="1899-12-30T11:23:00"/>
    <d v="1899-12-30T17:23:00"/>
    <m/>
    <n v="92"/>
    <x v="12"/>
  </r>
  <r>
    <n v="6"/>
    <n v="8"/>
    <s v="HC465"/>
    <d v="1899-12-30T11:29:00"/>
    <d v="1899-12-30T17:29:00"/>
    <m/>
    <n v="93"/>
    <x v="12"/>
  </r>
  <r>
    <n v="8"/>
    <n v="14"/>
    <s v="BL246"/>
    <d v="1899-12-30T11:37:00"/>
    <d v="1899-12-30T17:37:00"/>
    <m/>
    <n v="94"/>
    <x v="12"/>
  </r>
  <r>
    <n v="15"/>
    <n v="11"/>
    <s v="FG771"/>
    <d v="1899-12-30T11:52:00"/>
    <d v="1899-12-30T17:52:00"/>
    <m/>
    <n v="95"/>
    <x v="12"/>
  </r>
  <r>
    <n v="1"/>
    <n v="1"/>
    <s v="IC327"/>
    <d v="1899-12-30T11:53:00"/>
    <d v="1899-12-30T17:53:00"/>
    <m/>
    <n v="96"/>
    <x v="12"/>
  </r>
  <r>
    <n v="14"/>
    <n v="15"/>
    <s v="JK843"/>
    <d v="1899-12-30T12:07:00"/>
    <d v="1899-12-30T18:07:00"/>
    <m/>
    <n v="97"/>
    <x v="13"/>
  </r>
  <r>
    <n v="6"/>
    <n v="7"/>
    <s v="CL393"/>
    <d v="1899-12-30T12:13:00"/>
    <d v="1899-12-30T18:13:00"/>
    <m/>
    <n v="98"/>
    <x v="13"/>
  </r>
  <r>
    <n v="7"/>
    <n v="11"/>
    <s v="NP226"/>
    <d v="1899-12-30T12:20:00"/>
    <d v="1899-12-30T18:20:00"/>
    <m/>
    <n v="99"/>
    <x v="13"/>
  </r>
  <r>
    <n v="10"/>
    <n v="11"/>
    <s v="PI710"/>
    <d v="1899-12-30T12:30:00"/>
    <d v="1899-12-30T18:30:00"/>
    <m/>
    <n v="100"/>
    <x v="13"/>
  </r>
  <r>
    <n v="5"/>
    <n v="6"/>
    <s v="GA435"/>
    <d v="1899-12-30T12:35:00"/>
    <d v="1899-12-30T18:35:00"/>
    <m/>
    <n v="101"/>
    <x v="13"/>
  </r>
  <r>
    <n v="13"/>
    <n v="7"/>
    <s v="AH451"/>
    <d v="1899-12-30T12:48:00"/>
    <d v="1899-12-30T18:48:00"/>
    <m/>
    <n v="102"/>
    <x v="13"/>
  </r>
  <r>
    <n v="2"/>
    <n v="9"/>
    <s v="IJ379"/>
    <d v="1899-12-30T12:50:00"/>
    <d v="1899-12-30T18:50:00"/>
    <m/>
    <n v="103"/>
    <x v="13"/>
  </r>
  <r>
    <n v="9"/>
    <n v="11"/>
    <s v="CC791"/>
    <d v="1899-12-30T12:59:00"/>
    <d v="1899-12-30T18:59:00"/>
    <m/>
    <n v="104"/>
    <x v="13"/>
  </r>
  <r>
    <n v="8"/>
    <n v="3"/>
    <s v="AF135"/>
    <d v="1899-12-30T13:07:00"/>
    <d v="1899-12-30T19:07:00"/>
    <m/>
    <n v="105"/>
    <x v="14"/>
  </r>
  <r>
    <n v="1"/>
    <n v="6"/>
    <s v="MN872"/>
    <d v="1899-12-30T13:08:00"/>
    <d v="1899-12-30T19:08:00"/>
    <m/>
    <n v="106"/>
    <x v="14"/>
  </r>
  <r>
    <n v="10"/>
    <n v="9"/>
    <s v="LP599"/>
    <d v="1899-12-30T13:18:00"/>
    <d v="1899-12-30T19:18:00"/>
    <m/>
    <n v="107"/>
    <x v="14"/>
  </r>
  <r>
    <n v="2"/>
    <n v="11"/>
    <s v="OD829"/>
    <d v="1899-12-30T13:20:00"/>
    <d v="1899-12-30T19:20:00"/>
    <m/>
    <n v="108"/>
    <x v="14"/>
  </r>
  <r>
    <n v="6"/>
    <n v="12"/>
    <s v="KN305"/>
    <d v="1899-12-30T13:26:00"/>
    <d v="1899-12-30T19:26:00"/>
    <m/>
    <n v="109"/>
    <x v="14"/>
  </r>
  <r>
    <n v="2"/>
    <n v="14"/>
    <s v="AH528"/>
    <d v="1899-12-30T13:28:00"/>
    <d v="1899-12-30T19:28:00"/>
    <m/>
    <n v="110"/>
    <x v="14"/>
  </r>
  <r>
    <n v="4"/>
    <n v="2"/>
    <s v="CA524"/>
    <d v="1899-12-30T13:32:00"/>
    <d v="1899-12-30T19:32:00"/>
    <m/>
    <n v="111"/>
    <x v="14"/>
  </r>
  <r>
    <n v="9"/>
    <n v="8"/>
    <s v="EP925"/>
    <d v="1899-12-30T13:41:00"/>
    <d v="1899-12-30T19:41:00"/>
    <m/>
    <n v="112"/>
    <x v="14"/>
  </r>
  <r>
    <n v="2"/>
    <n v="4"/>
    <s v="EF263"/>
    <d v="1899-12-30T13:43:00"/>
    <d v="1899-12-30T19:43:00"/>
    <m/>
    <n v="113"/>
    <x v="14"/>
  </r>
  <r>
    <n v="11"/>
    <n v="11"/>
    <s v="AN413"/>
    <d v="1899-12-30T13:54:00"/>
    <d v="1899-12-30T19:54:00"/>
    <m/>
    <n v="114"/>
    <x v="14"/>
  </r>
  <r>
    <n v="8"/>
    <n v="1"/>
    <s v="LE288"/>
    <d v="1899-12-30T14:02:00"/>
    <d v="1899-12-30T20:02:00"/>
    <m/>
    <n v="115"/>
    <x v="15"/>
  </r>
  <r>
    <n v="13"/>
    <n v="9"/>
    <s v="LM661"/>
    <d v="1899-12-30T14:15:00"/>
    <d v="1899-12-30T20:15:00"/>
    <m/>
    <n v="116"/>
    <x v="15"/>
  </r>
  <r>
    <n v="7"/>
    <n v="13"/>
    <s v="CO649"/>
    <d v="1899-12-30T14:22:00"/>
    <d v="1899-12-30T20:22:00"/>
    <m/>
    <n v="117"/>
    <x v="15"/>
  </r>
  <r>
    <n v="7"/>
    <n v="11"/>
    <s v="GB981"/>
    <d v="1899-12-30T14:29:00"/>
    <d v="1899-12-30T20:29:00"/>
    <m/>
    <n v="118"/>
    <x v="15"/>
  </r>
  <r>
    <n v="9"/>
    <n v="11"/>
    <s v="HF358"/>
    <d v="1899-12-30T14:38:00"/>
    <d v="1899-12-30T20:38:00"/>
    <m/>
    <n v="119"/>
    <x v="15"/>
  </r>
  <r>
    <n v="6"/>
    <n v="1"/>
    <s v="LA734"/>
    <d v="1899-12-30T14:44:00"/>
    <d v="1899-12-30T20:44:00"/>
    <m/>
    <n v="120"/>
    <x v="15"/>
  </r>
  <r>
    <n v="14"/>
    <n v="6"/>
    <s v="LL684"/>
    <d v="1899-12-30T14:58:00"/>
    <d v="1899-12-30T20:58:00"/>
    <m/>
    <n v="121"/>
    <x v="15"/>
  </r>
  <r>
    <n v="14"/>
    <n v="10"/>
    <s v="EG251"/>
    <d v="1899-12-30T15:12:00"/>
    <d v="1899-12-30T21:12:00"/>
    <m/>
    <n v="122"/>
    <x v="16"/>
  </r>
  <r>
    <n v="7"/>
    <n v="7"/>
    <s v="NH488"/>
    <d v="1899-12-30T15:19:00"/>
    <d v="1899-12-30T21:19:00"/>
    <m/>
    <n v="123"/>
    <x v="16"/>
  </r>
  <r>
    <n v="11"/>
    <n v="1"/>
    <s v="LF545"/>
    <d v="1899-12-30T15:30:00"/>
    <d v="1899-12-30T21:30:00"/>
    <m/>
    <n v="124"/>
    <x v="16"/>
  </r>
  <r>
    <n v="11"/>
    <n v="3"/>
    <s v="GB137"/>
    <d v="1899-12-30T15:41:00"/>
    <d v="1899-12-30T21:41:00"/>
    <m/>
    <n v="125"/>
    <x v="16"/>
  </r>
  <r>
    <n v="11"/>
    <n v="2"/>
    <s v="PB847"/>
    <d v="1899-12-30T15:52:00"/>
    <d v="1899-12-30T21:52:00"/>
    <m/>
    <n v="126"/>
    <x v="16"/>
  </r>
  <r>
    <n v="12"/>
    <n v="2"/>
    <s v="GH559"/>
    <d v="1899-12-30T16:04:00"/>
    <d v="1899-12-30T22:04:00"/>
    <m/>
    <n v="127"/>
    <x v="17"/>
  </r>
  <r>
    <n v="3"/>
    <n v="14"/>
    <s v="FP317"/>
    <d v="1899-12-30T16:07:00"/>
    <d v="1899-12-30T22:07:00"/>
    <m/>
    <n v="128"/>
    <x v="17"/>
  </r>
  <r>
    <n v="3"/>
    <n v="6"/>
    <s v="BM762"/>
    <d v="1899-12-30T16:10:00"/>
    <d v="1899-12-30T22:10:00"/>
    <m/>
    <n v="129"/>
    <x v="17"/>
  </r>
  <r>
    <n v="12"/>
    <n v="2"/>
    <s v="FJ667"/>
    <d v="1899-12-30T16:22:00"/>
    <d v="1899-12-30T22:22:00"/>
    <m/>
    <n v="130"/>
    <x v="17"/>
  </r>
  <r>
    <n v="7"/>
    <n v="8"/>
    <s v="FA471"/>
    <d v="1899-12-30T16:29:00"/>
    <d v="1899-12-30T22:29:00"/>
    <m/>
    <n v="131"/>
    <x v="17"/>
  </r>
  <r>
    <n v="10"/>
    <n v="12"/>
    <s v="OO730"/>
    <d v="1899-12-30T16:39:00"/>
    <d v="1899-12-30T22:39:00"/>
    <m/>
    <n v="132"/>
    <x v="17"/>
  </r>
  <r>
    <n v="2"/>
    <n v="14"/>
    <s v="NM466"/>
    <d v="1899-12-30T16:41:00"/>
    <d v="1899-12-30T22:41:00"/>
    <m/>
    <n v="133"/>
    <x v="17"/>
  </r>
  <r>
    <n v="14"/>
    <n v="11"/>
    <s v="LN234"/>
    <d v="1899-12-30T16:55:00"/>
    <d v="1899-12-30T22:55:00"/>
    <m/>
    <n v="134"/>
    <x v="17"/>
  </r>
  <r>
    <n v="9"/>
    <n v="10"/>
    <s v="NK798"/>
    <d v="1899-12-30T17:04:00"/>
    <d v="1899-12-30T23:04:00"/>
    <m/>
    <n v="135"/>
    <x v="18"/>
  </r>
  <r>
    <n v="2"/>
    <n v="14"/>
    <s v="DH531"/>
    <d v="1899-12-30T17:06:00"/>
    <d v="1899-12-30T23:06:00"/>
    <m/>
    <n v="136"/>
    <x v="18"/>
  </r>
  <r>
    <n v="11"/>
    <n v="3"/>
    <s v="IC460"/>
    <d v="1899-12-30T17:17:00"/>
    <d v="1899-12-30T23:17:00"/>
    <m/>
    <n v="137"/>
    <x v="18"/>
  </r>
  <r>
    <n v="2"/>
    <n v="1"/>
    <s v="BA678"/>
    <d v="1899-12-30T17:19:00"/>
    <d v="1899-12-30T23:19:00"/>
    <m/>
    <n v="138"/>
    <x v="18"/>
  </r>
  <r>
    <n v="14"/>
    <n v="3"/>
    <s v="GE131"/>
    <d v="1899-12-30T17:33:00"/>
    <d v="1899-12-30T23:33:00"/>
    <m/>
    <n v="139"/>
    <x v="18"/>
  </r>
  <r>
    <n v="6"/>
    <n v="6"/>
    <s v="PA306"/>
    <d v="1899-12-30T17:39:00"/>
    <d v="1899-12-30T23:39:00"/>
    <m/>
    <n v="140"/>
    <x v="18"/>
  </r>
  <r>
    <n v="5"/>
    <n v="14"/>
    <s v="EL879"/>
    <d v="1899-12-30T17:44:00"/>
    <d v="1899-12-30T23:44:00"/>
    <m/>
    <n v="141"/>
    <x v="18"/>
  </r>
  <r>
    <n v="2"/>
    <n v="8"/>
    <s v="EL963"/>
    <d v="1899-12-30T17:46:00"/>
    <d v="1899-12-30T23:46:00"/>
    <m/>
    <n v="142"/>
    <x v="18"/>
  </r>
  <r>
    <n v="10"/>
    <n v="15"/>
    <s v="NK460"/>
    <d v="1899-12-30T17:56:00"/>
    <d v="1899-12-30T23:56:00"/>
    <m/>
    <n v="143"/>
    <x v="18"/>
  </r>
  <r>
    <n v="3"/>
    <n v="15"/>
    <s v="GM330"/>
    <d v="1899-12-30T17:59:00"/>
    <d v="1899-12-30T23:59:00"/>
    <m/>
    <n v="144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694F8-E14E-4F40-84D9-C258BC733ACD}" name="Tabela przestawna6" cacheId="16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J3:K23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0"/>
        <item t="default"/>
      </items>
    </pivotField>
  </pivotFields>
  <rowFields count="1">
    <field x="7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Liczba z godzina2" fld="7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60948-1D09-450F-B887-F57E0D303A45}" name="Tabela przestawna2" cacheId="5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miasto">
  <location ref="G3:H111" firstHeaderRow="1" firstDataRow="1" firstDataCol="1"/>
  <pivotFields count="5">
    <pivotField showAll="0"/>
    <pivotField showAll="0"/>
    <pivotField dataField="1" showAll="0"/>
    <pivotField showAll="0"/>
    <pivotField axis="axisRow" showAll="0">
      <items count="108">
        <item x="64"/>
        <item x="36"/>
        <item x="28"/>
        <item x="82"/>
        <item x="47"/>
        <item x="80"/>
        <item x="52"/>
        <item x="29"/>
        <item x="88"/>
        <item x="46"/>
        <item x="58"/>
        <item x="11"/>
        <item x="27"/>
        <item x="13"/>
        <item x="73"/>
        <item x="22"/>
        <item x="51"/>
        <item x="86"/>
        <item x="18"/>
        <item x="10"/>
        <item x="5"/>
        <item x="38"/>
        <item x="77"/>
        <item x="63"/>
        <item x="90"/>
        <item x="26"/>
        <item x="7"/>
        <item x="8"/>
        <item x="103"/>
        <item x="53"/>
        <item x="71"/>
        <item x="16"/>
        <item x="3"/>
        <item x="37"/>
        <item x="69"/>
        <item x="95"/>
        <item x="15"/>
        <item x="33"/>
        <item x="87"/>
        <item x="100"/>
        <item x="48"/>
        <item x="74"/>
        <item x="55"/>
        <item x="99"/>
        <item x="4"/>
        <item x="1"/>
        <item x="98"/>
        <item x="66"/>
        <item x="91"/>
        <item x="104"/>
        <item x="68"/>
        <item x="30"/>
        <item x="50"/>
        <item x="42"/>
        <item x="106"/>
        <item x="2"/>
        <item x="35"/>
        <item x="72"/>
        <item x="31"/>
        <item x="92"/>
        <item x="9"/>
        <item x="21"/>
        <item x="19"/>
        <item x="75"/>
        <item x="81"/>
        <item x="54"/>
        <item x="76"/>
        <item x="45"/>
        <item x="60"/>
        <item x="32"/>
        <item x="25"/>
        <item x="14"/>
        <item x="12"/>
        <item x="40"/>
        <item x="85"/>
        <item x="6"/>
        <item x="93"/>
        <item x="89"/>
        <item x="96"/>
        <item x="24"/>
        <item x="94"/>
        <item x="67"/>
        <item x="62"/>
        <item x="83"/>
        <item x="17"/>
        <item x="61"/>
        <item x="39"/>
        <item x="43"/>
        <item x="41"/>
        <item x="20"/>
        <item x="23"/>
        <item x="102"/>
        <item x="44"/>
        <item x="0"/>
        <item x="34"/>
        <item x="78"/>
        <item x="84"/>
        <item x="65"/>
        <item x="59"/>
        <item x="101"/>
        <item x="105"/>
        <item x="97"/>
        <item x="79"/>
        <item x="49"/>
        <item x="57"/>
        <item x="56"/>
        <item x="70"/>
        <item t="default"/>
      </items>
    </pivotField>
  </pivotFields>
  <rowFields count="1">
    <field x="4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dataFields count="1">
    <dataField name="liczba klientow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FB6C9-CF2D-4BD4-AA95-C4E4C30687CA}" name="Tabela przestawna1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rowHeaderCaption="program">
  <location ref="G4:H20" firstHeaderRow="1" firstDataRow="1" firstDataCol="1"/>
  <pivotFields count="4">
    <pivotField showAll="0"/>
    <pivotField axis="axisRow" showAll="0">
      <items count="16">
        <item x="10"/>
        <item x="3"/>
        <item x="12"/>
        <item x="13"/>
        <item x="0"/>
        <item x="8"/>
        <item x="4"/>
        <item x="14"/>
        <item x="7"/>
        <item x="2"/>
        <item x="11"/>
        <item x="6"/>
        <item x="1"/>
        <item x="5"/>
        <item x="9"/>
        <item t="default"/>
      </items>
    </pivotField>
    <pivotField dataField="1"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liczba klientow" fld="2" subtotal="count" baseField="0" baseItem="0"/>
  </dataFields>
  <formats count="4">
    <format dxfId="7">
      <pivotArea collapsedLevelsAreSubtotals="1" fieldPosition="0">
        <references count="1">
          <reference field="1" count="0"/>
        </references>
      </pivotArea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574CDE7F-FD2A-49F4-9212-052EFD3781FC}" autoFormatId="16" applyNumberFormats="0" applyBorderFormats="0" applyFontFormats="0" applyPatternFormats="0" applyAlignmentFormats="0" applyWidthHeightFormats="0">
  <queryTableRefresh nextId="16" unboundColumnsRight="9">
    <queryTableFields count="12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8" dataBound="0" tableColumnId="8"/>
      <queryTableField id="9" dataBound="0" tableColumnId="9"/>
      <queryTableField id="11" dataBound="0" tableColumnId="11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79832AE0-EA8F-4FA2-9AD3-BB141083DEAF}" autoFormatId="16" applyNumberFormats="0" applyBorderFormats="0" applyFontFormats="0" applyPatternFormats="0" applyAlignmentFormats="0" applyWidthHeightFormats="0">
  <queryTableRefresh nextId="10" unboundColumnsRight="5">
    <queryTableFields count="8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8" dataBound="0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D3605AFB-763C-46CD-BA78-465CCD5820F9}" autoFormatId="16" applyNumberFormats="0" applyBorderFormats="0" applyFontFormats="0" applyPatternFormats="0" applyAlignmentFormats="0" applyWidthHeightFormats="0">
  <queryTableRefresh nextId="9" unboundColumnsRight="4">
    <queryTableFields count="7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C6CC065A-55FC-4038-932D-BDE0F9ACF875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936555C8-30E6-48A7-BA0D-32BCC9F65F7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5493E75-5BCB-4E26-88F6-F236034BB7B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EEA18A-C114-4C62-82B0-9B43DB9AC0A1}" name="myjnia57" displayName="myjnia57" ref="A1:L146" tableType="queryTable" totalsRowShown="0">
  <autoFilter ref="A1:L146" xr:uid="{35359853-D95A-4360-A74A-FFF9DE44FC67}"/>
  <tableColumns count="12">
    <tableColumn id="1" xr3:uid="{A5196AF5-595A-4B8E-8C0E-BE338D73372C}" uniqueName="1" name="po ilu minutach od przyjazdu poprzedniego klienta przyjechał dany klient" queryTableFieldId="1"/>
    <tableColumn id="2" xr3:uid="{1CA755EB-4827-4CC7-83AB-4B864C52D36D}" uniqueName="2" name="czas realizacji" queryTableFieldId="2"/>
    <tableColumn id="3" xr3:uid="{17389331-1252-444B-9669-D822885AB66E}" uniqueName="3" name="numer rejestracyjny" queryTableFieldId="3" dataDxfId="0"/>
    <tableColumn id="4" xr3:uid="{B4915213-3BA8-4443-A252-B96C2D217D3C}" uniqueName="4" name="ile min po otwarciu" queryTableFieldId="4"/>
    <tableColumn id="5" xr3:uid="{93E98491-DD36-4E80-9EFD-E73DE83FC16D}" uniqueName="5" name="godzina przyjazdu" queryTableFieldId="5"/>
    <tableColumn id="6" xr3:uid="{5C0C8923-B7DA-46AC-8D6A-D4DC053CBAC0}" uniqueName="6" name="Kolumna1" queryTableFieldId="6"/>
    <tableColumn id="8" xr3:uid="{7629F6C3-AE35-471C-A1A6-316E89FAEDF7}" uniqueName="8" name="który" queryTableFieldId="8"/>
    <tableColumn id="9" xr3:uid="{3505EA81-69A3-4226-89DA-F6182E32D54D}" uniqueName="9" name="potencjalna godzina zakonczenia uslugi jeśli wszystko idelanie" queryTableFieldId="9"/>
    <tableColumn id="11" xr3:uid="{A61145A9-D50E-4786-87ED-24D532678047}" uniqueName="11" name="czy odjechal" queryTableFieldId="11"/>
    <tableColumn id="13" xr3:uid="{A814A789-5BF5-44E7-996C-789ACE5FB16E}" uniqueName="13" name="liczba minut roznica do warunku" queryTableFieldId="13"/>
    <tableColumn id="14" xr3:uid="{31C0ECC6-5322-4C36-9501-EF9600B4348C}" uniqueName="14" name="liczba min roznica do war " queryTableFieldId="14"/>
    <tableColumn id="15" xr3:uid="{B223730C-280E-4162-BC60-CAA108A31FAB}" uniqueName="15" name="ile jeden po drugim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514B4F-5305-4FAB-819F-65ED3FD979F8}" name="myjnia56" displayName="myjnia56" ref="A1:H146" tableType="queryTable" totalsRowShown="0">
  <autoFilter ref="A1:H146" xr:uid="{35359853-D95A-4360-A74A-FFF9DE44FC67}"/>
  <tableColumns count="8">
    <tableColumn id="1" xr3:uid="{3DBC3315-57F5-4DF0-A879-6E21A7AC9FBB}" uniqueName="1" name="po ilu minutach od przyjazdu poprzedniego klienta przyjechał dany klient" queryTableFieldId="1"/>
    <tableColumn id="2" xr3:uid="{55D3470F-9BDC-4184-9649-4FD24543E509}" uniqueName="2" name="czas realizacji" queryTableFieldId="2"/>
    <tableColumn id="3" xr3:uid="{7CBC71DD-BE91-4E28-B30A-448F84D55E5A}" uniqueName="3" name="numer rejestracyjny" queryTableFieldId="3" dataDxfId="1"/>
    <tableColumn id="4" xr3:uid="{447A19AB-8EA0-45F2-AE13-C04BBFB85D73}" uniqueName="4" name="ile min po otwarciu" queryTableFieldId="4"/>
    <tableColumn id="5" xr3:uid="{B8F89F93-B9DB-44D2-AA7D-8A87F0F54CB1}" uniqueName="5" name="godzina" queryTableFieldId="5"/>
    <tableColumn id="6" xr3:uid="{3EF7F974-3EDF-428C-B206-8A4BA6DD00D9}" uniqueName="6" name="Kolumna1" queryTableFieldId="6"/>
    <tableColumn id="8" xr3:uid="{EE376521-77DA-4E51-9614-ECE2103722EA}" uniqueName="8" name="który" queryTableFieldId="8"/>
    <tableColumn id="9" xr3:uid="{14265C24-8D5C-4AF7-B0D3-97AB79981666}" uniqueName="9" name="godzina2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4AF7D2-5A51-4F73-A371-42D7A878D1E0}" name="myjnia5" displayName="myjnia5" ref="A1:G146" tableType="queryTable" totalsRowShown="0">
  <autoFilter ref="A1:G146" xr:uid="{35359853-D95A-4360-A74A-FFF9DE44FC67}"/>
  <tableColumns count="7">
    <tableColumn id="1" xr3:uid="{C4A8BEF3-B266-45C3-A656-762F0CD2B2F6}" uniqueName="1" name="po ilu minutach od przyjazdu poprzedniego klienta przyjechał dany klient" queryTableFieldId="1"/>
    <tableColumn id="2" xr3:uid="{9A200A4B-D57A-47F6-A24B-30D7F2890A6F}" uniqueName="2" name="czas realizacji" queryTableFieldId="2"/>
    <tableColumn id="3" xr3:uid="{D011BF38-C883-45CC-997C-FF5DA3AC9E75}" uniqueName="3" name="numer rejestracyjny" queryTableFieldId="3" dataDxfId="2"/>
    <tableColumn id="4" xr3:uid="{8ABC6C42-67A7-4596-B450-FC9FAE86603C}" uniqueName="4" name="ile min po otwarciu" queryTableFieldId="4"/>
    <tableColumn id="5" xr3:uid="{20B48AF9-8F54-4E1A-B166-06DFFB22E9E2}" uniqueName="5" name="godzina" queryTableFieldId="5"/>
    <tableColumn id="6" xr3:uid="{69F90F3A-D250-429C-941E-28C68BF36DFD}" uniqueName="6" name="Kolumna1" queryTableFieldId="6"/>
    <tableColumn id="8" xr3:uid="{44259E83-520F-42D6-A33A-A649FB08F031}" uniqueName="8" name="który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F803B4-C3AC-47D8-9219-3C1AE9353124}" name="myjnia4" displayName="myjnia4" ref="A1:E145" tableType="queryTable" totalsRowShown="0">
  <autoFilter ref="A1:E145" xr:uid="{35359853-D95A-4360-A74A-FFF9DE44FC67}"/>
  <tableColumns count="5">
    <tableColumn id="1" xr3:uid="{AA1C5F23-EBBD-4ECD-ADBC-8F0E9BBAB795}" uniqueName="1" name="po ilu minutach od przyjazdu poprzedniego klienta przyjechał dany klient" queryTableFieldId="1"/>
    <tableColumn id="2" xr3:uid="{774439BD-FCA3-49F7-B652-69BB53B84469}" uniqueName="2" name="czas realizacji" queryTableFieldId="2"/>
    <tableColumn id="3" xr3:uid="{ABE86B28-2184-44D5-A54D-6C60D2297A49}" uniqueName="3" name="numer rejestracyjny" queryTableFieldId="3" dataDxfId="3"/>
    <tableColumn id="4" xr3:uid="{F124BF42-11C2-45C9-9474-4D15B72737F7}" uniqueName="4" name="ile min po otwarciu" queryTableFieldId="4"/>
    <tableColumn id="5" xr3:uid="{C056683B-6343-4030-8FBD-0DC1A54E33EC}" uniqueName="5" name="miasto" queryTableFieldId="5">
      <calculatedColumnFormula>LEFT(myjnia4[[#This Row],[numer rejestracyjny]], 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D244FC-BD58-456E-A215-457EF5273544}" name="myjnia3" displayName="myjnia3" ref="A1:D145" tableType="queryTable" totalsRowShown="0">
  <autoFilter ref="A1:D145" xr:uid="{35359853-D95A-4360-A74A-FFF9DE44FC67}"/>
  <tableColumns count="4">
    <tableColumn id="1" xr3:uid="{FDB9777B-FA60-46DE-A396-1577704551A8}" uniqueName="1" name="po ilu minutach od przyjazdu poprzedniego klienta przyjechał dany klient" queryTableFieldId="1"/>
    <tableColumn id="2" xr3:uid="{822C754E-3D6A-4B0A-8358-0332DB5AAE44}" uniqueName="2" name="czas realizacji" queryTableFieldId="2"/>
    <tableColumn id="3" xr3:uid="{3A1C3269-81D1-4B4C-A71C-1AA964DE0AAC}" uniqueName="3" name="numer rejestracyjny" queryTableFieldId="3" dataDxfId="8"/>
    <tableColumn id="4" xr3:uid="{23815FA9-AA77-45DB-9D19-DE07FC49BB89}" uniqueName="4" name="ile min po otwarciu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359853-D95A-4360-A74A-FFF9DE44FC67}" name="myjnia" displayName="myjnia" ref="A1:D145" tableType="queryTable" totalsRowShown="0">
  <autoFilter ref="A1:D145" xr:uid="{35359853-D95A-4360-A74A-FFF9DE44FC67}"/>
  <tableColumns count="4">
    <tableColumn id="1" xr3:uid="{99E48CE8-3D0B-4548-98F1-861BC770701F}" uniqueName="1" name="po ilu minutach od przyjazdu poprzedniego klienta przyjechał dany klient" queryTableFieldId="1"/>
    <tableColumn id="2" xr3:uid="{6A803CC1-4D25-4F37-8DCD-1F6799870544}" uniqueName="2" name="czas realizacji" queryTableFieldId="2"/>
    <tableColumn id="3" xr3:uid="{D47EBFEF-BE4A-44E1-8E7A-FC6B64B4E97B}" uniqueName="3" name="numer rejestracyjny" queryTableFieldId="3" dataDxfId="9"/>
    <tableColumn id="4" xr3:uid="{B9F626C8-62D8-4C71-ACE0-9F2777741FA0}" uniqueName="4" name="ile min po otwarciu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E77E0-EE4A-4951-9275-C9E6B59307F9}">
  <dimension ref="A1:N146"/>
  <sheetViews>
    <sheetView tabSelected="1" topLeftCell="D1" zoomScale="55" zoomScaleNormal="55" workbookViewId="0">
      <selection activeCell="N2" sqref="N2:N5"/>
    </sheetView>
  </sheetViews>
  <sheetFormatPr defaultRowHeight="14.5" x14ac:dyDescent="0.35"/>
  <cols>
    <col min="1" max="1" width="14.36328125" customWidth="1"/>
    <col min="2" max="2" width="14.08984375" customWidth="1"/>
    <col min="3" max="3" width="18.54296875" customWidth="1"/>
    <col min="5" max="5" width="22.1796875" customWidth="1"/>
    <col min="6" max="6" width="10.54296875" customWidth="1"/>
    <col min="8" max="8" width="42.08984375" customWidth="1"/>
    <col min="9" max="9" width="29.36328125" customWidth="1"/>
    <col min="10" max="11" width="0" hidden="1" customWidth="1"/>
    <col min="14" max="14" width="55.08984375" customWidth="1"/>
  </cols>
  <sheetData>
    <row r="1" spans="1:14" x14ac:dyDescent="0.35">
      <c r="A1" t="s">
        <v>144</v>
      </c>
      <c r="B1" t="s">
        <v>145</v>
      </c>
      <c r="C1" t="s">
        <v>146</v>
      </c>
      <c r="D1" t="s">
        <v>147</v>
      </c>
      <c r="E1" t="s">
        <v>269</v>
      </c>
      <c r="F1" s="5" t="s">
        <v>263</v>
      </c>
      <c r="G1" t="s">
        <v>264</v>
      </c>
      <c r="H1" t="s">
        <v>270</v>
      </c>
      <c r="I1" t="s">
        <v>273</v>
      </c>
      <c r="J1" t="s">
        <v>271</v>
      </c>
      <c r="K1" t="s">
        <v>272</v>
      </c>
      <c r="L1" t="s">
        <v>274</v>
      </c>
    </row>
    <row r="2" spans="1:14" x14ac:dyDescent="0.35">
      <c r="C2" s="1"/>
      <c r="E2" s="9">
        <v>0.25</v>
      </c>
      <c r="F2" s="5"/>
      <c r="G2">
        <v>0</v>
      </c>
      <c r="N2" s="17" t="s">
        <v>276</v>
      </c>
    </row>
    <row r="3" spans="1:14" x14ac:dyDescent="0.35">
      <c r="A3">
        <v>3</v>
      </c>
      <c r="B3">
        <v>5</v>
      </c>
      <c r="C3" s="1" t="s">
        <v>0</v>
      </c>
      <c r="D3" s="9">
        <f>myjnia57[[#This Row],[po ilu minutach od przyjazdu poprzedniego klienta przyjechał dany klient]]*myjnia57[[#This Row],[Kolumna1]]</f>
        <v>2.0833333333333333E-3</v>
      </c>
      <c r="E3" s="8">
        <f>$E$2+myjnia57[[#This Row],[ile min po otwarciu]]</f>
        <v>0.25208333333333333</v>
      </c>
      <c r="F3" s="10">
        <v>6.9444444444444447E-4</v>
      </c>
      <c r="G3">
        <v>1</v>
      </c>
      <c r="H3" s="8">
        <f>myjnia57[[#This Row],[godzina przyjazdu]]+myjnia57[[#This Row],[czas realizacji]]*$F$3</f>
        <v>0.25555555555555554</v>
      </c>
      <c r="I3">
        <v>0</v>
      </c>
      <c r="J3" s="8"/>
      <c r="L3">
        <v>0</v>
      </c>
      <c r="N3" s="21">
        <f>SUM(myjnia57[czy odjechal])</f>
        <v>44</v>
      </c>
    </row>
    <row r="4" spans="1:14" x14ac:dyDescent="0.35">
      <c r="A4">
        <v>12</v>
      </c>
      <c r="B4">
        <v>13</v>
      </c>
      <c r="C4" s="1" t="s">
        <v>1</v>
      </c>
      <c r="D4" s="9">
        <f>myjnia57[[#This Row],[po ilu minutach od przyjazdu poprzedniego klienta przyjechał dany klient]]*$F$3+D3</f>
        <v>1.0416666666666666E-2</v>
      </c>
      <c r="E4" s="8">
        <f>$E$2+myjnia57[[#This Row],[ile min po otwarciu]]</f>
        <v>0.26041666666666669</v>
      </c>
      <c r="G4">
        <v>2</v>
      </c>
      <c r="H4" s="8">
        <f>IF(E4&gt;H3, E4+B4*$F$3, IF(H3-E4&lt;=5, H3+B4*$F$3, H3))</f>
        <v>0.26944444444444449</v>
      </c>
      <c r="I4">
        <f>IF(myjnia57[[#This Row],[potencjalna godzina zakonczenia uslugi jeśli wszystko idelanie]]=H3, 1, 0)</f>
        <v>0</v>
      </c>
      <c r="J4" s="8">
        <f>IF(H3&gt;E4, H3-E4, 0)</f>
        <v>0</v>
      </c>
      <c r="L4">
        <v>0</v>
      </c>
      <c r="N4" s="17" t="s">
        <v>275</v>
      </c>
    </row>
    <row r="5" spans="1:14" x14ac:dyDescent="0.35">
      <c r="A5">
        <v>1</v>
      </c>
      <c r="B5">
        <v>10</v>
      </c>
      <c r="C5" s="1" t="s">
        <v>2</v>
      </c>
      <c r="D5" s="9">
        <f>myjnia57[[#This Row],[po ilu minutach od przyjazdu poprzedniego klienta przyjechał dany klient]]*$F$3+D4</f>
        <v>1.111111111111111E-2</v>
      </c>
      <c r="E5" s="8">
        <f>$E$2+myjnia57[[#This Row],[ile min po otwarciu]]</f>
        <v>0.26111111111111113</v>
      </c>
      <c r="G5">
        <v>3</v>
      </c>
      <c r="H5" s="8">
        <f>IF(E5&gt;H4, E5+B5*$F$3, IF(myjnia57[[#This Row],[liczba min roznica do war ]]&lt;=0.003472, H4+B5*$F$3, H4))</f>
        <v>0.26944444444444449</v>
      </c>
      <c r="I5">
        <f>IF(myjnia57[[#This Row],[potencjalna godzina zakonczenia uslugi jeśli wszystko idelanie]]=H4, 1, 0)</f>
        <v>1</v>
      </c>
      <c r="J5" s="8">
        <f t="shared" ref="J5:J68" si="0">IF(H4&gt;E5, H4-E5, 0)</f>
        <v>8.3333333333333592E-3</v>
      </c>
      <c r="K5" s="1">
        <f>1*myjnia57[[#This Row],[liczba minut roznica do warunku]]</f>
        <v>8.3333333333333592E-3</v>
      </c>
      <c r="L5">
        <f>IF(AND(myjnia57[[#This Row],[czy odjechal]]=1, I4=1), L4+1, IF(myjnia57[[#This Row],[czy odjechal]]=1, 1, 0))</f>
        <v>1</v>
      </c>
      <c r="N5" s="21">
        <f>MAX(L3:L146)</f>
        <v>3</v>
      </c>
    </row>
    <row r="6" spans="1:14" x14ac:dyDescent="0.35">
      <c r="A6">
        <v>7</v>
      </c>
      <c r="B6">
        <v>2</v>
      </c>
      <c r="C6" s="1" t="s">
        <v>3</v>
      </c>
      <c r="D6" s="9">
        <f>myjnia57[[#This Row],[po ilu minutach od przyjazdu poprzedniego klienta przyjechał dany klient]]*$F$3+D5</f>
        <v>1.5972222222222221E-2</v>
      </c>
      <c r="E6" s="8">
        <f>$E$2+myjnia57[[#This Row],[ile min po otwarciu]]</f>
        <v>0.26597222222222222</v>
      </c>
      <c r="G6">
        <v>4</v>
      </c>
      <c r="H6" s="8">
        <f>IF(E6&gt;H5, E6+B6*$F$3, IF(myjnia57[[#This Row],[liczba min roznica do war ]]&lt;=$K$6, H5+B6*$F$3, H5))</f>
        <v>0.27083333333333337</v>
      </c>
      <c r="I6">
        <f>IF(myjnia57[[#This Row],[potencjalna godzina zakonczenia uslugi jeśli wszystko idelanie]]=H5, 1, 0)</f>
        <v>0</v>
      </c>
      <c r="J6" s="8">
        <f t="shared" si="0"/>
        <v>3.4722222222222654E-3</v>
      </c>
      <c r="K6" s="1">
        <f>1*myjnia57[[#This Row],[liczba minut roznica do warunku]]</f>
        <v>3.4722222222222654E-3</v>
      </c>
      <c r="L6">
        <f>IF(AND(myjnia57[[#This Row],[czy odjechal]]=1, I5=1), L5+1, IF(myjnia57[[#This Row],[czy odjechal]]=1, 1, 0))</f>
        <v>0</v>
      </c>
    </row>
    <row r="7" spans="1:14" x14ac:dyDescent="0.35">
      <c r="A7">
        <v>10</v>
      </c>
      <c r="B7">
        <v>7</v>
      </c>
      <c r="C7" s="1" t="s">
        <v>4</v>
      </c>
      <c r="D7" s="9">
        <f>myjnia57[[#This Row],[po ilu minutach od przyjazdu poprzedniego klienta przyjechał dany klient]]*$F$3+D6</f>
        <v>2.2916666666666665E-2</v>
      </c>
      <c r="E7" s="8">
        <f>$E$2+myjnia57[[#This Row],[ile min po otwarciu]]</f>
        <v>0.27291666666666664</v>
      </c>
      <c r="G7">
        <v>5</v>
      </c>
      <c r="H7" s="8">
        <f>IF(E7&gt;H6, E7+B7*$F$3, IF(myjnia57[[#This Row],[liczba min roznica do war ]]&lt;=$K$6, H6+B7*$F$3, H6))</f>
        <v>0.27777777777777773</v>
      </c>
      <c r="I7">
        <f>IF(myjnia57[[#This Row],[potencjalna godzina zakonczenia uslugi jeśli wszystko idelanie]]=H6, 1, 0)</f>
        <v>0</v>
      </c>
      <c r="J7" s="8">
        <f t="shared" si="0"/>
        <v>0</v>
      </c>
      <c r="K7" s="1">
        <f>1*myjnia57[[#This Row],[liczba minut roznica do warunku]]</f>
        <v>0</v>
      </c>
      <c r="L7">
        <f>IF(AND(myjnia57[[#This Row],[czy odjechal]]=1, I6=1), L6+1, IF(myjnia57[[#This Row],[czy odjechal]]=1, 1, 0))</f>
        <v>0</v>
      </c>
    </row>
    <row r="8" spans="1:14" x14ac:dyDescent="0.35">
      <c r="A8">
        <v>9</v>
      </c>
      <c r="B8">
        <v>14</v>
      </c>
      <c r="C8" s="1" t="s">
        <v>5</v>
      </c>
      <c r="D8" s="9">
        <f>myjnia57[[#This Row],[po ilu minutach od przyjazdu poprzedniego klienta przyjechał dany klient]]*$F$3+D7</f>
        <v>2.9166666666666667E-2</v>
      </c>
      <c r="E8" s="8">
        <f>$E$2+myjnia57[[#This Row],[ile min po otwarciu]]</f>
        <v>0.27916666666666667</v>
      </c>
      <c r="G8">
        <v>6</v>
      </c>
      <c r="H8" s="8">
        <f>IF(E8&gt;H7, E8+B8*$F$3, IF(myjnia57[[#This Row],[liczba min roznica do war ]]&lt;=$K$6, H7+B8*$F$3, H7))</f>
        <v>0.28888888888888892</v>
      </c>
      <c r="I8">
        <f>IF(myjnia57[[#This Row],[potencjalna godzina zakonczenia uslugi jeśli wszystko idelanie]]=H7, 1, 0)</f>
        <v>0</v>
      </c>
      <c r="J8" s="8">
        <f t="shared" si="0"/>
        <v>0</v>
      </c>
      <c r="K8" s="1">
        <f>1*myjnia57[[#This Row],[liczba minut roznica do warunku]]</f>
        <v>0</v>
      </c>
      <c r="L8">
        <f>IF(AND(myjnia57[[#This Row],[czy odjechal]]=1, I7=1), L7+1, IF(myjnia57[[#This Row],[czy odjechal]]=1, 1, 0))</f>
        <v>0</v>
      </c>
    </row>
    <row r="9" spans="1:14" x14ac:dyDescent="0.35">
      <c r="A9" s="17">
        <v>4</v>
      </c>
      <c r="B9" s="17">
        <v>10</v>
      </c>
      <c r="C9" s="18" t="s">
        <v>6</v>
      </c>
      <c r="D9" s="19">
        <f>myjnia57[[#This Row],[po ilu minutach od przyjazdu poprzedniego klienta przyjechał dany klient]]*$F$3+D8</f>
        <v>3.1944444444444442E-2</v>
      </c>
      <c r="E9" s="20">
        <f>$E$2+myjnia57[[#This Row],[ile min po otwarciu]]</f>
        <v>0.28194444444444444</v>
      </c>
      <c r="F9" s="17"/>
      <c r="G9" s="17">
        <v>7</v>
      </c>
      <c r="H9" s="20">
        <f>IF(E9&gt;H8, E9+B9*$F$3, IF(myjnia57[[#This Row],[liczba min roznica do war ]]&lt;=$K$6, H8+B9*$F$3, H8))</f>
        <v>0.28888888888888892</v>
      </c>
      <c r="I9" s="17">
        <f>IF(myjnia57[[#This Row],[potencjalna godzina zakonczenia uslugi jeśli wszystko idelanie]]=H8, 1, 0)</f>
        <v>1</v>
      </c>
      <c r="J9" s="8">
        <f t="shared" si="0"/>
        <v>6.9444444444444753E-3</v>
      </c>
      <c r="K9" s="1">
        <f>1*myjnia57[[#This Row],[liczba minut roznica do warunku]]</f>
        <v>6.9444444444444753E-3</v>
      </c>
      <c r="L9">
        <f>IF(AND(myjnia57[[#This Row],[czy odjechal]]=1, I8=1), L8+1, IF(myjnia57[[#This Row],[czy odjechal]]=1, 1, 0))</f>
        <v>1</v>
      </c>
    </row>
    <row r="10" spans="1:14" x14ac:dyDescent="0.35">
      <c r="A10">
        <v>4</v>
      </c>
      <c r="B10">
        <v>7</v>
      </c>
      <c r="C10" s="1" t="s">
        <v>7</v>
      </c>
      <c r="D10" s="9">
        <f>myjnia57[[#This Row],[po ilu minutach od przyjazdu poprzedniego klienta przyjechał dany klient]]*$F$3+D9</f>
        <v>3.4722222222222217E-2</v>
      </c>
      <c r="E10" s="8">
        <f>$E$2+myjnia57[[#This Row],[ile min po otwarciu]]</f>
        <v>0.28472222222222221</v>
      </c>
      <c r="G10">
        <v>8</v>
      </c>
      <c r="H10" s="8">
        <f>IF(E10&gt;H9, E10+B10*$F$3, IF(myjnia57[[#This Row],[liczba min roznica do war ]]&lt;=$K$6, H9+B10*$F$3, H9))</f>
        <v>0.28888888888888892</v>
      </c>
      <c r="I10">
        <f>IF(myjnia57[[#This Row],[potencjalna godzina zakonczenia uslugi jeśli wszystko idelanie]]=H9, 1, 0)</f>
        <v>1</v>
      </c>
      <c r="J10" s="8">
        <f t="shared" si="0"/>
        <v>4.1666666666667074E-3</v>
      </c>
      <c r="K10" s="1">
        <f>1*myjnia57[[#This Row],[liczba minut roznica do warunku]]</f>
        <v>4.1666666666667074E-3</v>
      </c>
      <c r="L10">
        <f>IF(AND(myjnia57[[#This Row],[czy odjechal]]=1, I9=1), L9+1, IF(myjnia57[[#This Row],[czy odjechal]]=1, 1, 0))</f>
        <v>2</v>
      </c>
    </row>
    <row r="11" spans="1:14" x14ac:dyDescent="0.35">
      <c r="A11">
        <v>3</v>
      </c>
      <c r="B11">
        <v>2</v>
      </c>
      <c r="C11" s="1" t="s">
        <v>8</v>
      </c>
      <c r="D11" s="9">
        <f>myjnia57[[#This Row],[po ilu minutach od przyjazdu poprzedniego klienta przyjechał dany klient]]*$F$3+D10</f>
        <v>3.680555555555555E-2</v>
      </c>
      <c r="E11" s="8">
        <f>$E$2+myjnia57[[#This Row],[ile min po otwarciu]]</f>
        <v>0.28680555555555554</v>
      </c>
      <c r="G11">
        <v>9</v>
      </c>
      <c r="H11" s="8">
        <f>IF(E11&gt;H10, E11+B11*$F$3, IF(myjnia57[[#This Row],[liczba min roznica do war ]]&lt;=$K$6, H10+B11*$F$3, H10))</f>
        <v>0.2902777777777778</v>
      </c>
      <c r="I11">
        <f>IF(myjnia57[[#This Row],[potencjalna godzina zakonczenia uslugi jeśli wszystko idelanie]]=H10, 1, 0)</f>
        <v>0</v>
      </c>
      <c r="J11" s="8">
        <f t="shared" si="0"/>
        <v>2.0833333333333814E-3</v>
      </c>
      <c r="K11" s="1">
        <f>1*myjnia57[[#This Row],[liczba minut roznica do warunku]]</f>
        <v>2.0833333333333814E-3</v>
      </c>
      <c r="L11">
        <f>IF(AND(myjnia57[[#This Row],[czy odjechal]]=1, I10=1), L10+1, IF(myjnia57[[#This Row],[czy odjechal]]=1, 1, 0))</f>
        <v>0</v>
      </c>
    </row>
    <row r="12" spans="1:14" x14ac:dyDescent="0.35">
      <c r="A12">
        <v>7</v>
      </c>
      <c r="B12">
        <v>12</v>
      </c>
      <c r="C12" s="1" t="s">
        <v>9</v>
      </c>
      <c r="D12" s="9">
        <f>myjnia57[[#This Row],[po ilu minutach od przyjazdu poprzedniego klienta przyjechał dany klient]]*$F$3+D11</f>
        <v>4.1666666666666657E-2</v>
      </c>
      <c r="E12" s="8">
        <f>$E$2+myjnia57[[#This Row],[ile min po otwarciu]]</f>
        <v>0.29166666666666663</v>
      </c>
      <c r="G12">
        <v>10</v>
      </c>
      <c r="H12" s="8">
        <f>IF(E12&gt;H11, E12+B12*$F$3, IF(myjnia57[[#This Row],[liczba min roznica do war ]]&lt;=$K$6, H11+B12*$F$3, H11))</f>
        <v>0.3</v>
      </c>
      <c r="I12">
        <f>IF(myjnia57[[#This Row],[potencjalna godzina zakonczenia uslugi jeśli wszystko idelanie]]=H11, 1, 0)</f>
        <v>0</v>
      </c>
      <c r="J12" s="8">
        <f t="shared" si="0"/>
        <v>0</v>
      </c>
      <c r="K12" s="1">
        <f>1*myjnia57[[#This Row],[liczba minut roznica do warunku]]</f>
        <v>0</v>
      </c>
      <c r="L12">
        <f>IF(AND(myjnia57[[#This Row],[czy odjechal]]=1, I11=1), L11+1, IF(myjnia57[[#This Row],[czy odjechal]]=1, 1, 0))</f>
        <v>0</v>
      </c>
    </row>
    <row r="13" spans="1:14" x14ac:dyDescent="0.35">
      <c r="A13">
        <v>11</v>
      </c>
      <c r="B13">
        <v>12</v>
      </c>
      <c r="C13" s="1" t="s">
        <v>10</v>
      </c>
      <c r="D13" s="9">
        <f>myjnia57[[#This Row],[po ilu minutach od przyjazdu poprzedniego klienta przyjechał dany klient]]*$F$3+D12</f>
        <v>4.9305555555555547E-2</v>
      </c>
      <c r="E13" s="8">
        <f>$E$2+myjnia57[[#This Row],[ile min po otwarciu]]</f>
        <v>0.29930555555555555</v>
      </c>
      <c r="G13">
        <v>11</v>
      </c>
      <c r="H13" s="8">
        <f>IF(E13&gt;H12, E13+B13*$F$3, IF(myjnia57[[#This Row],[liczba min roznica do war ]]&lt;=$K$6, H12+B13*$F$3, H12))</f>
        <v>0.30833333333333335</v>
      </c>
      <c r="I13">
        <f>IF(myjnia57[[#This Row],[potencjalna godzina zakonczenia uslugi jeśli wszystko idelanie]]=H12, 1, 0)</f>
        <v>0</v>
      </c>
      <c r="J13" s="8">
        <f t="shared" si="0"/>
        <v>6.9444444444444198E-4</v>
      </c>
      <c r="K13" s="1">
        <f>1*myjnia57[[#This Row],[liczba minut roznica do warunku]]</f>
        <v>6.9444444444444198E-4</v>
      </c>
      <c r="L13">
        <f>IF(AND(myjnia57[[#This Row],[czy odjechal]]=1, I12=1), L12+1, IF(myjnia57[[#This Row],[czy odjechal]]=1, 1, 0))</f>
        <v>0</v>
      </c>
    </row>
    <row r="14" spans="1:14" x14ac:dyDescent="0.35">
      <c r="A14">
        <v>15</v>
      </c>
      <c r="B14">
        <v>14</v>
      </c>
      <c r="C14" s="1" t="s">
        <v>11</v>
      </c>
      <c r="D14" s="9">
        <f>myjnia57[[#This Row],[po ilu minutach od przyjazdu poprzedniego klienta przyjechał dany klient]]*$F$3+D13</f>
        <v>5.9722222222222218E-2</v>
      </c>
      <c r="E14" s="8">
        <f>$E$2+myjnia57[[#This Row],[ile min po otwarciu]]</f>
        <v>0.30972222222222223</v>
      </c>
      <c r="G14">
        <v>12</v>
      </c>
      <c r="H14" s="8">
        <f>IF(E14&gt;H13, E14+B14*$F$3, IF(myjnia57[[#This Row],[liczba min roznica do war ]]&lt;=$K$6, H13+B14*$F$3, H13))</f>
        <v>0.31944444444444448</v>
      </c>
      <c r="I14">
        <f>IF(myjnia57[[#This Row],[potencjalna godzina zakonczenia uslugi jeśli wszystko idelanie]]=H13, 1, 0)</f>
        <v>0</v>
      </c>
      <c r="J14" s="8">
        <f t="shared" si="0"/>
        <v>0</v>
      </c>
      <c r="K14" s="1">
        <f>1*myjnia57[[#This Row],[liczba minut roznica do warunku]]</f>
        <v>0</v>
      </c>
      <c r="L14">
        <f>IF(AND(myjnia57[[#This Row],[czy odjechal]]=1, I13=1), L13+1, IF(myjnia57[[#This Row],[czy odjechal]]=1, 1, 0))</f>
        <v>0</v>
      </c>
    </row>
    <row r="15" spans="1:14" x14ac:dyDescent="0.35">
      <c r="A15">
        <v>11</v>
      </c>
      <c r="B15">
        <v>9</v>
      </c>
      <c r="C15" s="1" t="s">
        <v>12</v>
      </c>
      <c r="D15" s="9">
        <f>myjnia57[[#This Row],[po ilu minutach od przyjazdu poprzedniego klienta przyjechał dany klient]]*$F$3+D14</f>
        <v>6.7361111111111108E-2</v>
      </c>
      <c r="E15" s="8">
        <f>$E$2+myjnia57[[#This Row],[ile min po otwarciu]]</f>
        <v>0.31736111111111109</v>
      </c>
      <c r="G15">
        <v>13</v>
      </c>
      <c r="H15" s="8">
        <f>IF(E15&gt;H14, E15+B15*$F$3, IF(myjnia57[[#This Row],[liczba min roznica do war ]]&lt;=$K$6, H14+B15*$F$3, H14))</f>
        <v>0.32569444444444445</v>
      </c>
      <c r="I15">
        <f>IF(myjnia57[[#This Row],[potencjalna godzina zakonczenia uslugi jeśli wszystko idelanie]]=H14, 1, 0)</f>
        <v>0</v>
      </c>
      <c r="J15" s="8">
        <f t="shared" si="0"/>
        <v>2.0833333333333814E-3</v>
      </c>
      <c r="K15" s="1">
        <f>1*myjnia57[[#This Row],[liczba minut roznica do warunku]]</f>
        <v>2.0833333333333814E-3</v>
      </c>
      <c r="L15">
        <f>IF(AND(myjnia57[[#This Row],[czy odjechal]]=1, I14=1), L14+1, IF(myjnia57[[#This Row],[czy odjechal]]=1, 1, 0))</f>
        <v>0</v>
      </c>
    </row>
    <row r="16" spans="1:14" x14ac:dyDescent="0.35">
      <c r="A16">
        <v>3</v>
      </c>
      <c r="B16">
        <v>6</v>
      </c>
      <c r="C16" s="1" t="s">
        <v>13</v>
      </c>
      <c r="D16" s="9">
        <f>myjnia57[[#This Row],[po ilu minutach od przyjazdu poprzedniego klienta przyjechał dany klient]]*$F$3+D15</f>
        <v>6.9444444444444448E-2</v>
      </c>
      <c r="E16" s="8">
        <f>$E$2+myjnia57[[#This Row],[ile min po otwarciu]]</f>
        <v>0.31944444444444442</v>
      </c>
      <c r="G16">
        <v>14</v>
      </c>
      <c r="H16" s="8">
        <f>IF(E16&gt;H15, E16+B16*$F$3, IF(myjnia57[[#This Row],[liczba min roznica do war ]]&lt;=$K$6, H15+B16*$F$3, H15))</f>
        <v>0.32569444444444445</v>
      </c>
      <c r="I16">
        <f>IF(myjnia57[[#This Row],[potencjalna godzina zakonczenia uslugi jeśli wszystko idelanie]]=H15, 1, 0)</f>
        <v>1</v>
      </c>
      <c r="J16" s="8">
        <f t="shared" si="0"/>
        <v>6.2500000000000333E-3</v>
      </c>
      <c r="K16" s="1">
        <f>1*myjnia57[[#This Row],[liczba minut roznica do warunku]]</f>
        <v>6.2500000000000333E-3</v>
      </c>
      <c r="L16">
        <f>IF(AND(myjnia57[[#This Row],[czy odjechal]]=1, I15=1), L15+1, IF(myjnia57[[#This Row],[czy odjechal]]=1, 1, 0))</f>
        <v>1</v>
      </c>
    </row>
    <row r="17" spans="1:12" x14ac:dyDescent="0.35">
      <c r="A17">
        <v>1</v>
      </c>
      <c r="B17">
        <v>7</v>
      </c>
      <c r="C17" s="1" t="s">
        <v>14</v>
      </c>
      <c r="D17" s="9">
        <f>myjnia57[[#This Row],[po ilu minutach od przyjazdu poprzedniego klienta przyjechał dany klient]]*$F$3+D16</f>
        <v>7.013888888888889E-2</v>
      </c>
      <c r="E17" s="8">
        <f>$E$2+myjnia57[[#This Row],[ile min po otwarciu]]</f>
        <v>0.32013888888888886</v>
      </c>
      <c r="G17">
        <v>15</v>
      </c>
      <c r="H17" s="8">
        <f>IF(E17&gt;H16, E17+B17*$F$3, IF(myjnia57[[#This Row],[liczba min roznica do war ]]&lt;=$K$6, H16+B17*$F$3, H16))</f>
        <v>0.32569444444444445</v>
      </c>
      <c r="I17">
        <f>IF(myjnia57[[#This Row],[potencjalna godzina zakonczenia uslugi jeśli wszystko idelanie]]=H16, 1, 0)</f>
        <v>1</v>
      </c>
      <c r="J17" s="8">
        <f t="shared" si="0"/>
        <v>5.5555555555555913E-3</v>
      </c>
      <c r="K17" s="1">
        <f>1*myjnia57[[#This Row],[liczba minut roznica do warunku]]</f>
        <v>5.5555555555555913E-3</v>
      </c>
      <c r="L17">
        <f>IF(AND(myjnia57[[#This Row],[czy odjechal]]=1, I16=1), L16+1, IF(myjnia57[[#This Row],[czy odjechal]]=1, 1, 0))</f>
        <v>2</v>
      </c>
    </row>
    <row r="18" spans="1:12" x14ac:dyDescent="0.35">
      <c r="A18">
        <v>11</v>
      </c>
      <c r="B18">
        <v>7</v>
      </c>
      <c r="C18" s="1" t="s">
        <v>15</v>
      </c>
      <c r="D18" s="9">
        <f>myjnia57[[#This Row],[po ilu minutach od przyjazdu poprzedniego klienta przyjechał dany klient]]*$F$3+D17</f>
        <v>7.7777777777777779E-2</v>
      </c>
      <c r="E18" s="8">
        <f>$E$2+myjnia57[[#This Row],[ile min po otwarciu]]</f>
        <v>0.32777777777777778</v>
      </c>
      <c r="G18">
        <v>16</v>
      </c>
      <c r="H18" s="8">
        <f>IF(E18&gt;H17, E18+B18*$F$3, IF(myjnia57[[#This Row],[liczba min roznica do war ]]&lt;=$K$6, H17+B18*$F$3, H17))</f>
        <v>0.33263888888888887</v>
      </c>
      <c r="I18">
        <f>IF(myjnia57[[#This Row],[potencjalna godzina zakonczenia uslugi jeśli wszystko idelanie]]=H17, 1, 0)</f>
        <v>0</v>
      </c>
      <c r="J18" s="8">
        <f t="shared" si="0"/>
        <v>0</v>
      </c>
      <c r="K18" s="1">
        <f>1*myjnia57[[#This Row],[liczba minut roznica do warunku]]</f>
        <v>0</v>
      </c>
      <c r="L18">
        <f>IF(AND(myjnia57[[#This Row],[czy odjechal]]=1, I17=1), L17+1, IF(myjnia57[[#This Row],[czy odjechal]]=1, 1, 0))</f>
        <v>0</v>
      </c>
    </row>
    <row r="19" spans="1:12" x14ac:dyDescent="0.35">
      <c r="A19">
        <v>2</v>
      </c>
      <c r="B19">
        <v>2</v>
      </c>
      <c r="C19" s="1" t="s">
        <v>16</v>
      </c>
      <c r="D19" s="9">
        <f>myjnia57[[#This Row],[po ilu minutach od przyjazdu poprzedniego klienta przyjechał dany klient]]*$F$3+D18</f>
        <v>7.9166666666666663E-2</v>
      </c>
      <c r="E19" s="8">
        <f>$E$2+myjnia57[[#This Row],[ile min po otwarciu]]</f>
        <v>0.32916666666666666</v>
      </c>
      <c r="G19">
        <v>17</v>
      </c>
      <c r="H19" s="8">
        <f>IF(E19&gt;H18, E19+B19*$F$3, IF(myjnia57[[#This Row],[liczba min roznica do war ]]&lt;=$K$6, H18+B19*$F$3, H18))</f>
        <v>0.33402777777777776</v>
      </c>
      <c r="I19">
        <f>IF(myjnia57[[#This Row],[potencjalna godzina zakonczenia uslugi jeśli wszystko idelanie]]=H18, 1, 0)</f>
        <v>0</v>
      </c>
      <c r="J19" s="8">
        <f t="shared" si="0"/>
        <v>3.4722222222222099E-3</v>
      </c>
      <c r="K19" s="1">
        <f>1*myjnia57[[#This Row],[liczba minut roznica do warunku]]</f>
        <v>3.4722222222222099E-3</v>
      </c>
      <c r="L19">
        <f>IF(AND(myjnia57[[#This Row],[czy odjechal]]=1, I18=1), L18+1, IF(myjnia57[[#This Row],[czy odjechal]]=1, 1, 0))</f>
        <v>0</v>
      </c>
    </row>
    <row r="20" spans="1:12" x14ac:dyDescent="0.35">
      <c r="A20">
        <v>9</v>
      </c>
      <c r="B20">
        <v>10</v>
      </c>
      <c r="C20" s="1" t="s">
        <v>17</v>
      </c>
      <c r="D20" s="9">
        <f>myjnia57[[#This Row],[po ilu minutach od przyjazdu poprzedniego klienta przyjechał dany klient]]*$F$3+D19</f>
        <v>8.5416666666666669E-2</v>
      </c>
      <c r="E20" s="8">
        <f>$E$2+myjnia57[[#This Row],[ile min po otwarciu]]</f>
        <v>0.3354166666666667</v>
      </c>
      <c r="G20">
        <v>18</v>
      </c>
      <c r="H20" s="8">
        <f>IF(E20&gt;H19, E20+B20*$F$3, IF(myjnia57[[#This Row],[liczba min roznica do war ]]&lt;=$K$6, H19+B20*$F$3, H19))</f>
        <v>0.34236111111111112</v>
      </c>
      <c r="I20">
        <f>IF(myjnia57[[#This Row],[potencjalna godzina zakonczenia uslugi jeśli wszystko idelanie]]=H19, 1, 0)</f>
        <v>0</v>
      </c>
      <c r="J20" s="8">
        <f t="shared" si="0"/>
        <v>0</v>
      </c>
      <c r="K20" s="1">
        <f>1*myjnia57[[#This Row],[liczba minut roznica do warunku]]</f>
        <v>0</v>
      </c>
      <c r="L20">
        <f>IF(AND(myjnia57[[#This Row],[czy odjechal]]=1, I19=1), L19+1, IF(myjnia57[[#This Row],[czy odjechal]]=1, 1, 0))</f>
        <v>0</v>
      </c>
    </row>
    <row r="21" spans="1:12" x14ac:dyDescent="0.35">
      <c r="A21">
        <v>2</v>
      </c>
      <c r="B21">
        <v>13</v>
      </c>
      <c r="C21" s="1" t="s">
        <v>18</v>
      </c>
      <c r="D21" s="9">
        <f>myjnia57[[#This Row],[po ilu minutach od przyjazdu poprzedniego klienta przyjechał dany klient]]*$F$3+D20</f>
        <v>8.6805555555555552E-2</v>
      </c>
      <c r="E21" s="8">
        <f>$E$2+myjnia57[[#This Row],[ile min po otwarciu]]</f>
        <v>0.33680555555555558</v>
      </c>
      <c r="G21">
        <v>19</v>
      </c>
      <c r="H21" s="8">
        <f>IF(E21&gt;H20, E21+B21*$F$3, IF(myjnia57[[#This Row],[liczba min roznica do war ]]&lt;=$K$6, H20+B21*$F$3, H20))</f>
        <v>0.34236111111111112</v>
      </c>
      <c r="I21">
        <f>IF(myjnia57[[#This Row],[potencjalna godzina zakonczenia uslugi jeśli wszystko idelanie]]=H20, 1, 0)</f>
        <v>1</v>
      </c>
      <c r="J21" s="8">
        <f t="shared" si="0"/>
        <v>5.5555555555555358E-3</v>
      </c>
      <c r="K21" s="1">
        <f>1*myjnia57[[#This Row],[liczba minut roznica do warunku]]</f>
        <v>5.5555555555555358E-3</v>
      </c>
      <c r="L21">
        <f>IF(AND(myjnia57[[#This Row],[czy odjechal]]=1, I20=1), L20+1, IF(myjnia57[[#This Row],[czy odjechal]]=1, 1, 0))</f>
        <v>1</v>
      </c>
    </row>
    <row r="22" spans="1:12" x14ac:dyDescent="0.35">
      <c r="A22">
        <v>13</v>
      </c>
      <c r="B22">
        <v>14</v>
      </c>
      <c r="C22" s="1" t="s">
        <v>19</v>
      </c>
      <c r="D22" s="9">
        <f>myjnia57[[#This Row],[po ilu minutach od przyjazdu poprzedniego klienta przyjechał dany klient]]*$F$3+D21</f>
        <v>9.5833333333333326E-2</v>
      </c>
      <c r="E22" s="8">
        <f>$E$2+myjnia57[[#This Row],[ile min po otwarciu]]</f>
        <v>0.34583333333333333</v>
      </c>
      <c r="G22">
        <v>20</v>
      </c>
      <c r="H22" s="8">
        <f>IF(E22&gt;H21, E22+B22*$F$3, IF(myjnia57[[#This Row],[liczba min roznica do war ]]&lt;=$K$6, H21+B22*$F$3, H21))</f>
        <v>0.35555555555555557</v>
      </c>
      <c r="I22">
        <f>IF(myjnia57[[#This Row],[potencjalna godzina zakonczenia uslugi jeśli wszystko idelanie]]=H21, 1, 0)</f>
        <v>0</v>
      </c>
      <c r="J22" s="8">
        <f t="shared" si="0"/>
        <v>0</v>
      </c>
      <c r="K22" s="1">
        <f>1*myjnia57[[#This Row],[liczba minut roznica do warunku]]</f>
        <v>0</v>
      </c>
      <c r="L22">
        <f>IF(AND(myjnia57[[#This Row],[czy odjechal]]=1, I21=1), L21+1, IF(myjnia57[[#This Row],[czy odjechal]]=1, 1, 0))</f>
        <v>0</v>
      </c>
    </row>
    <row r="23" spans="1:12" x14ac:dyDescent="0.35">
      <c r="A23">
        <v>10</v>
      </c>
      <c r="B23">
        <v>15</v>
      </c>
      <c r="C23" s="1" t="s">
        <v>20</v>
      </c>
      <c r="D23" s="9">
        <f>myjnia57[[#This Row],[po ilu minutach od przyjazdu poprzedniego klienta przyjechał dany klient]]*$F$3+D22</f>
        <v>0.10277777777777777</v>
      </c>
      <c r="E23" s="8">
        <f>$E$2+myjnia57[[#This Row],[ile min po otwarciu]]</f>
        <v>0.35277777777777775</v>
      </c>
      <c r="G23">
        <v>21</v>
      </c>
      <c r="H23" s="8">
        <f>IF(E23&gt;H22, E23+B23*$F$3, IF(myjnia57[[#This Row],[liczba min roznica do war ]]&lt;=$K$6, H22+B23*$F$3, H22))</f>
        <v>0.36597222222222225</v>
      </c>
      <c r="I23">
        <f>IF(myjnia57[[#This Row],[potencjalna godzina zakonczenia uslugi jeśli wszystko idelanie]]=H22, 1, 0)</f>
        <v>0</v>
      </c>
      <c r="J23" s="8">
        <f t="shared" si="0"/>
        <v>2.7777777777778234E-3</v>
      </c>
      <c r="K23" s="1">
        <f>1*myjnia57[[#This Row],[liczba minut roznica do warunku]]</f>
        <v>2.7777777777778234E-3</v>
      </c>
      <c r="L23">
        <f>IF(AND(myjnia57[[#This Row],[czy odjechal]]=1, I22=1), L22+1, IF(myjnia57[[#This Row],[czy odjechal]]=1, 1, 0))</f>
        <v>0</v>
      </c>
    </row>
    <row r="24" spans="1:12" x14ac:dyDescent="0.35">
      <c r="A24">
        <v>6</v>
      </c>
      <c r="B24">
        <v>9</v>
      </c>
      <c r="C24" s="1" t="s">
        <v>21</v>
      </c>
      <c r="D24" s="9">
        <f>myjnia57[[#This Row],[po ilu minutach od przyjazdu poprzedniego klienta przyjechał dany klient]]*$F$3+D23</f>
        <v>0.10694444444444444</v>
      </c>
      <c r="E24" s="8">
        <f>$E$2+myjnia57[[#This Row],[ile min po otwarciu]]</f>
        <v>0.35694444444444445</v>
      </c>
      <c r="G24">
        <v>22</v>
      </c>
      <c r="H24" s="8">
        <f>IF(E24&gt;H23, E24+B24*$F$3, IF(myjnia57[[#This Row],[liczba min roznica do war ]]&lt;=$K$6, H23+B24*$F$3, H23))</f>
        <v>0.36597222222222225</v>
      </c>
      <c r="I24">
        <f>IF(myjnia57[[#This Row],[potencjalna godzina zakonczenia uslugi jeśli wszystko idelanie]]=H23, 1, 0)</f>
        <v>1</v>
      </c>
      <c r="J24" s="8">
        <f t="shared" si="0"/>
        <v>9.0277777777778012E-3</v>
      </c>
      <c r="K24" s="1">
        <f>1*myjnia57[[#This Row],[liczba minut roznica do warunku]]</f>
        <v>9.0277777777778012E-3</v>
      </c>
      <c r="L24">
        <f>IF(AND(myjnia57[[#This Row],[czy odjechal]]=1, I23=1), L23+1, IF(myjnia57[[#This Row],[czy odjechal]]=1, 1, 0))</f>
        <v>1</v>
      </c>
    </row>
    <row r="25" spans="1:12" x14ac:dyDescent="0.35">
      <c r="A25">
        <v>5</v>
      </c>
      <c r="B25">
        <v>6</v>
      </c>
      <c r="C25" s="1" t="s">
        <v>22</v>
      </c>
      <c r="D25" s="9">
        <f>myjnia57[[#This Row],[po ilu minutach od przyjazdu poprzedniego klienta przyjechał dany klient]]*$F$3+D24</f>
        <v>0.11041666666666666</v>
      </c>
      <c r="E25" s="8">
        <f>$E$2+myjnia57[[#This Row],[ile min po otwarciu]]</f>
        <v>0.36041666666666666</v>
      </c>
      <c r="G25">
        <v>23</v>
      </c>
      <c r="H25" s="8">
        <f>IF(E25&gt;H24, E25+B25*$F$3, IF(myjnia57[[#This Row],[liczba min roznica do war ]]&lt;=$K$6, H24+B25*$F$3, H24))</f>
        <v>0.36597222222222225</v>
      </c>
      <c r="I25">
        <f>IF(myjnia57[[#This Row],[potencjalna godzina zakonczenia uslugi jeśli wszystko idelanie]]=H24, 1, 0)</f>
        <v>1</v>
      </c>
      <c r="J25" s="8">
        <f t="shared" si="0"/>
        <v>5.5555555555555913E-3</v>
      </c>
      <c r="K25" s="1">
        <f>1*myjnia57[[#This Row],[liczba minut roznica do warunku]]</f>
        <v>5.5555555555555913E-3</v>
      </c>
      <c r="L25">
        <f>IF(AND(myjnia57[[#This Row],[czy odjechal]]=1, I24=1), L24+1, IF(myjnia57[[#This Row],[czy odjechal]]=1, 1, 0))</f>
        <v>2</v>
      </c>
    </row>
    <row r="26" spans="1:12" x14ac:dyDescent="0.35">
      <c r="A26">
        <v>13</v>
      </c>
      <c r="B26">
        <v>13</v>
      </c>
      <c r="C26" s="1" t="s">
        <v>23</v>
      </c>
      <c r="D26" s="9">
        <f>myjnia57[[#This Row],[po ilu minutach od przyjazdu poprzedniego klienta przyjechał dany klient]]*$F$3+D25</f>
        <v>0.11944444444444444</v>
      </c>
      <c r="E26" s="8">
        <f>$E$2+myjnia57[[#This Row],[ile min po otwarciu]]</f>
        <v>0.36944444444444446</v>
      </c>
      <c r="G26">
        <v>24</v>
      </c>
      <c r="H26" s="8">
        <f>IF(E26&gt;H25, E26+B26*$F$3, IF(myjnia57[[#This Row],[liczba min roznica do war ]]&lt;=$K$6, H25+B26*$F$3, H25))</f>
        <v>0.37847222222222227</v>
      </c>
      <c r="I26">
        <f>IF(myjnia57[[#This Row],[potencjalna godzina zakonczenia uslugi jeśli wszystko idelanie]]=H25, 1, 0)</f>
        <v>0</v>
      </c>
      <c r="J26" s="8">
        <f t="shared" si="0"/>
        <v>0</v>
      </c>
      <c r="K26" s="1">
        <f>1*myjnia57[[#This Row],[liczba minut roznica do warunku]]</f>
        <v>0</v>
      </c>
      <c r="L26">
        <f>IF(AND(myjnia57[[#This Row],[czy odjechal]]=1, I25=1), L25+1, IF(myjnia57[[#This Row],[czy odjechal]]=1, 1, 0))</f>
        <v>0</v>
      </c>
    </row>
    <row r="27" spans="1:12" x14ac:dyDescent="0.35">
      <c r="A27">
        <v>11</v>
      </c>
      <c r="B27">
        <v>1</v>
      </c>
      <c r="C27" s="1" t="s">
        <v>24</v>
      </c>
      <c r="D27" s="9">
        <f>myjnia57[[#This Row],[po ilu minutach od przyjazdu poprzedniego klienta przyjechał dany klient]]*$F$3+D26</f>
        <v>0.12708333333333333</v>
      </c>
      <c r="E27" s="8">
        <f>$E$2+myjnia57[[#This Row],[ile min po otwarciu]]</f>
        <v>0.37708333333333333</v>
      </c>
      <c r="G27">
        <v>25</v>
      </c>
      <c r="H27" s="8">
        <f>IF(E27&gt;H26, E27+B27*$F$3, IF(myjnia57[[#This Row],[liczba min roznica do war ]]&lt;=$K$6, H26+B27*$F$3, H26))</f>
        <v>0.37916666666666671</v>
      </c>
      <c r="I27">
        <f>IF(myjnia57[[#This Row],[potencjalna godzina zakonczenia uslugi jeśli wszystko idelanie]]=H26, 1, 0)</f>
        <v>0</v>
      </c>
      <c r="J27" s="8">
        <f t="shared" si="0"/>
        <v>1.3888888888889395E-3</v>
      </c>
      <c r="K27" s="1">
        <f>1*myjnia57[[#This Row],[liczba minut roznica do warunku]]</f>
        <v>1.3888888888889395E-3</v>
      </c>
      <c r="L27">
        <f>IF(AND(myjnia57[[#This Row],[czy odjechal]]=1, I26=1), L26+1, IF(myjnia57[[#This Row],[czy odjechal]]=1, 1, 0))</f>
        <v>0</v>
      </c>
    </row>
    <row r="28" spans="1:12" x14ac:dyDescent="0.35">
      <c r="A28">
        <v>10</v>
      </c>
      <c r="B28">
        <v>6</v>
      </c>
      <c r="C28" s="1" t="s">
        <v>25</v>
      </c>
      <c r="D28" s="9">
        <f>myjnia57[[#This Row],[po ilu minutach od przyjazdu poprzedniego klienta przyjechał dany klient]]*$F$3+D27</f>
        <v>0.13402777777777777</v>
      </c>
      <c r="E28" s="8">
        <f>$E$2+myjnia57[[#This Row],[ile min po otwarciu]]</f>
        <v>0.38402777777777775</v>
      </c>
      <c r="G28">
        <v>26</v>
      </c>
      <c r="H28" s="8">
        <f>IF(E28&gt;H27, E28+B28*$F$3, IF(myjnia57[[#This Row],[liczba min roznica do war ]]&lt;=$K$6, H27+B28*$F$3, H27))</f>
        <v>0.3881944444444444</v>
      </c>
      <c r="I28">
        <f>IF(myjnia57[[#This Row],[potencjalna godzina zakonczenia uslugi jeśli wszystko idelanie]]=H27, 1, 0)</f>
        <v>0</v>
      </c>
      <c r="J28" s="8">
        <f t="shared" si="0"/>
        <v>0</v>
      </c>
      <c r="K28" s="1">
        <f>1*myjnia57[[#This Row],[liczba minut roznica do warunku]]</f>
        <v>0</v>
      </c>
      <c r="L28">
        <f>IF(AND(myjnia57[[#This Row],[czy odjechal]]=1, I27=1), L27+1, IF(myjnia57[[#This Row],[czy odjechal]]=1, 1, 0))</f>
        <v>0</v>
      </c>
    </row>
    <row r="29" spans="1:12" x14ac:dyDescent="0.35">
      <c r="A29">
        <v>11</v>
      </c>
      <c r="B29">
        <v>12</v>
      </c>
      <c r="C29" s="1" t="s">
        <v>26</v>
      </c>
      <c r="D29" s="9">
        <f>myjnia57[[#This Row],[po ilu minutach od przyjazdu poprzedniego klienta przyjechał dany klient]]*$F$3+D28</f>
        <v>0.14166666666666666</v>
      </c>
      <c r="E29" s="8">
        <f>$E$2+myjnia57[[#This Row],[ile min po otwarciu]]</f>
        <v>0.39166666666666666</v>
      </c>
      <c r="G29">
        <v>27</v>
      </c>
      <c r="H29" s="8">
        <f>IF(E29&gt;H28, E29+B29*$F$3, IF(myjnia57[[#This Row],[liczba min roznica do war ]]&lt;=$K$6, H28+B29*$F$3, H28))</f>
        <v>0.4</v>
      </c>
      <c r="I29">
        <f>IF(myjnia57[[#This Row],[potencjalna godzina zakonczenia uslugi jeśli wszystko idelanie]]=H28, 1, 0)</f>
        <v>0</v>
      </c>
      <c r="J29" s="8">
        <f t="shared" si="0"/>
        <v>0</v>
      </c>
      <c r="K29" s="1">
        <f>1*myjnia57[[#This Row],[liczba minut roznica do warunku]]</f>
        <v>0</v>
      </c>
      <c r="L29">
        <f>IF(AND(myjnia57[[#This Row],[czy odjechal]]=1, I28=1), L28+1, IF(myjnia57[[#This Row],[czy odjechal]]=1, 1, 0))</f>
        <v>0</v>
      </c>
    </row>
    <row r="30" spans="1:12" x14ac:dyDescent="0.35">
      <c r="A30">
        <v>4</v>
      </c>
      <c r="B30">
        <v>9</v>
      </c>
      <c r="C30" s="1" t="s">
        <v>27</v>
      </c>
      <c r="D30" s="9">
        <f>myjnia57[[#This Row],[po ilu minutach od przyjazdu poprzedniego klienta przyjechał dany klient]]*$F$3+D29</f>
        <v>0.14444444444444443</v>
      </c>
      <c r="E30" s="8">
        <f>$E$2+myjnia57[[#This Row],[ile min po otwarciu]]</f>
        <v>0.39444444444444443</v>
      </c>
      <c r="G30">
        <v>28</v>
      </c>
      <c r="H30" s="8">
        <f>IF(E30&gt;H29, E30+B30*$F$3, IF(myjnia57[[#This Row],[liczba min roznica do war ]]&lt;=$K$6, H29+B30*$F$3, H29))</f>
        <v>0.4</v>
      </c>
      <c r="I30">
        <f>IF(myjnia57[[#This Row],[potencjalna godzina zakonczenia uslugi jeśli wszystko idelanie]]=H29, 1, 0)</f>
        <v>1</v>
      </c>
      <c r="J30" s="8">
        <f t="shared" si="0"/>
        <v>5.5555555555555913E-3</v>
      </c>
      <c r="K30" s="1">
        <f>1*myjnia57[[#This Row],[liczba minut roznica do warunku]]</f>
        <v>5.5555555555555913E-3</v>
      </c>
      <c r="L30">
        <f>IF(AND(myjnia57[[#This Row],[czy odjechal]]=1, I29=1), L29+1, IF(myjnia57[[#This Row],[czy odjechal]]=1, 1, 0))</f>
        <v>1</v>
      </c>
    </row>
    <row r="31" spans="1:12" x14ac:dyDescent="0.35">
      <c r="A31">
        <v>4</v>
      </c>
      <c r="B31">
        <v>1</v>
      </c>
      <c r="C31" s="1" t="s">
        <v>28</v>
      </c>
      <c r="D31" s="9">
        <f>myjnia57[[#This Row],[po ilu minutach od przyjazdu poprzedniego klienta przyjechał dany klient]]*$F$3+D30</f>
        <v>0.1472222222222222</v>
      </c>
      <c r="E31" s="8">
        <f>$E$2+myjnia57[[#This Row],[ile min po otwarciu]]</f>
        <v>0.3972222222222222</v>
      </c>
      <c r="G31">
        <v>29</v>
      </c>
      <c r="H31" s="8">
        <f>IF(E31&gt;H30, E31+B31*$F$3, IF(myjnia57[[#This Row],[liczba min roznica do war ]]&lt;=$K$6, H30+B31*$F$3, H30))</f>
        <v>0.40069444444444446</v>
      </c>
      <c r="I31">
        <f>IF(myjnia57[[#This Row],[potencjalna godzina zakonczenia uslugi jeśli wszystko idelanie]]=H30, 1, 0)</f>
        <v>0</v>
      </c>
      <c r="J31" s="8">
        <f t="shared" si="0"/>
        <v>2.7777777777778234E-3</v>
      </c>
      <c r="K31" s="1">
        <f>1*myjnia57[[#This Row],[liczba minut roznica do warunku]]</f>
        <v>2.7777777777778234E-3</v>
      </c>
      <c r="L31">
        <f>IF(AND(myjnia57[[#This Row],[czy odjechal]]=1, I30=1), L30+1, IF(myjnia57[[#This Row],[czy odjechal]]=1, 1, 0))</f>
        <v>0</v>
      </c>
    </row>
    <row r="32" spans="1:12" x14ac:dyDescent="0.35">
      <c r="A32">
        <v>2</v>
      </c>
      <c r="B32">
        <v>11</v>
      </c>
      <c r="C32" s="1" t="s">
        <v>29</v>
      </c>
      <c r="D32" s="9">
        <f>myjnia57[[#This Row],[po ilu minutach od przyjazdu poprzedniego klienta przyjechał dany klient]]*$F$3+D31</f>
        <v>0.14861111111111108</v>
      </c>
      <c r="E32" s="8">
        <f>$E$2+myjnia57[[#This Row],[ile min po otwarciu]]</f>
        <v>0.39861111111111108</v>
      </c>
      <c r="G32">
        <v>30</v>
      </c>
      <c r="H32" s="8">
        <f>IF(E32&gt;H31, E32+B32*$F$3, IF(myjnia57[[#This Row],[liczba min roznica do war ]]&lt;=$K$6, H31+B32*$F$3, H31))</f>
        <v>0.40833333333333333</v>
      </c>
      <c r="I32">
        <f>IF(myjnia57[[#This Row],[potencjalna godzina zakonczenia uslugi jeśli wszystko idelanie]]=H31, 1, 0)</f>
        <v>0</v>
      </c>
      <c r="J32" s="8">
        <f t="shared" si="0"/>
        <v>2.0833333333333814E-3</v>
      </c>
      <c r="K32" s="1">
        <f>1*myjnia57[[#This Row],[liczba minut roznica do warunku]]</f>
        <v>2.0833333333333814E-3</v>
      </c>
      <c r="L32">
        <f>IF(AND(myjnia57[[#This Row],[czy odjechal]]=1, I31=1), L31+1, IF(myjnia57[[#This Row],[czy odjechal]]=1, 1, 0))</f>
        <v>0</v>
      </c>
    </row>
    <row r="33" spans="1:12" x14ac:dyDescent="0.35">
      <c r="A33">
        <v>7</v>
      </c>
      <c r="B33">
        <v>2</v>
      </c>
      <c r="C33" s="1" t="s">
        <v>30</v>
      </c>
      <c r="D33" s="9">
        <f>myjnia57[[#This Row],[po ilu minutach od przyjazdu poprzedniego klienta przyjechał dany klient]]*$F$3+D32</f>
        <v>0.1534722222222222</v>
      </c>
      <c r="E33" s="8">
        <f>$E$2+myjnia57[[#This Row],[ile min po otwarciu]]</f>
        <v>0.40347222222222223</v>
      </c>
      <c r="G33">
        <v>31</v>
      </c>
      <c r="H33" s="8">
        <f>IF(E33&gt;H32, E33+B33*$F$3, IF(myjnia57[[#This Row],[liczba min roznica do war ]]&lt;=$K$6, H32+B33*$F$3, H32))</f>
        <v>0.40833333333333333</v>
      </c>
      <c r="I33">
        <f>IF(myjnia57[[#This Row],[potencjalna godzina zakonczenia uslugi jeśli wszystko idelanie]]=H32, 1, 0)</f>
        <v>1</v>
      </c>
      <c r="J33" s="8">
        <f t="shared" si="0"/>
        <v>4.8611111111110938E-3</v>
      </c>
      <c r="K33" s="1">
        <f>1*myjnia57[[#This Row],[liczba minut roznica do warunku]]</f>
        <v>4.8611111111110938E-3</v>
      </c>
      <c r="L33">
        <f>IF(AND(myjnia57[[#This Row],[czy odjechal]]=1, I32=1), L32+1, IF(myjnia57[[#This Row],[czy odjechal]]=1, 1, 0))</f>
        <v>1</v>
      </c>
    </row>
    <row r="34" spans="1:12" x14ac:dyDescent="0.35">
      <c r="A34">
        <v>11</v>
      </c>
      <c r="B34">
        <v>14</v>
      </c>
      <c r="C34" s="1" t="s">
        <v>31</v>
      </c>
      <c r="D34" s="9">
        <f>myjnia57[[#This Row],[po ilu minutach od przyjazdu poprzedniego klienta przyjechał dany klient]]*$F$3+D33</f>
        <v>0.16111111111111109</v>
      </c>
      <c r="E34" s="8">
        <f>$E$2+myjnia57[[#This Row],[ile min po otwarciu]]</f>
        <v>0.41111111111111109</v>
      </c>
      <c r="G34">
        <v>32</v>
      </c>
      <c r="H34" s="8">
        <f>IF(E34&gt;H33, E34+B34*$F$3, IF(myjnia57[[#This Row],[liczba min roznica do war ]]&lt;=$K$6, H33+B34*$F$3, H33))</f>
        <v>0.42083333333333334</v>
      </c>
      <c r="I34">
        <f>IF(myjnia57[[#This Row],[potencjalna godzina zakonczenia uslugi jeśli wszystko idelanie]]=H33, 1, 0)</f>
        <v>0</v>
      </c>
      <c r="J34" s="8">
        <f t="shared" si="0"/>
        <v>0</v>
      </c>
      <c r="K34" s="1">
        <f>1*myjnia57[[#This Row],[liczba minut roznica do warunku]]</f>
        <v>0</v>
      </c>
      <c r="L34">
        <f>IF(AND(myjnia57[[#This Row],[czy odjechal]]=1, I33=1), L33+1, IF(myjnia57[[#This Row],[czy odjechal]]=1, 1, 0))</f>
        <v>0</v>
      </c>
    </row>
    <row r="35" spans="1:12" x14ac:dyDescent="0.35">
      <c r="A35">
        <v>6</v>
      </c>
      <c r="B35">
        <v>3</v>
      </c>
      <c r="C35" s="1" t="s">
        <v>32</v>
      </c>
      <c r="D35" s="9">
        <f>myjnia57[[#This Row],[po ilu minutach od przyjazdu poprzedniego klienta przyjechał dany klient]]*$F$3+D34</f>
        <v>0.16527777777777777</v>
      </c>
      <c r="E35" s="8">
        <f>$E$2+myjnia57[[#This Row],[ile min po otwarciu]]</f>
        <v>0.41527777777777775</v>
      </c>
      <c r="G35">
        <v>33</v>
      </c>
      <c r="H35" s="8">
        <f>IF(E35&gt;H34, E35+B35*$F$3, IF(myjnia57[[#This Row],[liczba min roznica do war ]]&lt;=$K$6, H34+B35*$F$3, H34))</f>
        <v>0.42083333333333334</v>
      </c>
      <c r="I35">
        <f>IF(myjnia57[[#This Row],[potencjalna godzina zakonczenia uslugi jeśli wszystko idelanie]]=H34, 1, 0)</f>
        <v>1</v>
      </c>
      <c r="J35" s="8">
        <f t="shared" si="0"/>
        <v>5.5555555555555913E-3</v>
      </c>
      <c r="K35" s="1">
        <f>1*myjnia57[[#This Row],[liczba minut roznica do warunku]]</f>
        <v>5.5555555555555913E-3</v>
      </c>
      <c r="L35">
        <f>IF(AND(myjnia57[[#This Row],[czy odjechal]]=1, I34=1), L34+1, IF(myjnia57[[#This Row],[czy odjechal]]=1, 1, 0))</f>
        <v>1</v>
      </c>
    </row>
    <row r="36" spans="1:12" x14ac:dyDescent="0.35">
      <c r="A36">
        <v>11</v>
      </c>
      <c r="B36">
        <v>5</v>
      </c>
      <c r="C36" s="1" t="s">
        <v>33</v>
      </c>
      <c r="D36" s="9">
        <f>myjnia57[[#This Row],[po ilu minutach od przyjazdu poprzedniego klienta przyjechał dany klient]]*$F$3+D35</f>
        <v>0.17291666666666666</v>
      </c>
      <c r="E36" s="8">
        <f>$E$2+myjnia57[[#This Row],[ile min po otwarciu]]</f>
        <v>0.42291666666666666</v>
      </c>
      <c r="G36">
        <v>34</v>
      </c>
      <c r="H36" s="8">
        <f>IF(E36&gt;H35, E36+B36*$F$3, IF(myjnia57[[#This Row],[liczba min roznica do war ]]&lt;=$K$6, H35+B36*$F$3, H35))</f>
        <v>0.42638888888888887</v>
      </c>
      <c r="I36">
        <f>IF(myjnia57[[#This Row],[potencjalna godzina zakonczenia uslugi jeśli wszystko idelanie]]=H35, 1, 0)</f>
        <v>0</v>
      </c>
      <c r="J36" s="8">
        <f t="shared" si="0"/>
        <v>0</v>
      </c>
      <c r="K36" s="1">
        <f>1*myjnia57[[#This Row],[liczba minut roznica do warunku]]</f>
        <v>0</v>
      </c>
      <c r="L36">
        <f>IF(AND(myjnia57[[#This Row],[czy odjechal]]=1, I35=1), L35+1, IF(myjnia57[[#This Row],[czy odjechal]]=1, 1, 0))</f>
        <v>0</v>
      </c>
    </row>
    <row r="37" spans="1:12" x14ac:dyDescent="0.35">
      <c r="A37">
        <v>5</v>
      </c>
      <c r="B37">
        <v>9</v>
      </c>
      <c r="C37" s="1" t="s">
        <v>34</v>
      </c>
      <c r="D37" s="9">
        <f>myjnia57[[#This Row],[po ilu minutach od przyjazdu poprzedniego klienta przyjechał dany klient]]*$F$3+D36</f>
        <v>0.17638888888888887</v>
      </c>
      <c r="E37" s="8">
        <f>$E$2+myjnia57[[#This Row],[ile min po otwarciu]]</f>
        <v>0.42638888888888887</v>
      </c>
      <c r="G37">
        <v>35</v>
      </c>
      <c r="H37" s="8">
        <f>IF(E37&gt;H36, E37+B37*$F$3, IF(myjnia57[[#This Row],[liczba min roznica do war ]]&lt;=$K$6, H36+B37*$F$3, H36))</f>
        <v>0.43263888888888885</v>
      </c>
      <c r="I37">
        <f>IF(myjnia57[[#This Row],[potencjalna godzina zakonczenia uslugi jeśli wszystko idelanie]]=H36, 1, 0)</f>
        <v>0</v>
      </c>
      <c r="J37" s="8">
        <f t="shared" si="0"/>
        <v>0</v>
      </c>
      <c r="K37" s="1">
        <f>1*myjnia57[[#This Row],[liczba minut roznica do warunku]]</f>
        <v>0</v>
      </c>
      <c r="L37">
        <f>IF(AND(myjnia57[[#This Row],[czy odjechal]]=1, I36=1), L36+1, IF(myjnia57[[#This Row],[czy odjechal]]=1, 1, 0))</f>
        <v>0</v>
      </c>
    </row>
    <row r="38" spans="1:12" x14ac:dyDescent="0.35">
      <c r="A38">
        <v>9</v>
      </c>
      <c r="B38">
        <v>5</v>
      </c>
      <c r="C38" s="1" t="s">
        <v>35</v>
      </c>
      <c r="D38" s="9">
        <f>myjnia57[[#This Row],[po ilu minutach od przyjazdu poprzedniego klienta przyjechał dany klient]]*$F$3+D37</f>
        <v>0.18263888888888888</v>
      </c>
      <c r="E38" s="8">
        <f>$E$2+myjnia57[[#This Row],[ile min po otwarciu]]</f>
        <v>0.43263888888888891</v>
      </c>
      <c r="G38">
        <v>36</v>
      </c>
      <c r="H38" s="8">
        <f>IF(E38&gt;H37, E38+B38*$F$3, IF(myjnia57[[#This Row],[liczba min roznica do war ]]&lt;=$K$6, H37+B38*$F$3, H37))</f>
        <v>0.43611111111111106</v>
      </c>
      <c r="I38">
        <f>IF(myjnia57[[#This Row],[potencjalna godzina zakonczenia uslugi jeśli wszystko idelanie]]=H37, 1, 0)</f>
        <v>0</v>
      </c>
      <c r="J38" s="8">
        <f t="shared" si="0"/>
        <v>0</v>
      </c>
      <c r="K38" s="1">
        <f>1*myjnia57[[#This Row],[liczba minut roznica do warunku]]</f>
        <v>0</v>
      </c>
      <c r="L38">
        <f>IF(AND(myjnia57[[#This Row],[czy odjechal]]=1, I37=1), L37+1, IF(myjnia57[[#This Row],[czy odjechal]]=1, 1, 0))</f>
        <v>0</v>
      </c>
    </row>
    <row r="39" spans="1:12" x14ac:dyDescent="0.35">
      <c r="A39">
        <v>11</v>
      </c>
      <c r="B39">
        <v>4</v>
      </c>
      <c r="C39" s="1" t="s">
        <v>36</v>
      </c>
      <c r="D39" s="9">
        <f>myjnia57[[#This Row],[po ilu minutach od przyjazdu poprzedniego klienta przyjechał dany klient]]*$F$3+D38</f>
        <v>0.19027777777777777</v>
      </c>
      <c r="E39" s="8">
        <f>$E$2+myjnia57[[#This Row],[ile min po otwarciu]]</f>
        <v>0.44027777777777777</v>
      </c>
      <c r="G39">
        <v>37</v>
      </c>
      <c r="H39" s="8">
        <f>IF(E39&gt;H38, E39+B39*$F$3, IF(myjnia57[[#This Row],[liczba min roznica do war ]]&lt;=$K$6, H38+B39*$F$3, H38))</f>
        <v>0.44305555555555554</v>
      </c>
      <c r="I39">
        <f>IF(myjnia57[[#This Row],[potencjalna godzina zakonczenia uslugi jeśli wszystko idelanie]]=H38, 1, 0)</f>
        <v>0</v>
      </c>
      <c r="J39" s="8">
        <f t="shared" si="0"/>
        <v>0</v>
      </c>
      <c r="K39" s="1">
        <f>1*myjnia57[[#This Row],[liczba minut roznica do warunku]]</f>
        <v>0</v>
      </c>
      <c r="L39">
        <f>IF(AND(myjnia57[[#This Row],[czy odjechal]]=1, I38=1), L38+1, IF(myjnia57[[#This Row],[czy odjechal]]=1, 1, 0))</f>
        <v>0</v>
      </c>
    </row>
    <row r="40" spans="1:12" x14ac:dyDescent="0.35">
      <c r="A40">
        <v>15</v>
      </c>
      <c r="B40">
        <v>5</v>
      </c>
      <c r="C40" s="1" t="s">
        <v>37</v>
      </c>
      <c r="D40" s="9">
        <f>myjnia57[[#This Row],[po ilu minutach od przyjazdu poprzedniego klienta przyjechał dany klient]]*$F$3+D39</f>
        <v>0.20069444444444443</v>
      </c>
      <c r="E40" s="8">
        <f>$E$2+myjnia57[[#This Row],[ile min po otwarciu]]</f>
        <v>0.4506944444444444</v>
      </c>
      <c r="G40">
        <v>38</v>
      </c>
      <c r="H40" s="8">
        <f>IF(E40&gt;H39, E40+B40*$F$3, IF(myjnia57[[#This Row],[liczba min roznica do war ]]&lt;=$K$6, H39+B40*$F$3, H39))</f>
        <v>0.45416666666666661</v>
      </c>
      <c r="I40">
        <f>IF(myjnia57[[#This Row],[potencjalna godzina zakonczenia uslugi jeśli wszystko idelanie]]=H39, 1, 0)</f>
        <v>0</v>
      </c>
      <c r="J40" s="8">
        <f t="shared" si="0"/>
        <v>0</v>
      </c>
      <c r="K40" s="1">
        <f>1*myjnia57[[#This Row],[liczba minut roznica do warunku]]</f>
        <v>0</v>
      </c>
      <c r="L40">
        <f>IF(AND(myjnia57[[#This Row],[czy odjechal]]=1, I39=1), L39+1, IF(myjnia57[[#This Row],[czy odjechal]]=1, 1, 0))</f>
        <v>0</v>
      </c>
    </row>
    <row r="41" spans="1:12" x14ac:dyDescent="0.35">
      <c r="A41">
        <v>12</v>
      </c>
      <c r="B41">
        <v>1</v>
      </c>
      <c r="C41" s="1" t="s">
        <v>38</v>
      </c>
      <c r="D41" s="9">
        <f>myjnia57[[#This Row],[po ilu minutach od przyjazdu poprzedniego klienta przyjechał dany klient]]*$F$3+D40</f>
        <v>0.20902777777777776</v>
      </c>
      <c r="E41" s="8">
        <f>$E$2+myjnia57[[#This Row],[ile min po otwarciu]]</f>
        <v>0.45902777777777776</v>
      </c>
      <c r="G41">
        <v>39</v>
      </c>
      <c r="H41" s="8">
        <f>IF(E41&gt;H40, E41+B41*$F$3, IF(myjnia57[[#This Row],[liczba min roznica do war ]]&lt;=$K$6, H40+B41*$F$3, H40))</f>
        <v>0.4597222222222222</v>
      </c>
      <c r="I41">
        <f>IF(myjnia57[[#This Row],[potencjalna godzina zakonczenia uslugi jeśli wszystko idelanie]]=H40, 1, 0)</f>
        <v>0</v>
      </c>
      <c r="J41" s="8">
        <f t="shared" si="0"/>
        <v>0</v>
      </c>
      <c r="K41" s="1">
        <f>1*myjnia57[[#This Row],[liczba minut roznica do warunku]]</f>
        <v>0</v>
      </c>
      <c r="L41">
        <f>IF(AND(myjnia57[[#This Row],[czy odjechal]]=1, I40=1), L40+1, IF(myjnia57[[#This Row],[czy odjechal]]=1, 1, 0))</f>
        <v>0</v>
      </c>
    </row>
    <row r="42" spans="1:12" x14ac:dyDescent="0.35">
      <c r="A42">
        <v>2</v>
      </c>
      <c r="B42">
        <v>5</v>
      </c>
      <c r="C42" s="1" t="s">
        <v>39</v>
      </c>
      <c r="D42" s="9">
        <f>myjnia57[[#This Row],[po ilu minutach od przyjazdu poprzedniego klienta przyjechał dany klient]]*$F$3+D41</f>
        <v>0.21041666666666664</v>
      </c>
      <c r="E42" s="8">
        <f>$E$2+myjnia57[[#This Row],[ile min po otwarciu]]</f>
        <v>0.46041666666666664</v>
      </c>
      <c r="G42">
        <v>40</v>
      </c>
      <c r="H42" s="8">
        <f>IF(E42&gt;H41, E42+B42*$F$3, IF(myjnia57[[#This Row],[liczba min roznica do war ]]&lt;=$K$6, H41+B42*$F$3, H41))</f>
        <v>0.46388888888888885</v>
      </c>
      <c r="I42">
        <f>IF(myjnia57[[#This Row],[potencjalna godzina zakonczenia uslugi jeśli wszystko idelanie]]=H41, 1, 0)</f>
        <v>0</v>
      </c>
      <c r="J42" s="8">
        <f t="shared" si="0"/>
        <v>0</v>
      </c>
      <c r="K42" s="1">
        <f>1*myjnia57[[#This Row],[liczba minut roznica do warunku]]</f>
        <v>0</v>
      </c>
      <c r="L42">
        <f>IF(AND(myjnia57[[#This Row],[czy odjechal]]=1, I41=1), L41+1, IF(myjnia57[[#This Row],[czy odjechal]]=1, 1, 0))</f>
        <v>0</v>
      </c>
    </row>
    <row r="43" spans="1:12" x14ac:dyDescent="0.35">
      <c r="A43">
        <v>11</v>
      </c>
      <c r="B43">
        <v>11</v>
      </c>
      <c r="C43" s="1" t="s">
        <v>40</v>
      </c>
      <c r="D43" s="9">
        <f>myjnia57[[#This Row],[po ilu minutach od przyjazdu poprzedniego klienta przyjechał dany klient]]*$F$3+D42</f>
        <v>0.21805555555555553</v>
      </c>
      <c r="E43" s="8">
        <f>$E$2+myjnia57[[#This Row],[ile min po otwarciu]]</f>
        <v>0.46805555555555556</v>
      </c>
      <c r="G43">
        <v>41</v>
      </c>
      <c r="H43" s="8">
        <f>IF(E43&gt;H42, E43+B43*$F$3, IF(myjnia57[[#This Row],[liczba min roznica do war ]]&lt;=$K$6, H42+B43*$F$3, H42))</f>
        <v>0.47569444444444442</v>
      </c>
      <c r="I43">
        <f>IF(myjnia57[[#This Row],[potencjalna godzina zakonczenia uslugi jeśli wszystko idelanie]]=H42, 1, 0)</f>
        <v>0</v>
      </c>
      <c r="J43" s="8">
        <f t="shared" si="0"/>
        <v>0</v>
      </c>
      <c r="K43" s="1">
        <f>1*myjnia57[[#This Row],[liczba minut roznica do warunku]]</f>
        <v>0</v>
      </c>
      <c r="L43">
        <f>IF(AND(myjnia57[[#This Row],[czy odjechal]]=1, I42=1), L42+1, IF(myjnia57[[#This Row],[czy odjechal]]=1, 1, 0))</f>
        <v>0</v>
      </c>
    </row>
    <row r="44" spans="1:12" x14ac:dyDescent="0.35">
      <c r="A44">
        <v>2</v>
      </c>
      <c r="B44">
        <v>3</v>
      </c>
      <c r="C44" s="1" t="s">
        <v>41</v>
      </c>
      <c r="D44" s="9">
        <f>myjnia57[[#This Row],[po ilu minutach od przyjazdu poprzedniego klienta przyjechał dany klient]]*$F$3+D43</f>
        <v>0.21944444444444441</v>
      </c>
      <c r="E44" s="8">
        <f>$E$2+myjnia57[[#This Row],[ile min po otwarciu]]</f>
        <v>0.46944444444444444</v>
      </c>
      <c r="G44">
        <v>42</v>
      </c>
      <c r="H44" s="8">
        <f>IF(E44&gt;H43, E44+B44*$F$3, IF(myjnia57[[#This Row],[liczba min roznica do war ]]&lt;=$K$6, H43+B44*$F$3, H43))</f>
        <v>0.47569444444444442</v>
      </c>
      <c r="I44">
        <f>IF(myjnia57[[#This Row],[potencjalna godzina zakonczenia uslugi jeśli wszystko idelanie]]=H43, 1, 0)</f>
        <v>1</v>
      </c>
      <c r="J44" s="8">
        <f t="shared" si="0"/>
        <v>6.2499999999999778E-3</v>
      </c>
      <c r="K44" s="1">
        <f>1*myjnia57[[#This Row],[liczba minut roznica do warunku]]</f>
        <v>6.2499999999999778E-3</v>
      </c>
      <c r="L44">
        <f>IF(AND(myjnia57[[#This Row],[czy odjechal]]=1, I43=1), L43+1, IF(myjnia57[[#This Row],[czy odjechal]]=1, 1, 0))</f>
        <v>1</v>
      </c>
    </row>
    <row r="45" spans="1:12" x14ac:dyDescent="0.35">
      <c r="A45">
        <v>6</v>
      </c>
      <c r="B45">
        <v>13</v>
      </c>
      <c r="C45" s="1" t="s">
        <v>42</v>
      </c>
      <c r="D45" s="9">
        <f>myjnia57[[#This Row],[po ilu minutach od przyjazdu poprzedniego klienta przyjechał dany klient]]*$F$3+D44</f>
        <v>0.22361111111111109</v>
      </c>
      <c r="E45" s="8">
        <f>$E$2+myjnia57[[#This Row],[ile min po otwarciu]]</f>
        <v>0.47361111111111109</v>
      </c>
      <c r="G45">
        <v>43</v>
      </c>
      <c r="H45" s="8">
        <f>IF(E45&gt;H44, E45+B45*$F$3, IF(myjnia57[[#This Row],[liczba min roznica do war ]]&lt;=$K$6, H44+B45*$F$3, H44))</f>
        <v>0.48472222222222222</v>
      </c>
      <c r="I45">
        <f>IF(myjnia57[[#This Row],[potencjalna godzina zakonczenia uslugi jeśli wszystko idelanie]]=H44, 1, 0)</f>
        <v>0</v>
      </c>
      <c r="J45" s="8">
        <f t="shared" si="0"/>
        <v>2.0833333333333259E-3</v>
      </c>
      <c r="K45" s="1">
        <f>1*myjnia57[[#This Row],[liczba minut roznica do warunku]]</f>
        <v>2.0833333333333259E-3</v>
      </c>
      <c r="L45">
        <f>IF(AND(myjnia57[[#This Row],[czy odjechal]]=1, I44=1), L44+1, IF(myjnia57[[#This Row],[czy odjechal]]=1, 1, 0))</f>
        <v>0</v>
      </c>
    </row>
    <row r="46" spans="1:12" x14ac:dyDescent="0.35">
      <c r="A46">
        <v>4</v>
      </c>
      <c r="B46">
        <v>11</v>
      </c>
      <c r="C46" s="1" t="s">
        <v>43</v>
      </c>
      <c r="D46" s="9">
        <f>myjnia57[[#This Row],[po ilu minutach od przyjazdu poprzedniego klienta przyjechał dany klient]]*$F$3+D45</f>
        <v>0.22638888888888886</v>
      </c>
      <c r="E46" s="8">
        <f>$E$2+myjnia57[[#This Row],[ile min po otwarciu]]</f>
        <v>0.47638888888888886</v>
      </c>
      <c r="G46">
        <v>44</v>
      </c>
      <c r="H46" s="8">
        <f>IF(E46&gt;H45, E46+B46*$F$3, IF(myjnia57[[#This Row],[liczba min roznica do war ]]&lt;=$K$6, H45+B46*$F$3, H45))</f>
        <v>0.48472222222222222</v>
      </c>
      <c r="I46">
        <f>IF(myjnia57[[#This Row],[potencjalna godzina zakonczenia uslugi jeśli wszystko idelanie]]=H45, 1, 0)</f>
        <v>1</v>
      </c>
      <c r="J46" s="8">
        <f t="shared" si="0"/>
        <v>8.3333333333333592E-3</v>
      </c>
      <c r="K46" s="1">
        <f>1*myjnia57[[#This Row],[liczba minut roznica do warunku]]</f>
        <v>8.3333333333333592E-3</v>
      </c>
      <c r="L46">
        <f>IF(AND(myjnia57[[#This Row],[czy odjechal]]=1, I45=1), L45+1, IF(myjnia57[[#This Row],[czy odjechal]]=1, 1, 0))</f>
        <v>1</v>
      </c>
    </row>
    <row r="47" spans="1:12" x14ac:dyDescent="0.35">
      <c r="A47">
        <v>7</v>
      </c>
      <c r="B47">
        <v>10</v>
      </c>
      <c r="C47" s="1" t="s">
        <v>44</v>
      </c>
      <c r="D47" s="9">
        <f>myjnia57[[#This Row],[po ilu minutach od przyjazdu poprzedniego klienta przyjechał dany klient]]*$F$3+D46</f>
        <v>0.23124999999999998</v>
      </c>
      <c r="E47" s="8">
        <f>$E$2+myjnia57[[#This Row],[ile min po otwarciu]]</f>
        <v>0.48124999999999996</v>
      </c>
      <c r="G47">
        <v>45</v>
      </c>
      <c r="H47" s="8">
        <f>IF(E47&gt;H46, E47+B47*$F$3, IF(myjnia57[[#This Row],[liczba min roznica do war ]]&lt;=$K$6, H46+B47*$F$3, H46))</f>
        <v>0.49166666666666664</v>
      </c>
      <c r="I47">
        <f>IF(myjnia57[[#This Row],[potencjalna godzina zakonczenia uslugi jeśli wszystko idelanie]]=H46, 1, 0)</f>
        <v>0</v>
      </c>
      <c r="J47" s="8">
        <f t="shared" si="0"/>
        <v>3.4722222222222654E-3</v>
      </c>
      <c r="K47" s="1">
        <f>1*myjnia57[[#This Row],[liczba minut roznica do warunku]]</f>
        <v>3.4722222222222654E-3</v>
      </c>
      <c r="L47">
        <f>IF(AND(myjnia57[[#This Row],[czy odjechal]]=1, I46=1), L46+1, IF(myjnia57[[#This Row],[czy odjechal]]=1, 1, 0))</f>
        <v>0</v>
      </c>
    </row>
    <row r="48" spans="1:12" x14ac:dyDescent="0.35">
      <c r="A48">
        <v>8</v>
      </c>
      <c r="B48">
        <v>6</v>
      </c>
      <c r="C48" s="1" t="s">
        <v>45</v>
      </c>
      <c r="D48" s="9">
        <f>myjnia57[[#This Row],[po ilu minutach od przyjazdu poprzedniego klienta przyjechał dany klient]]*$F$3+D47</f>
        <v>0.23680555555555555</v>
      </c>
      <c r="E48" s="8">
        <f>$E$2+myjnia57[[#This Row],[ile min po otwarciu]]</f>
        <v>0.48680555555555555</v>
      </c>
      <c r="G48">
        <v>46</v>
      </c>
      <c r="H48" s="8">
        <f>IF(E48&gt;H47, E48+B48*$F$3, IF(myjnia57[[#This Row],[liczba min roznica do war ]]&lt;=$K$6, H47+B48*$F$3, H47))</f>
        <v>0.49166666666666664</v>
      </c>
      <c r="I48">
        <f>IF(myjnia57[[#This Row],[potencjalna godzina zakonczenia uslugi jeśli wszystko idelanie]]=H47, 1, 0)</f>
        <v>1</v>
      </c>
      <c r="J48" s="8">
        <f t="shared" si="0"/>
        <v>4.8611111111110938E-3</v>
      </c>
      <c r="K48" s="1">
        <f>1*myjnia57[[#This Row],[liczba minut roznica do warunku]]</f>
        <v>4.8611111111110938E-3</v>
      </c>
      <c r="L48">
        <f>IF(AND(myjnia57[[#This Row],[czy odjechal]]=1, I47=1), L47+1, IF(myjnia57[[#This Row],[czy odjechal]]=1, 1, 0))</f>
        <v>1</v>
      </c>
    </row>
    <row r="49" spans="1:12" x14ac:dyDescent="0.35">
      <c r="A49">
        <v>3</v>
      </c>
      <c r="B49">
        <v>14</v>
      </c>
      <c r="C49" s="1" t="s">
        <v>46</v>
      </c>
      <c r="D49" s="9">
        <f>myjnia57[[#This Row],[po ilu minutach od przyjazdu poprzedniego klienta przyjechał dany klient]]*$F$3+D48</f>
        <v>0.23888888888888887</v>
      </c>
      <c r="E49" s="8">
        <f>$E$2+myjnia57[[#This Row],[ile min po otwarciu]]</f>
        <v>0.48888888888888887</v>
      </c>
      <c r="G49">
        <v>47</v>
      </c>
      <c r="H49" s="8">
        <f>IF(E49&gt;H48, E49+B49*$F$3, IF(myjnia57[[#This Row],[liczba min roznica do war ]]&lt;=$K$6, H48+B49*$F$3, H48))</f>
        <v>0.50138888888888888</v>
      </c>
      <c r="I49">
        <f>IF(myjnia57[[#This Row],[potencjalna godzina zakonczenia uslugi jeśli wszystko idelanie]]=H48, 1, 0)</f>
        <v>0</v>
      </c>
      <c r="J49" s="8">
        <f t="shared" si="0"/>
        <v>2.7777777777777679E-3</v>
      </c>
      <c r="K49" s="1">
        <f>1*myjnia57[[#This Row],[liczba minut roznica do warunku]]</f>
        <v>2.7777777777777679E-3</v>
      </c>
      <c r="L49">
        <f>IF(AND(myjnia57[[#This Row],[czy odjechal]]=1, I48=1), L48+1, IF(myjnia57[[#This Row],[czy odjechal]]=1, 1, 0))</f>
        <v>0</v>
      </c>
    </row>
    <row r="50" spans="1:12" x14ac:dyDescent="0.35">
      <c r="A50">
        <v>7</v>
      </c>
      <c r="B50">
        <v>13</v>
      </c>
      <c r="C50" s="1" t="s">
        <v>47</v>
      </c>
      <c r="D50" s="9">
        <f>myjnia57[[#This Row],[po ilu minutach od przyjazdu poprzedniego klienta przyjechał dany klient]]*$F$3+D49</f>
        <v>0.24374999999999999</v>
      </c>
      <c r="E50" s="8">
        <f>$E$2+myjnia57[[#This Row],[ile min po otwarciu]]</f>
        <v>0.49375000000000002</v>
      </c>
      <c r="G50">
        <v>48</v>
      </c>
      <c r="H50" s="8">
        <f>IF(E50&gt;H49, E50+B50*$F$3, IF(myjnia57[[#This Row],[liczba min roznica do war ]]&lt;=$K$6, H49+B50*$F$3, H49))</f>
        <v>0.50138888888888888</v>
      </c>
      <c r="I50">
        <f>IF(myjnia57[[#This Row],[potencjalna godzina zakonczenia uslugi jeśli wszystko idelanie]]=H49, 1, 0)</f>
        <v>1</v>
      </c>
      <c r="J50" s="8">
        <f t="shared" si="0"/>
        <v>7.6388888888888618E-3</v>
      </c>
      <c r="K50" s="1">
        <f>1*myjnia57[[#This Row],[liczba minut roznica do warunku]]</f>
        <v>7.6388888888888618E-3</v>
      </c>
      <c r="L50">
        <f>IF(AND(myjnia57[[#This Row],[czy odjechal]]=1, I49=1), L49+1, IF(myjnia57[[#This Row],[czy odjechal]]=1, 1, 0))</f>
        <v>1</v>
      </c>
    </row>
    <row r="51" spans="1:12" x14ac:dyDescent="0.35">
      <c r="A51">
        <v>15</v>
      </c>
      <c r="B51">
        <v>11</v>
      </c>
      <c r="C51" s="1" t="s">
        <v>48</v>
      </c>
      <c r="D51" s="9">
        <f>myjnia57[[#This Row],[po ilu minutach od przyjazdu poprzedniego klienta przyjechał dany klient]]*$F$3+D50</f>
        <v>0.25416666666666665</v>
      </c>
      <c r="E51" s="8">
        <f>$E$2+myjnia57[[#This Row],[ile min po otwarciu]]</f>
        <v>0.50416666666666665</v>
      </c>
      <c r="G51">
        <v>49</v>
      </c>
      <c r="H51" s="8">
        <f>IF(E51&gt;H50, E51+B51*$F$3, IF(myjnia57[[#This Row],[liczba min roznica do war ]]&lt;=$K$6, H50+B51*$F$3, H50))</f>
        <v>0.51180555555555551</v>
      </c>
      <c r="I51">
        <f>IF(myjnia57[[#This Row],[potencjalna godzina zakonczenia uslugi jeśli wszystko idelanie]]=H50, 1, 0)</f>
        <v>0</v>
      </c>
      <c r="J51" s="8">
        <f t="shared" si="0"/>
        <v>0</v>
      </c>
      <c r="K51" s="1">
        <f>1*myjnia57[[#This Row],[liczba minut roznica do warunku]]</f>
        <v>0</v>
      </c>
      <c r="L51">
        <f>IF(AND(myjnia57[[#This Row],[czy odjechal]]=1, I50=1), L50+1, IF(myjnia57[[#This Row],[czy odjechal]]=1, 1, 0))</f>
        <v>0</v>
      </c>
    </row>
    <row r="52" spans="1:12" x14ac:dyDescent="0.35">
      <c r="A52">
        <v>11</v>
      </c>
      <c r="B52">
        <v>8</v>
      </c>
      <c r="C52" s="1" t="s">
        <v>49</v>
      </c>
      <c r="D52" s="9">
        <f>myjnia57[[#This Row],[po ilu minutach od przyjazdu poprzedniego klienta przyjechał dany klient]]*$F$3+D51</f>
        <v>0.26180555555555551</v>
      </c>
      <c r="E52" s="8">
        <f>$E$2+myjnia57[[#This Row],[ile min po otwarciu]]</f>
        <v>0.51180555555555551</v>
      </c>
      <c r="G52">
        <v>50</v>
      </c>
      <c r="H52" s="8">
        <f>IF(E52&gt;H51, E52+B52*$F$3, IF(myjnia57[[#This Row],[liczba min roznica do war ]]&lt;=$K$6, H51+B52*$F$3, H51))</f>
        <v>0.51736111111111105</v>
      </c>
      <c r="I52">
        <f>IF(myjnia57[[#This Row],[potencjalna godzina zakonczenia uslugi jeśli wszystko idelanie]]=H51, 1, 0)</f>
        <v>0</v>
      </c>
      <c r="J52" s="8">
        <f t="shared" si="0"/>
        <v>0</v>
      </c>
      <c r="K52" s="1">
        <f>1*myjnia57[[#This Row],[liczba minut roznica do warunku]]</f>
        <v>0</v>
      </c>
      <c r="L52">
        <f>IF(AND(myjnia57[[#This Row],[czy odjechal]]=1, I51=1), L51+1, IF(myjnia57[[#This Row],[czy odjechal]]=1, 1, 0))</f>
        <v>0</v>
      </c>
    </row>
    <row r="53" spans="1:12" x14ac:dyDescent="0.35">
      <c r="A53">
        <v>6</v>
      </c>
      <c r="B53">
        <v>10</v>
      </c>
      <c r="C53" s="1" t="s">
        <v>50</v>
      </c>
      <c r="D53" s="9">
        <f>myjnia57[[#This Row],[po ilu minutach od przyjazdu poprzedniego klienta przyjechał dany klient]]*$F$3+D52</f>
        <v>0.26597222222222217</v>
      </c>
      <c r="E53" s="8">
        <f>$E$2+myjnia57[[#This Row],[ile min po otwarciu]]</f>
        <v>0.51597222222222217</v>
      </c>
      <c r="G53">
        <v>51</v>
      </c>
      <c r="H53" s="8">
        <f>IF(E53&gt;H52, E53+B53*$F$3, IF(myjnia57[[#This Row],[liczba min roznica do war ]]&lt;=$K$6, H52+B53*$F$3, H52))</f>
        <v>0.52430555555555547</v>
      </c>
      <c r="I53">
        <f>IF(myjnia57[[#This Row],[potencjalna godzina zakonczenia uslugi jeśli wszystko idelanie]]=H52, 1, 0)</f>
        <v>0</v>
      </c>
      <c r="J53" s="8">
        <f t="shared" si="0"/>
        <v>1.388888888888884E-3</v>
      </c>
      <c r="K53" s="1">
        <f>1*myjnia57[[#This Row],[liczba minut roznica do warunku]]</f>
        <v>1.388888888888884E-3</v>
      </c>
      <c r="L53">
        <f>IF(AND(myjnia57[[#This Row],[czy odjechal]]=1, I52=1), L52+1, IF(myjnia57[[#This Row],[czy odjechal]]=1, 1, 0))</f>
        <v>0</v>
      </c>
    </row>
    <row r="54" spans="1:12" x14ac:dyDescent="0.35">
      <c r="A54">
        <v>3</v>
      </c>
      <c r="B54">
        <v>12</v>
      </c>
      <c r="C54" s="1" t="s">
        <v>51</v>
      </c>
      <c r="D54" s="9">
        <f>myjnia57[[#This Row],[po ilu minutach od przyjazdu poprzedniego klienta przyjechał dany klient]]*$F$3+D53</f>
        <v>0.26805555555555549</v>
      </c>
      <c r="E54" s="8">
        <f>$E$2+myjnia57[[#This Row],[ile min po otwarciu]]</f>
        <v>0.51805555555555549</v>
      </c>
      <c r="G54">
        <v>52</v>
      </c>
      <c r="H54" s="8">
        <f>IF(E54&gt;H53, E54+B54*$F$3, IF(myjnia57[[#This Row],[liczba min roznica do war ]]&lt;=$K$6, H53+B54*$F$3, H53))</f>
        <v>0.52430555555555547</v>
      </c>
      <c r="I54">
        <f>IF(myjnia57[[#This Row],[potencjalna godzina zakonczenia uslugi jeśli wszystko idelanie]]=H53, 1, 0)</f>
        <v>1</v>
      </c>
      <c r="J54" s="8">
        <f t="shared" si="0"/>
        <v>6.2499999999999778E-3</v>
      </c>
      <c r="K54" s="1">
        <f>1*myjnia57[[#This Row],[liczba minut roznica do warunku]]</f>
        <v>6.2499999999999778E-3</v>
      </c>
      <c r="L54">
        <f>IF(AND(myjnia57[[#This Row],[czy odjechal]]=1, I53=1), L53+1, IF(myjnia57[[#This Row],[czy odjechal]]=1, 1, 0))</f>
        <v>1</v>
      </c>
    </row>
    <row r="55" spans="1:12" x14ac:dyDescent="0.35">
      <c r="A55">
        <v>13</v>
      </c>
      <c r="B55">
        <v>11</v>
      </c>
      <c r="C55" s="1" t="s">
        <v>52</v>
      </c>
      <c r="D55" s="9">
        <f>myjnia57[[#This Row],[po ilu minutach od przyjazdu poprzedniego klienta przyjechał dany klient]]*$F$3+D54</f>
        <v>0.27708333333333329</v>
      </c>
      <c r="E55" s="8">
        <f>$E$2+myjnia57[[#This Row],[ile min po otwarciu]]</f>
        <v>0.52708333333333335</v>
      </c>
      <c r="G55">
        <v>53</v>
      </c>
      <c r="H55" s="8">
        <f>IF(E55&gt;H54, E55+B55*$F$3, IF(myjnia57[[#This Row],[liczba min roznica do war ]]&lt;=$K$6, H54+B55*$F$3, H54))</f>
        <v>0.53472222222222221</v>
      </c>
      <c r="I55">
        <f>IF(myjnia57[[#This Row],[potencjalna godzina zakonczenia uslugi jeśli wszystko idelanie]]=H54, 1, 0)</f>
        <v>0</v>
      </c>
      <c r="J55" s="8">
        <f t="shared" si="0"/>
        <v>0</v>
      </c>
      <c r="K55" s="1">
        <f>1*myjnia57[[#This Row],[liczba minut roznica do warunku]]</f>
        <v>0</v>
      </c>
      <c r="L55">
        <f>IF(AND(myjnia57[[#This Row],[czy odjechal]]=1, I54=1), L54+1, IF(myjnia57[[#This Row],[czy odjechal]]=1, 1, 0))</f>
        <v>0</v>
      </c>
    </row>
    <row r="56" spans="1:12" x14ac:dyDescent="0.35">
      <c r="A56">
        <v>15</v>
      </c>
      <c r="B56">
        <v>12</v>
      </c>
      <c r="C56" s="1" t="s">
        <v>53</v>
      </c>
      <c r="D56" s="9">
        <f>myjnia57[[#This Row],[po ilu minutach od przyjazdu poprzedniego klienta przyjechał dany klient]]*$F$3+D55</f>
        <v>0.28749999999999998</v>
      </c>
      <c r="E56" s="8">
        <f>$E$2+myjnia57[[#This Row],[ile min po otwarciu]]</f>
        <v>0.53749999999999998</v>
      </c>
      <c r="G56">
        <v>54</v>
      </c>
      <c r="H56" s="8">
        <f>IF(E56&gt;H55, E56+B56*$F$3, IF(myjnia57[[#This Row],[liczba min roznica do war ]]&lt;=$K$6, H55+B56*$F$3, H55))</f>
        <v>0.54583333333333328</v>
      </c>
      <c r="I56">
        <f>IF(myjnia57[[#This Row],[potencjalna godzina zakonczenia uslugi jeśli wszystko idelanie]]=H55, 1, 0)</f>
        <v>0</v>
      </c>
      <c r="J56" s="8">
        <f t="shared" si="0"/>
        <v>0</v>
      </c>
      <c r="K56" s="1">
        <f>1*myjnia57[[#This Row],[liczba minut roznica do warunku]]</f>
        <v>0</v>
      </c>
      <c r="L56">
        <f>IF(AND(myjnia57[[#This Row],[czy odjechal]]=1, I55=1), L55+1, IF(myjnia57[[#This Row],[czy odjechal]]=1, 1, 0))</f>
        <v>0</v>
      </c>
    </row>
    <row r="57" spans="1:12" x14ac:dyDescent="0.35">
      <c r="A57">
        <v>1</v>
      </c>
      <c r="B57">
        <v>13</v>
      </c>
      <c r="C57" s="1" t="s">
        <v>54</v>
      </c>
      <c r="D57" s="9">
        <f>myjnia57[[#This Row],[po ilu minutach od przyjazdu poprzedniego klienta przyjechał dany klient]]*$F$3+D56</f>
        <v>0.28819444444444442</v>
      </c>
      <c r="E57" s="8">
        <f>$E$2+myjnia57[[#This Row],[ile min po otwarciu]]</f>
        <v>0.53819444444444442</v>
      </c>
      <c r="G57">
        <v>55</v>
      </c>
      <c r="H57" s="8">
        <f>IF(E57&gt;H56, E57+B57*$F$3, IF(myjnia57[[#This Row],[liczba min roznica do war ]]&lt;=$K$6, H56+B57*$F$3, H56))</f>
        <v>0.54583333333333328</v>
      </c>
      <c r="I57">
        <f>IF(myjnia57[[#This Row],[potencjalna godzina zakonczenia uslugi jeśli wszystko idelanie]]=H56, 1, 0)</f>
        <v>1</v>
      </c>
      <c r="J57" s="8">
        <f t="shared" si="0"/>
        <v>7.6388888888888618E-3</v>
      </c>
      <c r="K57" s="1">
        <f>1*myjnia57[[#This Row],[liczba minut roznica do warunku]]</f>
        <v>7.6388888888888618E-3</v>
      </c>
      <c r="L57">
        <f>IF(AND(myjnia57[[#This Row],[czy odjechal]]=1, I56=1), L56+1, IF(myjnia57[[#This Row],[czy odjechal]]=1, 1, 0))</f>
        <v>1</v>
      </c>
    </row>
    <row r="58" spans="1:12" x14ac:dyDescent="0.35">
      <c r="A58">
        <v>15</v>
      </c>
      <c r="B58">
        <v>7</v>
      </c>
      <c r="C58" s="1" t="s">
        <v>55</v>
      </c>
      <c r="D58" s="9">
        <f>myjnia57[[#This Row],[po ilu minutach od przyjazdu poprzedniego klienta przyjechał dany klient]]*$F$3+D57</f>
        <v>0.2986111111111111</v>
      </c>
      <c r="E58" s="8">
        <f>$E$2+myjnia57[[#This Row],[ile min po otwarciu]]</f>
        <v>0.54861111111111116</v>
      </c>
      <c r="G58">
        <v>56</v>
      </c>
      <c r="H58" s="8">
        <f>IF(E58&gt;H57, E58+B58*$F$3, IF(myjnia57[[#This Row],[liczba min roznica do war ]]&lt;=$K$6, H57+B58*$F$3, H57))</f>
        <v>0.55347222222222225</v>
      </c>
      <c r="I58">
        <f>IF(myjnia57[[#This Row],[potencjalna godzina zakonczenia uslugi jeśli wszystko idelanie]]=H57, 1, 0)</f>
        <v>0</v>
      </c>
      <c r="J58" s="8">
        <f t="shared" si="0"/>
        <v>0</v>
      </c>
      <c r="K58" s="1">
        <f>1*myjnia57[[#This Row],[liczba minut roznica do warunku]]</f>
        <v>0</v>
      </c>
      <c r="L58">
        <f>IF(AND(myjnia57[[#This Row],[czy odjechal]]=1, I57=1), L57+1, IF(myjnia57[[#This Row],[czy odjechal]]=1, 1, 0))</f>
        <v>0</v>
      </c>
    </row>
    <row r="59" spans="1:12" x14ac:dyDescent="0.35">
      <c r="A59">
        <v>14</v>
      </c>
      <c r="B59">
        <v>10</v>
      </c>
      <c r="C59" s="1" t="s">
        <v>56</v>
      </c>
      <c r="D59" s="9">
        <f>myjnia57[[#This Row],[po ilu minutach od przyjazdu poprzedniego klienta przyjechał dany klient]]*$F$3+D58</f>
        <v>0.30833333333333335</v>
      </c>
      <c r="E59" s="8">
        <f>$E$2+myjnia57[[#This Row],[ile min po otwarciu]]</f>
        <v>0.55833333333333335</v>
      </c>
      <c r="G59">
        <v>57</v>
      </c>
      <c r="H59" s="8">
        <f>IF(E59&gt;H58, E59+B59*$F$3, IF(myjnia57[[#This Row],[liczba min roznica do war ]]&lt;=$K$6, H58+B59*$F$3, H58))</f>
        <v>0.56527777777777777</v>
      </c>
      <c r="I59">
        <f>IF(myjnia57[[#This Row],[potencjalna godzina zakonczenia uslugi jeśli wszystko idelanie]]=H58, 1, 0)</f>
        <v>0</v>
      </c>
      <c r="J59" s="8">
        <f t="shared" si="0"/>
        <v>0</v>
      </c>
      <c r="K59" s="1">
        <f>1*myjnia57[[#This Row],[liczba minut roznica do warunku]]</f>
        <v>0</v>
      </c>
      <c r="L59">
        <f>IF(AND(myjnia57[[#This Row],[czy odjechal]]=1, I58=1), L58+1, IF(myjnia57[[#This Row],[czy odjechal]]=1, 1, 0))</f>
        <v>0</v>
      </c>
    </row>
    <row r="60" spans="1:12" x14ac:dyDescent="0.35">
      <c r="A60">
        <v>7</v>
      </c>
      <c r="B60">
        <v>1</v>
      </c>
      <c r="C60" s="1" t="s">
        <v>57</v>
      </c>
      <c r="D60" s="9">
        <f>myjnia57[[#This Row],[po ilu minutach od przyjazdu poprzedniego klienta przyjechał dany klient]]*$F$3+D59</f>
        <v>0.31319444444444444</v>
      </c>
      <c r="E60" s="8">
        <f>$E$2+myjnia57[[#This Row],[ile min po otwarciu]]</f>
        <v>0.56319444444444444</v>
      </c>
      <c r="G60">
        <v>58</v>
      </c>
      <c r="H60" s="8">
        <f>IF(E60&gt;H59, E60+B60*$F$3, IF(myjnia57[[#This Row],[liczba min roznica do war ]]&lt;=$K$6, H59+B60*$F$3, H59))</f>
        <v>0.56597222222222221</v>
      </c>
      <c r="I60">
        <f>IF(myjnia57[[#This Row],[potencjalna godzina zakonczenia uslugi jeśli wszystko idelanie]]=H59, 1, 0)</f>
        <v>0</v>
      </c>
      <c r="J60" s="8">
        <f t="shared" si="0"/>
        <v>2.0833333333333259E-3</v>
      </c>
      <c r="K60" s="1">
        <f>1*myjnia57[[#This Row],[liczba minut roznica do warunku]]</f>
        <v>2.0833333333333259E-3</v>
      </c>
      <c r="L60">
        <f>IF(AND(myjnia57[[#This Row],[czy odjechal]]=1, I59=1), L59+1, IF(myjnia57[[#This Row],[czy odjechal]]=1, 1, 0))</f>
        <v>0</v>
      </c>
    </row>
    <row r="61" spans="1:12" x14ac:dyDescent="0.35">
      <c r="A61">
        <v>7</v>
      </c>
      <c r="B61">
        <v>5</v>
      </c>
      <c r="C61" s="1" t="s">
        <v>58</v>
      </c>
      <c r="D61" s="9">
        <f>myjnia57[[#This Row],[po ilu minutach od przyjazdu poprzedniego klienta przyjechał dany klient]]*$F$3+D60</f>
        <v>0.31805555555555554</v>
      </c>
      <c r="E61" s="8">
        <f>$E$2+myjnia57[[#This Row],[ile min po otwarciu]]</f>
        <v>0.56805555555555554</v>
      </c>
      <c r="G61">
        <v>59</v>
      </c>
      <c r="H61" s="8">
        <f>IF(E61&gt;H60, E61+B61*$F$3, IF(myjnia57[[#This Row],[liczba min roznica do war ]]&lt;=$K$6, H60+B61*$F$3, H60))</f>
        <v>0.57152777777777775</v>
      </c>
      <c r="I61">
        <f>IF(myjnia57[[#This Row],[potencjalna godzina zakonczenia uslugi jeśli wszystko idelanie]]=H60, 1, 0)</f>
        <v>0</v>
      </c>
      <c r="J61" s="8">
        <f t="shared" si="0"/>
        <v>0</v>
      </c>
      <c r="K61" s="1">
        <f>1*myjnia57[[#This Row],[liczba minut roznica do warunku]]</f>
        <v>0</v>
      </c>
      <c r="L61">
        <f>IF(AND(myjnia57[[#This Row],[czy odjechal]]=1, I60=1), L60+1, IF(myjnia57[[#This Row],[czy odjechal]]=1, 1, 0))</f>
        <v>0</v>
      </c>
    </row>
    <row r="62" spans="1:12" x14ac:dyDescent="0.35">
      <c r="A62">
        <v>6</v>
      </c>
      <c r="B62">
        <v>1</v>
      </c>
      <c r="C62" s="1" t="s">
        <v>59</v>
      </c>
      <c r="D62" s="9">
        <f>myjnia57[[#This Row],[po ilu minutach od przyjazdu poprzedniego klienta przyjechał dany klient]]*$F$3+D61</f>
        <v>0.32222222222222219</v>
      </c>
      <c r="E62" s="8">
        <f>$E$2+myjnia57[[#This Row],[ile min po otwarciu]]</f>
        <v>0.57222222222222219</v>
      </c>
      <c r="G62">
        <v>60</v>
      </c>
      <c r="H62" s="8">
        <f>IF(E62&gt;H61, E62+B62*$F$3, IF(myjnia57[[#This Row],[liczba min roznica do war ]]&lt;=$K$6, H61+B62*$F$3, H61))</f>
        <v>0.57291666666666663</v>
      </c>
      <c r="I62">
        <f>IF(myjnia57[[#This Row],[potencjalna godzina zakonczenia uslugi jeśli wszystko idelanie]]=H61, 1, 0)</f>
        <v>0</v>
      </c>
      <c r="J62" s="8">
        <f t="shared" si="0"/>
        <v>0</v>
      </c>
      <c r="K62" s="1">
        <f>1*myjnia57[[#This Row],[liczba minut roznica do warunku]]</f>
        <v>0</v>
      </c>
      <c r="L62">
        <f>IF(AND(myjnia57[[#This Row],[czy odjechal]]=1, I61=1), L61+1, IF(myjnia57[[#This Row],[czy odjechal]]=1, 1, 0))</f>
        <v>0</v>
      </c>
    </row>
    <row r="63" spans="1:12" x14ac:dyDescent="0.35">
      <c r="A63">
        <v>3</v>
      </c>
      <c r="B63">
        <v>12</v>
      </c>
      <c r="C63" s="1" t="s">
        <v>60</v>
      </c>
      <c r="D63" s="9">
        <f>myjnia57[[#This Row],[po ilu minutach od przyjazdu poprzedniego klienta przyjechał dany klient]]*$F$3+D62</f>
        <v>0.32430555555555551</v>
      </c>
      <c r="E63" s="8">
        <f>$E$2+myjnia57[[#This Row],[ile min po otwarciu]]</f>
        <v>0.57430555555555551</v>
      </c>
      <c r="G63">
        <v>61</v>
      </c>
      <c r="H63" s="8">
        <f>IF(E63&gt;H62, E63+B63*$F$3, IF(myjnia57[[#This Row],[liczba min roznica do war ]]&lt;=$K$6, H62+B63*$F$3, H62))</f>
        <v>0.58263888888888882</v>
      </c>
      <c r="I63">
        <f>IF(myjnia57[[#This Row],[potencjalna godzina zakonczenia uslugi jeśli wszystko idelanie]]=H62, 1, 0)</f>
        <v>0</v>
      </c>
      <c r="J63" s="8">
        <f t="shared" si="0"/>
        <v>0</v>
      </c>
      <c r="K63" s="1">
        <f>1*myjnia57[[#This Row],[liczba minut roznica do warunku]]</f>
        <v>0</v>
      </c>
      <c r="L63">
        <f>IF(AND(myjnia57[[#This Row],[czy odjechal]]=1, I62=1), L62+1, IF(myjnia57[[#This Row],[czy odjechal]]=1, 1, 0))</f>
        <v>0</v>
      </c>
    </row>
    <row r="64" spans="1:12" x14ac:dyDescent="0.35">
      <c r="A64">
        <v>15</v>
      </c>
      <c r="B64">
        <v>14</v>
      </c>
      <c r="C64" s="1" t="s">
        <v>61</v>
      </c>
      <c r="D64" s="9">
        <f>myjnia57[[#This Row],[po ilu minutach od przyjazdu poprzedniego klienta przyjechał dany klient]]*$F$3+D63</f>
        <v>0.3347222222222222</v>
      </c>
      <c r="E64" s="8">
        <f>$E$2+myjnia57[[#This Row],[ile min po otwarciu]]</f>
        <v>0.58472222222222214</v>
      </c>
      <c r="G64">
        <v>62</v>
      </c>
      <c r="H64" s="8">
        <f>IF(E64&gt;H63, E64+B64*$F$3, IF(myjnia57[[#This Row],[liczba min roznica do war ]]&lt;=$K$6, H63+B64*$F$3, H63))</f>
        <v>0.59444444444444433</v>
      </c>
      <c r="I64">
        <f>IF(myjnia57[[#This Row],[potencjalna godzina zakonczenia uslugi jeśli wszystko idelanie]]=H63, 1, 0)</f>
        <v>0</v>
      </c>
      <c r="J64" s="8">
        <f t="shared" si="0"/>
        <v>0</v>
      </c>
      <c r="K64" s="1">
        <f>1*myjnia57[[#This Row],[liczba minut roznica do warunku]]</f>
        <v>0</v>
      </c>
      <c r="L64">
        <f>IF(AND(myjnia57[[#This Row],[czy odjechal]]=1, I63=1), L63+1, IF(myjnia57[[#This Row],[czy odjechal]]=1, 1, 0))</f>
        <v>0</v>
      </c>
    </row>
    <row r="65" spans="1:12" x14ac:dyDescent="0.35">
      <c r="A65">
        <v>3</v>
      </c>
      <c r="B65">
        <v>9</v>
      </c>
      <c r="C65" s="1" t="s">
        <v>62</v>
      </c>
      <c r="D65" s="9">
        <f>myjnia57[[#This Row],[po ilu minutach od przyjazdu poprzedniego klienta przyjechał dany klient]]*$F$3+D64</f>
        <v>0.33680555555555552</v>
      </c>
      <c r="E65" s="8">
        <f>$E$2+myjnia57[[#This Row],[ile min po otwarciu]]</f>
        <v>0.58680555555555558</v>
      </c>
      <c r="G65">
        <v>63</v>
      </c>
      <c r="H65" s="8">
        <f>IF(E65&gt;H64, E65+B65*$F$3, IF(myjnia57[[#This Row],[liczba min roznica do war ]]&lt;=$K$6, H64+B65*$F$3, H64))</f>
        <v>0.59444444444444433</v>
      </c>
      <c r="I65">
        <f>IF(myjnia57[[#This Row],[potencjalna godzina zakonczenia uslugi jeśli wszystko idelanie]]=H64, 1, 0)</f>
        <v>1</v>
      </c>
      <c r="J65" s="8">
        <f t="shared" si="0"/>
        <v>7.6388888888887507E-3</v>
      </c>
      <c r="K65" s="1">
        <f>1*myjnia57[[#This Row],[liczba minut roznica do warunku]]</f>
        <v>7.6388888888887507E-3</v>
      </c>
      <c r="L65">
        <f>IF(AND(myjnia57[[#This Row],[czy odjechal]]=1, I64=1), L64+1, IF(myjnia57[[#This Row],[czy odjechal]]=1, 1, 0))</f>
        <v>1</v>
      </c>
    </row>
    <row r="66" spans="1:12" x14ac:dyDescent="0.35">
      <c r="A66">
        <v>8</v>
      </c>
      <c r="B66">
        <v>11</v>
      </c>
      <c r="C66" s="1" t="s">
        <v>63</v>
      </c>
      <c r="D66" s="9">
        <f>myjnia57[[#This Row],[po ilu minutach od przyjazdu poprzedniego klienta przyjechał dany klient]]*$F$3+D65</f>
        <v>0.34236111111111106</v>
      </c>
      <c r="E66" s="8">
        <f>$E$2+myjnia57[[#This Row],[ile min po otwarciu]]</f>
        <v>0.59236111111111112</v>
      </c>
      <c r="G66">
        <v>64</v>
      </c>
      <c r="H66" s="8">
        <f>IF(E66&gt;H65, E66+B66*$F$3, IF(myjnia57[[#This Row],[liczba min roznica do war ]]&lt;=$K$6, H65+B66*$F$3, H65))</f>
        <v>0.60208333333333319</v>
      </c>
      <c r="I66">
        <f>IF(myjnia57[[#This Row],[potencjalna godzina zakonczenia uslugi jeśli wszystko idelanie]]=H65, 1, 0)</f>
        <v>0</v>
      </c>
      <c r="J66" s="8">
        <f t="shared" si="0"/>
        <v>2.0833333333332149E-3</v>
      </c>
      <c r="K66" s="1">
        <f>1*myjnia57[[#This Row],[liczba minut roznica do warunku]]</f>
        <v>2.0833333333332149E-3</v>
      </c>
      <c r="L66">
        <f>IF(AND(myjnia57[[#This Row],[czy odjechal]]=1, I65=1), L65+1, IF(myjnia57[[#This Row],[czy odjechal]]=1, 1, 0))</f>
        <v>0</v>
      </c>
    </row>
    <row r="67" spans="1:12" x14ac:dyDescent="0.35">
      <c r="A67">
        <v>5</v>
      </c>
      <c r="B67">
        <v>15</v>
      </c>
      <c r="C67" s="1" t="s">
        <v>64</v>
      </c>
      <c r="D67" s="9">
        <f>myjnia57[[#This Row],[po ilu minutach od przyjazdu poprzedniego klienta przyjechał dany klient]]*$F$3+D66</f>
        <v>0.34583333333333327</v>
      </c>
      <c r="E67" s="8">
        <f>$E$2+myjnia57[[#This Row],[ile min po otwarciu]]</f>
        <v>0.59583333333333321</v>
      </c>
      <c r="G67">
        <v>65</v>
      </c>
      <c r="H67" s="8">
        <f>IF(E67&gt;H66, E67+B67*$F$3, IF(myjnia57[[#This Row],[liczba min roznica do war ]]&lt;=$K$6, H66+B67*$F$3, H66))</f>
        <v>0.60208333333333319</v>
      </c>
      <c r="I67">
        <f>IF(myjnia57[[#This Row],[potencjalna godzina zakonczenia uslugi jeśli wszystko idelanie]]=H66, 1, 0)</f>
        <v>1</v>
      </c>
      <c r="J67" s="8">
        <f t="shared" si="0"/>
        <v>6.2499999999999778E-3</v>
      </c>
      <c r="K67" s="1">
        <f>1*myjnia57[[#This Row],[liczba minut roznica do warunku]]</f>
        <v>6.2499999999999778E-3</v>
      </c>
      <c r="L67">
        <f>IF(AND(myjnia57[[#This Row],[czy odjechal]]=1, I66=1), L66+1, IF(myjnia57[[#This Row],[czy odjechal]]=1, 1, 0))</f>
        <v>1</v>
      </c>
    </row>
    <row r="68" spans="1:12" x14ac:dyDescent="0.35">
      <c r="A68">
        <v>2</v>
      </c>
      <c r="B68">
        <v>4</v>
      </c>
      <c r="C68" s="1" t="s">
        <v>65</v>
      </c>
      <c r="D68" s="9">
        <f>myjnia57[[#This Row],[po ilu minutach od przyjazdu poprzedniego klienta przyjechał dany klient]]*$F$3+D67</f>
        <v>0.34722222222222215</v>
      </c>
      <c r="E68" s="8">
        <f>$E$2+myjnia57[[#This Row],[ile min po otwarciu]]</f>
        <v>0.5972222222222221</v>
      </c>
      <c r="G68">
        <v>66</v>
      </c>
      <c r="H68" s="8">
        <f>IF(E68&gt;H67, E68+B68*$F$3, IF(myjnia57[[#This Row],[liczba min roznica do war ]]&lt;=$K$6, H67+B68*$F$3, H67))</f>
        <v>0.60208333333333319</v>
      </c>
      <c r="I68">
        <f>IF(myjnia57[[#This Row],[potencjalna godzina zakonczenia uslugi jeśli wszystko idelanie]]=H67, 1, 0)</f>
        <v>1</v>
      </c>
      <c r="J68" s="8">
        <f t="shared" si="0"/>
        <v>4.8611111111110938E-3</v>
      </c>
      <c r="K68" s="1">
        <f>1*myjnia57[[#This Row],[liczba minut roznica do warunku]]</f>
        <v>4.8611111111110938E-3</v>
      </c>
      <c r="L68">
        <f>IF(AND(myjnia57[[#This Row],[czy odjechal]]=1, I67=1), L67+1, IF(myjnia57[[#This Row],[czy odjechal]]=1, 1, 0))</f>
        <v>2</v>
      </c>
    </row>
    <row r="69" spans="1:12" x14ac:dyDescent="0.35">
      <c r="A69">
        <v>14</v>
      </c>
      <c r="B69">
        <v>9</v>
      </c>
      <c r="C69" s="1" t="s">
        <v>66</v>
      </c>
      <c r="D69" s="9">
        <f>myjnia57[[#This Row],[po ilu minutach od przyjazdu poprzedniego klienta przyjechał dany klient]]*$F$3+D68</f>
        <v>0.3569444444444444</v>
      </c>
      <c r="E69" s="8">
        <f>$E$2+myjnia57[[#This Row],[ile min po otwarciu]]</f>
        <v>0.6069444444444444</v>
      </c>
      <c r="G69">
        <v>67</v>
      </c>
      <c r="H69" s="8">
        <f>IF(E69&gt;H68, E69+B69*$F$3, IF(myjnia57[[#This Row],[liczba min roznica do war ]]&lt;=$K$6, H68+B69*$F$3, H68))</f>
        <v>0.61319444444444438</v>
      </c>
      <c r="I69">
        <f>IF(myjnia57[[#This Row],[potencjalna godzina zakonczenia uslugi jeśli wszystko idelanie]]=H68, 1, 0)</f>
        <v>0</v>
      </c>
      <c r="J69" s="8">
        <f t="shared" ref="J69:J132" si="1">IF(H68&gt;E69, H68-E69, 0)</f>
        <v>0</v>
      </c>
      <c r="K69" s="1">
        <f>1*myjnia57[[#This Row],[liczba minut roznica do warunku]]</f>
        <v>0</v>
      </c>
      <c r="L69">
        <f>IF(AND(myjnia57[[#This Row],[czy odjechal]]=1, I68=1), L68+1, IF(myjnia57[[#This Row],[czy odjechal]]=1, 1, 0))</f>
        <v>0</v>
      </c>
    </row>
    <row r="70" spans="1:12" x14ac:dyDescent="0.35">
      <c r="A70">
        <v>7</v>
      </c>
      <c r="B70">
        <v>7</v>
      </c>
      <c r="C70" s="1" t="s">
        <v>67</v>
      </c>
      <c r="D70" s="9">
        <f>myjnia57[[#This Row],[po ilu minutach od przyjazdu poprzedniego klienta przyjechał dany klient]]*$F$3+D69</f>
        <v>0.36180555555555549</v>
      </c>
      <c r="E70" s="8">
        <f>$E$2+myjnia57[[#This Row],[ile min po otwarciu]]</f>
        <v>0.61180555555555549</v>
      </c>
      <c r="G70">
        <v>68</v>
      </c>
      <c r="H70" s="8">
        <f>IF(E70&gt;H69, E70+B70*$F$3, IF(myjnia57[[#This Row],[liczba min roznica do war ]]&lt;=$K$6, H69+B70*$F$3, H69))</f>
        <v>0.61805555555555547</v>
      </c>
      <c r="I70">
        <f>IF(myjnia57[[#This Row],[potencjalna godzina zakonczenia uslugi jeśli wszystko idelanie]]=H69, 1, 0)</f>
        <v>0</v>
      </c>
      <c r="J70" s="8">
        <f t="shared" si="1"/>
        <v>1.388888888888884E-3</v>
      </c>
      <c r="K70" s="1">
        <f>1*myjnia57[[#This Row],[liczba minut roznica do warunku]]</f>
        <v>1.388888888888884E-3</v>
      </c>
      <c r="L70">
        <f>IF(AND(myjnia57[[#This Row],[czy odjechal]]=1, I69=1), L69+1, IF(myjnia57[[#This Row],[czy odjechal]]=1, 1, 0))</f>
        <v>0</v>
      </c>
    </row>
    <row r="71" spans="1:12" x14ac:dyDescent="0.35">
      <c r="A71">
        <v>14</v>
      </c>
      <c r="B71">
        <v>6</v>
      </c>
      <c r="C71" s="1" t="s">
        <v>68</v>
      </c>
      <c r="D71" s="9">
        <f>myjnia57[[#This Row],[po ilu minutach od przyjazdu poprzedniego klienta przyjechał dany klient]]*$F$3+D70</f>
        <v>0.37152777777777773</v>
      </c>
      <c r="E71" s="8">
        <f>$E$2+myjnia57[[#This Row],[ile min po otwarciu]]</f>
        <v>0.62152777777777768</v>
      </c>
      <c r="G71">
        <v>69</v>
      </c>
      <c r="H71" s="8">
        <f>IF(E71&gt;H70, E71+B71*$F$3, IF(myjnia57[[#This Row],[liczba min roznica do war ]]&lt;=$K$6, H70+B71*$F$3, H70))</f>
        <v>0.62569444444444433</v>
      </c>
      <c r="I71">
        <f>IF(myjnia57[[#This Row],[potencjalna godzina zakonczenia uslugi jeśli wszystko idelanie]]=H70, 1, 0)</f>
        <v>0</v>
      </c>
      <c r="J71" s="8">
        <f t="shared" si="1"/>
        <v>0</v>
      </c>
      <c r="K71" s="1">
        <f>1*myjnia57[[#This Row],[liczba minut roznica do warunku]]</f>
        <v>0</v>
      </c>
      <c r="L71">
        <f>IF(AND(myjnia57[[#This Row],[czy odjechal]]=1, I70=1), L70+1, IF(myjnia57[[#This Row],[czy odjechal]]=1, 1, 0))</f>
        <v>0</v>
      </c>
    </row>
    <row r="72" spans="1:12" x14ac:dyDescent="0.35">
      <c r="A72">
        <v>11</v>
      </c>
      <c r="B72">
        <v>12</v>
      </c>
      <c r="C72" s="1" t="s">
        <v>69</v>
      </c>
      <c r="D72" s="9">
        <f>myjnia57[[#This Row],[po ilu minutach od przyjazdu poprzedniego klienta przyjechał dany klient]]*$F$3+D71</f>
        <v>0.37916666666666665</v>
      </c>
      <c r="E72" s="8">
        <f>$E$2+myjnia57[[#This Row],[ile min po otwarciu]]</f>
        <v>0.62916666666666665</v>
      </c>
      <c r="G72">
        <v>70</v>
      </c>
      <c r="H72" s="8">
        <f>IF(E72&gt;H71, E72+B72*$F$3, IF(myjnia57[[#This Row],[liczba min roznica do war ]]&lt;=$K$6, H71+B72*$F$3, H71))</f>
        <v>0.63749999999999996</v>
      </c>
      <c r="I72">
        <f>IF(myjnia57[[#This Row],[potencjalna godzina zakonczenia uslugi jeśli wszystko idelanie]]=H71, 1, 0)</f>
        <v>0</v>
      </c>
      <c r="J72" s="8">
        <f t="shared" si="1"/>
        <v>0</v>
      </c>
      <c r="K72" s="1">
        <f>1*myjnia57[[#This Row],[liczba minut roznica do warunku]]</f>
        <v>0</v>
      </c>
      <c r="L72">
        <f>IF(AND(myjnia57[[#This Row],[czy odjechal]]=1, I71=1), L71+1, IF(myjnia57[[#This Row],[czy odjechal]]=1, 1, 0))</f>
        <v>0</v>
      </c>
    </row>
    <row r="73" spans="1:12" x14ac:dyDescent="0.35">
      <c r="A73">
        <v>2</v>
      </c>
      <c r="B73">
        <v>4</v>
      </c>
      <c r="C73" s="1" t="s">
        <v>70</v>
      </c>
      <c r="D73" s="9">
        <f>myjnia57[[#This Row],[po ilu minutach od przyjazdu poprzedniego klienta przyjechał dany klient]]*$F$3+D72</f>
        <v>0.38055555555555554</v>
      </c>
      <c r="E73" s="8">
        <f>$E$2+myjnia57[[#This Row],[ile min po otwarciu]]</f>
        <v>0.63055555555555554</v>
      </c>
      <c r="G73">
        <v>71</v>
      </c>
      <c r="H73" s="8">
        <f>IF(E73&gt;H72, E73+B73*$F$3, IF(myjnia57[[#This Row],[liczba min roznica do war ]]&lt;=$K$6, H72+B73*$F$3, H72))</f>
        <v>0.63749999999999996</v>
      </c>
      <c r="I73">
        <f>IF(myjnia57[[#This Row],[potencjalna godzina zakonczenia uslugi jeśli wszystko idelanie]]=H72, 1, 0)</f>
        <v>1</v>
      </c>
      <c r="J73" s="8">
        <f t="shared" si="1"/>
        <v>6.9444444444444198E-3</v>
      </c>
      <c r="K73" s="1">
        <f>1*myjnia57[[#This Row],[liczba minut roznica do warunku]]</f>
        <v>6.9444444444444198E-3</v>
      </c>
      <c r="L73">
        <f>IF(AND(myjnia57[[#This Row],[czy odjechal]]=1, I72=1), L72+1, IF(myjnia57[[#This Row],[czy odjechal]]=1, 1, 0))</f>
        <v>1</v>
      </c>
    </row>
    <row r="74" spans="1:12" x14ac:dyDescent="0.35">
      <c r="A74">
        <v>11</v>
      </c>
      <c r="B74">
        <v>15</v>
      </c>
      <c r="C74" s="1" t="s">
        <v>71</v>
      </c>
      <c r="D74" s="9">
        <f>myjnia57[[#This Row],[po ilu minutach od przyjazdu poprzedniego klienta przyjechał dany klient]]*$F$3+D73</f>
        <v>0.3881944444444444</v>
      </c>
      <c r="E74" s="8">
        <f>$E$2+myjnia57[[#This Row],[ile min po otwarciu]]</f>
        <v>0.6381944444444444</v>
      </c>
      <c r="G74">
        <v>72</v>
      </c>
      <c r="H74" s="8">
        <f>IF(E74&gt;H73, E74+B74*$F$3, IF(myjnia57[[#This Row],[liczba min roznica do war ]]&lt;=$K$6, H73+B74*$F$3, H73))</f>
        <v>0.64861111111111103</v>
      </c>
      <c r="I74">
        <f>IF(myjnia57[[#This Row],[potencjalna godzina zakonczenia uslugi jeśli wszystko idelanie]]=H73, 1, 0)</f>
        <v>0</v>
      </c>
      <c r="J74" s="8">
        <f t="shared" si="1"/>
        <v>0</v>
      </c>
      <c r="K74" s="1">
        <f>1*myjnia57[[#This Row],[liczba minut roznica do warunku]]</f>
        <v>0</v>
      </c>
      <c r="L74">
        <f>IF(AND(myjnia57[[#This Row],[czy odjechal]]=1, I73=1), L73+1, IF(myjnia57[[#This Row],[czy odjechal]]=1, 1, 0))</f>
        <v>0</v>
      </c>
    </row>
    <row r="75" spans="1:12" x14ac:dyDescent="0.35">
      <c r="A75">
        <v>4</v>
      </c>
      <c r="B75">
        <v>3</v>
      </c>
      <c r="C75" s="1" t="s">
        <v>72</v>
      </c>
      <c r="D75" s="9">
        <f>myjnia57[[#This Row],[po ilu minutach od przyjazdu poprzedniego klienta przyjechał dany klient]]*$F$3+D74</f>
        <v>0.39097222222222217</v>
      </c>
      <c r="E75" s="8">
        <f>$E$2+myjnia57[[#This Row],[ile min po otwarciu]]</f>
        <v>0.64097222222222217</v>
      </c>
      <c r="G75">
        <v>73</v>
      </c>
      <c r="H75" s="8">
        <f>IF(E75&gt;H74, E75+B75*$F$3, IF(myjnia57[[#This Row],[liczba min roznica do war ]]&lt;=$K$6, H74+B75*$F$3, H74))</f>
        <v>0.64861111111111103</v>
      </c>
      <c r="I75">
        <f>IF(myjnia57[[#This Row],[potencjalna godzina zakonczenia uslugi jeśli wszystko idelanie]]=H74, 1, 0)</f>
        <v>1</v>
      </c>
      <c r="J75" s="8">
        <f t="shared" si="1"/>
        <v>7.6388888888888618E-3</v>
      </c>
      <c r="K75" s="1">
        <f>1*myjnia57[[#This Row],[liczba minut roznica do warunku]]</f>
        <v>7.6388888888888618E-3</v>
      </c>
      <c r="L75">
        <f>IF(AND(myjnia57[[#This Row],[czy odjechal]]=1, I74=1), L74+1, IF(myjnia57[[#This Row],[czy odjechal]]=1, 1, 0))</f>
        <v>1</v>
      </c>
    </row>
    <row r="76" spans="1:12" x14ac:dyDescent="0.35">
      <c r="A76">
        <v>3</v>
      </c>
      <c r="B76">
        <v>12</v>
      </c>
      <c r="C76" s="1" t="s">
        <v>73</v>
      </c>
      <c r="D76" s="9">
        <f>myjnia57[[#This Row],[po ilu minutach od przyjazdu poprzedniego klienta przyjechał dany klient]]*$F$3+D75</f>
        <v>0.39305555555555549</v>
      </c>
      <c r="E76" s="8">
        <f>$E$2+myjnia57[[#This Row],[ile min po otwarciu]]</f>
        <v>0.64305555555555549</v>
      </c>
      <c r="G76">
        <v>74</v>
      </c>
      <c r="H76" s="8">
        <f>IF(E76&gt;H75, E76+B76*$F$3, IF(myjnia57[[#This Row],[liczba min roznica do war ]]&lt;=$K$6, H75+B76*$F$3, H75))</f>
        <v>0.64861111111111103</v>
      </c>
      <c r="I76">
        <f>IF(myjnia57[[#This Row],[potencjalna godzina zakonczenia uslugi jeśli wszystko idelanie]]=H75, 1, 0)</f>
        <v>1</v>
      </c>
      <c r="J76" s="8">
        <f t="shared" si="1"/>
        <v>5.5555555555555358E-3</v>
      </c>
      <c r="K76" s="1">
        <f>1*myjnia57[[#This Row],[liczba minut roznica do warunku]]</f>
        <v>5.5555555555555358E-3</v>
      </c>
      <c r="L76">
        <f>IF(AND(myjnia57[[#This Row],[czy odjechal]]=1, I75=1), L75+1, IF(myjnia57[[#This Row],[czy odjechal]]=1, 1, 0))</f>
        <v>2</v>
      </c>
    </row>
    <row r="77" spans="1:12" x14ac:dyDescent="0.35">
      <c r="A77">
        <v>2</v>
      </c>
      <c r="B77">
        <v>7</v>
      </c>
      <c r="C77" s="1" t="s">
        <v>74</v>
      </c>
      <c r="D77" s="9">
        <f>myjnia57[[#This Row],[po ilu minutach od przyjazdu poprzedniego klienta przyjechał dany klient]]*$F$3+D76</f>
        <v>0.39444444444444438</v>
      </c>
      <c r="E77" s="8">
        <f>$E$2+myjnia57[[#This Row],[ile min po otwarciu]]</f>
        <v>0.64444444444444438</v>
      </c>
      <c r="G77">
        <v>75</v>
      </c>
      <c r="H77" s="8">
        <f>IF(E77&gt;H76, E77+B77*$F$3, IF(myjnia57[[#This Row],[liczba min roznica do war ]]&lt;=$K$6, H76+B77*$F$3, H76))</f>
        <v>0.64861111111111103</v>
      </c>
      <c r="I77">
        <f>IF(myjnia57[[#This Row],[potencjalna godzina zakonczenia uslugi jeśli wszystko idelanie]]=H76, 1, 0)</f>
        <v>1</v>
      </c>
      <c r="J77" s="8">
        <f t="shared" si="1"/>
        <v>4.1666666666666519E-3</v>
      </c>
      <c r="K77" s="1">
        <f>1*myjnia57[[#This Row],[liczba minut roznica do warunku]]</f>
        <v>4.1666666666666519E-3</v>
      </c>
      <c r="L77">
        <f>IF(AND(myjnia57[[#This Row],[czy odjechal]]=1, I76=1), L76+1, IF(myjnia57[[#This Row],[czy odjechal]]=1, 1, 0))</f>
        <v>3</v>
      </c>
    </row>
    <row r="78" spans="1:12" x14ac:dyDescent="0.35">
      <c r="A78">
        <v>13</v>
      </c>
      <c r="B78">
        <v>7</v>
      </c>
      <c r="C78" s="1" t="s">
        <v>75</v>
      </c>
      <c r="D78" s="9">
        <f>myjnia57[[#This Row],[po ilu minutach od przyjazdu poprzedniego klienta przyjechał dany klient]]*$F$3+D77</f>
        <v>0.40347222222222218</v>
      </c>
      <c r="E78" s="8">
        <f>$E$2+myjnia57[[#This Row],[ile min po otwarciu]]</f>
        <v>0.65347222222222223</v>
      </c>
      <c r="G78">
        <v>76</v>
      </c>
      <c r="H78" s="8">
        <f>IF(E78&gt;H77, E78+B78*$F$3, IF(myjnia57[[#This Row],[liczba min roznica do war ]]&lt;=$K$6, H77+B78*$F$3, H77))</f>
        <v>0.65833333333333333</v>
      </c>
      <c r="I78">
        <f>IF(myjnia57[[#This Row],[potencjalna godzina zakonczenia uslugi jeśli wszystko idelanie]]=H77, 1, 0)</f>
        <v>0</v>
      </c>
      <c r="J78" s="8">
        <f t="shared" si="1"/>
        <v>0</v>
      </c>
      <c r="K78" s="1">
        <f>1*myjnia57[[#This Row],[liczba minut roznica do warunku]]</f>
        <v>0</v>
      </c>
      <c r="L78">
        <f>IF(AND(myjnia57[[#This Row],[czy odjechal]]=1, I77=1), L77+1, IF(myjnia57[[#This Row],[czy odjechal]]=1, 1, 0))</f>
        <v>0</v>
      </c>
    </row>
    <row r="79" spans="1:12" x14ac:dyDescent="0.35">
      <c r="A79">
        <v>3</v>
      </c>
      <c r="B79">
        <v>12</v>
      </c>
      <c r="C79" s="1" t="s">
        <v>76</v>
      </c>
      <c r="D79" s="9">
        <f>myjnia57[[#This Row],[po ilu minutach od przyjazdu poprzedniego klienta przyjechał dany klient]]*$F$3+D78</f>
        <v>0.4055555555555555</v>
      </c>
      <c r="E79" s="8">
        <f>$E$2+myjnia57[[#This Row],[ile min po otwarciu]]</f>
        <v>0.65555555555555545</v>
      </c>
      <c r="G79">
        <v>77</v>
      </c>
      <c r="H79" s="8">
        <f>IF(E79&gt;H78, E79+B79*$F$3, IF(myjnia57[[#This Row],[liczba min roznica do war ]]&lt;=$K$6, H78+B79*$F$3, H78))</f>
        <v>0.66666666666666663</v>
      </c>
      <c r="I79">
        <f>IF(myjnia57[[#This Row],[potencjalna godzina zakonczenia uslugi jeśli wszystko idelanie]]=H78, 1, 0)</f>
        <v>0</v>
      </c>
      <c r="J79" s="8">
        <f t="shared" si="1"/>
        <v>2.7777777777778789E-3</v>
      </c>
      <c r="K79" s="1">
        <f>1*myjnia57[[#This Row],[liczba minut roznica do warunku]]</f>
        <v>2.7777777777778789E-3</v>
      </c>
      <c r="L79">
        <f>IF(AND(myjnia57[[#This Row],[czy odjechal]]=1, I78=1), L78+1, IF(myjnia57[[#This Row],[czy odjechal]]=1, 1, 0))</f>
        <v>0</v>
      </c>
    </row>
    <row r="80" spans="1:12" x14ac:dyDescent="0.35">
      <c r="A80">
        <v>9</v>
      </c>
      <c r="B80">
        <v>9</v>
      </c>
      <c r="C80" s="1" t="s">
        <v>77</v>
      </c>
      <c r="D80" s="9">
        <f>myjnia57[[#This Row],[po ilu minutach od przyjazdu poprzedniego klienta przyjechał dany klient]]*$F$3+D79</f>
        <v>0.41180555555555548</v>
      </c>
      <c r="E80" s="8">
        <f>$E$2+myjnia57[[#This Row],[ile min po otwarciu]]</f>
        <v>0.66180555555555554</v>
      </c>
      <c r="G80">
        <v>78</v>
      </c>
      <c r="H80" s="8">
        <f>IF(E80&gt;H79, E80+B80*$F$3, IF(myjnia57[[#This Row],[liczba min roznica do war ]]&lt;=$K$6, H79+B80*$F$3, H79))</f>
        <v>0.66666666666666663</v>
      </c>
      <c r="I80">
        <f>IF(myjnia57[[#This Row],[potencjalna godzina zakonczenia uslugi jeśli wszystko idelanie]]=H79, 1, 0)</f>
        <v>1</v>
      </c>
      <c r="J80" s="8">
        <f t="shared" si="1"/>
        <v>4.8611111111110938E-3</v>
      </c>
      <c r="K80" s="1">
        <f>1*myjnia57[[#This Row],[liczba minut roznica do warunku]]</f>
        <v>4.8611111111110938E-3</v>
      </c>
      <c r="L80">
        <f>IF(AND(myjnia57[[#This Row],[czy odjechal]]=1, I79=1), L79+1, IF(myjnia57[[#This Row],[czy odjechal]]=1, 1, 0))</f>
        <v>1</v>
      </c>
    </row>
    <row r="81" spans="1:12" x14ac:dyDescent="0.35">
      <c r="A81">
        <v>13</v>
      </c>
      <c r="B81">
        <v>3</v>
      </c>
      <c r="C81" s="1" t="s">
        <v>78</v>
      </c>
      <c r="D81" s="9">
        <f>myjnia57[[#This Row],[po ilu minutach od przyjazdu poprzedniego klienta przyjechał dany klient]]*$F$3+D80</f>
        <v>0.42083333333333328</v>
      </c>
      <c r="E81" s="8">
        <f>$E$2+myjnia57[[#This Row],[ile min po otwarciu]]</f>
        <v>0.67083333333333328</v>
      </c>
      <c r="G81">
        <v>79</v>
      </c>
      <c r="H81" s="8">
        <f>IF(E81&gt;H80, E81+B81*$F$3, IF(myjnia57[[#This Row],[liczba min roznica do war ]]&lt;=$K$6, H80+B81*$F$3, H80))</f>
        <v>0.67291666666666661</v>
      </c>
      <c r="I81">
        <f>IF(myjnia57[[#This Row],[potencjalna godzina zakonczenia uslugi jeśli wszystko idelanie]]=H80, 1, 0)</f>
        <v>0</v>
      </c>
      <c r="J81" s="8">
        <f t="shared" si="1"/>
        <v>0</v>
      </c>
      <c r="K81" s="1">
        <f>1*myjnia57[[#This Row],[liczba minut roznica do warunku]]</f>
        <v>0</v>
      </c>
      <c r="L81">
        <f>IF(AND(myjnia57[[#This Row],[czy odjechal]]=1, I80=1), L80+1, IF(myjnia57[[#This Row],[czy odjechal]]=1, 1, 0))</f>
        <v>0</v>
      </c>
    </row>
    <row r="82" spans="1:12" x14ac:dyDescent="0.35">
      <c r="A82">
        <v>7</v>
      </c>
      <c r="B82">
        <v>2</v>
      </c>
      <c r="C82" s="1" t="s">
        <v>79</v>
      </c>
      <c r="D82" s="9">
        <f>myjnia57[[#This Row],[po ilu minutach od przyjazdu poprzedniego klienta przyjechał dany klient]]*$F$3+D81</f>
        <v>0.42569444444444438</v>
      </c>
      <c r="E82" s="8">
        <f>$E$2+myjnia57[[#This Row],[ile min po otwarciu]]</f>
        <v>0.67569444444444438</v>
      </c>
      <c r="G82">
        <v>80</v>
      </c>
      <c r="H82" s="8">
        <f>IF(E82&gt;H81, E82+B82*$F$3, IF(myjnia57[[#This Row],[liczba min roznica do war ]]&lt;=$K$6, H81+B82*$F$3, H81))</f>
        <v>0.67708333333333326</v>
      </c>
      <c r="I82">
        <f>IF(myjnia57[[#This Row],[potencjalna godzina zakonczenia uslugi jeśli wszystko idelanie]]=H81, 1, 0)</f>
        <v>0</v>
      </c>
      <c r="J82" s="8">
        <f t="shared" si="1"/>
        <v>0</v>
      </c>
      <c r="K82" s="1">
        <f>1*myjnia57[[#This Row],[liczba minut roznica do warunku]]</f>
        <v>0</v>
      </c>
      <c r="L82">
        <f>IF(AND(myjnia57[[#This Row],[czy odjechal]]=1, I81=1), L81+1, IF(myjnia57[[#This Row],[czy odjechal]]=1, 1, 0))</f>
        <v>0</v>
      </c>
    </row>
    <row r="83" spans="1:12" x14ac:dyDescent="0.35">
      <c r="A83">
        <v>13</v>
      </c>
      <c r="B83">
        <v>4</v>
      </c>
      <c r="C83" s="1" t="s">
        <v>80</v>
      </c>
      <c r="D83" s="9">
        <f>myjnia57[[#This Row],[po ilu minutach od przyjazdu poprzedniego klienta przyjechał dany klient]]*$F$3+D82</f>
        <v>0.43472222222222218</v>
      </c>
      <c r="E83" s="8">
        <f>$E$2+myjnia57[[#This Row],[ile min po otwarciu]]</f>
        <v>0.68472222222222223</v>
      </c>
      <c r="G83">
        <v>81</v>
      </c>
      <c r="H83" s="8">
        <f>IF(E83&gt;H82, E83+B83*$F$3, IF(myjnia57[[#This Row],[liczba min roznica do war ]]&lt;=$K$6, H82+B83*$F$3, H82))</f>
        <v>0.6875</v>
      </c>
      <c r="I83">
        <f>IF(myjnia57[[#This Row],[potencjalna godzina zakonczenia uslugi jeśli wszystko idelanie]]=H82, 1, 0)</f>
        <v>0</v>
      </c>
      <c r="J83" s="8">
        <f t="shared" si="1"/>
        <v>0</v>
      </c>
      <c r="K83" s="1">
        <f>1*myjnia57[[#This Row],[liczba minut roznica do warunku]]</f>
        <v>0</v>
      </c>
      <c r="L83">
        <f>IF(AND(myjnia57[[#This Row],[czy odjechal]]=1, I82=1), L82+1, IF(myjnia57[[#This Row],[czy odjechal]]=1, 1, 0))</f>
        <v>0</v>
      </c>
    </row>
    <row r="84" spans="1:12" x14ac:dyDescent="0.35">
      <c r="A84">
        <v>4</v>
      </c>
      <c r="B84">
        <v>12</v>
      </c>
      <c r="C84" s="1" t="s">
        <v>81</v>
      </c>
      <c r="D84" s="9">
        <f>myjnia57[[#This Row],[po ilu minutach od przyjazdu poprzedniego klienta przyjechał dany klient]]*$F$3+D83</f>
        <v>0.43749999999999994</v>
      </c>
      <c r="E84" s="8">
        <f>$E$2+myjnia57[[#This Row],[ile min po otwarciu]]</f>
        <v>0.6875</v>
      </c>
      <c r="G84">
        <v>82</v>
      </c>
      <c r="H84" s="8">
        <f>IF(E84&gt;H83, E84+B84*$F$3, IF(myjnia57[[#This Row],[liczba min roznica do war ]]&lt;=$K$6, H83+B84*$F$3, H83))</f>
        <v>0.6958333333333333</v>
      </c>
      <c r="I84">
        <f>IF(myjnia57[[#This Row],[potencjalna godzina zakonczenia uslugi jeśli wszystko idelanie]]=H83, 1, 0)</f>
        <v>0</v>
      </c>
      <c r="J84" s="8">
        <f t="shared" si="1"/>
        <v>0</v>
      </c>
      <c r="K84" s="1">
        <f>1*myjnia57[[#This Row],[liczba minut roznica do warunku]]</f>
        <v>0</v>
      </c>
      <c r="L84">
        <f>IF(AND(myjnia57[[#This Row],[czy odjechal]]=1, I83=1), L83+1, IF(myjnia57[[#This Row],[czy odjechal]]=1, 1, 0))</f>
        <v>0</v>
      </c>
    </row>
    <row r="85" spans="1:12" x14ac:dyDescent="0.35">
      <c r="A85">
        <v>7</v>
      </c>
      <c r="B85">
        <v>8</v>
      </c>
      <c r="C85" s="1" t="s">
        <v>82</v>
      </c>
      <c r="D85" s="9">
        <f>myjnia57[[#This Row],[po ilu minutach od przyjazdu poprzedniego klienta przyjechał dany klient]]*$F$3+D84</f>
        <v>0.44236111111111104</v>
      </c>
      <c r="E85" s="8">
        <f>$E$2+myjnia57[[#This Row],[ile min po otwarciu]]</f>
        <v>0.69236111111111098</v>
      </c>
      <c r="G85">
        <v>83</v>
      </c>
      <c r="H85" s="8">
        <f>IF(E85&gt;H84, E85+B85*$F$3, IF(myjnia57[[#This Row],[liczba min roznica do war ]]&lt;=$K$6, H84+B85*$F$3, H84))</f>
        <v>0.6958333333333333</v>
      </c>
      <c r="I85">
        <f>IF(myjnia57[[#This Row],[potencjalna godzina zakonczenia uslugi jeśli wszystko idelanie]]=H84, 1, 0)</f>
        <v>1</v>
      </c>
      <c r="J85" s="8">
        <f t="shared" si="1"/>
        <v>3.4722222222223209E-3</v>
      </c>
      <c r="K85" s="1">
        <f>1*myjnia57[[#This Row],[liczba minut roznica do warunku]]</f>
        <v>3.4722222222223209E-3</v>
      </c>
      <c r="L85">
        <f>IF(AND(myjnia57[[#This Row],[czy odjechal]]=1, I84=1), L84+1, IF(myjnia57[[#This Row],[czy odjechal]]=1, 1, 0))</f>
        <v>1</v>
      </c>
    </row>
    <row r="86" spans="1:12" x14ac:dyDescent="0.35">
      <c r="A86">
        <v>3</v>
      </c>
      <c r="B86">
        <v>12</v>
      </c>
      <c r="C86" s="1" t="s">
        <v>83</v>
      </c>
      <c r="D86" s="9">
        <f>myjnia57[[#This Row],[po ilu minutach od przyjazdu poprzedniego klienta przyjechał dany klient]]*$F$3+D85</f>
        <v>0.44444444444444436</v>
      </c>
      <c r="E86" s="8">
        <f>$E$2+myjnia57[[#This Row],[ile min po otwarciu]]</f>
        <v>0.69444444444444442</v>
      </c>
      <c r="G86">
        <v>84</v>
      </c>
      <c r="H86" s="8">
        <f>IF(E86&gt;H85, E86+B86*$F$3, IF(myjnia57[[#This Row],[liczba min roznica do war ]]&lt;=$K$6, H85+B86*$F$3, H85))</f>
        <v>0.70416666666666661</v>
      </c>
      <c r="I86">
        <f>IF(myjnia57[[#This Row],[potencjalna godzina zakonczenia uslugi jeśli wszystko idelanie]]=H85, 1, 0)</f>
        <v>0</v>
      </c>
      <c r="J86" s="8">
        <f t="shared" si="1"/>
        <v>1.388888888888884E-3</v>
      </c>
      <c r="K86" s="1">
        <f>1*myjnia57[[#This Row],[liczba minut roznica do warunku]]</f>
        <v>1.388888888888884E-3</v>
      </c>
      <c r="L86">
        <f>IF(AND(myjnia57[[#This Row],[czy odjechal]]=1, I85=1), L85+1, IF(myjnia57[[#This Row],[czy odjechal]]=1, 1, 0))</f>
        <v>0</v>
      </c>
    </row>
    <row r="87" spans="1:12" x14ac:dyDescent="0.35">
      <c r="A87">
        <v>4</v>
      </c>
      <c r="B87">
        <v>11</v>
      </c>
      <c r="C87" s="1" t="s">
        <v>84</v>
      </c>
      <c r="D87" s="9">
        <f>myjnia57[[#This Row],[po ilu minutach od przyjazdu poprzedniego klienta przyjechał dany klient]]*$F$3+D86</f>
        <v>0.44722222222222213</v>
      </c>
      <c r="E87" s="8">
        <f>$E$2+myjnia57[[#This Row],[ile min po otwarciu]]</f>
        <v>0.69722222222222219</v>
      </c>
      <c r="G87">
        <v>85</v>
      </c>
      <c r="H87" s="8">
        <f>IF(E87&gt;H86, E87+B87*$F$3, IF(myjnia57[[#This Row],[liczba min roznica do war ]]&lt;=$K$6, H86+B87*$F$3, H86))</f>
        <v>0.70416666666666661</v>
      </c>
      <c r="I87">
        <f>IF(myjnia57[[#This Row],[potencjalna godzina zakonczenia uslugi jeśli wszystko idelanie]]=H86, 1, 0)</f>
        <v>1</v>
      </c>
      <c r="J87" s="8">
        <f t="shared" si="1"/>
        <v>6.9444444444444198E-3</v>
      </c>
      <c r="K87" s="1">
        <f>1*myjnia57[[#This Row],[liczba minut roznica do warunku]]</f>
        <v>6.9444444444444198E-3</v>
      </c>
      <c r="L87">
        <f>IF(AND(myjnia57[[#This Row],[czy odjechal]]=1, I86=1), L86+1, IF(myjnia57[[#This Row],[czy odjechal]]=1, 1, 0))</f>
        <v>1</v>
      </c>
    </row>
    <row r="88" spans="1:12" x14ac:dyDescent="0.35">
      <c r="A88">
        <v>7</v>
      </c>
      <c r="B88">
        <v>1</v>
      </c>
      <c r="C88" s="1" t="s">
        <v>85</v>
      </c>
      <c r="D88" s="9">
        <f>myjnia57[[#This Row],[po ilu minutach od przyjazdu poprzedniego klienta przyjechał dany klient]]*$F$3+D87</f>
        <v>0.45208333333333323</v>
      </c>
      <c r="E88" s="8">
        <f>$E$2+myjnia57[[#This Row],[ile min po otwarciu]]</f>
        <v>0.70208333333333317</v>
      </c>
      <c r="G88">
        <v>86</v>
      </c>
      <c r="H88" s="8">
        <f>IF(E88&gt;H87, E88+B88*$F$3, IF(myjnia57[[#This Row],[liczba min roznica do war ]]&lt;=$K$6, H87+B88*$F$3, H87))</f>
        <v>0.70486111111111105</v>
      </c>
      <c r="I88">
        <f>IF(myjnia57[[#This Row],[potencjalna godzina zakonczenia uslugi jeśli wszystko idelanie]]=H87, 1, 0)</f>
        <v>0</v>
      </c>
      <c r="J88" s="8">
        <f t="shared" si="1"/>
        <v>2.083333333333437E-3</v>
      </c>
      <c r="K88" s="1">
        <f>1*myjnia57[[#This Row],[liczba minut roznica do warunku]]</f>
        <v>2.083333333333437E-3</v>
      </c>
      <c r="L88">
        <f>IF(AND(myjnia57[[#This Row],[czy odjechal]]=1, I87=1), L87+1, IF(myjnia57[[#This Row],[czy odjechal]]=1, 1, 0))</f>
        <v>0</v>
      </c>
    </row>
    <row r="89" spans="1:12" x14ac:dyDescent="0.35">
      <c r="A89">
        <v>3</v>
      </c>
      <c r="B89">
        <v>9</v>
      </c>
      <c r="C89" s="1" t="s">
        <v>86</v>
      </c>
      <c r="D89" s="9">
        <f>myjnia57[[#This Row],[po ilu minutach od przyjazdu poprzedniego klienta przyjechał dany klient]]*$F$3+D88</f>
        <v>0.45416666666666655</v>
      </c>
      <c r="E89" s="8">
        <f>$E$2+myjnia57[[#This Row],[ile min po otwarciu]]</f>
        <v>0.70416666666666661</v>
      </c>
      <c r="G89">
        <v>87</v>
      </c>
      <c r="H89" s="8">
        <f>IF(E89&gt;H88, E89+B89*$F$3, IF(myjnia57[[#This Row],[liczba min roznica do war ]]&lt;=$K$6, H88+B89*$F$3, H88))</f>
        <v>0.71111111111111103</v>
      </c>
      <c r="I89">
        <f>IF(myjnia57[[#This Row],[potencjalna godzina zakonczenia uslugi jeśli wszystko idelanie]]=H88, 1, 0)</f>
        <v>0</v>
      </c>
      <c r="J89" s="8">
        <f t="shared" si="1"/>
        <v>6.9444444444444198E-4</v>
      </c>
      <c r="K89" s="1">
        <f>1*myjnia57[[#This Row],[liczba minut roznica do warunku]]</f>
        <v>6.9444444444444198E-4</v>
      </c>
      <c r="L89">
        <f>IF(AND(myjnia57[[#This Row],[czy odjechal]]=1, I88=1), L88+1, IF(myjnia57[[#This Row],[czy odjechal]]=1, 1, 0))</f>
        <v>0</v>
      </c>
    </row>
    <row r="90" spans="1:12" x14ac:dyDescent="0.35">
      <c r="A90">
        <v>1</v>
      </c>
      <c r="B90">
        <v>4</v>
      </c>
      <c r="C90" s="1" t="s">
        <v>87</v>
      </c>
      <c r="D90" s="9">
        <f>myjnia57[[#This Row],[po ilu minutach od przyjazdu poprzedniego klienta przyjechał dany klient]]*$F$3+D89</f>
        <v>0.45486111111111099</v>
      </c>
      <c r="E90" s="8">
        <f>$E$2+myjnia57[[#This Row],[ile min po otwarciu]]</f>
        <v>0.70486111111111094</v>
      </c>
      <c r="G90">
        <v>88</v>
      </c>
      <c r="H90" s="8">
        <f>IF(E90&gt;H89, E90+B90*$F$3, IF(myjnia57[[#This Row],[liczba min roznica do war ]]&lt;=$K$6, H89+B90*$F$3, H89))</f>
        <v>0.71111111111111103</v>
      </c>
      <c r="I90">
        <f>IF(myjnia57[[#This Row],[potencjalna godzina zakonczenia uslugi jeśli wszystko idelanie]]=H89, 1, 0)</f>
        <v>1</v>
      </c>
      <c r="J90" s="8">
        <f t="shared" si="1"/>
        <v>6.2500000000000888E-3</v>
      </c>
      <c r="K90" s="1">
        <f>1*myjnia57[[#This Row],[liczba minut roznica do warunku]]</f>
        <v>6.2500000000000888E-3</v>
      </c>
      <c r="L90">
        <f>IF(AND(myjnia57[[#This Row],[czy odjechal]]=1, I89=1), L89+1, IF(myjnia57[[#This Row],[czy odjechal]]=1, 1, 0))</f>
        <v>1</v>
      </c>
    </row>
    <row r="91" spans="1:12" x14ac:dyDescent="0.35">
      <c r="A91">
        <v>14</v>
      </c>
      <c r="B91">
        <v>3</v>
      </c>
      <c r="C91" s="1" t="s">
        <v>88</v>
      </c>
      <c r="D91" s="9">
        <f>myjnia57[[#This Row],[po ilu minutach od przyjazdu poprzedniego klienta przyjechał dany klient]]*$F$3+D90</f>
        <v>0.46458333333333324</v>
      </c>
      <c r="E91" s="8">
        <f>$E$2+myjnia57[[#This Row],[ile min po otwarciu]]</f>
        <v>0.71458333333333324</v>
      </c>
      <c r="G91">
        <v>89</v>
      </c>
      <c r="H91" s="8">
        <f>IF(E91&gt;H90, E91+B91*$F$3, IF(myjnia57[[#This Row],[liczba min roznica do war ]]&lt;=$K$6, H90+B91*$F$3, H90))</f>
        <v>0.71666666666666656</v>
      </c>
      <c r="I91">
        <f>IF(myjnia57[[#This Row],[potencjalna godzina zakonczenia uslugi jeśli wszystko idelanie]]=H90, 1, 0)</f>
        <v>0</v>
      </c>
      <c r="J91" s="8">
        <f t="shared" si="1"/>
        <v>0</v>
      </c>
      <c r="K91" s="1">
        <f>1*myjnia57[[#This Row],[liczba minut roznica do warunku]]</f>
        <v>0</v>
      </c>
      <c r="L91">
        <f>IF(AND(myjnia57[[#This Row],[czy odjechal]]=1, I90=1), L90+1, IF(myjnia57[[#This Row],[czy odjechal]]=1, 1, 0))</f>
        <v>0</v>
      </c>
    </row>
    <row r="92" spans="1:12" x14ac:dyDescent="0.35">
      <c r="A92">
        <v>5</v>
      </c>
      <c r="B92">
        <v>12</v>
      </c>
      <c r="C92" s="1" t="s">
        <v>89</v>
      </c>
      <c r="D92" s="9">
        <f>myjnia57[[#This Row],[po ilu minutach od przyjazdu poprzedniego klienta przyjechał dany klient]]*$F$3+D91</f>
        <v>0.46805555555555545</v>
      </c>
      <c r="E92" s="8">
        <f>$E$2+myjnia57[[#This Row],[ile min po otwarciu]]</f>
        <v>0.71805555555555545</v>
      </c>
      <c r="G92">
        <v>90</v>
      </c>
      <c r="H92" s="8">
        <f>IF(E92&gt;H91, E92+B92*$F$3, IF(myjnia57[[#This Row],[liczba min roznica do war ]]&lt;=$K$6, H91+B92*$F$3, H91))</f>
        <v>0.72638888888888875</v>
      </c>
      <c r="I92">
        <f>IF(myjnia57[[#This Row],[potencjalna godzina zakonczenia uslugi jeśli wszystko idelanie]]=H91, 1, 0)</f>
        <v>0</v>
      </c>
      <c r="J92" s="8">
        <f t="shared" si="1"/>
        <v>0</v>
      </c>
      <c r="K92" s="1">
        <f>1*myjnia57[[#This Row],[liczba minut roznica do warunku]]</f>
        <v>0</v>
      </c>
      <c r="L92">
        <f>IF(AND(myjnia57[[#This Row],[czy odjechal]]=1, I91=1), L91+1, IF(myjnia57[[#This Row],[czy odjechal]]=1, 1, 0))</f>
        <v>0</v>
      </c>
    </row>
    <row r="93" spans="1:12" x14ac:dyDescent="0.35">
      <c r="A93">
        <v>4</v>
      </c>
      <c r="B93">
        <v>9</v>
      </c>
      <c r="C93" s="1" t="s">
        <v>90</v>
      </c>
      <c r="D93" s="9">
        <f>myjnia57[[#This Row],[po ilu minutach od przyjazdu poprzedniego klienta przyjechał dany klient]]*$F$3+D92</f>
        <v>0.47083333333333321</v>
      </c>
      <c r="E93" s="8">
        <f>$E$2+myjnia57[[#This Row],[ile min po otwarciu]]</f>
        <v>0.72083333333333321</v>
      </c>
      <c r="G93">
        <v>91</v>
      </c>
      <c r="H93" s="8">
        <f>IF(E93&gt;H92, E93+B93*$F$3, IF(myjnia57[[#This Row],[liczba min roznica do war ]]&lt;=$K$6, H92+B93*$F$3, H92))</f>
        <v>0.72638888888888875</v>
      </c>
      <c r="I93">
        <f>IF(myjnia57[[#This Row],[potencjalna godzina zakonczenia uslugi jeśli wszystko idelanie]]=H92, 1, 0)</f>
        <v>1</v>
      </c>
      <c r="J93" s="8">
        <f t="shared" si="1"/>
        <v>5.5555555555555358E-3</v>
      </c>
      <c r="K93" s="1">
        <f>1*myjnia57[[#This Row],[liczba minut roznica do warunku]]</f>
        <v>5.5555555555555358E-3</v>
      </c>
      <c r="L93">
        <f>IF(AND(myjnia57[[#This Row],[czy odjechal]]=1, I92=1), L92+1, IF(myjnia57[[#This Row],[czy odjechal]]=1, 1, 0))</f>
        <v>1</v>
      </c>
    </row>
    <row r="94" spans="1:12" x14ac:dyDescent="0.35">
      <c r="A94">
        <v>5</v>
      </c>
      <c r="B94">
        <v>4</v>
      </c>
      <c r="C94" s="1" t="s">
        <v>91</v>
      </c>
      <c r="D94" s="9">
        <f>myjnia57[[#This Row],[po ilu minutach od przyjazdu poprzedniego klienta przyjechał dany klient]]*$F$3+D93</f>
        <v>0.47430555555555542</v>
      </c>
      <c r="E94" s="8">
        <f>$E$2+myjnia57[[#This Row],[ile min po otwarciu]]</f>
        <v>0.72430555555555542</v>
      </c>
      <c r="G94">
        <v>92</v>
      </c>
      <c r="H94" s="8">
        <f>IF(E94&gt;H93, E94+B94*$F$3, IF(myjnia57[[#This Row],[liczba min roznica do war ]]&lt;=$K$6, H93+B94*$F$3, H93))</f>
        <v>0.72916666666666652</v>
      </c>
      <c r="I94">
        <f>IF(myjnia57[[#This Row],[potencjalna godzina zakonczenia uslugi jeśli wszystko idelanie]]=H93, 1, 0)</f>
        <v>0</v>
      </c>
      <c r="J94" s="8">
        <f t="shared" si="1"/>
        <v>2.0833333333333259E-3</v>
      </c>
      <c r="K94" s="1">
        <f>1*myjnia57[[#This Row],[liczba minut roznica do warunku]]</f>
        <v>2.0833333333333259E-3</v>
      </c>
      <c r="L94">
        <f>IF(AND(myjnia57[[#This Row],[czy odjechal]]=1, I93=1), L93+1, IF(myjnia57[[#This Row],[czy odjechal]]=1, 1, 0))</f>
        <v>0</v>
      </c>
    </row>
    <row r="95" spans="1:12" x14ac:dyDescent="0.35">
      <c r="A95">
        <v>6</v>
      </c>
      <c r="B95">
        <v>8</v>
      </c>
      <c r="C95" s="1" t="s">
        <v>92</v>
      </c>
      <c r="D95" s="9">
        <f>myjnia57[[#This Row],[po ilu minutach od przyjazdu poprzedniego klienta przyjechał dany klient]]*$F$3+D94</f>
        <v>0.47847222222222208</v>
      </c>
      <c r="E95" s="8">
        <f>$E$2+myjnia57[[#This Row],[ile min po otwarciu]]</f>
        <v>0.72847222222222208</v>
      </c>
      <c r="G95">
        <v>93</v>
      </c>
      <c r="H95" s="8">
        <f>IF(E95&gt;H94, E95+B95*$F$3, IF(myjnia57[[#This Row],[liczba min roznica do war ]]&lt;=$K$6, H94+B95*$F$3, H94))</f>
        <v>0.73472222222222205</v>
      </c>
      <c r="I95">
        <f>IF(myjnia57[[#This Row],[potencjalna godzina zakonczenia uslugi jeśli wszystko idelanie]]=H94, 1, 0)</f>
        <v>0</v>
      </c>
      <c r="J95" s="8">
        <f t="shared" si="1"/>
        <v>6.9444444444444198E-4</v>
      </c>
      <c r="K95" s="1">
        <f>1*myjnia57[[#This Row],[liczba minut roznica do warunku]]</f>
        <v>6.9444444444444198E-4</v>
      </c>
      <c r="L95">
        <f>IF(AND(myjnia57[[#This Row],[czy odjechal]]=1, I94=1), L94+1, IF(myjnia57[[#This Row],[czy odjechal]]=1, 1, 0))</f>
        <v>0</v>
      </c>
    </row>
    <row r="96" spans="1:12" x14ac:dyDescent="0.35">
      <c r="A96">
        <v>8</v>
      </c>
      <c r="B96">
        <v>14</v>
      </c>
      <c r="C96" s="1" t="s">
        <v>93</v>
      </c>
      <c r="D96" s="9">
        <f>myjnia57[[#This Row],[po ilu minutach od przyjazdu poprzedniego klienta przyjechał dany klient]]*$F$3+D95</f>
        <v>0.48402777777777761</v>
      </c>
      <c r="E96" s="8">
        <f>$E$2+myjnia57[[#This Row],[ile min po otwarciu]]</f>
        <v>0.73402777777777761</v>
      </c>
      <c r="G96">
        <v>94</v>
      </c>
      <c r="H96" s="8">
        <f>IF(E96&gt;H95, E96+B96*$F$3, IF(myjnia57[[#This Row],[liczba min roznica do war ]]&lt;=$K$6, H95+B96*$F$3, H95))</f>
        <v>0.74444444444444424</v>
      </c>
      <c r="I96">
        <f>IF(myjnia57[[#This Row],[potencjalna godzina zakonczenia uslugi jeśli wszystko idelanie]]=H95, 1, 0)</f>
        <v>0</v>
      </c>
      <c r="J96" s="8">
        <f t="shared" si="1"/>
        <v>6.9444444444444198E-4</v>
      </c>
      <c r="K96" s="1">
        <f>1*myjnia57[[#This Row],[liczba minut roznica do warunku]]</f>
        <v>6.9444444444444198E-4</v>
      </c>
      <c r="L96">
        <f>IF(AND(myjnia57[[#This Row],[czy odjechal]]=1, I95=1), L95+1, IF(myjnia57[[#This Row],[czy odjechal]]=1, 1, 0))</f>
        <v>0</v>
      </c>
    </row>
    <row r="97" spans="1:12" x14ac:dyDescent="0.35">
      <c r="A97">
        <v>15</v>
      </c>
      <c r="B97">
        <v>11</v>
      </c>
      <c r="C97" s="1" t="s">
        <v>94</v>
      </c>
      <c r="D97" s="9">
        <f>myjnia57[[#This Row],[po ilu minutach od przyjazdu poprzedniego klienta przyjechał dany klient]]*$F$3+D96</f>
        <v>0.4944444444444443</v>
      </c>
      <c r="E97" s="8">
        <f>$E$2+myjnia57[[#This Row],[ile min po otwarciu]]</f>
        <v>0.74444444444444424</v>
      </c>
      <c r="G97">
        <v>95</v>
      </c>
      <c r="H97" s="8">
        <f>IF(E97&gt;H96, E97+B97*$F$3, IF(myjnia57[[#This Row],[liczba min roznica do war ]]&lt;=$K$6, H96+B97*$F$3, H96))</f>
        <v>0.7520833333333331</v>
      </c>
      <c r="I97">
        <f>IF(myjnia57[[#This Row],[potencjalna godzina zakonczenia uslugi jeśli wszystko idelanie]]=H96, 1, 0)</f>
        <v>0</v>
      </c>
      <c r="J97" s="8">
        <f t="shared" si="1"/>
        <v>0</v>
      </c>
      <c r="K97" s="1">
        <f>1*myjnia57[[#This Row],[liczba minut roznica do warunku]]</f>
        <v>0</v>
      </c>
      <c r="L97">
        <f>IF(AND(myjnia57[[#This Row],[czy odjechal]]=1, I96=1), L96+1, IF(myjnia57[[#This Row],[czy odjechal]]=1, 1, 0))</f>
        <v>0</v>
      </c>
    </row>
    <row r="98" spans="1:12" x14ac:dyDescent="0.35">
      <c r="A98">
        <v>1</v>
      </c>
      <c r="B98">
        <v>1</v>
      </c>
      <c r="C98" s="1" t="s">
        <v>95</v>
      </c>
      <c r="D98" s="9">
        <f>myjnia57[[#This Row],[po ilu minutach od przyjazdu poprzedniego klienta przyjechał dany klient]]*$F$3+D97</f>
        <v>0.49513888888888874</v>
      </c>
      <c r="E98" s="8">
        <f>$E$2+myjnia57[[#This Row],[ile min po otwarciu]]</f>
        <v>0.7451388888888888</v>
      </c>
      <c r="G98">
        <v>96</v>
      </c>
      <c r="H98" s="8">
        <f>IF(E98&gt;H97, E98+B98*$F$3, IF(myjnia57[[#This Row],[liczba min roznica do war ]]&lt;=$K$6, H97+B98*$F$3, H97))</f>
        <v>0.7520833333333331</v>
      </c>
      <c r="I98">
        <f>IF(myjnia57[[#This Row],[potencjalna godzina zakonczenia uslugi jeśli wszystko idelanie]]=H97, 1, 0)</f>
        <v>1</v>
      </c>
      <c r="J98" s="8">
        <f t="shared" si="1"/>
        <v>6.9444444444443088E-3</v>
      </c>
      <c r="K98" s="1">
        <f>1*myjnia57[[#This Row],[liczba minut roznica do warunku]]</f>
        <v>6.9444444444443088E-3</v>
      </c>
      <c r="L98">
        <f>IF(AND(myjnia57[[#This Row],[czy odjechal]]=1, I97=1), L97+1, IF(myjnia57[[#This Row],[czy odjechal]]=1, 1, 0))</f>
        <v>1</v>
      </c>
    </row>
    <row r="99" spans="1:12" x14ac:dyDescent="0.35">
      <c r="A99">
        <v>14</v>
      </c>
      <c r="B99">
        <v>15</v>
      </c>
      <c r="C99" s="1" t="s">
        <v>96</v>
      </c>
      <c r="D99" s="9">
        <f>myjnia57[[#This Row],[po ilu minutach od przyjazdu poprzedniego klienta przyjechał dany klient]]*$F$3+D98</f>
        <v>0.50486111111111098</v>
      </c>
      <c r="E99" s="8">
        <f>$E$2+myjnia57[[#This Row],[ile min po otwarciu]]</f>
        <v>0.75486111111111098</v>
      </c>
      <c r="G99">
        <v>97</v>
      </c>
      <c r="H99" s="8">
        <f>IF(E99&gt;H98, E99+B99*$F$3, IF(myjnia57[[#This Row],[liczba min roznica do war ]]&lt;=$K$6, H98+B99*$F$3, H98))</f>
        <v>0.76527777777777761</v>
      </c>
      <c r="I99">
        <f>IF(myjnia57[[#This Row],[potencjalna godzina zakonczenia uslugi jeśli wszystko idelanie]]=H98, 1, 0)</f>
        <v>0</v>
      </c>
      <c r="J99" s="8">
        <f t="shared" si="1"/>
        <v>0</v>
      </c>
      <c r="K99" s="1">
        <f>1*myjnia57[[#This Row],[liczba minut roznica do warunku]]</f>
        <v>0</v>
      </c>
      <c r="L99">
        <f>IF(AND(myjnia57[[#This Row],[czy odjechal]]=1, I98=1), L98+1, IF(myjnia57[[#This Row],[czy odjechal]]=1, 1, 0))</f>
        <v>0</v>
      </c>
    </row>
    <row r="100" spans="1:12" x14ac:dyDescent="0.35">
      <c r="A100">
        <v>6</v>
      </c>
      <c r="B100">
        <v>7</v>
      </c>
      <c r="C100" s="1" t="s">
        <v>97</v>
      </c>
      <c r="D100" s="9">
        <f>myjnia57[[#This Row],[po ilu minutach od przyjazdu poprzedniego klienta przyjechał dany klient]]*$F$3+D99</f>
        <v>0.50902777777777763</v>
      </c>
      <c r="E100" s="8">
        <f>$E$2+myjnia57[[#This Row],[ile min po otwarciu]]</f>
        <v>0.75902777777777763</v>
      </c>
      <c r="G100">
        <v>98</v>
      </c>
      <c r="H100" s="8">
        <f>IF(E100&gt;H99, E100+B100*$F$3, IF(myjnia57[[#This Row],[liczba min roznica do war ]]&lt;=$K$6, H99+B100*$F$3, H99))</f>
        <v>0.76527777777777761</v>
      </c>
      <c r="I100">
        <f>IF(myjnia57[[#This Row],[potencjalna godzina zakonczenia uslugi jeśli wszystko idelanie]]=H99, 1, 0)</f>
        <v>1</v>
      </c>
      <c r="J100" s="8">
        <f t="shared" si="1"/>
        <v>6.2499999999999778E-3</v>
      </c>
      <c r="K100" s="1">
        <f>1*myjnia57[[#This Row],[liczba minut roznica do warunku]]</f>
        <v>6.2499999999999778E-3</v>
      </c>
      <c r="L100">
        <f>IF(AND(myjnia57[[#This Row],[czy odjechal]]=1, I99=1), L99+1, IF(myjnia57[[#This Row],[czy odjechal]]=1, 1, 0))</f>
        <v>1</v>
      </c>
    </row>
    <row r="101" spans="1:12" x14ac:dyDescent="0.35">
      <c r="A101">
        <v>7</v>
      </c>
      <c r="B101">
        <v>11</v>
      </c>
      <c r="C101" s="1" t="s">
        <v>98</v>
      </c>
      <c r="D101" s="9">
        <f>myjnia57[[#This Row],[po ilu minutach od przyjazdu poprzedniego klienta przyjechał dany klient]]*$F$3+D100</f>
        <v>0.51388888888888873</v>
      </c>
      <c r="E101" s="8">
        <f>$E$2+myjnia57[[#This Row],[ile min po otwarciu]]</f>
        <v>0.76388888888888873</v>
      </c>
      <c r="G101">
        <v>99</v>
      </c>
      <c r="H101" s="8">
        <f>IF(E101&gt;H100, E101+B101*$F$3, IF(myjnia57[[#This Row],[liczba min roznica do war ]]&lt;=$K$6, H100+B101*$F$3, H100))</f>
        <v>0.77291666666666647</v>
      </c>
      <c r="I101">
        <f>IF(myjnia57[[#This Row],[potencjalna godzina zakonczenia uslugi jeśli wszystko idelanie]]=H100, 1, 0)</f>
        <v>0</v>
      </c>
      <c r="J101" s="8">
        <f t="shared" si="1"/>
        <v>1.388888888888884E-3</v>
      </c>
      <c r="K101" s="1">
        <f>1*myjnia57[[#This Row],[liczba minut roznica do warunku]]</f>
        <v>1.388888888888884E-3</v>
      </c>
      <c r="L101">
        <f>IF(AND(myjnia57[[#This Row],[czy odjechal]]=1, I100=1), L100+1, IF(myjnia57[[#This Row],[czy odjechal]]=1, 1, 0))</f>
        <v>0</v>
      </c>
    </row>
    <row r="102" spans="1:12" x14ac:dyDescent="0.35">
      <c r="A102">
        <v>10</v>
      </c>
      <c r="B102">
        <v>11</v>
      </c>
      <c r="C102" s="1" t="s">
        <v>99</v>
      </c>
      <c r="D102" s="9">
        <f>myjnia57[[#This Row],[po ilu minutach od przyjazdu poprzedniego klienta przyjechał dany klient]]*$F$3+D101</f>
        <v>0.52083333333333315</v>
      </c>
      <c r="E102" s="8">
        <f>$E$2+myjnia57[[#This Row],[ile min po otwarciu]]</f>
        <v>0.77083333333333315</v>
      </c>
      <c r="G102">
        <v>100</v>
      </c>
      <c r="H102" s="8">
        <f>IF(E102&gt;H101, E102+B102*$F$3, IF(myjnia57[[#This Row],[liczba min roznica do war ]]&lt;=$K$6, H101+B102*$F$3, H101))</f>
        <v>0.78055555555555534</v>
      </c>
      <c r="I102">
        <f>IF(myjnia57[[#This Row],[potencjalna godzina zakonczenia uslugi jeśli wszystko idelanie]]=H101, 1, 0)</f>
        <v>0</v>
      </c>
      <c r="J102" s="8">
        <f t="shared" si="1"/>
        <v>2.0833333333333259E-3</v>
      </c>
      <c r="K102" s="1">
        <f>1*myjnia57[[#This Row],[liczba minut roznica do warunku]]</f>
        <v>2.0833333333333259E-3</v>
      </c>
      <c r="L102">
        <f>IF(AND(myjnia57[[#This Row],[czy odjechal]]=1, I101=1), L101+1, IF(myjnia57[[#This Row],[czy odjechal]]=1, 1, 0))</f>
        <v>0</v>
      </c>
    </row>
    <row r="103" spans="1:12" x14ac:dyDescent="0.35">
      <c r="A103">
        <v>5</v>
      </c>
      <c r="B103">
        <v>6</v>
      </c>
      <c r="C103" s="1" t="s">
        <v>100</v>
      </c>
      <c r="D103" s="9">
        <f>myjnia57[[#This Row],[po ilu minutach od przyjazdu poprzedniego klienta przyjechał dany klient]]*$F$3+D102</f>
        <v>0.52430555555555536</v>
      </c>
      <c r="E103" s="8">
        <f>$E$2+myjnia57[[#This Row],[ile min po otwarciu]]</f>
        <v>0.77430555555555536</v>
      </c>
      <c r="G103">
        <v>101</v>
      </c>
      <c r="H103" s="8">
        <f>IF(E103&gt;H102, E103+B103*$F$3, IF(myjnia57[[#This Row],[liczba min roznica do war ]]&lt;=$K$6, H102+B103*$F$3, H102))</f>
        <v>0.78055555555555534</v>
      </c>
      <c r="I103">
        <f>IF(myjnia57[[#This Row],[potencjalna godzina zakonczenia uslugi jeśli wszystko idelanie]]=H102, 1, 0)</f>
        <v>1</v>
      </c>
      <c r="J103" s="8">
        <f t="shared" si="1"/>
        <v>6.2499999999999778E-3</v>
      </c>
      <c r="K103" s="1">
        <f>1*myjnia57[[#This Row],[liczba minut roznica do warunku]]</f>
        <v>6.2499999999999778E-3</v>
      </c>
      <c r="L103">
        <f>IF(AND(myjnia57[[#This Row],[czy odjechal]]=1, I102=1), L102+1, IF(myjnia57[[#This Row],[czy odjechal]]=1, 1, 0))</f>
        <v>1</v>
      </c>
    </row>
    <row r="104" spans="1:12" x14ac:dyDescent="0.35">
      <c r="A104">
        <v>13</v>
      </c>
      <c r="B104">
        <v>7</v>
      </c>
      <c r="C104" s="1" t="s">
        <v>101</v>
      </c>
      <c r="D104" s="9">
        <f>myjnia57[[#This Row],[po ilu minutach od przyjazdu poprzedniego klienta przyjechał dany klient]]*$F$3+D103</f>
        <v>0.5333333333333331</v>
      </c>
      <c r="E104" s="8">
        <f>$E$2+myjnia57[[#This Row],[ile min po otwarciu]]</f>
        <v>0.7833333333333331</v>
      </c>
      <c r="G104">
        <v>102</v>
      </c>
      <c r="H104" s="8">
        <f>IF(E104&gt;H103, E104+B104*$F$3, IF(myjnia57[[#This Row],[liczba min roznica do war ]]&lt;=$K$6, H103+B104*$F$3, H103))</f>
        <v>0.7881944444444442</v>
      </c>
      <c r="I104">
        <f>IF(myjnia57[[#This Row],[potencjalna godzina zakonczenia uslugi jeśli wszystko idelanie]]=H103, 1, 0)</f>
        <v>0</v>
      </c>
      <c r="J104" s="8">
        <f t="shared" si="1"/>
        <v>0</v>
      </c>
      <c r="K104" s="1">
        <f>1*myjnia57[[#This Row],[liczba minut roznica do warunku]]</f>
        <v>0</v>
      </c>
      <c r="L104">
        <f>IF(AND(myjnia57[[#This Row],[czy odjechal]]=1, I103=1), L103+1, IF(myjnia57[[#This Row],[czy odjechal]]=1, 1, 0))</f>
        <v>0</v>
      </c>
    </row>
    <row r="105" spans="1:12" x14ac:dyDescent="0.35">
      <c r="A105">
        <v>2</v>
      </c>
      <c r="B105">
        <v>9</v>
      </c>
      <c r="C105" s="1" t="s">
        <v>102</v>
      </c>
      <c r="D105" s="9">
        <f>myjnia57[[#This Row],[po ilu minutach od przyjazdu poprzedniego klienta przyjechał dany klient]]*$F$3+D104</f>
        <v>0.53472222222222199</v>
      </c>
      <c r="E105" s="8">
        <f>$E$2+myjnia57[[#This Row],[ile min po otwarciu]]</f>
        <v>0.78472222222222199</v>
      </c>
      <c r="G105">
        <v>103</v>
      </c>
      <c r="H105" s="8">
        <f>IF(E105&gt;H104, E105+B105*$F$3, IF(myjnia57[[#This Row],[liczba min roznica do war ]]&lt;=$K$6, H104+B105*$F$3, H104))</f>
        <v>0.79444444444444418</v>
      </c>
      <c r="I105">
        <f>IF(myjnia57[[#This Row],[potencjalna godzina zakonczenia uslugi jeśli wszystko idelanie]]=H104, 1, 0)</f>
        <v>0</v>
      </c>
      <c r="J105" s="8">
        <f t="shared" si="1"/>
        <v>3.4722222222222099E-3</v>
      </c>
      <c r="K105" s="1">
        <f>1*myjnia57[[#This Row],[liczba minut roznica do warunku]]</f>
        <v>3.4722222222222099E-3</v>
      </c>
      <c r="L105">
        <f>IF(AND(myjnia57[[#This Row],[czy odjechal]]=1, I104=1), L104+1, IF(myjnia57[[#This Row],[czy odjechal]]=1, 1, 0))</f>
        <v>0</v>
      </c>
    </row>
    <row r="106" spans="1:12" x14ac:dyDescent="0.35">
      <c r="A106">
        <v>9</v>
      </c>
      <c r="B106">
        <v>11</v>
      </c>
      <c r="C106" s="1" t="s">
        <v>103</v>
      </c>
      <c r="D106" s="9">
        <f>myjnia57[[#This Row],[po ilu minutach od przyjazdu poprzedniego klienta przyjechał dany klient]]*$F$3+D105</f>
        <v>0.54097222222222197</v>
      </c>
      <c r="E106" s="8">
        <f>$E$2+myjnia57[[#This Row],[ile min po otwarciu]]</f>
        <v>0.79097222222222197</v>
      </c>
      <c r="G106">
        <v>104</v>
      </c>
      <c r="H106" s="8">
        <f>IF(E106&gt;H105, E106+B106*$F$3, IF(myjnia57[[#This Row],[liczba min roznica do war ]]&lt;=$K$6, H105+B106*$F$3, H105))</f>
        <v>0.80208333333333304</v>
      </c>
      <c r="I106">
        <f>IF(myjnia57[[#This Row],[potencjalna godzina zakonczenia uslugi jeśli wszystko idelanie]]=H105, 1, 0)</f>
        <v>0</v>
      </c>
      <c r="J106" s="8">
        <f t="shared" si="1"/>
        <v>3.4722222222222099E-3</v>
      </c>
      <c r="K106" s="1">
        <f>1*myjnia57[[#This Row],[liczba minut roznica do warunku]]</f>
        <v>3.4722222222222099E-3</v>
      </c>
      <c r="L106">
        <f>IF(AND(myjnia57[[#This Row],[czy odjechal]]=1, I105=1), L105+1, IF(myjnia57[[#This Row],[czy odjechal]]=1, 1, 0))</f>
        <v>0</v>
      </c>
    </row>
    <row r="107" spans="1:12" x14ac:dyDescent="0.35">
      <c r="A107">
        <v>8</v>
      </c>
      <c r="B107">
        <v>3</v>
      </c>
      <c r="C107" s="1" t="s">
        <v>104</v>
      </c>
      <c r="D107" s="9">
        <f>myjnia57[[#This Row],[po ilu minutach od przyjazdu poprzedniego klienta przyjechał dany klient]]*$F$3+D106</f>
        <v>0.5465277777777775</v>
      </c>
      <c r="E107" s="8">
        <f>$E$2+myjnia57[[#This Row],[ile min po otwarciu]]</f>
        <v>0.7965277777777775</v>
      </c>
      <c r="G107">
        <v>105</v>
      </c>
      <c r="H107" s="8">
        <f>IF(E107&gt;H106, E107+B107*$F$3, IF(myjnia57[[#This Row],[liczba min roznica do war ]]&lt;=$K$6, H106+B107*$F$3, H106))</f>
        <v>0.80208333333333304</v>
      </c>
      <c r="I107">
        <f>IF(myjnia57[[#This Row],[potencjalna godzina zakonczenia uslugi jeśli wszystko idelanie]]=H106, 1, 0)</f>
        <v>1</v>
      </c>
      <c r="J107" s="8">
        <f t="shared" si="1"/>
        <v>5.5555555555555358E-3</v>
      </c>
      <c r="K107" s="1">
        <f>1*myjnia57[[#This Row],[liczba minut roznica do warunku]]</f>
        <v>5.5555555555555358E-3</v>
      </c>
      <c r="L107">
        <f>IF(AND(myjnia57[[#This Row],[czy odjechal]]=1, I106=1), L106+1, IF(myjnia57[[#This Row],[czy odjechal]]=1, 1, 0))</f>
        <v>1</v>
      </c>
    </row>
    <row r="108" spans="1:12" x14ac:dyDescent="0.35">
      <c r="A108">
        <v>1</v>
      </c>
      <c r="B108">
        <v>6</v>
      </c>
      <c r="C108" s="1" t="s">
        <v>105</v>
      </c>
      <c r="D108" s="9">
        <f>myjnia57[[#This Row],[po ilu minutach od przyjazdu poprzedniego klienta przyjechał dany klient]]*$F$3+D107</f>
        <v>0.54722222222222194</v>
      </c>
      <c r="E108" s="8">
        <f>$E$2+myjnia57[[#This Row],[ile min po otwarciu]]</f>
        <v>0.79722222222222194</v>
      </c>
      <c r="G108">
        <v>106</v>
      </c>
      <c r="H108" s="8">
        <f>IF(E108&gt;H107, E108+B108*$F$3, IF(myjnia57[[#This Row],[liczba min roznica do war ]]&lt;=$K$6, H107+B108*$F$3, H107))</f>
        <v>0.80208333333333304</v>
      </c>
      <c r="I108">
        <f>IF(myjnia57[[#This Row],[potencjalna godzina zakonczenia uslugi jeśli wszystko idelanie]]=H107, 1, 0)</f>
        <v>1</v>
      </c>
      <c r="J108" s="8">
        <f t="shared" si="1"/>
        <v>4.8611111111110938E-3</v>
      </c>
      <c r="K108" s="1">
        <f>1*myjnia57[[#This Row],[liczba minut roznica do warunku]]</f>
        <v>4.8611111111110938E-3</v>
      </c>
      <c r="L108">
        <f>IF(AND(myjnia57[[#This Row],[czy odjechal]]=1, I107=1), L107+1, IF(myjnia57[[#This Row],[czy odjechal]]=1, 1, 0))</f>
        <v>2</v>
      </c>
    </row>
    <row r="109" spans="1:12" x14ac:dyDescent="0.35">
      <c r="A109">
        <v>10</v>
      </c>
      <c r="B109">
        <v>9</v>
      </c>
      <c r="C109" s="1" t="s">
        <v>106</v>
      </c>
      <c r="D109" s="9">
        <f>myjnia57[[#This Row],[po ilu minutach od przyjazdu poprzedniego klienta przyjechał dany klient]]*$F$3+D108</f>
        <v>0.55416666666666636</v>
      </c>
      <c r="E109" s="8">
        <f>$E$2+myjnia57[[#This Row],[ile min po otwarciu]]</f>
        <v>0.80416666666666636</v>
      </c>
      <c r="G109">
        <v>107</v>
      </c>
      <c r="H109" s="8">
        <f>IF(E109&gt;H108, E109+B109*$F$3, IF(myjnia57[[#This Row],[liczba min roznica do war ]]&lt;=$K$6, H108+B109*$F$3, H108))</f>
        <v>0.81041666666666634</v>
      </c>
      <c r="I109">
        <f>IF(myjnia57[[#This Row],[potencjalna godzina zakonczenia uslugi jeśli wszystko idelanie]]=H108, 1, 0)</f>
        <v>0</v>
      </c>
      <c r="J109" s="8">
        <f t="shared" si="1"/>
        <v>0</v>
      </c>
      <c r="K109" s="1">
        <f>1*myjnia57[[#This Row],[liczba minut roznica do warunku]]</f>
        <v>0</v>
      </c>
      <c r="L109">
        <f>IF(AND(myjnia57[[#This Row],[czy odjechal]]=1, I108=1), L108+1, IF(myjnia57[[#This Row],[czy odjechal]]=1, 1, 0))</f>
        <v>0</v>
      </c>
    </row>
    <row r="110" spans="1:12" x14ac:dyDescent="0.35">
      <c r="A110">
        <v>2</v>
      </c>
      <c r="B110">
        <v>11</v>
      </c>
      <c r="C110" s="1" t="s">
        <v>107</v>
      </c>
      <c r="D110" s="9">
        <f>myjnia57[[#This Row],[po ilu minutach od przyjazdu poprzedniego klienta przyjechał dany klient]]*$F$3+D109</f>
        <v>0.55555555555555525</v>
      </c>
      <c r="E110" s="8">
        <f>$E$2+myjnia57[[#This Row],[ile min po otwarciu]]</f>
        <v>0.80555555555555525</v>
      </c>
      <c r="G110">
        <v>108</v>
      </c>
      <c r="H110" s="8">
        <f>IF(E110&gt;H109, E110+B110*$F$3, IF(myjnia57[[#This Row],[liczba min roznica do war ]]&lt;=$K$6, H109+B110*$F$3, H109))</f>
        <v>0.81041666666666634</v>
      </c>
      <c r="I110">
        <f>IF(myjnia57[[#This Row],[potencjalna godzina zakonczenia uslugi jeśli wszystko idelanie]]=H109, 1, 0)</f>
        <v>1</v>
      </c>
      <c r="J110" s="8">
        <f t="shared" si="1"/>
        <v>4.8611111111110938E-3</v>
      </c>
      <c r="K110" s="1">
        <f>1*myjnia57[[#This Row],[liczba minut roznica do warunku]]</f>
        <v>4.8611111111110938E-3</v>
      </c>
      <c r="L110">
        <f>IF(AND(myjnia57[[#This Row],[czy odjechal]]=1, I109=1), L109+1, IF(myjnia57[[#This Row],[czy odjechal]]=1, 1, 0))</f>
        <v>1</v>
      </c>
    </row>
    <row r="111" spans="1:12" x14ac:dyDescent="0.35">
      <c r="A111">
        <v>6</v>
      </c>
      <c r="B111">
        <v>12</v>
      </c>
      <c r="C111" s="1" t="s">
        <v>108</v>
      </c>
      <c r="D111" s="9">
        <f>myjnia57[[#This Row],[po ilu minutach od przyjazdu poprzedniego klienta przyjechał dany klient]]*$F$3+D110</f>
        <v>0.5597222222222219</v>
      </c>
      <c r="E111" s="8">
        <f>$E$2+myjnia57[[#This Row],[ile min po otwarciu]]</f>
        <v>0.8097222222222219</v>
      </c>
      <c r="G111">
        <v>109</v>
      </c>
      <c r="H111" s="8">
        <f>IF(E111&gt;H110, E111+B111*$F$3, IF(myjnia57[[#This Row],[liczba min roznica do war ]]&lt;=$K$6, H110+B111*$F$3, H110))</f>
        <v>0.81874999999999964</v>
      </c>
      <c r="I111">
        <f>IF(myjnia57[[#This Row],[potencjalna godzina zakonczenia uslugi jeśli wszystko idelanie]]=H110, 1, 0)</f>
        <v>0</v>
      </c>
      <c r="J111" s="8">
        <f t="shared" si="1"/>
        <v>6.9444444444444198E-4</v>
      </c>
      <c r="K111" s="1">
        <f>1*myjnia57[[#This Row],[liczba minut roznica do warunku]]</f>
        <v>6.9444444444444198E-4</v>
      </c>
      <c r="L111">
        <f>IF(AND(myjnia57[[#This Row],[czy odjechal]]=1, I110=1), L110+1, IF(myjnia57[[#This Row],[czy odjechal]]=1, 1, 0))</f>
        <v>0</v>
      </c>
    </row>
    <row r="112" spans="1:12" x14ac:dyDescent="0.35">
      <c r="A112">
        <v>2</v>
      </c>
      <c r="B112">
        <v>14</v>
      </c>
      <c r="C112" s="1" t="s">
        <v>109</v>
      </c>
      <c r="D112" s="9">
        <f>myjnia57[[#This Row],[po ilu minutach od przyjazdu poprzedniego klienta przyjechał dany klient]]*$F$3+D111</f>
        <v>0.56111111111111078</v>
      </c>
      <c r="E112" s="8">
        <f>$E$2+myjnia57[[#This Row],[ile min po otwarciu]]</f>
        <v>0.81111111111111078</v>
      </c>
      <c r="G112">
        <v>110</v>
      </c>
      <c r="H112" s="8">
        <f>IF(E112&gt;H111, E112+B112*$F$3, IF(myjnia57[[#This Row],[liczba min roznica do war ]]&lt;=$K$6, H111+B112*$F$3, H111))</f>
        <v>0.81874999999999964</v>
      </c>
      <c r="I112">
        <f>IF(myjnia57[[#This Row],[potencjalna godzina zakonczenia uslugi jeśli wszystko idelanie]]=H111, 1, 0)</f>
        <v>1</v>
      </c>
      <c r="J112" s="8">
        <f t="shared" si="1"/>
        <v>7.6388888888888618E-3</v>
      </c>
      <c r="K112" s="1">
        <f>1*myjnia57[[#This Row],[liczba minut roznica do warunku]]</f>
        <v>7.6388888888888618E-3</v>
      </c>
      <c r="L112">
        <f>IF(AND(myjnia57[[#This Row],[czy odjechal]]=1, I111=1), L111+1, IF(myjnia57[[#This Row],[czy odjechal]]=1, 1, 0))</f>
        <v>1</v>
      </c>
    </row>
    <row r="113" spans="1:12" x14ac:dyDescent="0.35">
      <c r="A113">
        <v>4</v>
      </c>
      <c r="B113">
        <v>2</v>
      </c>
      <c r="C113" s="1" t="s">
        <v>110</v>
      </c>
      <c r="D113" s="9">
        <f>myjnia57[[#This Row],[po ilu minutach od przyjazdu poprzedniego klienta przyjechał dany klient]]*$F$3+D112</f>
        <v>0.56388888888888855</v>
      </c>
      <c r="E113" s="8">
        <f>$E$2+myjnia57[[#This Row],[ile min po otwarciu]]</f>
        <v>0.81388888888888855</v>
      </c>
      <c r="G113">
        <v>111</v>
      </c>
      <c r="H113" s="8">
        <f>IF(E113&gt;H112, E113+B113*$F$3, IF(myjnia57[[#This Row],[liczba min roznica do war ]]&lt;=$K$6, H112+B113*$F$3, H112))</f>
        <v>0.81874999999999964</v>
      </c>
      <c r="I113">
        <f>IF(myjnia57[[#This Row],[potencjalna godzina zakonczenia uslugi jeśli wszystko idelanie]]=H112, 1, 0)</f>
        <v>1</v>
      </c>
      <c r="J113" s="8">
        <f t="shared" si="1"/>
        <v>4.8611111111110938E-3</v>
      </c>
      <c r="K113" s="1">
        <f>1*myjnia57[[#This Row],[liczba minut roznica do warunku]]</f>
        <v>4.8611111111110938E-3</v>
      </c>
      <c r="L113">
        <f>IF(AND(myjnia57[[#This Row],[czy odjechal]]=1, I112=1), L112+1, IF(myjnia57[[#This Row],[czy odjechal]]=1, 1, 0))</f>
        <v>2</v>
      </c>
    </row>
    <row r="114" spans="1:12" x14ac:dyDescent="0.35">
      <c r="A114">
        <v>9</v>
      </c>
      <c r="B114">
        <v>8</v>
      </c>
      <c r="C114" s="1" t="s">
        <v>111</v>
      </c>
      <c r="D114" s="9">
        <f>myjnia57[[#This Row],[po ilu minutach od przyjazdu poprzedniego klienta przyjechał dany klient]]*$F$3+D113</f>
        <v>0.57013888888888853</v>
      </c>
      <c r="E114" s="8">
        <f>$E$2+myjnia57[[#This Row],[ile min po otwarciu]]</f>
        <v>0.82013888888888853</v>
      </c>
      <c r="G114">
        <v>112</v>
      </c>
      <c r="H114" s="8">
        <f>IF(E114&gt;H113, E114+B114*$F$3, IF(myjnia57[[#This Row],[liczba min roznica do war ]]&lt;=$K$6, H113+B114*$F$3, H113))</f>
        <v>0.82569444444444406</v>
      </c>
      <c r="I114">
        <f>IF(myjnia57[[#This Row],[potencjalna godzina zakonczenia uslugi jeśli wszystko idelanie]]=H113, 1, 0)</f>
        <v>0</v>
      </c>
      <c r="J114" s="8">
        <f t="shared" si="1"/>
        <v>0</v>
      </c>
      <c r="K114" s="1">
        <f>1*myjnia57[[#This Row],[liczba minut roznica do warunku]]</f>
        <v>0</v>
      </c>
      <c r="L114">
        <f>IF(AND(myjnia57[[#This Row],[czy odjechal]]=1, I113=1), L113+1, IF(myjnia57[[#This Row],[czy odjechal]]=1, 1, 0))</f>
        <v>0</v>
      </c>
    </row>
    <row r="115" spans="1:12" x14ac:dyDescent="0.35">
      <c r="A115">
        <v>2</v>
      </c>
      <c r="B115">
        <v>4</v>
      </c>
      <c r="C115" s="1" t="s">
        <v>112</v>
      </c>
      <c r="D115" s="9">
        <f>myjnia57[[#This Row],[po ilu minutach od przyjazdu poprzedniego klienta przyjechał dany klient]]*$F$3+D114</f>
        <v>0.57152777777777741</v>
      </c>
      <c r="E115" s="8">
        <f>$E$2+myjnia57[[#This Row],[ile min po otwarciu]]</f>
        <v>0.82152777777777741</v>
      </c>
      <c r="G115">
        <v>113</v>
      </c>
      <c r="H115" s="8">
        <f>IF(E115&gt;H114, E115+B115*$F$3, IF(myjnia57[[#This Row],[liczba min roznica do war ]]&lt;=$K$6, H114+B115*$F$3, H114))</f>
        <v>0.82569444444444406</v>
      </c>
      <c r="I115">
        <f>IF(myjnia57[[#This Row],[potencjalna godzina zakonczenia uslugi jeśli wszystko idelanie]]=H114, 1, 0)</f>
        <v>1</v>
      </c>
      <c r="J115" s="8">
        <f t="shared" si="1"/>
        <v>4.1666666666666519E-3</v>
      </c>
      <c r="K115" s="1">
        <f>1*myjnia57[[#This Row],[liczba minut roznica do warunku]]</f>
        <v>4.1666666666666519E-3</v>
      </c>
      <c r="L115">
        <f>IF(AND(myjnia57[[#This Row],[czy odjechal]]=1, I114=1), L114+1, IF(myjnia57[[#This Row],[czy odjechal]]=1, 1, 0))</f>
        <v>1</v>
      </c>
    </row>
    <row r="116" spans="1:12" x14ac:dyDescent="0.35">
      <c r="A116" s="5">
        <v>11</v>
      </c>
      <c r="B116" s="5">
        <v>11</v>
      </c>
      <c r="C116" s="7" t="s">
        <v>113</v>
      </c>
      <c r="D116" s="12">
        <f>myjnia57[[#This Row],[po ilu minutach od przyjazdu poprzedniego klienta przyjechał dany klient]]*$F$3+D115</f>
        <v>0.57916666666666627</v>
      </c>
      <c r="E116" s="13">
        <f>$E$2+myjnia57[[#This Row],[ile min po otwarciu]]</f>
        <v>0.82916666666666627</v>
      </c>
      <c r="F116" s="5"/>
      <c r="G116" s="5">
        <v>114</v>
      </c>
      <c r="H116" s="8">
        <f>IF(E116&gt;H115, E116+B116*$F$3, IF(myjnia57[[#This Row],[liczba min roznica do war ]]&lt;=$K$6, H115+B116*$F$3, H115))</f>
        <v>0.83680555555555514</v>
      </c>
      <c r="I116">
        <f>IF(myjnia57[[#This Row],[potencjalna godzina zakonczenia uslugi jeśli wszystko idelanie]]=H115, 1, 0)</f>
        <v>0</v>
      </c>
      <c r="J116" s="8">
        <f t="shared" si="1"/>
        <v>0</v>
      </c>
      <c r="K116" s="1">
        <f>1*myjnia57[[#This Row],[liczba minut roznica do warunku]]</f>
        <v>0</v>
      </c>
      <c r="L116">
        <f>IF(AND(myjnia57[[#This Row],[czy odjechal]]=1, I115=1), L115+1, IF(myjnia57[[#This Row],[czy odjechal]]=1, 1, 0))</f>
        <v>0</v>
      </c>
    </row>
    <row r="117" spans="1:12" x14ac:dyDescent="0.35">
      <c r="A117">
        <v>8</v>
      </c>
      <c r="B117">
        <v>1</v>
      </c>
      <c r="C117" s="1" t="s">
        <v>114</v>
      </c>
      <c r="D117" s="9">
        <f>myjnia57[[#This Row],[po ilu minutach od przyjazdu poprzedniego klienta przyjechał dany klient]]*$F$3+D116</f>
        <v>0.58472222222222181</v>
      </c>
      <c r="E117" s="8">
        <f>$E$2+myjnia57[[#This Row],[ile min po otwarciu]]</f>
        <v>0.83472222222222181</v>
      </c>
      <c r="G117" s="11">
        <v>115</v>
      </c>
      <c r="H117" s="8">
        <f>IF(E117&gt;H116, E117+B117*$F$3, IF(myjnia57[[#This Row],[liczba min roznica do war ]]&lt;=$K$6, H116+B117*$F$3, H116))</f>
        <v>0.83749999999999958</v>
      </c>
      <c r="I117">
        <f>IF(myjnia57[[#This Row],[potencjalna godzina zakonczenia uslugi jeśli wszystko idelanie]]=H116, 1, 0)</f>
        <v>0</v>
      </c>
      <c r="J117" s="8">
        <f t="shared" si="1"/>
        <v>2.0833333333333259E-3</v>
      </c>
      <c r="K117" s="1">
        <f>1*myjnia57[[#This Row],[liczba minut roznica do warunku]]</f>
        <v>2.0833333333333259E-3</v>
      </c>
      <c r="L117">
        <f>IF(AND(myjnia57[[#This Row],[czy odjechal]]=1, I116=1), L116+1, IF(myjnia57[[#This Row],[czy odjechal]]=1, 1, 0))</f>
        <v>0</v>
      </c>
    </row>
    <row r="118" spans="1:12" x14ac:dyDescent="0.35">
      <c r="A118">
        <v>13</v>
      </c>
      <c r="B118">
        <v>9</v>
      </c>
      <c r="C118" s="1" t="s">
        <v>115</v>
      </c>
      <c r="D118" s="9">
        <f>myjnia57[[#This Row],[po ilu minutach od przyjazdu poprzedniego klienta przyjechał dany klient]]*$F$3+D117</f>
        <v>0.59374999999999956</v>
      </c>
      <c r="E118" s="8">
        <f>$E$2+myjnia57[[#This Row],[ile min po otwarciu]]</f>
        <v>0.84374999999999956</v>
      </c>
      <c r="G118">
        <v>116</v>
      </c>
      <c r="H118" s="8">
        <f>IF(E118&gt;H117, E118+B118*$F$3, IF(myjnia57[[#This Row],[liczba min roznica do war ]]&lt;=$K$6, H117+B118*$F$3, H117))</f>
        <v>0.84999999999999953</v>
      </c>
      <c r="I118">
        <f>IF(myjnia57[[#This Row],[potencjalna godzina zakonczenia uslugi jeśli wszystko idelanie]]=H117, 1, 0)</f>
        <v>0</v>
      </c>
      <c r="J118" s="8">
        <f t="shared" si="1"/>
        <v>0</v>
      </c>
      <c r="K118" s="1">
        <f>1*myjnia57[[#This Row],[liczba minut roznica do warunku]]</f>
        <v>0</v>
      </c>
      <c r="L118">
        <f>IF(AND(myjnia57[[#This Row],[czy odjechal]]=1, I117=1), L117+1, IF(myjnia57[[#This Row],[czy odjechal]]=1, 1, 0))</f>
        <v>0</v>
      </c>
    </row>
    <row r="119" spans="1:12" x14ac:dyDescent="0.35">
      <c r="A119">
        <v>7</v>
      </c>
      <c r="B119">
        <v>13</v>
      </c>
      <c r="C119" s="1" t="s">
        <v>116</v>
      </c>
      <c r="D119" s="9">
        <f>myjnia57[[#This Row],[po ilu minutach od przyjazdu poprzedniego klienta przyjechał dany klient]]*$F$3+D118</f>
        <v>0.59861111111111065</v>
      </c>
      <c r="E119" s="8">
        <f>$E$2+myjnia57[[#This Row],[ile min po otwarciu]]</f>
        <v>0.84861111111111065</v>
      </c>
      <c r="G119">
        <v>117</v>
      </c>
      <c r="H119" s="8">
        <f>IF(E119&gt;H118, E119+B119*$F$3, IF(myjnia57[[#This Row],[liczba min roznica do war ]]&lt;=$K$6, H118+B119*$F$3, H118))</f>
        <v>0.85902777777777728</v>
      </c>
      <c r="I119">
        <f>IF(myjnia57[[#This Row],[potencjalna godzina zakonczenia uslugi jeśli wszystko idelanie]]=H118, 1, 0)</f>
        <v>0</v>
      </c>
      <c r="J119" s="8">
        <f t="shared" si="1"/>
        <v>1.388888888888884E-3</v>
      </c>
      <c r="K119" s="1">
        <f>1*myjnia57[[#This Row],[liczba minut roznica do warunku]]</f>
        <v>1.388888888888884E-3</v>
      </c>
      <c r="L119">
        <f>IF(AND(myjnia57[[#This Row],[czy odjechal]]=1, I118=1), L118+1, IF(myjnia57[[#This Row],[czy odjechal]]=1, 1, 0))</f>
        <v>0</v>
      </c>
    </row>
    <row r="120" spans="1:12" x14ac:dyDescent="0.35">
      <c r="A120">
        <v>7</v>
      </c>
      <c r="B120">
        <v>11</v>
      </c>
      <c r="C120" s="1" t="s">
        <v>117</v>
      </c>
      <c r="D120" s="9">
        <f>myjnia57[[#This Row],[po ilu minutach od przyjazdu poprzedniego klienta przyjechał dany klient]]*$F$3+D119</f>
        <v>0.60347222222222174</v>
      </c>
      <c r="E120" s="8">
        <f>$E$2+myjnia57[[#This Row],[ile min po otwarciu]]</f>
        <v>0.85347222222222174</v>
      </c>
      <c r="G120">
        <v>118</v>
      </c>
      <c r="H120" s="8">
        <f>IF(E120&gt;H119, E120+B120*$F$3, IF(myjnia57[[#This Row],[liczba min roznica do war ]]&lt;=$K$6, H119+B120*$F$3, H119))</f>
        <v>0.85902777777777728</v>
      </c>
      <c r="I120">
        <f>IF(myjnia57[[#This Row],[potencjalna godzina zakonczenia uslugi jeśli wszystko idelanie]]=H119, 1, 0)</f>
        <v>1</v>
      </c>
      <c r="J120" s="8">
        <f t="shared" si="1"/>
        <v>5.5555555555555358E-3</v>
      </c>
      <c r="K120" s="1">
        <f>1*myjnia57[[#This Row],[liczba minut roznica do warunku]]</f>
        <v>5.5555555555555358E-3</v>
      </c>
      <c r="L120">
        <f>IF(AND(myjnia57[[#This Row],[czy odjechal]]=1, I119=1), L119+1, IF(myjnia57[[#This Row],[czy odjechal]]=1, 1, 0))</f>
        <v>1</v>
      </c>
    </row>
    <row r="121" spans="1:12" x14ac:dyDescent="0.35">
      <c r="A121">
        <v>9</v>
      </c>
      <c r="B121">
        <v>11</v>
      </c>
      <c r="C121" s="1" t="s">
        <v>118</v>
      </c>
      <c r="D121" s="9">
        <f>myjnia57[[#This Row],[po ilu minutach od przyjazdu poprzedniego klienta przyjechał dany klient]]*$F$3+D120</f>
        <v>0.60972222222222172</v>
      </c>
      <c r="E121" s="8">
        <f>$E$2+myjnia57[[#This Row],[ile min po otwarciu]]</f>
        <v>0.85972222222222172</v>
      </c>
      <c r="G121">
        <v>119</v>
      </c>
      <c r="H121" s="8">
        <f>IF(E121&gt;H120, E121+B121*$F$3, IF(myjnia57[[#This Row],[liczba min roznica do war ]]&lt;=$K$6, H120+B121*$F$3, H120))</f>
        <v>0.86736111111111058</v>
      </c>
      <c r="I121">
        <f>IF(myjnia57[[#This Row],[potencjalna godzina zakonczenia uslugi jeśli wszystko idelanie]]=H120, 1, 0)</f>
        <v>0</v>
      </c>
      <c r="J121" s="8">
        <f t="shared" si="1"/>
        <v>0</v>
      </c>
      <c r="K121" s="1">
        <f>1*myjnia57[[#This Row],[liczba minut roznica do warunku]]</f>
        <v>0</v>
      </c>
      <c r="L121">
        <f>IF(AND(myjnia57[[#This Row],[czy odjechal]]=1, I120=1), L120+1, IF(myjnia57[[#This Row],[czy odjechal]]=1, 1, 0))</f>
        <v>0</v>
      </c>
    </row>
    <row r="122" spans="1:12" x14ac:dyDescent="0.35">
      <c r="A122">
        <v>6</v>
      </c>
      <c r="B122">
        <v>1</v>
      </c>
      <c r="C122" s="1" t="s">
        <v>119</v>
      </c>
      <c r="D122" s="9">
        <f>myjnia57[[#This Row],[po ilu minutach od przyjazdu poprzedniego klienta przyjechał dany klient]]*$F$3+D121</f>
        <v>0.61388888888888837</v>
      </c>
      <c r="E122" s="8">
        <f>$E$2+myjnia57[[#This Row],[ile min po otwarciu]]</f>
        <v>0.86388888888888837</v>
      </c>
      <c r="G122">
        <v>120</v>
      </c>
      <c r="H122" s="8">
        <f>IF(E122&gt;H121, E122+B122*$F$3, IF(myjnia57[[#This Row],[liczba min roznica do war ]]&lt;=$K$6, H121+B122*$F$3, H121))</f>
        <v>0.86805555555555503</v>
      </c>
      <c r="I122">
        <f>IF(myjnia57[[#This Row],[potencjalna godzina zakonczenia uslugi jeśli wszystko idelanie]]=H121, 1, 0)</f>
        <v>0</v>
      </c>
      <c r="J122" s="8">
        <f t="shared" si="1"/>
        <v>3.4722222222222099E-3</v>
      </c>
      <c r="K122" s="1">
        <f>1*myjnia57[[#This Row],[liczba minut roznica do warunku]]</f>
        <v>3.4722222222222099E-3</v>
      </c>
      <c r="L122">
        <f>IF(AND(myjnia57[[#This Row],[czy odjechal]]=1, I121=1), L121+1, IF(myjnia57[[#This Row],[czy odjechal]]=1, 1, 0))</f>
        <v>0</v>
      </c>
    </row>
    <row r="123" spans="1:12" x14ac:dyDescent="0.35">
      <c r="A123">
        <v>14</v>
      </c>
      <c r="B123">
        <v>6</v>
      </c>
      <c r="C123" s="1" t="s">
        <v>120</v>
      </c>
      <c r="D123" s="9">
        <f>myjnia57[[#This Row],[po ilu minutach od przyjazdu poprzedniego klienta przyjechał dany klient]]*$F$3+D122</f>
        <v>0.62361111111111056</v>
      </c>
      <c r="E123" s="8">
        <f>$E$2+myjnia57[[#This Row],[ile min po otwarciu]]</f>
        <v>0.87361111111111056</v>
      </c>
      <c r="G123">
        <v>121</v>
      </c>
      <c r="H123" s="8">
        <f>IF(E123&gt;H122, E123+B123*$F$3, IF(myjnia57[[#This Row],[liczba min roznica do war ]]&lt;=$K$6, H122+B123*$F$3, H122))</f>
        <v>0.87777777777777721</v>
      </c>
      <c r="I123">
        <f>IF(myjnia57[[#This Row],[potencjalna godzina zakonczenia uslugi jeśli wszystko idelanie]]=H122, 1, 0)</f>
        <v>0</v>
      </c>
      <c r="J123" s="8">
        <f t="shared" si="1"/>
        <v>0</v>
      </c>
      <c r="K123" s="1">
        <f>1*myjnia57[[#This Row],[liczba minut roznica do warunku]]</f>
        <v>0</v>
      </c>
      <c r="L123">
        <f>IF(AND(myjnia57[[#This Row],[czy odjechal]]=1, I122=1), L122+1, IF(myjnia57[[#This Row],[czy odjechal]]=1, 1, 0))</f>
        <v>0</v>
      </c>
    </row>
    <row r="124" spans="1:12" x14ac:dyDescent="0.35">
      <c r="A124">
        <v>14</v>
      </c>
      <c r="B124">
        <v>10</v>
      </c>
      <c r="C124" s="1" t="s">
        <v>121</v>
      </c>
      <c r="D124" s="9">
        <f>myjnia57[[#This Row],[po ilu minutach od przyjazdu poprzedniego klienta przyjechał dany klient]]*$F$3+D123</f>
        <v>0.63333333333333275</v>
      </c>
      <c r="E124" s="8">
        <f>$E$2+myjnia57[[#This Row],[ile min po otwarciu]]</f>
        <v>0.88333333333333275</v>
      </c>
      <c r="G124">
        <v>122</v>
      </c>
      <c r="H124" s="8">
        <f>IF(E124&gt;H123, E124+B124*$F$3, IF(myjnia57[[#This Row],[liczba min roznica do war ]]&lt;=$K$6, H123+B124*$F$3, H123))</f>
        <v>0.89027777777777717</v>
      </c>
      <c r="I124">
        <f>IF(myjnia57[[#This Row],[potencjalna godzina zakonczenia uslugi jeśli wszystko idelanie]]=H123, 1, 0)</f>
        <v>0</v>
      </c>
      <c r="J124" s="8">
        <f t="shared" si="1"/>
        <v>0</v>
      </c>
      <c r="K124" s="1">
        <f>1*myjnia57[[#This Row],[liczba minut roznica do warunku]]</f>
        <v>0</v>
      </c>
      <c r="L124">
        <f>IF(AND(myjnia57[[#This Row],[czy odjechal]]=1, I123=1), L123+1, IF(myjnia57[[#This Row],[czy odjechal]]=1, 1, 0))</f>
        <v>0</v>
      </c>
    </row>
    <row r="125" spans="1:12" x14ac:dyDescent="0.35">
      <c r="A125">
        <v>7</v>
      </c>
      <c r="B125">
        <v>7</v>
      </c>
      <c r="C125" s="1" t="s">
        <v>122</v>
      </c>
      <c r="D125" s="9">
        <f>myjnia57[[#This Row],[po ilu minutach od przyjazdu poprzedniego klienta przyjechał dany klient]]*$F$3+D124</f>
        <v>0.63819444444444384</v>
      </c>
      <c r="E125" s="8">
        <f>$E$2+myjnia57[[#This Row],[ile min po otwarciu]]</f>
        <v>0.88819444444444384</v>
      </c>
      <c r="G125">
        <v>123</v>
      </c>
      <c r="H125" s="8">
        <f>IF(E125&gt;H124, E125+B125*$F$3, IF(myjnia57[[#This Row],[liczba min roznica do war ]]&lt;=$K$6, H124+B125*$F$3, H124))</f>
        <v>0.89513888888888826</v>
      </c>
      <c r="I125">
        <f>IF(myjnia57[[#This Row],[potencjalna godzina zakonczenia uslugi jeśli wszystko idelanie]]=H124, 1, 0)</f>
        <v>0</v>
      </c>
      <c r="J125" s="8">
        <f t="shared" si="1"/>
        <v>2.0833333333333259E-3</v>
      </c>
      <c r="K125" s="1">
        <f>1*myjnia57[[#This Row],[liczba minut roznica do warunku]]</f>
        <v>2.0833333333333259E-3</v>
      </c>
      <c r="L125">
        <f>IF(AND(myjnia57[[#This Row],[czy odjechal]]=1, I124=1), L124+1, IF(myjnia57[[#This Row],[czy odjechal]]=1, 1, 0))</f>
        <v>0</v>
      </c>
    </row>
    <row r="126" spans="1:12" x14ac:dyDescent="0.35">
      <c r="A126">
        <v>11</v>
      </c>
      <c r="B126">
        <v>1</v>
      </c>
      <c r="C126" s="1" t="s">
        <v>123</v>
      </c>
      <c r="D126" s="9">
        <f>myjnia57[[#This Row],[po ilu minutach od przyjazdu poprzedniego klienta przyjechał dany klient]]*$F$3+D125</f>
        <v>0.6458333333333327</v>
      </c>
      <c r="E126" s="8">
        <f>$E$2+myjnia57[[#This Row],[ile min po otwarciu]]</f>
        <v>0.8958333333333327</v>
      </c>
      <c r="G126">
        <v>124</v>
      </c>
      <c r="H126" s="8">
        <f>IF(E126&gt;H125, E126+B126*$F$3, IF(myjnia57[[#This Row],[liczba min roznica do war ]]&lt;=$K$6, H125+B126*$F$3, H125))</f>
        <v>0.89652777777777715</v>
      </c>
      <c r="I126">
        <f>IF(myjnia57[[#This Row],[potencjalna godzina zakonczenia uslugi jeśli wszystko idelanie]]=H125, 1, 0)</f>
        <v>0</v>
      </c>
      <c r="J126" s="8">
        <f t="shared" si="1"/>
        <v>0</v>
      </c>
      <c r="K126" s="1">
        <f>1*myjnia57[[#This Row],[liczba minut roznica do warunku]]</f>
        <v>0</v>
      </c>
      <c r="L126">
        <f>IF(AND(myjnia57[[#This Row],[czy odjechal]]=1, I125=1), L125+1, IF(myjnia57[[#This Row],[czy odjechal]]=1, 1, 0))</f>
        <v>0</v>
      </c>
    </row>
    <row r="127" spans="1:12" x14ac:dyDescent="0.35">
      <c r="A127">
        <v>11</v>
      </c>
      <c r="B127">
        <v>3</v>
      </c>
      <c r="C127" s="1" t="s">
        <v>124</v>
      </c>
      <c r="D127" s="9">
        <f>myjnia57[[#This Row],[po ilu minutach od przyjazdu poprzedniego klienta przyjechał dany klient]]*$F$3+D126</f>
        <v>0.65347222222222157</v>
      </c>
      <c r="E127" s="8">
        <f>$E$2+myjnia57[[#This Row],[ile min po otwarciu]]</f>
        <v>0.90347222222222157</v>
      </c>
      <c r="G127">
        <v>125</v>
      </c>
      <c r="H127" s="8">
        <f>IF(E127&gt;H126, E127+B127*$F$3, IF(myjnia57[[#This Row],[liczba min roznica do war ]]&lt;=$K$6, H126+B127*$F$3, H126))</f>
        <v>0.90555555555555489</v>
      </c>
      <c r="I127">
        <f>IF(myjnia57[[#This Row],[potencjalna godzina zakonczenia uslugi jeśli wszystko idelanie]]=H126, 1, 0)</f>
        <v>0</v>
      </c>
      <c r="J127" s="8">
        <f t="shared" si="1"/>
        <v>0</v>
      </c>
      <c r="K127" s="1">
        <f>1*myjnia57[[#This Row],[liczba minut roznica do warunku]]</f>
        <v>0</v>
      </c>
      <c r="L127">
        <f>IF(AND(myjnia57[[#This Row],[czy odjechal]]=1, I126=1), L126+1, IF(myjnia57[[#This Row],[czy odjechal]]=1, 1, 0))</f>
        <v>0</v>
      </c>
    </row>
    <row r="128" spans="1:12" x14ac:dyDescent="0.35">
      <c r="A128">
        <v>11</v>
      </c>
      <c r="B128">
        <v>2</v>
      </c>
      <c r="C128" s="1" t="s">
        <v>125</v>
      </c>
      <c r="D128" s="9">
        <f>myjnia57[[#This Row],[po ilu minutach od przyjazdu poprzedniego klienta przyjechał dany klient]]*$F$3+D127</f>
        <v>0.66111111111111043</v>
      </c>
      <c r="E128" s="8">
        <f>$E$2+myjnia57[[#This Row],[ile min po otwarciu]]</f>
        <v>0.91111111111111043</v>
      </c>
      <c r="G128">
        <v>126</v>
      </c>
      <c r="H128" s="8">
        <f>IF(E128&gt;H127, E128+B128*$F$3, IF(myjnia57[[#This Row],[liczba min roznica do war ]]&lt;=$K$6, H127+B128*$F$3, H127))</f>
        <v>0.91249999999999931</v>
      </c>
      <c r="I128">
        <f>IF(myjnia57[[#This Row],[potencjalna godzina zakonczenia uslugi jeśli wszystko idelanie]]=H127, 1, 0)</f>
        <v>0</v>
      </c>
      <c r="J128" s="8">
        <f t="shared" si="1"/>
        <v>0</v>
      </c>
      <c r="K128" s="1">
        <f>1*myjnia57[[#This Row],[liczba minut roznica do warunku]]</f>
        <v>0</v>
      </c>
      <c r="L128">
        <f>IF(AND(myjnia57[[#This Row],[czy odjechal]]=1, I127=1), L127+1, IF(myjnia57[[#This Row],[czy odjechal]]=1, 1, 0))</f>
        <v>0</v>
      </c>
    </row>
    <row r="129" spans="1:12" x14ac:dyDescent="0.35">
      <c r="A129">
        <v>12</v>
      </c>
      <c r="B129">
        <v>2</v>
      </c>
      <c r="C129" s="1" t="s">
        <v>126</v>
      </c>
      <c r="D129" s="9">
        <f>myjnia57[[#This Row],[po ilu minutach od przyjazdu poprzedniego klienta przyjechał dany klient]]*$F$3+D128</f>
        <v>0.66944444444444373</v>
      </c>
      <c r="E129" s="8">
        <f>$E$2+myjnia57[[#This Row],[ile min po otwarciu]]</f>
        <v>0.91944444444444373</v>
      </c>
      <c r="G129">
        <v>127</v>
      </c>
      <c r="H129" s="8">
        <f>IF(E129&gt;H128, E129+B129*$F$3, IF(myjnia57[[#This Row],[liczba min roznica do war ]]&lt;=$K$6, H128+B129*$F$3, H128))</f>
        <v>0.92083333333333262</v>
      </c>
      <c r="I129">
        <f>IF(myjnia57[[#This Row],[potencjalna godzina zakonczenia uslugi jeśli wszystko idelanie]]=H128, 1, 0)</f>
        <v>0</v>
      </c>
      <c r="J129" s="8">
        <f t="shared" si="1"/>
        <v>0</v>
      </c>
      <c r="K129" s="1">
        <f>1*myjnia57[[#This Row],[liczba minut roznica do warunku]]</f>
        <v>0</v>
      </c>
      <c r="L129">
        <f>IF(AND(myjnia57[[#This Row],[czy odjechal]]=1, I128=1), L128+1, IF(myjnia57[[#This Row],[czy odjechal]]=1, 1, 0))</f>
        <v>0</v>
      </c>
    </row>
    <row r="130" spans="1:12" x14ac:dyDescent="0.35">
      <c r="A130">
        <v>3</v>
      </c>
      <c r="B130">
        <v>14</v>
      </c>
      <c r="C130" s="1" t="s">
        <v>127</v>
      </c>
      <c r="D130" s="9">
        <f>myjnia57[[#This Row],[po ilu minutach od przyjazdu poprzedniego klienta przyjechał dany klient]]*$F$3+D129</f>
        <v>0.67152777777777706</v>
      </c>
      <c r="E130" s="8">
        <f>$E$2+myjnia57[[#This Row],[ile min po otwarciu]]</f>
        <v>0.92152777777777706</v>
      </c>
      <c r="G130">
        <v>128</v>
      </c>
      <c r="H130" s="8">
        <f>IF(E130&gt;H129, E130+B130*$F$3, IF(myjnia57[[#This Row],[liczba min roznica do war ]]&lt;=$K$6, H129+B130*$F$3, H129))</f>
        <v>0.93124999999999925</v>
      </c>
      <c r="I130">
        <f>IF(myjnia57[[#This Row],[potencjalna godzina zakonczenia uslugi jeśli wszystko idelanie]]=H129, 1, 0)</f>
        <v>0</v>
      </c>
      <c r="J130" s="8">
        <f t="shared" si="1"/>
        <v>0</v>
      </c>
      <c r="K130" s="1">
        <f>1*myjnia57[[#This Row],[liczba minut roznica do warunku]]</f>
        <v>0</v>
      </c>
      <c r="L130">
        <f>IF(AND(myjnia57[[#This Row],[czy odjechal]]=1, I129=1), L129+1, IF(myjnia57[[#This Row],[czy odjechal]]=1, 1, 0))</f>
        <v>0</v>
      </c>
    </row>
    <row r="131" spans="1:12" x14ac:dyDescent="0.35">
      <c r="A131">
        <v>3</v>
      </c>
      <c r="B131">
        <v>6</v>
      </c>
      <c r="C131" s="1" t="s">
        <v>128</v>
      </c>
      <c r="D131" s="9">
        <f>myjnia57[[#This Row],[po ilu minutach od przyjazdu poprzedniego klienta przyjechał dany klient]]*$F$3+D130</f>
        <v>0.67361111111111038</v>
      </c>
      <c r="E131" s="8">
        <f>$E$2+myjnia57[[#This Row],[ile min po otwarciu]]</f>
        <v>0.92361111111111038</v>
      </c>
      <c r="G131">
        <v>129</v>
      </c>
      <c r="H131" s="8">
        <f>IF(E131&gt;H130, E131+B131*$F$3, IF(myjnia57[[#This Row],[liczba min roznica do war ]]&lt;=$K$6, H130+B131*$F$3, H130))</f>
        <v>0.93124999999999925</v>
      </c>
      <c r="I131">
        <f>IF(myjnia57[[#This Row],[potencjalna godzina zakonczenia uslugi jeśli wszystko idelanie]]=H130, 1, 0)</f>
        <v>1</v>
      </c>
      <c r="J131" s="8">
        <f t="shared" si="1"/>
        <v>7.6388888888888618E-3</v>
      </c>
      <c r="K131" s="1">
        <f>1*myjnia57[[#This Row],[liczba minut roznica do warunku]]</f>
        <v>7.6388888888888618E-3</v>
      </c>
      <c r="L131">
        <f>IF(AND(myjnia57[[#This Row],[czy odjechal]]=1, I130=1), L130+1, IF(myjnia57[[#This Row],[czy odjechal]]=1, 1, 0))</f>
        <v>1</v>
      </c>
    </row>
    <row r="132" spans="1:12" x14ac:dyDescent="0.35">
      <c r="A132">
        <v>12</v>
      </c>
      <c r="B132">
        <v>2</v>
      </c>
      <c r="C132" s="1" t="s">
        <v>129</v>
      </c>
      <c r="D132" s="9">
        <f>myjnia57[[#This Row],[po ilu minutach od przyjazdu poprzedniego klienta przyjechał dany klient]]*$F$3+D131</f>
        <v>0.68194444444444369</v>
      </c>
      <c r="E132" s="8">
        <f>$E$2+myjnia57[[#This Row],[ile min po otwarciu]]</f>
        <v>0.93194444444444369</v>
      </c>
      <c r="G132">
        <v>130</v>
      </c>
      <c r="H132" s="8">
        <f>IF(E132&gt;H131, E132+B132*$F$3, IF(myjnia57[[#This Row],[liczba min roznica do war ]]&lt;=$K$6, H131+B132*$F$3, H131))</f>
        <v>0.93333333333333257</v>
      </c>
      <c r="I132">
        <f>IF(myjnia57[[#This Row],[potencjalna godzina zakonczenia uslugi jeśli wszystko idelanie]]=H131, 1, 0)</f>
        <v>0</v>
      </c>
      <c r="J132" s="8">
        <f t="shared" si="1"/>
        <v>0</v>
      </c>
      <c r="K132" s="1">
        <f>1*myjnia57[[#This Row],[liczba minut roznica do warunku]]</f>
        <v>0</v>
      </c>
      <c r="L132">
        <f>IF(AND(myjnia57[[#This Row],[czy odjechal]]=1, I131=1), L131+1, IF(myjnia57[[#This Row],[czy odjechal]]=1, 1, 0))</f>
        <v>0</v>
      </c>
    </row>
    <row r="133" spans="1:12" x14ac:dyDescent="0.35">
      <c r="A133">
        <v>7</v>
      </c>
      <c r="B133">
        <v>8</v>
      </c>
      <c r="C133" s="1" t="s">
        <v>130</v>
      </c>
      <c r="D133" s="9">
        <f>myjnia57[[#This Row],[po ilu minutach od przyjazdu poprzedniego klienta przyjechał dany klient]]*$F$3+D132</f>
        <v>0.68680555555555478</v>
      </c>
      <c r="E133" s="8">
        <f>$E$2+myjnia57[[#This Row],[ile min po otwarciu]]</f>
        <v>0.93680555555555478</v>
      </c>
      <c r="G133">
        <v>131</v>
      </c>
      <c r="H133" s="8">
        <f>IF(E133&gt;H132, E133+B133*$F$3, IF(myjnia57[[#This Row],[liczba min roznica do war ]]&lt;=$K$6, H132+B133*$F$3, H132))</f>
        <v>0.94236111111111032</v>
      </c>
      <c r="I133">
        <f>IF(myjnia57[[#This Row],[potencjalna godzina zakonczenia uslugi jeśli wszystko idelanie]]=H132, 1, 0)</f>
        <v>0</v>
      </c>
      <c r="J133" s="8">
        <f t="shared" ref="J133:J146" si="2">IF(H132&gt;E133, H132-E133, 0)</f>
        <v>0</v>
      </c>
      <c r="K133" s="1">
        <f>1*myjnia57[[#This Row],[liczba minut roznica do warunku]]</f>
        <v>0</v>
      </c>
      <c r="L133">
        <f>IF(AND(myjnia57[[#This Row],[czy odjechal]]=1, I132=1), L132+1, IF(myjnia57[[#This Row],[czy odjechal]]=1, 1, 0))</f>
        <v>0</v>
      </c>
    </row>
    <row r="134" spans="1:12" x14ac:dyDescent="0.35">
      <c r="A134">
        <v>10</v>
      </c>
      <c r="B134">
        <v>12</v>
      </c>
      <c r="C134" s="1" t="s">
        <v>131</v>
      </c>
      <c r="D134" s="9">
        <f>myjnia57[[#This Row],[po ilu minutach od przyjazdu poprzedniego klienta przyjechał dany klient]]*$F$3+D133</f>
        <v>0.6937499999999992</v>
      </c>
      <c r="E134" s="8">
        <f>$E$2+myjnia57[[#This Row],[ile min po otwarciu]]</f>
        <v>0.9437499999999992</v>
      </c>
      <c r="G134">
        <v>132</v>
      </c>
      <c r="H134" s="8">
        <f>IF(E134&gt;H133, E134+B134*$F$3, IF(myjnia57[[#This Row],[liczba min roznica do war ]]&lt;=$K$6, H133+B134*$F$3, H133))</f>
        <v>0.9520833333333325</v>
      </c>
      <c r="I134">
        <f>IF(myjnia57[[#This Row],[potencjalna godzina zakonczenia uslugi jeśli wszystko idelanie]]=H133, 1, 0)</f>
        <v>0</v>
      </c>
      <c r="J134" s="8">
        <f t="shared" si="2"/>
        <v>0</v>
      </c>
      <c r="K134" s="1">
        <f>1*myjnia57[[#This Row],[liczba minut roznica do warunku]]</f>
        <v>0</v>
      </c>
      <c r="L134">
        <f>IF(AND(myjnia57[[#This Row],[czy odjechal]]=1, I133=1), L133+1, IF(myjnia57[[#This Row],[czy odjechal]]=1, 1, 0))</f>
        <v>0</v>
      </c>
    </row>
    <row r="135" spans="1:12" x14ac:dyDescent="0.35">
      <c r="A135">
        <v>2</v>
      </c>
      <c r="B135">
        <v>14</v>
      </c>
      <c r="C135" s="1" t="s">
        <v>132</v>
      </c>
      <c r="D135" s="9">
        <f>myjnia57[[#This Row],[po ilu minutach od przyjazdu poprzedniego klienta przyjechał dany klient]]*$F$3+D134</f>
        <v>0.69513888888888808</v>
      </c>
      <c r="E135" s="8">
        <f>$E$2+myjnia57[[#This Row],[ile min po otwarciu]]</f>
        <v>0.94513888888888808</v>
      </c>
      <c r="G135">
        <v>133</v>
      </c>
      <c r="H135" s="8">
        <f>IF(E135&gt;H134, E135+B135*$F$3, IF(myjnia57[[#This Row],[liczba min roznica do war ]]&lt;=$K$6, H134+B135*$F$3, H134))</f>
        <v>0.9520833333333325</v>
      </c>
      <c r="I135">
        <f>IF(myjnia57[[#This Row],[potencjalna godzina zakonczenia uslugi jeśli wszystko idelanie]]=H134, 1, 0)</f>
        <v>1</v>
      </c>
      <c r="J135" s="8">
        <f t="shared" si="2"/>
        <v>6.9444444444444198E-3</v>
      </c>
      <c r="K135" s="1">
        <f>1*myjnia57[[#This Row],[liczba minut roznica do warunku]]</f>
        <v>6.9444444444444198E-3</v>
      </c>
      <c r="L135">
        <f>IF(AND(myjnia57[[#This Row],[czy odjechal]]=1, I134=1), L134+1, IF(myjnia57[[#This Row],[czy odjechal]]=1, 1, 0))</f>
        <v>1</v>
      </c>
    </row>
    <row r="136" spans="1:12" x14ac:dyDescent="0.35">
      <c r="A136">
        <v>14</v>
      </c>
      <c r="B136">
        <v>11</v>
      </c>
      <c r="C136" s="1" t="s">
        <v>133</v>
      </c>
      <c r="D136" s="9">
        <f>myjnia57[[#This Row],[po ilu minutach od przyjazdu poprzedniego klienta przyjechał dany klient]]*$F$3+D135</f>
        <v>0.70486111111111027</v>
      </c>
      <c r="E136" s="8">
        <f>$E$2+myjnia57[[#This Row],[ile min po otwarciu]]</f>
        <v>0.95486111111111027</v>
      </c>
      <c r="G136">
        <v>134</v>
      </c>
      <c r="H136" s="8">
        <f>IF(E136&gt;H135, E136+B136*$F$3, IF(myjnia57[[#This Row],[liczba min roznica do war ]]&lt;=$K$6, H135+B136*$F$3, H135))</f>
        <v>0.96249999999999913</v>
      </c>
      <c r="I136">
        <f>IF(myjnia57[[#This Row],[potencjalna godzina zakonczenia uslugi jeśli wszystko idelanie]]=H135, 1, 0)</f>
        <v>0</v>
      </c>
      <c r="J136" s="8">
        <f t="shared" si="2"/>
        <v>0</v>
      </c>
      <c r="K136" s="1">
        <f>1*myjnia57[[#This Row],[liczba minut roznica do warunku]]</f>
        <v>0</v>
      </c>
      <c r="L136">
        <f>IF(AND(myjnia57[[#This Row],[czy odjechal]]=1, I135=1), L135+1, IF(myjnia57[[#This Row],[czy odjechal]]=1, 1, 0))</f>
        <v>0</v>
      </c>
    </row>
    <row r="137" spans="1:12" x14ac:dyDescent="0.35">
      <c r="A137">
        <v>9</v>
      </c>
      <c r="B137">
        <v>10</v>
      </c>
      <c r="C137" s="1" t="s">
        <v>134</v>
      </c>
      <c r="D137" s="9">
        <f>myjnia57[[#This Row],[po ilu minutach od przyjazdu poprzedniego klienta przyjechał dany klient]]*$F$3+D136</f>
        <v>0.71111111111111025</v>
      </c>
      <c r="E137" s="8">
        <f>$E$2+myjnia57[[#This Row],[ile min po otwarciu]]</f>
        <v>0.96111111111111025</v>
      </c>
      <c r="G137">
        <v>135</v>
      </c>
      <c r="H137" s="8">
        <f>IF(E137&gt;H136, E137+B137*$F$3, IF(myjnia57[[#This Row],[liczba min roznica do war ]]&lt;=$K$6, H136+B137*$F$3, H136))</f>
        <v>0.96944444444444355</v>
      </c>
      <c r="I137">
        <f>IF(myjnia57[[#This Row],[potencjalna godzina zakonczenia uslugi jeśli wszystko idelanie]]=H136, 1, 0)</f>
        <v>0</v>
      </c>
      <c r="J137" s="8">
        <f t="shared" si="2"/>
        <v>1.388888888888884E-3</v>
      </c>
      <c r="K137" s="1">
        <f>1*myjnia57[[#This Row],[liczba minut roznica do warunku]]</f>
        <v>1.388888888888884E-3</v>
      </c>
      <c r="L137">
        <f>IF(AND(myjnia57[[#This Row],[czy odjechal]]=1, I136=1), L136+1, IF(myjnia57[[#This Row],[czy odjechal]]=1, 1, 0))</f>
        <v>0</v>
      </c>
    </row>
    <row r="138" spans="1:12" x14ac:dyDescent="0.35">
      <c r="A138">
        <v>2</v>
      </c>
      <c r="B138">
        <v>14</v>
      </c>
      <c r="C138" s="1" t="s">
        <v>135</v>
      </c>
      <c r="D138" s="9">
        <f>myjnia57[[#This Row],[po ilu minutach od przyjazdu poprzedniego klienta przyjechał dany klient]]*$F$3+D137</f>
        <v>0.71249999999999913</v>
      </c>
      <c r="E138" s="8">
        <f>$E$2+myjnia57[[#This Row],[ile min po otwarciu]]</f>
        <v>0.96249999999999913</v>
      </c>
      <c r="G138">
        <v>136</v>
      </c>
      <c r="H138" s="8">
        <f>IF(E138&gt;H137, E138+B138*$F$3, IF(myjnia57[[#This Row],[liczba min roznica do war ]]&lt;=$K$6, H137+B138*$F$3, H137))</f>
        <v>0.96944444444444355</v>
      </c>
      <c r="I138">
        <f>IF(myjnia57[[#This Row],[potencjalna godzina zakonczenia uslugi jeśli wszystko idelanie]]=H137, 1, 0)</f>
        <v>1</v>
      </c>
      <c r="J138" s="8">
        <f t="shared" si="2"/>
        <v>6.9444444444444198E-3</v>
      </c>
      <c r="K138" s="1">
        <f>1*myjnia57[[#This Row],[liczba minut roznica do warunku]]</f>
        <v>6.9444444444444198E-3</v>
      </c>
      <c r="L138">
        <f>IF(AND(myjnia57[[#This Row],[czy odjechal]]=1, I137=1), L137+1, IF(myjnia57[[#This Row],[czy odjechal]]=1, 1, 0))</f>
        <v>1</v>
      </c>
    </row>
    <row r="139" spans="1:12" x14ac:dyDescent="0.35">
      <c r="A139">
        <v>11</v>
      </c>
      <c r="B139">
        <v>3</v>
      </c>
      <c r="C139" s="1" t="s">
        <v>136</v>
      </c>
      <c r="D139" s="9">
        <f>myjnia57[[#This Row],[po ilu minutach od przyjazdu poprzedniego klienta przyjechał dany klient]]*$F$3+D138</f>
        <v>0.720138888888888</v>
      </c>
      <c r="E139" s="8">
        <f>$E$2+myjnia57[[#This Row],[ile min po otwarciu]]</f>
        <v>0.970138888888888</v>
      </c>
      <c r="G139">
        <v>137</v>
      </c>
      <c r="H139" s="8">
        <f>IF(E139&gt;H138, E139+B139*$F$3, IF(myjnia57[[#This Row],[liczba min roznica do war ]]&lt;=$K$6, H138+B139*$F$3, H138))</f>
        <v>0.97222222222222132</v>
      </c>
      <c r="I139">
        <f>IF(myjnia57[[#This Row],[potencjalna godzina zakonczenia uslugi jeśli wszystko idelanie]]=H138, 1, 0)</f>
        <v>0</v>
      </c>
      <c r="J139" s="8">
        <f t="shared" si="2"/>
        <v>0</v>
      </c>
      <c r="K139" s="1">
        <f>1*myjnia57[[#This Row],[liczba minut roznica do warunku]]</f>
        <v>0</v>
      </c>
      <c r="L139">
        <f>IF(AND(myjnia57[[#This Row],[czy odjechal]]=1, I138=1), L138+1, IF(myjnia57[[#This Row],[czy odjechal]]=1, 1, 0))</f>
        <v>0</v>
      </c>
    </row>
    <row r="140" spans="1:12" x14ac:dyDescent="0.35">
      <c r="A140">
        <v>2</v>
      </c>
      <c r="B140">
        <v>1</v>
      </c>
      <c r="C140" s="1" t="s">
        <v>137</v>
      </c>
      <c r="D140" s="9">
        <f>myjnia57[[#This Row],[po ilu minutach od przyjazdu poprzedniego klienta przyjechał dany klient]]*$F$3+D139</f>
        <v>0.72152777777777688</v>
      </c>
      <c r="E140" s="8">
        <f>$E$2+myjnia57[[#This Row],[ile min po otwarciu]]</f>
        <v>0.97152777777777688</v>
      </c>
      <c r="G140">
        <v>138</v>
      </c>
      <c r="H140" s="8">
        <f>IF(E140&gt;H139, E140+B140*$F$3, IF(myjnia57[[#This Row],[liczba min roznica do war ]]&lt;=$K$6, H139+B140*$F$3, H139))</f>
        <v>0.97291666666666576</v>
      </c>
      <c r="I140">
        <f>IF(myjnia57[[#This Row],[potencjalna godzina zakonczenia uslugi jeśli wszystko idelanie]]=H139, 1, 0)</f>
        <v>0</v>
      </c>
      <c r="J140" s="8">
        <f t="shared" si="2"/>
        <v>6.9444444444444198E-4</v>
      </c>
      <c r="K140" s="1">
        <f>1*myjnia57[[#This Row],[liczba minut roznica do warunku]]</f>
        <v>6.9444444444444198E-4</v>
      </c>
      <c r="L140">
        <f>IF(AND(myjnia57[[#This Row],[czy odjechal]]=1, I139=1), L139+1, IF(myjnia57[[#This Row],[czy odjechal]]=1, 1, 0))</f>
        <v>0</v>
      </c>
    </row>
    <row r="141" spans="1:12" x14ac:dyDescent="0.35">
      <c r="A141">
        <v>14</v>
      </c>
      <c r="B141">
        <v>3</v>
      </c>
      <c r="C141" s="1" t="s">
        <v>138</v>
      </c>
      <c r="D141" s="9">
        <f>myjnia57[[#This Row],[po ilu minutach od przyjazdu poprzedniego klienta przyjechał dany klient]]*$F$3+D140</f>
        <v>0.73124999999999907</v>
      </c>
      <c r="E141" s="8">
        <f>$E$2+myjnia57[[#This Row],[ile min po otwarciu]]</f>
        <v>0.98124999999999907</v>
      </c>
      <c r="G141">
        <v>139</v>
      </c>
      <c r="H141" s="8">
        <f>IF(E141&gt;H140, E141+B141*$F$3, IF(myjnia57[[#This Row],[liczba min roznica do war ]]&lt;=$K$6, H140+B141*$F$3, H140))</f>
        <v>0.98333333333333239</v>
      </c>
      <c r="I141">
        <f>IF(myjnia57[[#This Row],[potencjalna godzina zakonczenia uslugi jeśli wszystko idelanie]]=H140, 1, 0)</f>
        <v>0</v>
      </c>
      <c r="J141" s="8">
        <f t="shared" si="2"/>
        <v>0</v>
      </c>
      <c r="K141" s="1">
        <f>1*myjnia57[[#This Row],[liczba minut roznica do warunku]]</f>
        <v>0</v>
      </c>
      <c r="L141">
        <f>IF(AND(myjnia57[[#This Row],[czy odjechal]]=1, I140=1), L140+1, IF(myjnia57[[#This Row],[czy odjechal]]=1, 1, 0))</f>
        <v>0</v>
      </c>
    </row>
    <row r="142" spans="1:12" x14ac:dyDescent="0.35">
      <c r="A142">
        <v>6</v>
      </c>
      <c r="B142">
        <v>6</v>
      </c>
      <c r="C142" s="1" t="s">
        <v>139</v>
      </c>
      <c r="D142" s="9">
        <f>myjnia57[[#This Row],[po ilu minutach od przyjazdu poprzedniego klienta przyjechał dany klient]]*$F$3+D141</f>
        <v>0.73541666666666572</v>
      </c>
      <c r="E142" s="8">
        <f>$E$2+myjnia57[[#This Row],[ile min po otwarciu]]</f>
        <v>0.98541666666666572</v>
      </c>
      <c r="G142">
        <v>140</v>
      </c>
      <c r="H142" s="8">
        <f>IF(E142&gt;H141, E142+B142*$F$3, IF(myjnia57[[#This Row],[liczba min roznica do war ]]&lt;=$K$6, H141+B142*$F$3, H141))</f>
        <v>0.98958333333333237</v>
      </c>
      <c r="I142">
        <f>IF(myjnia57[[#This Row],[potencjalna godzina zakonczenia uslugi jeśli wszystko idelanie]]=H141, 1, 0)</f>
        <v>0</v>
      </c>
      <c r="J142" s="8">
        <f t="shared" si="2"/>
        <v>0</v>
      </c>
      <c r="K142" s="1">
        <f>1*myjnia57[[#This Row],[liczba minut roznica do warunku]]</f>
        <v>0</v>
      </c>
      <c r="L142">
        <f>IF(AND(myjnia57[[#This Row],[czy odjechal]]=1, I141=1), L141+1, IF(myjnia57[[#This Row],[czy odjechal]]=1, 1, 0))</f>
        <v>0</v>
      </c>
    </row>
    <row r="143" spans="1:12" x14ac:dyDescent="0.35">
      <c r="A143">
        <v>5</v>
      </c>
      <c r="B143">
        <v>14</v>
      </c>
      <c r="C143" s="1" t="s">
        <v>140</v>
      </c>
      <c r="D143" s="9">
        <f>myjnia57[[#This Row],[po ilu minutach od przyjazdu poprzedniego klienta przyjechał dany klient]]*$F$3+D142</f>
        <v>0.73888888888888793</v>
      </c>
      <c r="E143" s="8">
        <f>$E$2+myjnia57[[#This Row],[ile min po otwarciu]]</f>
        <v>0.98888888888888793</v>
      </c>
      <c r="G143">
        <v>141</v>
      </c>
      <c r="H143" s="8">
        <f>IF(E143&gt;H142, E143+B143*$F$3, IF(myjnia57[[#This Row],[liczba min roznica do war ]]&lt;=$K$6, H142+B143*$F$3, H142))</f>
        <v>0.99930555555555456</v>
      </c>
      <c r="I143">
        <f>IF(myjnia57[[#This Row],[potencjalna godzina zakonczenia uslugi jeśli wszystko idelanie]]=H142, 1, 0)</f>
        <v>0</v>
      </c>
      <c r="J143" s="8">
        <f t="shared" si="2"/>
        <v>6.9444444444444198E-4</v>
      </c>
      <c r="K143" s="1">
        <f>1*myjnia57[[#This Row],[liczba minut roznica do warunku]]</f>
        <v>6.9444444444444198E-4</v>
      </c>
      <c r="L143">
        <f>IF(AND(myjnia57[[#This Row],[czy odjechal]]=1, I142=1), L142+1, IF(myjnia57[[#This Row],[czy odjechal]]=1, 1, 0))</f>
        <v>0</v>
      </c>
    </row>
    <row r="144" spans="1:12" x14ac:dyDescent="0.35">
      <c r="A144">
        <v>2</v>
      </c>
      <c r="B144">
        <v>8</v>
      </c>
      <c r="C144" s="1" t="s">
        <v>141</v>
      </c>
      <c r="D144" s="9">
        <f>myjnia57[[#This Row],[po ilu minutach od przyjazdu poprzedniego klienta przyjechał dany klient]]*$F$3+D143</f>
        <v>0.74027777777777681</v>
      </c>
      <c r="E144" s="8">
        <f>$E$2+myjnia57[[#This Row],[ile min po otwarciu]]</f>
        <v>0.99027777777777681</v>
      </c>
      <c r="G144">
        <v>142</v>
      </c>
      <c r="H144" s="8">
        <f>IF(E144&gt;H143, E144+B144*$F$3, IF(myjnia57[[#This Row],[liczba min roznica do war ]]&lt;=$K$6, H143+B144*$F$3, H143))</f>
        <v>0.99930555555555456</v>
      </c>
      <c r="I144">
        <f>IF(myjnia57[[#This Row],[potencjalna godzina zakonczenia uslugi jeśli wszystko idelanie]]=H143, 1, 0)</f>
        <v>1</v>
      </c>
      <c r="J144" s="8">
        <f t="shared" si="2"/>
        <v>9.0277777777777457E-3</v>
      </c>
      <c r="K144" s="1">
        <f>1*myjnia57[[#This Row],[liczba minut roznica do warunku]]</f>
        <v>9.0277777777777457E-3</v>
      </c>
      <c r="L144">
        <f>IF(AND(myjnia57[[#This Row],[czy odjechal]]=1, I143=1), L143+1, IF(myjnia57[[#This Row],[czy odjechal]]=1, 1, 0))</f>
        <v>1</v>
      </c>
    </row>
    <row r="145" spans="1:12" x14ac:dyDescent="0.35">
      <c r="A145">
        <v>10</v>
      </c>
      <c r="B145">
        <v>15</v>
      </c>
      <c r="C145" s="1" t="s">
        <v>142</v>
      </c>
      <c r="D145" s="9">
        <f>myjnia57[[#This Row],[po ilu minutach od przyjazdu poprzedniego klienta przyjechał dany klient]]*$F$3+D144</f>
        <v>0.74722222222222123</v>
      </c>
      <c r="E145" s="8">
        <f>$E$2+myjnia57[[#This Row],[ile min po otwarciu]]</f>
        <v>0.99722222222222123</v>
      </c>
      <c r="G145">
        <v>143</v>
      </c>
      <c r="H145" s="8">
        <f>IF(E145&gt;H144, E145+B145*$F$3, IF(myjnia57[[#This Row],[liczba min roznica do war ]]&lt;=$K$6, H144+B145*$F$3, H144))</f>
        <v>1.0097222222222213</v>
      </c>
      <c r="I145">
        <f>IF(myjnia57[[#This Row],[potencjalna godzina zakonczenia uslugi jeśli wszystko idelanie]]=H144, 1, 0)</f>
        <v>0</v>
      </c>
      <c r="J145" s="8">
        <f t="shared" si="2"/>
        <v>2.0833333333333259E-3</v>
      </c>
      <c r="K145" s="1">
        <f>1*myjnia57[[#This Row],[liczba minut roznica do warunku]]</f>
        <v>2.0833333333333259E-3</v>
      </c>
      <c r="L145">
        <f>IF(AND(myjnia57[[#This Row],[czy odjechal]]=1, I144=1), L144+1, IF(myjnia57[[#This Row],[czy odjechal]]=1, 1, 0))</f>
        <v>0</v>
      </c>
    </row>
    <row r="146" spans="1:12" x14ac:dyDescent="0.35">
      <c r="A146">
        <v>3</v>
      </c>
      <c r="B146">
        <v>15</v>
      </c>
      <c r="C146" s="1" t="s">
        <v>143</v>
      </c>
      <c r="D146" s="9">
        <f>myjnia57[[#This Row],[po ilu minutach od przyjazdu poprzedniego klienta przyjechał dany klient]]*$F$3+D145</f>
        <v>0.74930555555555456</v>
      </c>
      <c r="E146" s="8">
        <f>$E$2+myjnia57[[#This Row],[ile min po otwarciu]]</f>
        <v>0.99930555555555456</v>
      </c>
      <c r="G146">
        <v>144</v>
      </c>
      <c r="H146" s="8">
        <f>IF(E146&gt;H145, E146+B146*$F$3, IF(myjnia57[[#This Row],[liczba min roznica do war ]]&lt;=$K$6, H145+B146*$F$3, H145))</f>
        <v>1.0097222222222213</v>
      </c>
      <c r="I146">
        <f>IF(myjnia57[[#This Row],[potencjalna godzina zakonczenia uslugi jeśli wszystko idelanie]]=H145, 1, 0)</f>
        <v>1</v>
      </c>
      <c r="J146" s="8">
        <f t="shared" si="2"/>
        <v>1.0416666666666741E-2</v>
      </c>
      <c r="K146" s="1">
        <f>1*myjnia57[[#This Row],[liczba minut roznica do warunku]]</f>
        <v>1.0416666666666741E-2</v>
      </c>
      <c r="L146">
        <f>IF(AND(myjnia57[[#This Row],[czy odjechal]]=1, I145=1), L145+1, IF(myjnia57[[#This Row],[czy odjechal]]=1, 1, 0))</f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2F8CC-072F-4190-B196-CE24CE7396B1}">
  <dimension ref="A1:O146"/>
  <sheetViews>
    <sheetView topLeftCell="I1" zoomScale="70" zoomScaleNormal="70" workbookViewId="0">
      <selection activeCell="Q2" sqref="Q2"/>
    </sheetView>
  </sheetViews>
  <sheetFormatPr defaultRowHeight="14.5" x14ac:dyDescent="0.35"/>
  <cols>
    <col min="1" max="1" width="14.36328125" customWidth="1"/>
    <col min="2" max="2" width="14.08984375" customWidth="1"/>
    <col min="3" max="3" width="18.54296875" customWidth="1"/>
    <col min="5" max="5" width="22.1796875" customWidth="1"/>
    <col min="6" max="6" width="14.453125" hidden="1" customWidth="1"/>
    <col min="10" max="10" width="17.26953125" bestFit="1" customWidth="1"/>
    <col min="11" max="11" width="15.08984375" bestFit="1" customWidth="1"/>
    <col min="14" max="14" width="23.36328125" customWidth="1"/>
    <col min="15" max="15" width="28.36328125" customWidth="1"/>
  </cols>
  <sheetData>
    <row r="1" spans="1:15" ht="21" customHeight="1" x14ac:dyDescent="0.35">
      <c r="A1" t="s">
        <v>144</v>
      </c>
      <c r="B1" t="s">
        <v>145</v>
      </c>
      <c r="C1" t="s">
        <v>146</v>
      </c>
      <c r="D1" t="s">
        <v>147</v>
      </c>
      <c r="E1" t="s">
        <v>262</v>
      </c>
      <c r="F1" s="5" t="s">
        <v>263</v>
      </c>
      <c r="G1" t="s">
        <v>264</v>
      </c>
      <c r="H1" t="s">
        <v>266</v>
      </c>
    </row>
    <row r="2" spans="1:15" ht="27" customHeight="1" x14ac:dyDescent="0.35">
      <c r="C2" s="1"/>
      <c r="E2" s="9">
        <v>0.25</v>
      </c>
      <c r="F2" s="5"/>
      <c r="G2">
        <v>0</v>
      </c>
      <c r="N2" s="14" t="s">
        <v>268</v>
      </c>
      <c r="O2" s="14" t="s">
        <v>150</v>
      </c>
    </row>
    <row r="3" spans="1:15" x14ac:dyDescent="0.35">
      <c r="A3">
        <v>3</v>
      </c>
      <c r="B3">
        <v>5</v>
      </c>
      <c r="C3" s="1" t="s">
        <v>0</v>
      </c>
      <c r="D3" s="9">
        <f>myjnia56[[#This Row],[po ilu minutach od przyjazdu poprzedniego klienta przyjechał dany klient]]*myjnia56[[#This Row],[Kolumna1]]</f>
        <v>2.0833333333333333E-3</v>
      </c>
      <c r="E3" s="8">
        <f>$E$2+myjnia56[[#This Row],[ile min po otwarciu]]</f>
        <v>0.25208333333333333</v>
      </c>
      <c r="F3" s="10">
        <v>6.9444444444444447E-4</v>
      </c>
      <c r="G3">
        <v>1</v>
      </c>
      <c r="H3">
        <f>HOUR(myjnia56[[#This Row],[godzina]])</f>
        <v>6</v>
      </c>
      <c r="J3" s="2" t="s">
        <v>148</v>
      </c>
      <c r="K3" t="s">
        <v>267</v>
      </c>
      <c r="N3" s="15">
        <v>1</v>
      </c>
      <c r="O3" s="16">
        <v>9</v>
      </c>
    </row>
    <row r="4" spans="1:15" x14ac:dyDescent="0.35">
      <c r="A4">
        <v>12</v>
      </c>
      <c r="B4">
        <v>13</v>
      </c>
      <c r="C4" s="1" t="s">
        <v>1</v>
      </c>
      <c r="D4" s="9">
        <f>myjnia56[[#This Row],[po ilu minutach od przyjazdu poprzedniego klienta przyjechał dany klient]]*$F$3+D3</f>
        <v>1.0416666666666666E-2</v>
      </c>
      <c r="E4" s="8">
        <f>$E$2+myjnia56[[#This Row],[ile min po otwarciu]]</f>
        <v>0.26041666666666669</v>
      </c>
      <c r="G4">
        <v>2</v>
      </c>
      <c r="H4">
        <f>HOUR(myjnia56[[#This Row],[godzina]])</f>
        <v>6</v>
      </c>
      <c r="J4" s="3">
        <v>6</v>
      </c>
      <c r="K4" s="1">
        <v>9</v>
      </c>
      <c r="N4" s="15">
        <v>2</v>
      </c>
      <c r="O4" s="16">
        <v>8</v>
      </c>
    </row>
    <row r="5" spans="1:15" x14ac:dyDescent="0.35">
      <c r="A5">
        <v>1</v>
      </c>
      <c r="B5">
        <v>10</v>
      </c>
      <c r="C5" s="1" t="s">
        <v>2</v>
      </c>
      <c r="D5" s="9">
        <f>myjnia56[[#This Row],[po ilu minutach od przyjazdu poprzedniego klienta przyjechał dany klient]]*$F$3+D4</f>
        <v>1.111111111111111E-2</v>
      </c>
      <c r="E5" s="8">
        <f>$E$2+myjnia56[[#This Row],[ile min po otwarciu]]</f>
        <v>0.26111111111111113</v>
      </c>
      <c r="G5">
        <v>3</v>
      </c>
      <c r="H5">
        <f>HOUR(myjnia56[[#This Row],[godzina]])</f>
        <v>6</v>
      </c>
      <c r="J5" s="3">
        <v>7</v>
      </c>
      <c r="K5" s="1">
        <v>8</v>
      </c>
      <c r="N5" s="15">
        <v>3</v>
      </c>
      <c r="O5" s="16">
        <v>7</v>
      </c>
    </row>
    <row r="6" spans="1:15" x14ac:dyDescent="0.35">
      <c r="A6">
        <v>7</v>
      </c>
      <c r="B6">
        <v>2</v>
      </c>
      <c r="C6" s="1" t="s">
        <v>3</v>
      </c>
      <c r="D6" s="9">
        <f>myjnia56[[#This Row],[po ilu minutach od przyjazdu poprzedniego klienta przyjechał dany klient]]*$F$3+D5</f>
        <v>1.5972222222222221E-2</v>
      </c>
      <c r="E6" s="8">
        <f>$E$2+myjnia56[[#This Row],[ile min po otwarciu]]</f>
        <v>0.26597222222222222</v>
      </c>
      <c r="G6">
        <v>4</v>
      </c>
      <c r="H6">
        <f>HOUR(myjnia56[[#This Row],[godzina]])</f>
        <v>6</v>
      </c>
      <c r="J6" s="3">
        <v>8</v>
      </c>
      <c r="K6" s="1">
        <v>7</v>
      </c>
      <c r="N6" s="15">
        <v>4</v>
      </c>
      <c r="O6" s="16">
        <v>9</v>
      </c>
    </row>
    <row r="7" spans="1:15" x14ac:dyDescent="0.35">
      <c r="A7">
        <v>10</v>
      </c>
      <c r="B7">
        <v>7</v>
      </c>
      <c r="C7" s="1" t="s">
        <v>4</v>
      </c>
      <c r="D7" s="9">
        <f>myjnia56[[#This Row],[po ilu minutach od przyjazdu poprzedniego klienta przyjechał dany klient]]*$F$3+D6</f>
        <v>2.2916666666666665E-2</v>
      </c>
      <c r="E7" s="8">
        <f>$E$2+myjnia56[[#This Row],[ile min po otwarciu]]</f>
        <v>0.27291666666666664</v>
      </c>
      <c r="G7">
        <v>5</v>
      </c>
      <c r="H7">
        <f>HOUR(myjnia56[[#This Row],[godzina]])</f>
        <v>6</v>
      </c>
      <c r="J7" s="3">
        <v>9</v>
      </c>
      <c r="K7" s="1">
        <v>9</v>
      </c>
      <c r="N7" s="15">
        <v>5</v>
      </c>
      <c r="O7" s="16">
        <v>5</v>
      </c>
    </row>
    <row r="8" spans="1:15" x14ac:dyDescent="0.35">
      <c r="A8">
        <v>9</v>
      </c>
      <c r="B8">
        <v>14</v>
      </c>
      <c r="C8" s="1" t="s">
        <v>5</v>
      </c>
      <c r="D8" s="9">
        <f>myjnia56[[#This Row],[po ilu minutach od przyjazdu poprzedniego klienta przyjechał dany klient]]*$F$3+D7</f>
        <v>2.9166666666666667E-2</v>
      </c>
      <c r="E8" s="8">
        <f>$E$2+myjnia56[[#This Row],[ile min po otwarciu]]</f>
        <v>0.27916666666666667</v>
      </c>
      <c r="G8">
        <v>6</v>
      </c>
      <c r="H8">
        <f>HOUR(myjnia56[[#This Row],[godzina]])</f>
        <v>6</v>
      </c>
      <c r="J8" s="3">
        <v>10</v>
      </c>
      <c r="K8" s="1">
        <v>5</v>
      </c>
      <c r="N8" s="15">
        <v>6</v>
      </c>
      <c r="O8" s="16">
        <v>10</v>
      </c>
    </row>
    <row r="9" spans="1:15" x14ac:dyDescent="0.35">
      <c r="A9">
        <v>4</v>
      </c>
      <c r="B9">
        <v>10</v>
      </c>
      <c r="C9" s="1" t="s">
        <v>6</v>
      </c>
      <c r="D9" s="9">
        <f>myjnia56[[#This Row],[po ilu minutach od przyjazdu poprzedniego klienta przyjechał dany klient]]*$F$3+D8</f>
        <v>3.1944444444444442E-2</v>
      </c>
      <c r="E9" s="8">
        <f>$E$2+myjnia56[[#This Row],[ile min po otwarciu]]</f>
        <v>0.28194444444444444</v>
      </c>
      <c r="G9">
        <v>7</v>
      </c>
      <c r="H9">
        <f>HOUR(myjnia56[[#This Row],[godzina]])</f>
        <v>6</v>
      </c>
      <c r="J9" s="3">
        <v>11</v>
      </c>
      <c r="K9" s="1">
        <v>10</v>
      </c>
      <c r="N9" s="3"/>
      <c r="O9" s="1"/>
    </row>
    <row r="10" spans="1:15" x14ac:dyDescent="0.35">
      <c r="A10">
        <v>4</v>
      </c>
      <c r="B10">
        <v>7</v>
      </c>
      <c r="C10" s="1" t="s">
        <v>7</v>
      </c>
      <c r="D10" s="9">
        <f>myjnia56[[#This Row],[po ilu minutach od przyjazdu poprzedniego klienta przyjechał dany klient]]*$F$3+D9</f>
        <v>3.4722222222222217E-2</v>
      </c>
      <c r="E10" s="8">
        <f>$E$2+myjnia56[[#This Row],[ile min po otwarciu]]</f>
        <v>0.28472222222222221</v>
      </c>
      <c r="G10">
        <v>8</v>
      </c>
      <c r="H10">
        <f>HOUR(myjnia56[[#This Row],[godzina]])</f>
        <v>6</v>
      </c>
      <c r="J10" s="3">
        <v>12</v>
      </c>
      <c r="K10" s="1">
        <v>7</v>
      </c>
    </row>
    <row r="11" spans="1:15" x14ac:dyDescent="0.35">
      <c r="A11">
        <v>3</v>
      </c>
      <c r="B11">
        <v>2</v>
      </c>
      <c r="C11" s="1" t="s">
        <v>8</v>
      </c>
      <c r="D11" s="9">
        <f>myjnia56[[#This Row],[po ilu minutach od przyjazdu poprzedniego klienta przyjechał dany klient]]*$F$3+D10</f>
        <v>3.680555555555555E-2</v>
      </c>
      <c r="E11" s="8">
        <f>$E$2+myjnia56[[#This Row],[ile min po otwarciu]]</f>
        <v>0.28680555555555554</v>
      </c>
      <c r="G11">
        <v>9</v>
      </c>
      <c r="H11">
        <f>HOUR(myjnia56[[#This Row],[godzina]])</f>
        <v>6</v>
      </c>
      <c r="J11" s="3">
        <v>13</v>
      </c>
      <c r="K11" s="1">
        <v>6</v>
      </c>
    </row>
    <row r="12" spans="1:15" x14ac:dyDescent="0.35">
      <c r="A12">
        <v>7</v>
      </c>
      <c r="B12">
        <v>12</v>
      </c>
      <c r="C12" s="1" t="s">
        <v>9</v>
      </c>
      <c r="D12" s="9">
        <f>myjnia56[[#This Row],[po ilu minutach od przyjazdu poprzedniego klienta przyjechał dany klient]]*$F$3+D11</f>
        <v>4.1666666666666657E-2</v>
      </c>
      <c r="E12" s="8">
        <f>$E$2+myjnia56[[#This Row],[ile min po otwarciu]]</f>
        <v>0.29166666666666663</v>
      </c>
      <c r="G12">
        <v>10</v>
      </c>
      <c r="H12">
        <f>HOUR(myjnia56[[#This Row],[godzina]])</f>
        <v>7</v>
      </c>
      <c r="J12" s="3">
        <v>14</v>
      </c>
      <c r="K12" s="1">
        <v>8</v>
      </c>
    </row>
    <row r="13" spans="1:15" x14ac:dyDescent="0.35">
      <c r="A13">
        <v>11</v>
      </c>
      <c r="B13">
        <v>12</v>
      </c>
      <c r="C13" s="1" t="s">
        <v>10</v>
      </c>
      <c r="D13" s="9">
        <f>myjnia56[[#This Row],[po ilu minutach od przyjazdu poprzedniego klienta przyjechał dany klient]]*$F$3+D12</f>
        <v>4.9305555555555547E-2</v>
      </c>
      <c r="E13" s="8">
        <f>$E$2+myjnia56[[#This Row],[ile min po otwarciu]]</f>
        <v>0.29930555555555555</v>
      </c>
      <c r="G13">
        <v>11</v>
      </c>
      <c r="H13">
        <f>HOUR(myjnia56[[#This Row],[godzina]])</f>
        <v>7</v>
      </c>
      <c r="J13" s="3">
        <v>15</v>
      </c>
      <c r="K13" s="1">
        <v>9</v>
      </c>
    </row>
    <row r="14" spans="1:15" x14ac:dyDescent="0.35">
      <c r="A14">
        <v>15</v>
      </c>
      <c r="B14">
        <v>14</v>
      </c>
      <c r="C14" s="1" t="s">
        <v>11</v>
      </c>
      <c r="D14" s="9">
        <f>myjnia56[[#This Row],[po ilu minutach od przyjazdu poprzedniego klienta przyjechał dany klient]]*$F$3+D13</f>
        <v>5.9722222222222218E-2</v>
      </c>
      <c r="E14" s="8">
        <f>$E$2+myjnia56[[#This Row],[ile min po otwarciu]]</f>
        <v>0.30972222222222223</v>
      </c>
      <c r="G14">
        <v>12</v>
      </c>
      <c r="H14">
        <f>HOUR(myjnia56[[#This Row],[godzina]])</f>
        <v>7</v>
      </c>
      <c r="J14" s="3">
        <v>16</v>
      </c>
      <c r="K14" s="1">
        <v>10</v>
      </c>
    </row>
    <row r="15" spans="1:15" x14ac:dyDescent="0.35">
      <c r="A15">
        <v>11</v>
      </c>
      <c r="B15">
        <v>9</v>
      </c>
      <c r="C15" s="1" t="s">
        <v>12</v>
      </c>
      <c r="D15" s="9">
        <f>myjnia56[[#This Row],[po ilu minutach od przyjazdu poprzedniego klienta przyjechał dany klient]]*$F$3+D14</f>
        <v>6.7361111111111108E-2</v>
      </c>
      <c r="E15" s="8">
        <f>$E$2+myjnia56[[#This Row],[ile min po otwarciu]]</f>
        <v>0.31736111111111109</v>
      </c>
      <c r="G15">
        <v>13</v>
      </c>
      <c r="H15">
        <f>HOUR(myjnia56[[#This Row],[godzina]])</f>
        <v>7</v>
      </c>
      <c r="J15" s="3">
        <v>17</v>
      </c>
      <c r="K15" s="1">
        <v>8</v>
      </c>
    </row>
    <row r="16" spans="1:15" x14ac:dyDescent="0.35">
      <c r="A16">
        <v>3</v>
      </c>
      <c r="B16">
        <v>6</v>
      </c>
      <c r="C16" s="1" t="s">
        <v>13</v>
      </c>
      <c r="D16" s="9">
        <f>myjnia56[[#This Row],[po ilu minutach od przyjazdu poprzedniego klienta przyjechał dany klient]]*$F$3+D15</f>
        <v>6.9444444444444448E-2</v>
      </c>
      <c r="E16" s="8">
        <f>$E$2+myjnia56[[#This Row],[ile min po otwarciu]]</f>
        <v>0.31944444444444442</v>
      </c>
      <c r="G16">
        <v>14</v>
      </c>
      <c r="H16">
        <f>HOUR(myjnia56[[#This Row],[godzina]])</f>
        <v>7</v>
      </c>
      <c r="J16" s="3">
        <v>18</v>
      </c>
      <c r="K16" s="1">
        <v>8</v>
      </c>
    </row>
    <row r="17" spans="1:11" x14ac:dyDescent="0.35">
      <c r="A17">
        <v>1</v>
      </c>
      <c r="B17">
        <v>7</v>
      </c>
      <c r="C17" s="1" t="s">
        <v>14</v>
      </c>
      <c r="D17" s="9">
        <f>myjnia56[[#This Row],[po ilu minutach od przyjazdu poprzedniego klienta przyjechał dany klient]]*$F$3+D16</f>
        <v>7.013888888888889E-2</v>
      </c>
      <c r="E17" s="8">
        <f>$E$2+myjnia56[[#This Row],[ile min po otwarciu]]</f>
        <v>0.32013888888888886</v>
      </c>
      <c r="G17">
        <v>15</v>
      </c>
      <c r="H17">
        <f>HOUR(myjnia56[[#This Row],[godzina]])</f>
        <v>7</v>
      </c>
      <c r="J17" s="3">
        <v>19</v>
      </c>
      <c r="K17" s="1">
        <v>10</v>
      </c>
    </row>
    <row r="18" spans="1:11" x14ac:dyDescent="0.35">
      <c r="A18">
        <v>11</v>
      </c>
      <c r="B18">
        <v>7</v>
      </c>
      <c r="C18" s="1" t="s">
        <v>15</v>
      </c>
      <c r="D18" s="9">
        <f>myjnia56[[#This Row],[po ilu minutach od przyjazdu poprzedniego klienta przyjechał dany klient]]*$F$3+D17</f>
        <v>7.7777777777777779E-2</v>
      </c>
      <c r="E18" s="8">
        <f>$E$2+myjnia56[[#This Row],[ile min po otwarciu]]</f>
        <v>0.32777777777777778</v>
      </c>
      <c r="G18">
        <v>16</v>
      </c>
      <c r="H18">
        <f>HOUR(myjnia56[[#This Row],[godzina]])</f>
        <v>7</v>
      </c>
      <c r="J18" s="3">
        <v>20</v>
      </c>
      <c r="K18" s="1">
        <v>7</v>
      </c>
    </row>
    <row r="19" spans="1:11" x14ac:dyDescent="0.35">
      <c r="A19">
        <v>2</v>
      </c>
      <c r="B19">
        <v>2</v>
      </c>
      <c r="C19" s="1" t="s">
        <v>16</v>
      </c>
      <c r="D19" s="9">
        <f>myjnia56[[#This Row],[po ilu minutach od przyjazdu poprzedniego klienta przyjechał dany klient]]*$F$3+D18</f>
        <v>7.9166666666666663E-2</v>
      </c>
      <c r="E19" s="8">
        <f>$E$2+myjnia56[[#This Row],[ile min po otwarciu]]</f>
        <v>0.32916666666666666</v>
      </c>
      <c r="G19">
        <v>17</v>
      </c>
      <c r="H19">
        <f>HOUR(myjnia56[[#This Row],[godzina]])</f>
        <v>7</v>
      </c>
      <c r="J19" s="3">
        <v>21</v>
      </c>
      <c r="K19" s="1">
        <v>5</v>
      </c>
    </row>
    <row r="20" spans="1:11" x14ac:dyDescent="0.35">
      <c r="A20">
        <v>9</v>
      </c>
      <c r="B20">
        <v>10</v>
      </c>
      <c r="C20" s="1" t="s">
        <v>17</v>
      </c>
      <c r="D20" s="9">
        <f>myjnia56[[#This Row],[po ilu minutach od przyjazdu poprzedniego klienta przyjechał dany klient]]*$F$3+D19</f>
        <v>8.5416666666666669E-2</v>
      </c>
      <c r="E20" s="8">
        <f>$E$2+myjnia56[[#This Row],[ile min po otwarciu]]</f>
        <v>0.3354166666666667</v>
      </c>
      <c r="G20">
        <v>18</v>
      </c>
      <c r="H20">
        <f>HOUR(myjnia56[[#This Row],[godzina]])</f>
        <v>8</v>
      </c>
      <c r="J20" s="3">
        <v>22</v>
      </c>
      <c r="K20" s="1">
        <v>8</v>
      </c>
    </row>
    <row r="21" spans="1:11" x14ac:dyDescent="0.35">
      <c r="A21">
        <v>2</v>
      </c>
      <c r="B21">
        <v>13</v>
      </c>
      <c r="C21" s="1" t="s">
        <v>18</v>
      </c>
      <c r="D21" s="9">
        <f>myjnia56[[#This Row],[po ilu minutach od przyjazdu poprzedniego klienta przyjechał dany klient]]*$F$3+D20</f>
        <v>8.6805555555555552E-2</v>
      </c>
      <c r="E21" s="8">
        <f>$E$2+myjnia56[[#This Row],[ile min po otwarciu]]</f>
        <v>0.33680555555555558</v>
      </c>
      <c r="G21">
        <v>19</v>
      </c>
      <c r="H21">
        <f>HOUR(myjnia56[[#This Row],[godzina]])</f>
        <v>8</v>
      </c>
      <c r="J21" s="3">
        <v>23</v>
      </c>
      <c r="K21" s="1">
        <v>10</v>
      </c>
    </row>
    <row r="22" spans="1:11" x14ac:dyDescent="0.35">
      <c r="A22">
        <v>13</v>
      </c>
      <c r="B22">
        <v>14</v>
      </c>
      <c r="C22" s="1" t="s">
        <v>19</v>
      </c>
      <c r="D22" s="9">
        <f>myjnia56[[#This Row],[po ilu minutach od przyjazdu poprzedniego klienta przyjechał dany klient]]*$F$3+D21</f>
        <v>9.5833333333333326E-2</v>
      </c>
      <c r="E22" s="8">
        <f>$E$2+myjnia56[[#This Row],[ile min po otwarciu]]</f>
        <v>0.34583333333333333</v>
      </c>
      <c r="G22">
        <v>20</v>
      </c>
      <c r="H22">
        <f>HOUR(myjnia56[[#This Row],[godzina]])</f>
        <v>8</v>
      </c>
      <c r="J22" s="3" t="s">
        <v>265</v>
      </c>
      <c r="K22" s="1"/>
    </row>
    <row r="23" spans="1:11" x14ac:dyDescent="0.35">
      <c r="A23">
        <v>10</v>
      </c>
      <c r="B23">
        <v>15</v>
      </c>
      <c r="C23" s="1" t="s">
        <v>20</v>
      </c>
      <c r="D23" s="9">
        <f>myjnia56[[#This Row],[po ilu minutach od przyjazdu poprzedniego klienta przyjechał dany klient]]*$F$3+D22</f>
        <v>0.10277777777777777</v>
      </c>
      <c r="E23" s="8">
        <f>$E$2+myjnia56[[#This Row],[ile min po otwarciu]]</f>
        <v>0.35277777777777775</v>
      </c>
      <c r="G23">
        <v>21</v>
      </c>
      <c r="H23">
        <f>HOUR(myjnia56[[#This Row],[godzina]])</f>
        <v>8</v>
      </c>
      <c r="J23" s="3" t="s">
        <v>149</v>
      </c>
      <c r="K23" s="1">
        <v>144</v>
      </c>
    </row>
    <row r="24" spans="1:11" x14ac:dyDescent="0.35">
      <c r="A24">
        <v>6</v>
      </c>
      <c r="B24">
        <v>9</v>
      </c>
      <c r="C24" s="1" t="s">
        <v>21</v>
      </c>
      <c r="D24" s="9">
        <f>myjnia56[[#This Row],[po ilu minutach od przyjazdu poprzedniego klienta przyjechał dany klient]]*$F$3+D23</f>
        <v>0.10694444444444444</v>
      </c>
      <c r="E24" s="8">
        <f>$E$2+myjnia56[[#This Row],[ile min po otwarciu]]</f>
        <v>0.35694444444444445</v>
      </c>
      <c r="G24">
        <v>22</v>
      </c>
      <c r="H24">
        <f>HOUR(myjnia56[[#This Row],[godzina]])</f>
        <v>8</v>
      </c>
    </row>
    <row r="25" spans="1:11" x14ac:dyDescent="0.35">
      <c r="A25">
        <v>5</v>
      </c>
      <c r="B25">
        <v>6</v>
      </c>
      <c r="C25" s="1" t="s">
        <v>22</v>
      </c>
      <c r="D25" s="9">
        <f>myjnia56[[#This Row],[po ilu minutach od przyjazdu poprzedniego klienta przyjechał dany klient]]*$F$3+D24</f>
        <v>0.11041666666666666</v>
      </c>
      <c r="E25" s="8">
        <f>$E$2+myjnia56[[#This Row],[ile min po otwarciu]]</f>
        <v>0.36041666666666666</v>
      </c>
      <c r="G25">
        <v>23</v>
      </c>
      <c r="H25">
        <f>HOUR(myjnia56[[#This Row],[godzina]])</f>
        <v>8</v>
      </c>
    </row>
    <row r="26" spans="1:11" x14ac:dyDescent="0.35">
      <c r="A26">
        <v>13</v>
      </c>
      <c r="B26">
        <v>13</v>
      </c>
      <c r="C26" s="1" t="s">
        <v>23</v>
      </c>
      <c r="D26" s="9">
        <f>myjnia56[[#This Row],[po ilu minutach od przyjazdu poprzedniego klienta przyjechał dany klient]]*$F$3+D25</f>
        <v>0.11944444444444444</v>
      </c>
      <c r="E26" s="8">
        <f>$E$2+myjnia56[[#This Row],[ile min po otwarciu]]</f>
        <v>0.36944444444444446</v>
      </c>
      <c r="G26">
        <v>24</v>
      </c>
      <c r="H26">
        <f>HOUR(myjnia56[[#This Row],[godzina]])</f>
        <v>8</v>
      </c>
    </row>
    <row r="27" spans="1:11" x14ac:dyDescent="0.35">
      <c r="A27">
        <v>11</v>
      </c>
      <c r="B27">
        <v>1</v>
      </c>
      <c r="C27" s="1" t="s">
        <v>24</v>
      </c>
      <c r="D27" s="9">
        <f>myjnia56[[#This Row],[po ilu minutach od przyjazdu poprzedniego klienta przyjechał dany klient]]*$F$3+D26</f>
        <v>0.12708333333333333</v>
      </c>
      <c r="E27" s="8">
        <f>$E$2+myjnia56[[#This Row],[ile min po otwarciu]]</f>
        <v>0.37708333333333333</v>
      </c>
      <c r="G27">
        <v>25</v>
      </c>
      <c r="H27">
        <f>HOUR(myjnia56[[#This Row],[godzina]])</f>
        <v>9</v>
      </c>
    </row>
    <row r="28" spans="1:11" x14ac:dyDescent="0.35">
      <c r="A28">
        <v>10</v>
      </c>
      <c r="B28">
        <v>6</v>
      </c>
      <c r="C28" s="1" t="s">
        <v>25</v>
      </c>
      <c r="D28" s="9">
        <f>myjnia56[[#This Row],[po ilu minutach od przyjazdu poprzedniego klienta przyjechał dany klient]]*$F$3+D27</f>
        <v>0.13402777777777777</v>
      </c>
      <c r="E28" s="8">
        <f>$E$2+myjnia56[[#This Row],[ile min po otwarciu]]</f>
        <v>0.38402777777777775</v>
      </c>
      <c r="G28">
        <v>26</v>
      </c>
      <c r="H28">
        <f>HOUR(myjnia56[[#This Row],[godzina]])</f>
        <v>9</v>
      </c>
    </row>
    <row r="29" spans="1:11" x14ac:dyDescent="0.35">
      <c r="A29">
        <v>11</v>
      </c>
      <c r="B29">
        <v>12</v>
      </c>
      <c r="C29" s="1" t="s">
        <v>26</v>
      </c>
      <c r="D29" s="9">
        <f>myjnia56[[#This Row],[po ilu minutach od przyjazdu poprzedniego klienta przyjechał dany klient]]*$F$3+D28</f>
        <v>0.14166666666666666</v>
      </c>
      <c r="E29" s="8">
        <f>$E$2+myjnia56[[#This Row],[ile min po otwarciu]]</f>
        <v>0.39166666666666666</v>
      </c>
      <c r="G29">
        <v>27</v>
      </c>
      <c r="H29">
        <f>HOUR(myjnia56[[#This Row],[godzina]])</f>
        <v>9</v>
      </c>
    </row>
    <row r="30" spans="1:11" x14ac:dyDescent="0.35">
      <c r="A30">
        <v>4</v>
      </c>
      <c r="B30">
        <v>9</v>
      </c>
      <c r="C30" s="1" t="s">
        <v>27</v>
      </c>
      <c r="D30" s="9">
        <f>myjnia56[[#This Row],[po ilu minutach od przyjazdu poprzedniego klienta przyjechał dany klient]]*$F$3+D29</f>
        <v>0.14444444444444443</v>
      </c>
      <c r="E30" s="8">
        <f>$E$2+myjnia56[[#This Row],[ile min po otwarciu]]</f>
        <v>0.39444444444444443</v>
      </c>
      <c r="G30">
        <v>28</v>
      </c>
      <c r="H30">
        <f>HOUR(myjnia56[[#This Row],[godzina]])</f>
        <v>9</v>
      </c>
    </row>
    <row r="31" spans="1:11" x14ac:dyDescent="0.35">
      <c r="A31">
        <v>4</v>
      </c>
      <c r="B31">
        <v>1</v>
      </c>
      <c r="C31" s="1" t="s">
        <v>28</v>
      </c>
      <c r="D31" s="9">
        <f>myjnia56[[#This Row],[po ilu minutach od przyjazdu poprzedniego klienta przyjechał dany klient]]*$F$3+D30</f>
        <v>0.1472222222222222</v>
      </c>
      <c r="E31" s="8">
        <f>$E$2+myjnia56[[#This Row],[ile min po otwarciu]]</f>
        <v>0.3972222222222222</v>
      </c>
      <c r="G31">
        <v>29</v>
      </c>
      <c r="H31">
        <f>HOUR(myjnia56[[#This Row],[godzina]])</f>
        <v>9</v>
      </c>
    </row>
    <row r="32" spans="1:11" x14ac:dyDescent="0.35">
      <c r="A32">
        <v>2</v>
      </c>
      <c r="B32">
        <v>11</v>
      </c>
      <c r="C32" s="1" t="s">
        <v>29</v>
      </c>
      <c r="D32" s="9">
        <f>myjnia56[[#This Row],[po ilu minutach od przyjazdu poprzedniego klienta przyjechał dany klient]]*$F$3+D31</f>
        <v>0.14861111111111108</v>
      </c>
      <c r="E32" s="8">
        <f>$E$2+myjnia56[[#This Row],[ile min po otwarciu]]</f>
        <v>0.39861111111111108</v>
      </c>
      <c r="G32">
        <v>30</v>
      </c>
      <c r="H32">
        <f>HOUR(myjnia56[[#This Row],[godzina]])</f>
        <v>9</v>
      </c>
    </row>
    <row r="33" spans="1:8" x14ac:dyDescent="0.35">
      <c r="A33">
        <v>7</v>
      </c>
      <c r="B33">
        <v>2</v>
      </c>
      <c r="C33" s="1" t="s">
        <v>30</v>
      </c>
      <c r="D33" s="9">
        <f>myjnia56[[#This Row],[po ilu minutach od przyjazdu poprzedniego klienta przyjechał dany klient]]*$F$3+D32</f>
        <v>0.1534722222222222</v>
      </c>
      <c r="E33" s="8">
        <f>$E$2+myjnia56[[#This Row],[ile min po otwarciu]]</f>
        <v>0.40347222222222223</v>
      </c>
      <c r="G33">
        <v>31</v>
      </c>
      <c r="H33">
        <f>HOUR(myjnia56[[#This Row],[godzina]])</f>
        <v>9</v>
      </c>
    </row>
    <row r="34" spans="1:8" x14ac:dyDescent="0.35">
      <c r="A34">
        <v>11</v>
      </c>
      <c r="B34">
        <v>14</v>
      </c>
      <c r="C34" s="1" t="s">
        <v>31</v>
      </c>
      <c r="D34" s="9">
        <f>myjnia56[[#This Row],[po ilu minutach od przyjazdu poprzedniego klienta przyjechał dany klient]]*$F$3+D33</f>
        <v>0.16111111111111109</v>
      </c>
      <c r="E34" s="8">
        <f>$E$2+myjnia56[[#This Row],[ile min po otwarciu]]</f>
        <v>0.41111111111111109</v>
      </c>
      <c r="G34">
        <v>32</v>
      </c>
      <c r="H34">
        <f>HOUR(myjnia56[[#This Row],[godzina]])</f>
        <v>9</v>
      </c>
    </row>
    <row r="35" spans="1:8" x14ac:dyDescent="0.35">
      <c r="A35">
        <v>6</v>
      </c>
      <c r="B35">
        <v>3</v>
      </c>
      <c r="C35" s="1" t="s">
        <v>32</v>
      </c>
      <c r="D35" s="9">
        <f>myjnia56[[#This Row],[po ilu minutach od przyjazdu poprzedniego klienta przyjechał dany klient]]*$F$3+D34</f>
        <v>0.16527777777777777</v>
      </c>
      <c r="E35" s="8">
        <f>$E$2+myjnia56[[#This Row],[ile min po otwarciu]]</f>
        <v>0.41527777777777775</v>
      </c>
      <c r="G35">
        <v>33</v>
      </c>
      <c r="H35">
        <f>HOUR(myjnia56[[#This Row],[godzina]])</f>
        <v>9</v>
      </c>
    </row>
    <row r="36" spans="1:8" x14ac:dyDescent="0.35">
      <c r="A36">
        <v>11</v>
      </c>
      <c r="B36">
        <v>5</v>
      </c>
      <c r="C36" s="1" t="s">
        <v>33</v>
      </c>
      <c r="D36" s="9">
        <f>myjnia56[[#This Row],[po ilu minutach od przyjazdu poprzedniego klienta przyjechał dany klient]]*$F$3+D35</f>
        <v>0.17291666666666666</v>
      </c>
      <c r="E36" s="8">
        <f>$E$2+myjnia56[[#This Row],[ile min po otwarciu]]</f>
        <v>0.42291666666666666</v>
      </c>
      <c r="G36">
        <v>34</v>
      </c>
      <c r="H36">
        <f>HOUR(myjnia56[[#This Row],[godzina]])</f>
        <v>10</v>
      </c>
    </row>
    <row r="37" spans="1:8" x14ac:dyDescent="0.35">
      <c r="A37">
        <v>5</v>
      </c>
      <c r="B37">
        <v>9</v>
      </c>
      <c r="C37" s="1" t="s">
        <v>34</v>
      </c>
      <c r="D37" s="9">
        <f>myjnia56[[#This Row],[po ilu minutach od przyjazdu poprzedniego klienta przyjechał dany klient]]*$F$3+D36</f>
        <v>0.17638888888888887</v>
      </c>
      <c r="E37" s="8">
        <f>$E$2+myjnia56[[#This Row],[ile min po otwarciu]]</f>
        <v>0.42638888888888887</v>
      </c>
      <c r="G37">
        <v>35</v>
      </c>
      <c r="H37">
        <f>HOUR(myjnia56[[#This Row],[godzina]])</f>
        <v>10</v>
      </c>
    </row>
    <row r="38" spans="1:8" x14ac:dyDescent="0.35">
      <c r="A38">
        <v>9</v>
      </c>
      <c r="B38">
        <v>5</v>
      </c>
      <c r="C38" s="1" t="s">
        <v>35</v>
      </c>
      <c r="D38" s="9">
        <f>myjnia56[[#This Row],[po ilu minutach od przyjazdu poprzedniego klienta przyjechał dany klient]]*$F$3+D37</f>
        <v>0.18263888888888888</v>
      </c>
      <c r="E38" s="8">
        <f>$E$2+myjnia56[[#This Row],[ile min po otwarciu]]</f>
        <v>0.43263888888888891</v>
      </c>
      <c r="G38">
        <v>36</v>
      </c>
      <c r="H38">
        <f>HOUR(myjnia56[[#This Row],[godzina]])</f>
        <v>10</v>
      </c>
    </row>
    <row r="39" spans="1:8" x14ac:dyDescent="0.35">
      <c r="A39">
        <v>11</v>
      </c>
      <c r="B39">
        <v>4</v>
      </c>
      <c r="C39" s="1" t="s">
        <v>36</v>
      </c>
      <c r="D39" s="9">
        <f>myjnia56[[#This Row],[po ilu minutach od przyjazdu poprzedniego klienta przyjechał dany klient]]*$F$3+D38</f>
        <v>0.19027777777777777</v>
      </c>
      <c r="E39" s="8">
        <f>$E$2+myjnia56[[#This Row],[ile min po otwarciu]]</f>
        <v>0.44027777777777777</v>
      </c>
      <c r="G39">
        <v>37</v>
      </c>
      <c r="H39">
        <f>HOUR(myjnia56[[#This Row],[godzina]])</f>
        <v>10</v>
      </c>
    </row>
    <row r="40" spans="1:8" x14ac:dyDescent="0.35">
      <c r="A40">
        <v>15</v>
      </c>
      <c r="B40">
        <v>5</v>
      </c>
      <c r="C40" s="1" t="s">
        <v>37</v>
      </c>
      <c r="D40" s="9">
        <f>myjnia56[[#This Row],[po ilu minutach od przyjazdu poprzedniego klienta przyjechał dany klient]]*$F$3+D39</f>
        <v>0.20069444444444443</v>
      </c>
      <c r="E40" s="8">
        <f>$E$2+myjnia56[[#This Row],[ile min po otwarciu]]</f>
        <v>0.4506944444444444</v>
      </c>
      <c r="G40">
        <v>38</v>
      </c>
      <c r="H40">
        <f>HOUR(myjnia56[[#This Row],[godzina]])</f>
        <v>10</v>
      </c>
    </row>
    <row r="41" spans="1:8" x14ac:dyDescent="0.35">
      <c r="A41">
        <v>12</v>
      </c>
      <c r="B41">
        <v>1</v>
      </c>
      <c r="C41" s="1" t="s">
        <v>38</v>
      </c>
      <c r="D41" s="9">
        <f>myjnia56[[#This Row],[po ilu minutach od przyjazdu poprzedniego klienta przyjechał dany klient]]*$F$3+D40</f>
        <v>0.20902777777777776</v>
      </c>
      <c r="E41" s="8">
        <f>$E$2+myjnia56[[#This Row],[ile min po otwarciu]]</f>
        <v>0.45902777777777776</v>
      </c>
      <c r="G41">
        <v>39</v>
      </c>
      <c r="H41">
        <f>HOUR(myjnia56[[#This Row],[godzina]])</f>
        <v>11</v>
      </c>
    </row>
    <row r="42" spans="1:8" x14ac:dyDescent="0.35">
      <c r="A42">
        <v>2</v>
      </c>
      <c r="B42">
        <v>5</v>
      </c>
      <c r="C42" s="1" t="s">
        <v>39</v>
      </c>
      <c r="D42" s="9">
        <f>myjnia56[[#This Row],[po ilu minutach od przyjazdu poprzedniego klienta przyjechał dany klient]]*$F$3+D41</f>
        <v>0.21041666666666664</v>
      </c>
      <c r="E42" s="8">
        <f>$E$2+myjnia56[[#This Row],[ile min po otwarciu]]</f>
        <v>0.46041666666666664</v>
      </c>
      <c r="G42">
        <v>40</v>
      </c>
      <c r="H42">
        <f>HOUR(myjnia56[[#This Row],[godzina]])</f>
        <v>11</v>
      </c>
    </row>
    <row r="43" spans="1:8" x14ac:dyDescent="0.35">
      <c r="A43">
        <v>11</v>
      </c>
      <c r="B43">
        <v>11</v>
      </c>
      <c r="C43" s="1" t="s">
        <v>40</v>
      </c>
      <c r="D43" s="9">
        <f>myjnia56[[#This Row],[po ilu minutach od przyjazdu poprzedniego klienta przyjechał dany klient]]*$F$3+D42</f>
        <v>0.21805555555555553</v>
      </c>
      <c r="E43" s="8">
        <f>$E$2+myjnia56[[#This Row],[ile min po otwarciu]]</f>
        <v>0.46805555555555556</v>
      </c>
      <c r="G43">
        <v>41</v>
      </c>
      <c r="H43">
        <f>HOUR(myjnia56[[#This Row],[godzina]])</f>
        <v>11</v>
      </c>
    </row>
    <row r="44" spans="1:8" x14ac:dyDescent="0.35">
      <c r="A44">
        <v>2</v>
      </c>
      <c r="B44">
        <v>3</v>
      </c>
      <c r="C44" s="1" t="s">
        <v>41</v>
      </c>
      <c r="D44" s="9">
        <f>myjnia56[[#This Row],[po ilu minutach od przyjazdu poprzedniego klienta przyjechał dany klient]]*$F$3+D43</f>
        <v>0.21944444444444441</v>
      </c>
      <c r="E44" s="8">
        <f>$E$2+myjnia56[[#This Row],[ile min po otwarciu]]</f>
        <v>0.46944444444444444</v>
      </c>
      <c r="G44">
        <v>42</v>
      </c>
      <c r="H44">
        <f>HOUR(myjnia56[[#This Row],[godzina]])</f>
        <v>11</v>
      </c>
    </row>
    <row r="45" spans="1:8" x14ac:dyDescent="0.35">
      <c r="A45">
        <v>6</v>
      </c>
      <c r="B45">
        <v>13</v>
      </c>
      <c r="C45" s="1" t="s">
        <v>42</v>
      </c>
      <c r="D45" s="9">
        <f>myjnia56[[#This Row],[po ilu minutach od przyjazdu poprzedniego klienta przyjechał dany klient]]*$F$3+D44</f>
        <v>0.22361111111111109</v>
      </c>
      <c r="E45" s="8">
        <f>$E$2+myjnia56[[#This Row],[ile min po otwarciu]]</f>
        <v>0.47361111111111109</v>
      </c>
      <c r="G45">
        <v>43</v>
      </c>
      <c r="H45">
        <f>HOUR(myjnia56[[#This Row],[godzina]])</f>
        <v>11</v>
      </c>
    </row>
    <row r="46" spans="1:8" x14ac:dyDescent="0.35">
      <c r="A46">
        <v>4</v>
      </c>
      <c r="B46">
        <v>11</v>
      </c>
      <c r="C46" s="1" t="s">
        <v>43</v>
      </c>
      <c r="D46" s="9">
        <f>myjnia56[[#This Row],[po ilu minutach od przyjazdu poprzedniego klienta przyjechał dany klient]]*$F$3+D45</f>
        <v>0.22638888888888886</v>
      </c>
      <c r="E46" s="8">
        <f>$E$2+myjnia56[[#This Row],[ile min po otwarciu]]</f>
        <v>0.47638888888888886</v>
      </c>
      <c r="G46">
        <v>44</v>
      </c>
      <c r="H46">
        <f>HOUR(myjnia56[[#This Row],[godzina]])</f>
        <v>11</v>
      </c>
    </row>
    <row r="47" spans="1:8" x14ac:dyDescent="0.35">
      <c r="A47">
        <v>7</v>
      </c>
      <c r="B47">
        <v>10</v>
      </c>
      <c r="C47" s="1" t="s">
        <v>44</v>
      </c>
      <c r="D47" s="9">
        <f>myjnia56[[#This Row],[po ilu minutach od przyjazdu poprzedniego klienta przyjechał dany klient]]*$F$3+D46</f>
        <v>0.23124999999999998</v>
      </c>
      <c r="E47" s="8">
        <f>$E$2+myjnia56[[#This Row],[ile min po otwarciu]]</f>
        <v>0.48124999999999996</v>
      </c>
      <c r="G47">
        <v>45</v>
      </c>
      <c r="H47">
        <f>HOUR(myjnia56[[#This Row],[godzina]])</f>
        <v>11</v>
      </c>
    </row>
    <row r="48" spans="1:8" x14ac:dyDescent="0.35">
      <c r="A48">
        <v>8</v>
      </c>
      <c r="B48">
        <v>6</v>
      </c>
      <c r="C48" s="1" t="s">
        <v>45</v>
      </c>
      <c r="D48" s="9">
        <f>myjnia56[[#This Row],[po ilu minutach od przyjazdu poprzedniego klienta przyjechał dany klient]]*$F$3+D47</f>
        <v>0.23680555555555555</v>
      </c>
      <c r="E48" s="8">
        <f>$E$2+myjnia56[[#This Row],[ile min po otwarciu]]</f>
        <v>0.48680555555555555</v>
      </c>
      <c r="G48">
        <v>46</v>
      </c>
      <c r="H48">
        <f>HOUR(myjnia56[[#This Row],[godzina]])</f>
        <v>11</v>
      </c>
    </row>
    <row r="49" spans="1:8" x14ac:dyDescent="0.35">
      <c r="A49">
        <v>3</v>
      </c>
      <c r="B49">
        <v>14</v>
      </c>
      <c r="C49" s="1" t="s">
        <v>46</v>
      </c>
      <c r="D49" s="9">
        <f>myjnia56[[#This Row],[po ilu minutach od przyjazdu poprzedniego klienta przyjechał dany klient]]*$F$3+D48</f>
        <v>0.23888888888888887</v>
      </c>
      <c r="E49" s="8">
        <f>$E$2+myjnia56[[#This Row],[ile min po otwarciu]]</f>
        <v>0.48888888888888887</v>
      </c>
      <c r="G49">
        <v>47</v>
      </c>
      <c r="H49">
        <f>HOUR(myjnia56[[#This Row],[godzina]])</f>
        <v>11</v>
      </c>
    </row>
    <row r="50" spans="1:8" x14ac:dyDescent="0.35">
      <c r="A50">
        <v>7</v>
      </c>
      <c r="B50">
        <v>13</v>
      </c>
      <c r="C50" s="1" t="s">
        <v>47</v>
      </c>
      <c r="D50" s="9">
        <f>myjnia56[[#This Row],[po ilu minutach od przyjazdu poprzedniego klienta przyjechał dany klient]]*$F$3+D49</f>
        <v>0.24374999999999999</v>
      </c>
      <c r="E50" s="8">
        <f>$E$2+myjnia56[[#This Row],[ile min po otwarciu]]</f>
        <v>0.49375000000000002</v>
      </c>
      <c r="G50">
        <v>48</v>
      </c>
      <c r="H50">
        <f>HOUR(myjnia56[[#This Row],[godzina]])</f>
        <v>11</v>
      </c>
    </row>
    <row r="51" spans="1:8" x14ac:dyDescent="0.35">
      <c r="A51">
        <v>15</v>
      </c>
      <c r="B51">
        <v>11</v>
      </c>
      <c r="C51" s="1" t="s">
        <v>48</v>
      </c>
      <c r="D51" s="9">
        <f>myjnia56[[#This Row],[po ilu minutach od przyjazdu poprzedniego klienta przyjechał dany klient]]*$F$3+D50</f>
        <v>0.25416666666666665</v>
      </c>
      <c r="E51" s="8">
        <f>$E$2+myjnia56[[#This Row],[ile min po otwarciu]]</f>
        <v>0.50416666666666665</v>
      </c>
      <c r="G51">
        <v>49</v>
      </c>
      <c r="H51">
        <f>HOUR(myjnia56[[#This Row],[godzina]])</f>
        <v>12</v>
      </c>
    </row>
    <row r="52" spans="1:8" x14ac:dyDescent="0.35">
      <c r="A52">
        <v>11</v>
      </c>
      <c r="B52">
        <v>8</v>
      </c>
      <c r="C52" s="1" t="s">
        <v>49</v>
      </c>
      <c r="D52" s="9">
        <f>myjnia56[[#This Row],[po ilu minutach od przyjazdu poprzedniego klienta przyjechał dany klient]]*$F$3+D51</f>
        <v>0.26180555555555551</v>
      </c>
      <c r="E52" s="8">
        <f>$E$2+myjnia56[[#This Row],[ile min po otwarciu]]</f>
        <v>0.51180555555555551</v>
      </c>
      <c r="G52">
        <v>50</v>
      </c>
      <c r="H52">
        <f>HOUR(myjnia56[[#This Row],[godzina]])</f>
        <v>12</v>
      </c>
    </row>
    <row r="53" spans="1:8" x14ac:dyDescent="0.35">
      <c r="A53">
        <v>6</v>
      </c>
      <c r="B53">
        <v>10</v>
      </c>
      <c r="C53" s="1" t="s">
        <v>50</v>
      </c>
      <c r="D53" s="9">
        <f>myjnia56[[#This Row],[po ilu minutach od przyjazdu poprzedniego klienta przyjechał dany klient]]*$F$3+D52</f>
        <v>0.26597222222222217</v>
      </c>
      <c r="E53" s="8">
        <f>$E$2+myjnia56[[#This Row],[ile min po otwarciu]]</f>
        <v>0.51597222222222217</v>
      </c>
      <c r="G53">
        <v>51</v>
      </c>
      <c r="H53">
        <f>HOUR(myjnia56[[#This Row],[godzina]])</f>
        <v>12</v>
      </c>
    </row>
    <row r="54" spans="1:8" x14ac:dyDescent="0.35">
      <c r="A54">
        <v>3</v>
      </c>
      <c r="B54">
        <v>12</v>
      </c>
      <c r="C54" s="1" t="s">
        <v>51</v>
      </c>
      <c r="D54" s="9">
        <f>myjnia56[[#This Row],[po ilu minutach od przyjazdu poprzedniego klienta przyjechał dany klient]]*$F$3+D53</f>
        <v>0.26805555555555549</v>
      </c>
      <c r="E54" s="8">
        <f>$E$2+myjnia56[[#This Row],[ile min po otwarciu]]</f>
        <v>0.51805555555555549</v>
      </c>
      <c r="G54">
        <v>52</v>
      </c>
      <c r="H54">
        <f>HOUR(myjnia56[[#This Row],[godzina]])</f>
        <v>12</v>
      </c>
    </row>
    <row r="55" spans="1:8" x14ac:dyDescent="0.35">
      <c r="A55">
        <v>13</v>
      </c>
      <c r="B55">
        <v>11</v>
      </c>
      <c r="C55" s="1" t="s">
        <v>52</v>
      </c>
      <c r="D55" s="9">
        <f>myjnia56[[#This Row],[po ilu minutach od przyjazdu poprzedniego klienta przyjechał dany klient]]*$F$3+D54</f>
        <v>0.27708333333333329</v>
      </c>
      <c r="E55" s="8">
        <f>$E$2+myjnia56[[#This Row],[ile min po otwarciu]]</f>
        <v>0.52708333333333335</v>
      </c>
      <c r="G55">
        <v>53</v>
      </c>
      <c r="H55">
        <f>HOUR(myjnia56[[#This Row],[godzina]])</f>
        <v>12</v>
      </c>
    </row>
    <row r="56" spans="1:8" x14ac:dyDescent="0.35">
      <c r="A56">
        <v>15</v>
      </c>
      <c r="B56">
        <v>12</v>
      </c>
      <c r="C56" s="1" t="s">
        <v>53</v>
      </c>
      <c r="D56" s="9">
        <f>myjnia56[[#This Row],[po ilu minutach od przyjazdu poprzedniego klienta przyjechał dany klient]]*$F$3+D55</f>
        <v>0.28749999999999998</v>
      </c>
      <c r="E56" s="8">
        <f>$E$2+myjnia56[[#This Row],[ile min po otwarciu]]</f>
        <v>0.53749999999999998</v>
      </c>
      <c r="G56">
        <v>54</v>
      </c>
      <c r="H56">
        <f>HOUR(myjnia56[[#This Row],[godzina]])</f>
        <v>12</v>
      </c>
    </row>
    <row r="57" spans="1:8" x14ac:dyDescent="0.35">
      <c r="A57">
        <v>1</v>
      </c>
      <c r="B57">
        <v>13</v>
      </c>
      <c r="C57" s="1" t="s">
        <v>54</v>
      </c>
      <c r="D57" s="9">
        <f>myjnia56[[#This Row],[po ilu minutach od przyjazdu poprzedniego klienta przyjechał dany klient]]*$F$3+D56</f>
        <v>0.28819444444444442</v>
      </c>
      <c r="E57" s="8">
        <f>$E$2+myjnia56[[#This Row],[ile min po otwarciu]]</f>
        <v>0.53819444444444442</v>
      </c>
      <c r="G57">
        <v>55</v>
      </c>
      <c r="H57">
        <f>HOUR(myjnia56[[#This Row],[godzina]])</f>
        <v>12</v>
      </c>
    </row>
    <row r="58" spans="1:8" x14ac:dyDescent="0.35">
      <c r="A58">
        <v>15</v>
      </c>
      <c r="B58">
        <v>7</v>
      </c>
      <c r="C58" s="1" t="s">
        <v>55</v>
      </c>
      <c r="D58" s="9">
        <f>myjnia56[[#This Row],[po ilu minutach od przyjazdu poprzedniego klienta przyjechał dany klient]]*$F$3+D57</f>
        <v>0.2986111111111111</v>
      </c>
      <c r="E58" s="8">
        <f>$E$2+myjnia56[[#This Row],[ile min po otwarciu]]</f>
        <v>0.54861111111111116</v>
      </c>
      <c r="G58">
        <v>56</v>
      </c>
      <c r="H58">
        <f>HOUR(myjnia56[[#This Row],[godzina]])</f>
        <v>13</v>
      </c>
    </row>
    <row r="59" spans="1:8" x14ac:dyDescent="0.35">
      <c r="A59">
        <v>14</v>
      </c>
      <c r="B59">
        <v>10</v>
      </c>
      <c r="C59" s="1" t="s">
        <v>56</v>
      </c>
      <c r="D59" s="9">
        <f>myjnia56[[#This Row],[po ilu minutach od przyjazdu poprzedniego klienta przyjechał dany klient]]*$F$3+D58</f>
        <v>0.30833333333333335</v>
      </c>
      <c r="E59" s="8">
        <f>$E$2+myjnia56[[#This Row],[ile min po otwarciu]]</f>
        <v>0.55833333333333335</v>
      </c>
      <c r="G59">
        <v>57</v>
      </c>
      <c r="H59">
        <f>HOUR(myjnia56[[#This Row],[godzina]])</f>
        <v>13</v>
      </c>
    </row>
    <row r="60" spans="1:8" x14ac:dyDescent="0.35">
      <c r="A60">
        <v>7</v>
      </c>
      <c r="B60">
        <v>1</v>
      </c>
      <c r="C60" s="1" t="s">
        <v>57</v>
      </c>
      <c r="D60" s="9">
        <f>myjnia56[[#This Row],[po ilu minutach od przyjazdu poprzedniego klienta przyjechał dany klient]]*$F$3+D59</f>
        <v>0.31319444444444444</v>
      </c>
      <c r="E60" s="8">
        <f>$E$2+myjnia56[[#This Row],[ile min po otwarciu]]</f>
        <v>0.56319444444444444</v>
      </c>
      <c r="G60">
        <v>58</v>
      </c>
      <c r="H60">
        <f>HOUR(myjnia56[[#This Row],[godzina]])</f>
        <v>13</v>
      </c>
    </row>
    <row r="61" spans="1:8" x14ac:dyDescent="0.35">
      <c r="A61">
        <v>7</v>
      </c>
      <c r="B61">
        <v>5</v>
      </c>
      <c r="C61" s="1" t="s">
        <v>58</v>
      </c>
      <c r="D61" s="9">
        <f>myjnia56[[#This Row],[po ilu minutach od przyjazdu poprzedniego klienta przyjechał dany klient]]*$F$3+D60</f>
        <v>0.31805555555555554</v>
      </c>
      <c r="E61" s="8">
        <f>$E$2+myjnia56[[#This Row],[ile min po otwarciu]]</f>
        <v>0.56805555555555554</v>
      </c>
      <c r="G61">
        <v>59</v>
      </c>
      <c r="H61">
        <f>HOUR(myjnia56[[#This Row],[godzina]])</f>
        <v>13</v>
      </c>
    </row>
    <row r="62" spans="1:8" x14ac:dyDescent="0.35">
      <c r="A62">
        <v>6</v>
      </c>
      <c r="B62">
        <v>1</v>
      </c>
      <c r="C62" s="1" t="s">
        <v>59</v>
      </c>
      <c r="D62" s="9">
        <f>myjnia56[[#This Row],[po ilu minutach od przyjazdu poprzedniego klienta przyjechał dany klient]]*$F$3+D61</f>
        <v>0.32222222222222219</v>
      </c>
      <c r="E62" s="8">
        <f>$E$2+myjnia56[[#This Row],[ile min po otwarciu]]</f>
        <v>0.57222222222222219</v>
      </c>
      <c r="G62">
        <v>60</v>
      </c>
      <c r="H62">
        <f>HOUR(myjnia56[[#This Row],[godzina]])</f>
        <v>13</v>
      </c>
    </row>
    <row r="63" spans="1:8" x14ac:dyDescent="0.35">
      <c r="A63">
        <v>3</v>
      </c>
      <c r="B63">
        <v>12</v>
      </c>
      <c r="C63" s="1" t="s">
        <v>60</v>
      </c>
      <c r="D63" s="9">
        <f>myjnia56[[#This Row],[po ilu minutach od przyjazdu poprzedniego klienta przyjechał dany klient]]*$F$3+D62</f>
        <v>0.32430555555555551</v>
      </c>
      <c r="E63" s="8">
        <f>$E$2+myjnia56[[#This Row],[ile min po otwarciu]]</f>
        <v>0.57430555555555551</v>
      </c>
      <c r="G63">
        <v>61</v>
      </c>
      <c r="H63">
        <f>HOUR(myjnia56[[#This Row],[godzina]])</f>
        <v>13</v>
      </c>
    </row>
    <row r="64" spans="1:8" x14ac:dyDescent="0.35">
      <c r="A64">
        <v>15</v>
      </c>
      <c r="B64">
        <v>14</v>
      </c>
      <c r="C64" s="1" t="s">
        <v>61</v>
      </c>
      <c r="D64" s="9">
        <f>myjnia56[[#This Row],[po ilu minutach od przyjazdu poprzedniego klienta przyjechał dany klient]]*$F$3+D63</f>
        <v>0.3347222222222222</v>
      </c>
      <c r="E64" s="8">
        <f>$E$2+myjnia56[[#This Row],[ile min po otwarciu]]</f>
        <v>0.58472222222222214</v>
      </c>
      <c r="G64">
        <v>62</v>
      </c>
      <c r="H64">
        <f>HOUR(myjnia56[[#This Row],[godzina]])</f>
        <v>14</v>
      </c>
    </row>
    <row r="65" spans="1:8" x14ac:dyDescent="0.35">
      <c r="A65">
        <v>3</v>
      </c>
      <c r="B65">
        <v>9</v>
      </c>
      <c r="C65" s="1" t="s">
        <v>62</v>
      </c>
      <c r="D65" s="9">
        <f>myjnia56[[#This Row],[po ilu minutach od przyjazdu poprzedniego klienta przyjechał dany klient]]*$F$3+D64</f>
        <v>0.33680555555555552</v>
      </c>
      <c r="E65" s="8">
        <f>$E$2+myjnia56[[#This Row],[ile min po otwarciu]]</f>
        <v>0.58680555555555558</v>
      </c>
      <c r="G65">
        <v>63</v>
      </c>
      <c r="H65">
        <f>HOUR(myjnia56[[#This Row],[godzina]])</f>
        <v>14</v>
      </c>
    </row>
    <row r="66" spans="1:8" x14ac:dyDescent="0.35">
      <c r="A66">
        <v>8</v>
      </c>
      <c r="B66">
        <v>11</v>
      </c>
      <c r="C66" s="1" t="s">
        <v>63</v>
      </c>
      <c r="D66" s="9">
        <f>myjnia56[[#This Row],[po ilu minutach od przyjazdu poprzedniego klienta przyjechał dany klient]]*$F$3+D65</f>
        <v>0.34236111111111106</v>
      </c>
      <c r="E66" s="8">
        <f>$E$2+myjnia56[[#This Row],[ile min po otwarciu]]</f>
        <v>0.59236111111111112</v>
      </c>
      <c r="G66">
        <v>64</v>
      </c>
      <c r="H66">
        <f>HOUR(myjnia56[[#This Row],[godzina]])</f>
        <v>14</v>
      </c>
    </row>
    <row r="67" spans="1:8" x14ac:dyDescent="0.35">
      <c r="A67">
        <v>5</v>
      </c>
      <c r="B67">
        <v>15</v>
      </c>
      <c r="C67" s="1" t="s">
        <v>64</v>
      </c>
      <c r="D67" s="9">
        <f>myjnia56[[#This Row],[po ilu minutach od przyjazdu poprzedniego klienta przyjechał dany klient]]*$F$3+D66</f>
        <v>0.34583333333333327</v>
      </c>
      <c r="E67" s="8">
        <f>$E$2+myjnia56[[#This Row],[ile min po otwarciu]]</f>
        <v>0.59583333333333321</v>
      </c>
      <c r="G67">
        <v>65</v>
      </c>
      <c r="H67">
        <f>HOUR(myjnia56[[#This Row],[godzina]])</f>
        <v>14</v>
      </c>
    </row>
    <row r="68" spans="1:8" x14ac:dyDescent="0.35">
      <c r="A68">
        <v>2</v>
      </c>
      <c r="B68">
        <v>4</v>
      </c>
      <c r="C68" s="1" t="s">
        <v>65</v>
      </c>
      <c r="D68" s="9">
        <f>myjnia56[[#This Row],[po ilu minutach od przyjazdu poprzedniego klienta przyjechał dany klient]]*$F$3+D67</f>
        <v>0.34722222222222215</v>
      </c>
      <c r="E68" s="8">
        <f>$E$2+myjnia56[[#This Row],[ile min po otwarciu]]</f>
        <v>0.5972222222222221</v>
      </c>
      <c r="G68">
        <v>66</v>
      </c>
      <c r="H68">
        <f>HOUR(myjnia56[[#This Row],[godzina]])</f>
        <v>14</v>
      </c>
    </row>
    <row r="69" spans="1:8" x14ac:dyDescent="0.35">
      <c r="A69">
        <v>14</v>
      </c>
      <c r="B69">
        <v>9</v>
      </c>
      <c r="C69" s="1" t="s">
        <v>66</v>
      </c>
      <c r="D69" s="9">
        <f>myjnia56[[#This Row],[po ilu minutach od przyjazdu poprzedniego klienta przyjechał dany klient]]*$F$3+D68</f>
        <v>0.3569444444444444</v>
      </c>
      <c r="E69" s="8">
        <f>$E$2+myjnia56[[#This Row],[ile min po otwarciu]]</f>
        <v>0.6069444444444444</v>
      </c>
      <c r="G69">
        <v>67</v>
      </c>
      <c r="H69">
        <f>HOUR(myjnia56[[#This Row],[godzina]])</f>
        <v>14</v>
      </c>
    </row>
    <row r="70" spans="1:8" x14ac:dyDescent="0.35">
      <c r="A70">
        <v>7</v>
      </c>
      <c r="B70">
        <v>7</v>
      </c>
      <c r="C70" s="1" t="s">
        <v>67</v>
      </c>
      <c r="D70" s="9">
        <f>myjnia56[[#This Row],[po ilu minutach od przyjazdu poprzedniego klienta przyjechał dany klient]]*$F$3+D69</f>
        <v>0.36180555555555549</v>
      </c>
      <c r="E70" s="8">
        <f>$E$2+myjnia56[[#This Row],[ile min po otwarciu]]</f>
        <v>0.61180555555555549</v>
      </c>
      <c r="G70">
        <v>68</v>
      </c>
      <c r="H70">
        <f>HOUR(myjnia56[[#This Row],[godzina]])</f>
        <v>14</v>
      </c>
    </row>
    <row r="71" spans="1:8" x14ac:dyDescent="0.35">
      <c r="A71">
        <v>14</v>
      </c>
      <c r="B71">
        <v>6</v>
      </c>
      <c r="C71" s="1" t="s">
        <v>68</v>
      </c>
      <c r="D71" s="9">
        <f>myjnia56[[#This Row],[po ilu minutach od przyjazdu poprzedniego klienta przyjechał dany klient]]*$F$3+D70</f>
        <v>0.37152777777777773</v>
      </c>
      <c r="E71" s="8">
        <f>$E$2+myjnia56[[#This Row],[ile min po otwarciu]]</f>
        <v>0.62152777777777768</v>
      </c>
      <c r="G71">
        <v>69</v>
      </c>
      <c r="H71">
        <f>HOUR(myjnia56[[#This Row],[godzina]])</f>
        <v>14</v>
      </c>
    </row>
    <row r="72" spans="1:8" x14ac:dyDescent="0.35">
      <c r="A72">
        <v>11</v>
      </c>
      <c r="B72">
        <v>12</v>
      </c>
      <c r="C72" s="1" t="s">
        <v>69</v>
      </c>
      <c r="D72" s="9">
        <f>myjnia56[[#This Row],[po ilu minutach od przyjazdu poprzedniego klienta przyjechał dany klient]]*$F$3+D71</f>
        <v>0.37916666666666665</v>
      </c>
      <c r="E72" s="8">
        <f>$E$2+myjnia56[[#This Row],[ile min po otwarciu]]</f>
        <v>0.62916666666666665</v>
      </c>
      <c r="G72">
        <v>70</v>
      </c>
      <c r="H72">
        <f>HOUR(myjnia56[[#This Row],[godzina]])</f>
        <v>15</v>
      </c>
    </row>
    <row r="73" spans="1:8" x14ac:dyDescent="0.35">
      <c r="A73">
        <v>2</v>
      </c>
      <c r="B73">
        <v>4</v>
      </c>
      <c r="C73" s="1" t="s">
        <v>70</v>
      </c>
      <c r="D73" s="9">
        <f>myjnia56[[#This Row],[po ilu minutach od przyjazdu poprzedniego klienta przyjechał dany klient]]*$F$3+D72</f>
        <v>0.38055555555555554</v>
      </c>
      <c r="E73" s="8">
        <f>$E$2+myjnia56[[#This Row],[ile min po otwarciu]]</f>
        <v>0.63055555555555554</v>
      </c>
      <c r="G73">
        <v>71</v>
      </c>
      <c r="H73">
        <f>HOUR(myjnia56[[#This Row],[godzina]])</f>
        <v>15</v>
      </c>
    </row>
    <row r="74" spans="1:8" x14ac:dyDescent="0.35">
      <c r="A74">
        <v>11</v>
      </c>
      <c r="B74">
        <v>15</v>
      </c>
      <c r="C74" s="1" t="s">
        <v>71</v>
      </c>
      <c r="D74" s="9">
        <f>myjnia56[[#This Row],[po ilu minutach od przyjazdu poprzedniego klienta przyjechał dany klient]]*$F$3+D73</f>
        <v>0.3881944444444444</v>
      </c>
      <c r="E74" s="8">
        <f>$E$2+myjnia56[[#This Row],[ile min po otwarciu]]</f>
        <v>0.6381944444444444</v>
      </c>
      <c r="G74">
        <v>72</v>
      </c>
      <c r="H74">
        <f>HOUR(myjnia56[[#This Row],[godzina]])</f>
        <v>15</v>
      </c>
    </row>
    <row r="75" spans="1:8" x14ac:dyDescent="0.35">
      <c r="A75">
        <v>4</v>
      </c>
      <c r="B75">
        <v>3</v>
      </c>
      <c r="C75" s="1" t="s">
        <v>72</v>
      </c>
      <c r="D75" s="9">
        <f>myjnia56[[#This Row],[po ilu minutach od przyjazdu poprzedniego klienta przyjechał dany klient]]*$F$3+D74</f>
        <v>0.39097222222222217</v>
      </c>
      <c r="E75" s="8">
        <f>$E$2+myjnia56[[#This Row],[ile min po otwarciu]]</f>
        <v>0.64097222222222217</v>
      </c>
      <c r="G75">
        <v>73</v>
      </c>
      <c r="H75">
        <f>HOUR(myjnia56[[#This Row],[godzina]])</f>
        <v>15</v>
      </c>
    </row>
    <row r="76" spans="1:8" x14ac:dyDescent="0.35">
      <c r="A76">
        <v>3</v>
      </c>
      <c r="B76">
        <v>12</v>
      </c>
      <c r="C76" s="1" t="s">
        <v>73</v>
      </c>
      <c r="D76" s="9">
        <f>myjnia56[[#This Row],[po ilu minutach od przyjazdu poprzedniego klienta przyjechał dany klient]]*$F$3+D75</f>
        <v>0.39305555555555549</v>
      </c>
      <c r="E76" s="8">
        <f>$E$2+myjnia56[[#This Row],[ile min po otwarciu]]</f>
        <v>0.64305555555555549</v>
      </c>
      <c r="G76">
        <v>74</v>
      </c>
      <c r="H76">
        <f>HOUR(myjnia56[[#This Row],[godzina]])</f>
        <v>15</v>
      </c>
    </row>
    <row r="77" spans="1:8" x14ac:dyDescent="0.35">
      <c r="A77">
        <v>2</v>
      </c>
      <c r="B77">
        <v>7</v>
      </c>
      <c r="C77" s="1" t="s">
        <v>74</v>
      </c>
      <c r="D77" s="9">
        <f>myjnia56[[#This Row],[po ilu minutach od przyjazdu poprzedniego klienta przyjechał dany klient]]*$F$3+D76</f>
        <v>0.39444444444444438</v>
      </c>
      <c r="E77" s="8">
        <f>$E$2+myjnia56[[#This Row],[ile min po otwarciu]]</f>
        <v>0.64444444444444438</v>
      </c>
      <c r="G77">
        <v>75</v>
      </c>
      <c r="H77">
        <f>HOUR(myjnia56[[#This Row],[godzina]])</f>
        <v>15</v>
      </c>
    </row>
    <row r="78" spans="1:8" x14ac:dyDescent="0.35">
      <c r="A78">
        <v>13</v>
      </c>
      <c r="B78">
        <v>7</v>
      </c>
      <c r="C78" s="1" t="s">
        <v>75</v>
      </c>
      <c r="D78" s="9">
        <f>myjnia56[[#This Row],[po ilu minutach od przyjazdu poprzedniego klienta przyjechał dany klient]]*$F$3+D77</f>
        <v>0.40347222222222218</v>
      </c>
      <c r="E78" s="8">
        <f>$E$2+myjnia56[[#This Row],[ile min po otwarciu]]</f>
        <v>0.65347222222222223</v>
      </c>
      <c r="G78">
        <v>76</v>
      </c>
      <c r="H78">
        <f>HOUR(myjnia56[[#This Row],[godzina]])</f>
        <v>15</v>
      </c>
    </row>
    <row r="79" spans="1:8" x14ac:dyDescent="0.35">
      <c r="A79">
        <v>3</v>
      </c>
      <c r="B79">
        <v>12</v>
      </c>
      <c r="C79" s="1" t="s">
        <v>76</v>
      </c>
      <c r="D79" s="9">
        <f>myjnia56[[#This Row],[po ilu minutach od przyjazdu poprzedniego klienta przyjechał dany klient]]*$F$3+D78</f>
        <v>0.4055555555555555</v>
      </c>
      <c r="E79" s="8">
        <f>$E$2+myjnia56[[#This Row],[ile min po otwarciu]]</f>
        <v>0.65555555555555545</v>
      </c>
      <c r="G79">
        <v>77</v>
      </c>
      <c r="H79">
        <f>HOUR(myjnia56[[#This Row],[godzina]])</f>
        <v>15</v>
      </c>
    </row>
    <row r="80" spans="1:8" x14ac:dyDescent="0.35">
      <c r="A80">
        <v>9</v>
      </c>
      <c r="B80">
        <v>9</v>
      </c>
      <c r="C80" s="1" t="s">
        <v>77</v>
      </c>
      <c r="D80" s="9">
        <f>myjnia56[[#This Row],[po ilu minutach od przyjazdu poprzedniego klienta przyjechał dany klient]]*$F$3+D79</f>
        <v>0.41180555555555548</v>
      </c>
      <c r="E80" s="8">
        <f>$E$2+myjnia56[[#This Row],[ile min po otwarciu]]</f>
        <v>0.66180555555555554</v>
      </c>
      <c r="G80">
        <v>78</v>
      </c>
      <c r="H80">
        <f>HOUR(myjnia56[[#This Row],[godzina]])</f>
        <v>15</v>
      </c>
    </row>
    <row r="81" spans="1:8" x14ac:dyDescent="0.35">
      <c r="A81">
        <v>13</v>
      </c>
      <c r="B81">
        <v>3</v>
      </c>
      <c r="C81" s="1" t="s">
        <v>78</v>
      </c>
      <c r="D81" s="9">
        <f>myjnia56[[#This Row],[po ilu minutach od przyjazdu poprzedniego klienta przyjechał dany klient]]*$F$3+D80</f>
        <v>0.42083333333333328</v>
      </c>
      <c r="E81" s="8">
        <f>$E$2+myjnia56[[#This Row],[ile min po otwarciu]]</f>
        <v>0.67083333333333328</v>
      </c>
      <c r="G81">
        <v>79</v>
      </c>
      <c r="H81">
        <f>HOUR(myjnia56[[#This Row],[godzina]])</f>
        <v>16</v>
      </c>
    </row>
    <row r="82" spans="1:8" x14ac:dyDescent="0.35">
      <c r="A82">
        <v>7</v>
      </c>
      <c r="B82">
        <v>2</v>
      </c>
      <c r="C82" s="1" t="s">
        <v>79</v>
      </c>
      <c r="D82" s="9">
        <f>myjnia56[[#This Row],[po ilu minutach od przyjazdu poprzedniego klienta przyjechał dany klient]]*$F$3+D81</f>
        <v>0.42569444444444438</v>
      </c>
      <c r="E82" s="8">
        <f>$E$2+myjnia56[[#This Row],[ile min po otwarciu]]</f>
        <v>0.67569444444444438</v>
      </c>
      <c r="G82">
        <v>80</v>
      </c>
      <c r="H82">
        <f>HOUR(myjnia56[[#This Row],[godzina]])</f>
        <v>16</v>
      </c>
    </row>
    <row r="83" spans="1:8" x14ac:dyDescent="0.35">
      <c r="A83">
        <v>13</v>
      </c>
      <c r="B83">
        <v>4</v>
      </c>
      <c r="C83" s="1" t="s">
        <v>80</v>
      </c>
      <c r="D83" s="9">
        <f>myjnia56[[#This Row],[po ilu minutach od przyjazdu poprzedniego klienta przyjechał dany klient]]*$F$3+D82</f>
        <v>0.43472222222222218</v>
      </c>
      <c r="E83" s="8">
        <f>$E$2+myjnia56[[#This Row],[ile min po otwarciu]]</f>
        <v>0.68472222222222223</v>
      </c>
      <c r="G83">
        <v>81</v>
      </c>
      <c r="H83">
        <f>HOUR(myjnia56[[#This Row],[godzina]])</f>
        <v>16</v>
      </c>
    </row>
    <row r="84" spans="1:8" x14ac:dyDescent="0.35">
      <c r="A84">
        <v>4</v>
      </c>
      <c r="B84">
        <v>12</v>
      </c>
      <c r="C84" s="1" t="s">
        <v>81</v>
      </c>
      <c r="D84" s="9">
        <f>myjnia56[[#This Row],[po ilu minutach od przyjazdu poprzedniego klienta przyjechał dany klient]]*$F$3+D83</f>
        <v>0.43749999999999994</v>
      </c>
      <c r="E84" s="8">
        <f>$E$2+myjnia56[[#This Row],[ile min po otwarciu]]</f>
        <v>0.6875</v>
      </c>
      <c r="G84">
        <v>82</v>
      </c>
      <c r="H84">
        <f>HOUR(myjnia56[[#This Row],[godzina]])</f>
        <v>16</v>
      </c>
    </row>
    <row r="85" spans="1:8" x14ac:dyDescent="0.35">
      <c r="A85">
        <v>7</v>
      </c>
      <c r="B85">
        <v>8</v>
      </c>
      <c r="C85" s="1" t="s">
        <v>82</v>
      </c>
      <c r="D85" s="9">
        <f>myjnia56[[#This Row],[po ilu minutach od przyjazdu poprzedniego klienta przyjechał dany klient]]*$F$3+D84</f>
        <v>0.44236111111111104</v>
      </c>
      <c r="E85" s="8">
        <f>$E$2+myjnia56[[#This Row],[ile min po otwarciu]]</f>
        <v>0.69236111111111098</v>
      </c>
      <c r="G85">
        <v>83</v>
      </c>
      <c r="H85">
        <f>HOUR(myjnia56[[#This Row],[godzina]])</f>
        <v>16</v>
      </c>
    </row>
    <row r="86" spans="1:8" x14ac:dyDescent="0.35">
      <c r="A86">
        <v>3</v>
      </c>
      <c r="B86">
        <v>12</v>
      </c>
      <c r="C86" s="1" t="s">
        <v>83</v>
      </c>
      <c r="D86" s="9">
        <f>myjnia56[[#This Row],[po ilu minutach od przyjazdu poprzedniego klienta przyjechał dany klient]]*$F$3+D85</f>
        <v>0.44444444444444436</v>
      </c>
      <c r="E86" s="8">
        <f>$E$2+myjnia56[[#This Row],[ile min po otwarciu]]</f>
        <v>0.69444444444444442</v>
      </c>
      <c r="G86">
        <v>84</v>
      </c>
      <c r="H86">
        <f>HOUR(myjnia56[[#This Row],[godzina]])</f>
        <v>16</v>
      </c>
    </row>
    <row r="87" spans="1:8" x14ac:dyDescent="0.35">
      <c r="A87">
        <v>4</v>
      </c>
      <c r="B87">
        <v>11</v>
      </c>
      <c r="C87" s="1" t="s">
        <v>84</v>
      </c>
      <c r="D87" s="9">
        <f>myjnia56[[#This Row],[po ilu minutach od przyjazdu poprzedniego klienta przyjechał dany klient]]*$F$3+D86</f>
        <v>0.44722222222222213</v>
      </c>
      <c r="E87" s="8">
        <f>$E$2+myjnia56[[#This Row],[ile min po otwarciu]]</f>
        <v>0.69722222222222219</v>
      </c>
      <c r="G87">
        <v>85</v>
      </c>
      <c r="H87">
        <f>HOUR(myjnia56[[#This Row],[godzina]])</f>
        <v>16</v>
      </c>
    </row>
    <row r="88" spans="1:8" x14ac:dyDescent="0.35">
      <c r="A88">
        <v>7</v>
      </c>
      <c r="B88">
        <v>1</v>
      </c>
      <c r="C88" s="1" t="s">
        <v>85</v>
      </c>
      <c r="D88" s="9">
        <f>myjnia56[[#This Row],[po ilu minutach od przyjazdu poprzedniego klienta przyjechał dany klient]]*$F$3+D87</f>
        <v>0.45208333333333323</v>
      </c>
      <c r="E88" s="8">
        <f>$E$2+myjnia56[[#This Row],[ile min po otwarciu]]</f>
        <v>0.70208333333333317</v>
      </c>
      <c r="G88">
        <v>86</v>
      </c>
      <c r="H88">
        <f>HOUR(myjnia56[[#This Row],[godzina]])</f>
        <v>16</v>
      </c>
    </row>
    <row r="89" spans="1:8" x14ac:dyDescent="0.35">
      <c r="A89">
        <v>3</v>
      </c>
      <c r="B89">
        <v>9</v>
      </c>
      <c r="C89" s="1" t="s">
        <v>86</v>
      </c>
      <c r="D89" s="9">
        <f>myjnia56[[#This Row],[po ilu minutach od przyjazdu poprzedniego klienta przyjechał dany klient]]*$F$3+D88</f>
        <v>0.45416666666666655</v>
      </c>
      <c r="E89" s="8">
        <f>$E$2+myjnia56[[#This Row],[ile min po otwarciu]]</f>
        <v>0.70416666666666661</v>
      </c>
      <c r="G89">
        <v>87</v>
      </c>
      <c r="H89">
        <f>HOUR(myjnia56[[#This Row],[godzina]])</f>
        <v>16</v>
      </c>
    </row>
    <row r="90" spans="1:8" x14ac:dyDescent="0.35">
      <c r="A90">
        <v>1</v>
      </c>
      <c r="B90">
        <v>4</v>
      </c>
      <c r="C90" s="1" t="s">
        <v>87</v>
      </c>
      <c r="D90" s="9">
        <f>myjnia56[[#This Row],[po ilu minutach od przyjazdu poprzedniego klienta przyjechał dany klient]]*$F$3+D89</f>
        <v>0.45486111111111099</v>
      </c>
      <c r="E90" s="8">
        <f>$E$2+myjnia56[[#This Row],[ile min po otwarciu]]</f>
        <v>0.70486111111111094</v>
      </c>
      <c r="G90">
        <v>88</v>
      </c>
      <c r="H90">
        <f>HOUR(myjnia56[[#This Row],[godzina]])</f>
        <v>16</v>
      </c>
    </row>
    <row r="91" spans="1:8" x14ac:dyDescent="0.35">
      <c r="A91">
        <v>14</v>
      </c>
      <c r="B91">
        <v>3</v>
      </c>
      <c r="C91" s="1" t="s">
        <v>88</v>
      </c>
      <c r="D91" s="9">
        <f>myjnia56[[#This Row],[po ilu minutach od przyjazdu poprzedniego klienta przyjechał dany klient]]*$F$3+D90</f>
        <v>0.46458333333333324</v>
      </c>
      <c r="E91" s="8">
        <f>$E$2+myjnia56[[#This Row],[ile min po otwarciu]]</f>
        <v>0.71458333333333324</v>
      </c>
      <c r="G91">
        <v>89</v>
      </c>
      <c r="H91">
        <f>HOUR(myjnia56[[#This Row],[godzina]])</f>
        <v>17</v>
      </c>
    </row>
    <row r="92" spans="1:8" x14ac:dyDescent="0.35">
      <c r="A92">
        <v>5</v>
      </c>
      <c r="B92">
        <v>12</v>
      </c>
      <c r="C92" s="1" t="s">
        <v>89</v>
      </c>
      <c r="D92" s="9">
        <f>myjnia56[[#This Row],[po ilu minutach od przyjazdu poprzedniego klienta przyjechał dany klient]]*$F$3+D91</f>
        <v>0.46805555555555545</v>
      </c>
      <c r="E92" s="8">
        <f>$E$2+myjnia56[[#This Row],[ile min po otwarciu]]</f>
        <v>0.71805555555555545</v>
      </c>
      <c r="G92">
        <v>90</v>
      </c>
      <c r="H92">
        <f>HOUR(myjnia56[[#This Row],[godzina]])</f>
        <v>17</v>
      </c>
    </row>
    <row r="93" spans="1:8" x14ac:dyDescent="0.35">
      <c r="A93">
        <v>4</v>
      </c>
      <c r="B93">
        <v>9</v>
      </c>
      <c r="C93" s="1" t="s">
        <v>90</v>
      </c>
      <c r="D93" s="9">
        <f>myjnia56[[#This Row],[po ilu minutach od przyjazdu poprzedniego klienta przyjechał dany klient]]*$F$3+D92</f>
        <v>0.47083333333333321</v>
      </c>
      <c r="E93" s="8">
        <f>$E$2+myjnia56[[#This Row],[ile min po otwarciu]]</f>
        <v>0.72083333333333321</v>
      </c>
      <c r="G93">
        <v>91</v>
      </c>
      <c r="H93">
        <f>HOUR(myjnia56[[#This Row],[godzina]])</f>
        <v>17</v>
      </c>
    </row>
    <row r="94" spans="1:8" x14ac:dyDescent="0.35">
      <c r="A94">
        <v>5</v>
      </c>
      <c r="B94">
        <v>4</v>
      </c>
      <c r="C94" s="1" t="s">
        <v>91</v>
      </c>
      <c r="D94" s="9">
        <f>myjnia56[[#This Row],[po ilu minutach od przyjazdu poprzedniego klienta przyjechał dany klient]]*$F$3+D93</f>
        <v>0.47430555555555542</v>
      </c>
      <c r="E94" s="8">
        <f>$E$2+myjnia56[[#This Row],[ile min po otwarciu]]</f>
        <v>0.72430555555555542</v>
      </c>
      <c r="G94">
        <v>92</v>
      </c>
      <c r="H94">
        <f>HOUR(myjnia56[[#This Row],[godzina]])</f>
        <v>17</v>
      </c>
    </row>
    <row r="95" spans="1:8" x14ac:dyDescent="0.35">
      <c r="A95">
        <v>6</v>
      </c>
      <c r="B95">
        <v>8</v>
      </c>
      <c r="C95" s="1" t="s">
        <v>92</v>
      </c>
      <c r="D95" s="9">
        <f>myjnia56[[#This Row],[po ilu minutach od przyjazdu poprzedniego klienta przyjechał dany klient]]*$F$3+D94</f>
        <v>0.47847222222222208</v>
      </c>
      <c r="E95" s="8">
        <f>$E$2+myjnia56[[#This Row],[ile min po otwarciu]]</f>
        <v>0.72847222222222208</v>
      </c>
      <c r="G95">
        <v>93</v>
      </c>
      <c r="H95">
        <f>HOUR(myjnia56[[#This Row],[godzina]])</f>
        <v>17</v>
      </c>
    </row>
    <row r="96" spans="1:8" x14ac:dyDescent="0.35">
      <c r="A96">
        <v>8</v>
      </c>
      <c r="B96">
        <v>14</v>
      </c>
      <c r="C96" s="1" t="s">
        <v>93</v>
      </c>
      <c r="D96" s="9">
        <f>myjnia56[[#This Row],[po ilu minutach od przyjazdu poprzedniego klienta przyjechał dany klient]]*$F$3+D95</f>
        <v>0.48402777777777761</v>
      </c>
      <c r="E96" s="8">
        <f>$E$2+myjnia56[[#This Row],[ile min po otwarciu]]</f>
        <v>0.73402777777777761</v>
      </c>
      <c r="G96">
        <v>94</v>
      </c>
      <c r="H96">
        <f>HOUR(myjnia56[[#This Row],[godzina]])</f>
        <v>17</v>
      </c>
    </row>
    <row r="97" spans="1:8" x14ac:dyDescent="0.35">
      <c r="A97">
        <v>15</v>
      </c>
      <c r="B97">
        <v>11</v>
      </c>
      <c r="C97" s="1" t="s">
        <v>94</v>
      </c>
      <c r="D97" s="9">
        <f>myjnia56[[#This Row],[po ilu minutach od przyjazdu poprzedniego klienta przyjechał dany klient]]*$F$3+D96</f>
        <v>0.4944444444444443</v>
      </c>
      <c r="E97" s="8">
        <f>$E$2+myjnia56[[#This Row],[ile min po otwarciu]]</f>
        <v>0.74444444444444424</v>
      </c>
      <c r="G97">
        <v>95</v>
      </c>
      <c r="H97">
        <f>HOUR(myjnia56[[#This Row],[godzina]])</f>
        <v>17</v>
      </c>
    </row>
    <row r="98" spans="1:8" x14ac:dyDescent="0.35">
      <c r="A98">
        <v>1</v>
      </c>
      <c r="B98">
        <v>1</v>
      </c>
      <c r="C98" s="1" t="s">
        <v>95</v>
      </c>
      <c r="D98" s="9">
        <f>myjnia56[[#This Row],[po ilu minutach od przyjazdu poprzedniego klienta przyjechał dany klient]]*$F$3+D97</f>
        <v>0.49513888888888874</v>
      </c>
      <c r="E98" s="8">
        <f>$E$2+myjnia56[[#This Row],[ile min po otwarciu]]</f>
        <v>0.7451388888888888</v>
      </c>
      <c r="G98">
        <v>96</v>
      </c>
      <c r="H98">
        <f>HOUR(myjnia56[[#This Row],[godzina]])</f>
        <v>17</v>
      </c>
    </row>
    <row r="99" spans="1:8" x14ac:dyDescent="0.35">
      <c r="A99">
        <v>14</v>
      </c>
      <c r="B99">
        <v>15</v>
      </c>
      <c r="C99" s="1" t="s">
        <v>96</v>
      </c>
      <c r="D99" s="9">
        <f>myjnia56[[#This Row],[po ilu minutach od przyjazdu poprzedniego klienta przyjechał dany klient]]*$F$3+D98</f>
        <v>0.50486111111111098</v>
      </c>
      <c r="E99" s="8">
        <f>$E$2+myjnia56[[#This Row],[ile min po otwarciu]]</f>
        <v>0.75486111111111098</v>
      </c>
      <c r="G99">
        <v>97</v>
      </c>
      <c r="H99">
        <f>HOUR(myjnia56[[#This Row],[godzina]])</f>
        <v>18</v>
      </c>
    </row>
    <row r="100" spans="1:8" x14ac:dyDescent="0.35">
      <c r="A100">
        <v>6</v>
      </c>
      <c r="B100">
        <v>7</v>
      </c>
      <c r="C100" s="1" t="s">
        <v>97</v>
      </c>
      <c r="D100" s="9">
        <f>myjnia56[[#This Row],[po ilu minutach od przyjazdu poprzedniego klienta przyjechał dany klient]]*$F$3+D99</f>
        <v>0.50902777777777763</v>
      </c>
      <c r="E100" s="8">
        <f>$E$2+myjnia56[[#This Row],[ile min po otwarciu]]</f>
        <v>0.75902777777777763</v>
      </c>
      <c r="G100">
        <v>98</v>
      </c>
      <c r="H100">
        <f>HOUR(myjnia56[[#This Row],[godzina]])</f>
        <v>18</v>
      </c>
    </row>
    <row r="101" spans="1:8" x14ac:dyDescent="0.35">
      <c r="A101">
        <v>7</v>
      </c>
      <c r="B101">
        <v>11</v>
      </c>
      <c r="C101" s="1" t="s">
        <v>98</v>
      </c>
      <c r="D101" s="9">
        <f>myjnia56[[#This Row],[po ilu minutach od przyjazdu poprzedniego klienta przyjechał dany klient]]*$F$3+D100</f>
        <v>0.51388888888888873</v>
      </c>
      <c r="E101" s="8">
        <f>$E$2+myjnia56[[#This Row],[ile min po otwarciu]]</f>
        <v>0.76388888888888873</v>
      </c>
      <c r="G101">
        <v>99</v>
      </c>
      <c r="H101">
        <f>HOUR(myjnia56[[#This Row],[godzina]])</f>
        <v>18</v>
      </c>
    </row>
    <row r="102" spans="1:8" x14ac:dyDescent="0.35">
      <c r="A102">
        <v>10</v>
      </c>
      <c r="B102">
        <v>11</v>
      </c>
      <c r="C102" s="1" t="s">
        <v>99</v>
      </c>
      <c r="D102" s="9">
        <f>myjnia56[[#This Row],[po ilu minutach od przyjazdu poprzedniego klienta przyjechał dany klient]]*$F$3+D101</f>
        <v>0.52083333333333315</v>
      </c>
      <c r="E102" s="8">
        <f>$E$2+myjnia56[[#This Row],[ile min po otwarciu]]</f>
        <v>0.77083333333333315</v>
      </c>
      <c r="G102">
        <v>100</v>
      </c>
      <c r="H102">
        <f>HOUR(myjnia56[[#This Row],[godzina]])</f>
        <v>18</v>
      </c>
    </row>
    <row r="103" spans="1:8" x14ac:dyDescent="0.35">
      <c r="A103">
        <v>5</v>
      </c>
      <c r="B103">
        <v>6</v>
      </c>
      <c r="C103" s="1" t="s">
        <v>100</v>
      </c>
      <c r="D103" s="9">
        <f>myjnia56[[#This Row],[po ilu minutach od przyjazdu poprzedniego klienta przyjechał dany klient]]*$F$3+D102</f>
        <v>0.52430555555555536</v>
      </c>
      <c r="E103" s="8">
        <f>$E$2+myjnia56[[#This Row],[ile min po otwarciu]]</f>
        <v>0.77430555555555536</v>
      </c>
      <c r="G103">
        <v>101</v>
      </c>
      <c r="H103">
        <f>HOUR(myjnia56[[#This Row],[godzina]])</f>
        <v>18</v>
      </c>
    </row>
    <row r="104" spans="1:8" x14ac:dyDescent="0.35">
      <c r="A104">
        <v>13</v>
      </c>
      <c r="B104">
        <v>7</v>
      </c>
      <c r="C104" s="1" t="s">
        <v>101</v>
      </c>
      <c r="D104" s="9">
        <f>myjnia56[[#This Row],[po ilu minutach od przyjazdu poprzedniego klienta przyjechał dany klient]]*$F$3+D103</f>
        <v>0.5333333333333331</v>
      </c>
      <c r="E104" s="8">
        <f>$E$2+myjnia56[[#This Row],[ile min po otwarciu]]</f>
        <v>0.7833333333333331</v>
      </c>
      <c r="G104">
        <v>102</v>
      </c>
      <c r="H104">
        <f>HOUR(myjnia56[[#This Row],[godzina]])</f>
        <v>18</v>
      </c>
    </row>
    <row r="105" spans="1:8" x14ac:dyDescent="0.35">
      <c r="A105">
        <v>2</v>
      </c>
      <c r="B105">
        <v>9</v>
      </c>
      <c r="C105" s="1" t="s">
        <v>102</v>
      </c>
      <c r="D105" s="9">
        <f>myjnia56[[#This Row],[po ilu minutach od przyjazdu poprzedniego klienta przyjechał dany klient]]*$F$3+D104</f>
        <v>0.53472222222222199</v>
      </c>
      <c r="E105" s="8">
        <f>$E$2+myjnia56[[#This Row],[ile min po otwarciu]]</f>
        <v>0.78472222222222199</v>
      </c>
      <c r="G105">
        <v>103</v>
      </c>
      <c r="H105">
        <f>HOUR(myjnia56[[#This Row],[godzina]])</f>
        <v>18</v>
      </c>
    </row>
    <row r="106" spans="1:8" x14ac:dyDescent="0.35">
      <c r="A106">
        <v>9</v>
      </c>
      <c r="B106">
        <v>11</v>
      </c>
      <c r="C106" s="1" t="s">
        <v>103</v>
      </c>
      <c r="D106" s="9">
        <f>myjnia56[[#This Row],[po ilu minutach od przyjazdu poprzedniego klienta przyjechał dany klient]]*$F$3+D105</f>
        <v>0.54097222222222197</v>
      </c>
      <c r="E106" s="8">
        <f>$E$2+myjnia56[[#This Row],[ile min po otwarciu]]</f>
        <v>0.79097222222222197</v>
      </c>
      <c r="G106">
        <v>104</v>
      </c>
      <c r="H106">
        <f>HOUR(myjnia56[[#This Row],[godzina]])</f>
        <v>18</v>
      </c>
    </row>
    <row r="107" spans="1:8" x14ac:dyDescent="0.35">
      <c r="A107">
        <v>8</v>
      </c>
      <c r="B107">
        <v>3</v>
      </c>
      <c r="C107" s="1" t="s">
        <v>104</v>
      </c>
      <c r="D107" s="9">
        <f>myjnia56[[#This Row],[po ilu minutach od przyjazdu poprzedniego klienta przyjechał dany klient]]*$F$3+D106</f>
        <v>0.5465277777777775</v>
      </c>
      <c r="E107" s="8">
        <f>$E$2+myjnia56[[#This Row],[ile min po otwarciu]]</f>
        <v>0.7965277777777775</v>
      </c>
      <c r="G107">
        <v>105</v>
      </c>
      <c r="H107">
        <f>HOUR(myjnia56[[#This Row],[godzina]])</f>
        <v>19</v>
      </c>
    </row>
    <row r="108" spans="1:8" x14ac:dyDescent="0.35">
      <c r="A108">
        <v>1</v>
      </c>
      <c r="B108">
        <v>6</v>
      </c>
      <c r="C108" s="1" t="s">
        <v>105</v>
      </c>
      <c r="D108" s="9">
        <f>myjnia56[[#This Row],[po ilu minutach od przyjazdu poprzedniego klienta przyjechał dany klient]]*$F$3+D107</f>
        <v>0.54722222222222194</v>
      </c>
      <c r="E108" s="8">
        <f>$E$2+myjnia56[[#This Row],[ile min po otwarciu]]</f>
        <v>0.79722222222222194</v>
      </c>
      <c r="G108">
        <v>106</v>
      </c>
      <c r="H108">
        <f>HOUR(myjnia56[[#This Row],[godzina]])</f>
        <v>19</v>
      </c>
    </row>
    <row r="109" spans="1:8" x14ac:dyDescent="0.35">
      <c r="A109">
        <v>10</v>
      </c>
      <c r="B109">
        <v>9</v>
      </c>
      <c r="C109" s="1" t="s">
        <v>106</v>
      </c>
      <c r="D109" s="9">
        <f>myjnia56[[#This Row],[po ilu minutach od przyjazdu poprzedniego klienta przyjechał dany klient]]*$F$3+D108</f>
        <v>0.55416666666666636</v>
      </c>
      <c r="E109" s="8">
        <f>$E$2+myjnia56[[#This Row],[ile min po otwarciu]]</f>
        <v>0.80416666666666636</v>
      </c>
      <c r="G109">
        <v>107</v>
      </c>
      <c r="H109">
        <f>HOUR(myjnia56[[#This Row],[godzina]])</f>
        <v>19</v>
      </c>
    </row>
    <row r="110" spans="1:8" x14ac:dyDescent="0.35">
      <c r="A110">
        <v>2</v>
      </c>
      <c r="B110">
        <v>11</v>
      </c>
      <c r="C110" s="1" t="s">
        <v>107</v>
      </c>
      <c r="D110" s="9">
        <f>myjnia56[[#This Row],[po ilu minutach od przyjazdu poprzedniego klienta przyjechał dany klient]]*$F$3+D109</f>
        <v>0.55555555555555525</v>
      </c>
      <c r="E110" s="8">
        <f>$E$2+myjnia56[[#This Row],[ile min po otwarciu]]</f>
        <v>0.80555555555555525</v>
      </c>
      <c r="G110">
        <v>108</v>
      </c>
      <c r="H110">
        <f>HOUR(myjnia56[[#This Row],[godzina]])</f>
        <v>19</v>
      </c>
    </row>
    <row r="111" spans="1:8" x14ac:dyDescent="0.35">
      <c r="A111">
        <v>6</v>
      </c>
      <c r="B111">
        <v>12</v>
      </c>
      <c r="C111" s="1" t="s">
        <v>108</v>
      </c>
      <c r="D111" s="9">
        <f>myjnia56[[#This Row],[po ilu minutach od przyjazdu poprzedniego klienta przyjechał dany klient]]*$F$3+D110</f>
        <v>0.5597222222222219</v>
      </c>
      <c r="E111" s="8">
        <f>$E$2+myjnia56[[#This Row],[ile min po otwarciu]]</f>
        <v>0.8097222222222219</v>
      </c>
      <c r="G111">
        <v>109</v>
      </c>
      <c r="H111">
        <f>HOUR(myjnia56[[#This Row],[godzina]])</f>
        <v>19</v>
      </c>
    </row>
    <row r="112" spans="1:8" x14ac:dyDescent="0.35">
      <c r="A112">
        <v>2</v>
      </c>
      <c r="B112">
        <v>14</v>
      </c>
      <c r="C112" s="1" t="s">
        <v>109</v>
      </c>
      <c r="D112" s="9">
        <f>myjnia56[[#This Row],[po ilu minutach od przyjazdu poprzedniego klienta przyjechał dany klient]]*$F$3+D111</f>
        <v>0.56111111111111078</v>
      </c>
      <c r="E112" s="8">
        <f>$E$2+myjnia56[[#This Row],[ile min po otwarciu]]</f>
        <v>0.81111111111111078</v>
      </c>
      <c r="G112">
        <v>110</v>
      </c>
      <c r="H112">
        <f>HOUR(myjnia56[[#This Row],[godzina]])</f>
        <v>19</v>
      </c>
    </row>
    <row r="113" spans="1:8" x14ac:dyDescent="0.35">
      <c r="A113">
        <v>4</v>
      </c>
      <c r="B113">
        <v>2</v>
      </c>
      <c r="C113" s="1" t="s">
        <v>110</v>
      </c>
      <c r="D113" s="9">
        <f>myjnia56[[#This Row],[po ilu minutach od przyjazdu poprzedniego klienta przyjechał dany klient]]*$F$3+D112</f>
        <v>0.56388888888888855</v>
      </c>
      <c r="E113" s="8">
        <f>$E$2+myjnia56[[#This Row],[ile min po otwarciu]]</f>
        <v>0.81388888888888855</v>
      </c>
      <c r="G113">
        <v>111</v>
      </c>
      <c r="H113">
        <f>HOUR(myjnia56[[#This Row],[godzina]])</f>
        <v>19</v>
      </c>
    </row>
    <row r="114" spans="1:8" x14ac:dyDescent="0.35">
      <c r="A114">
        <v>9</v>
      </c>
      <c r="B114">
        <v>8</v>
      </c>
      <c r="C114" s="1" t="s">
        <v>111</v>
      </c>
      <c r="D114" s="9">
        <f>myjnia56[[#This Row],[po ilu minutach od przyjazdu poprzedniego klienta przyjechał dany klient]]*$F$3+D113</f>
        <v>0.57013888888888853</v>
      </c>
      <c r="E114" s="8">
        <f>$E$2+myjnia56[[#This Row],[ile min po otwarciu]]</f>
        <v>0.82013888888888853</v>
      </c>
      <c r="G114">
        <v>112</v>
      </c>
      <c r="H114">
        <f>HOUR(myjnia56[[#This Row],[godzina]])</f>
        <v>19</v>
      </c>
    </row>
    <row r="115" spans="1:8" x14ac:dyDescent="0.35">
      <c r="A115">
        <v>2</v>
      </c>
      <c r="B115">
        <v>4</v>
      </c>
      <c r="C115" s="1" t="s">
        <v>112</v>
      </c>
      <c r="D115" s="9">
        <f>myjnia56[[#This Row],[po ilu minutach od przyjazdu poprzedniego klienta przyjechał dany klient]]*$F$3+D114</f>
        <v>0.57152777777777741</v>
      </c>
      <c r="E115" s="8">
        <f>$E$2+myjnia56[[#This Row],[ile min po otwarciu]]</f>
        <v>0.82152777777777741</v>
      </c>
      <c r="G115">
        <v>113</v>
      </c>
      <c r="H115">
        <f>HOUR(myjnia56[[#This Row],[godzina]])</f>
        <v>19</v>
      </c>
    </row>
    <row r="116" spans="1:8" x14ac:dyDescent="0.35">
      <c r="A116" s="5">
        <v>11</v>
      </c>
      <c r="B116" s="5">
        <v>11</v>
      </c>
      <c r="C116" s="7" t="s">
        <v>113</v>
      </c>
      <c r="D116" s="12">
        <f>myjnia56[[#This Row],[po ilu minutach od przyjazdu poprzedniego klienta przyjechał dany klient]]*$F$3+D115</f>
        <v>0.57916666666666627</v>
      </c>
      <c r="E116" s="13">
        <f>$E$2+myjnia56[[#This Row],[ile min po otwarciu]]</f>
        <v>0.82916666666666627</v>
      </c>
      <c r="F116" s="5"/>
      <c r="G116" s="5">
        <v>114</v>
      </c>
      <c r="H116">
        <f>HOUR(myjnia56[[#This Row],[godzina]])</f>
        <v>19</v>
      </c>
    </row>
    <row r="117" spans="1:8" x14ac:dyDescent="0.35">
      <c r="A117">
        <v>8</v>
      </c>
      <c r="B117">
        <v>1</v>
      </c>
      <c r="C117" s="1" t="s">
        <v>114</v>
      </c>
      <c r="D117" s="9">
        <f>myjnia56[[#This Row],[po ilu minutach od przyjazdu poprzedniego klienta przyjechał dany klient]]*$F$3+D116</f>
        <v>0.58472222222222181</v>
      </c>
      <c r="E117" s="8">
        <f>$E$2+myjnia56[[#This Row],[ile min po otwarciu]]</f>
        <v>0.83472222222222181</v>
      </c>
      <c r="G117" s="11">
        <v>115</v>
      </c>
      <c r="H117">
        <f>HOUR(myjnia56[[#This Row],[godzina]])</f>
        <v>20</v>
      </c>
    </row>
    <row r="118" spans="1:8" x14ac:dyDescent="0.35">
      <c r="A118">
        <v>13</v>
      </c>
      <c r="B118">
        <v>9</v>
      </c>
      <c r="C118" s="1" t="s">
        <v>115</v>
      </c>
      <c r="D118" s="9">
        <f>myjnia56[[#This Row],[po ilu minutach od przyjazdu poprzedniego klienta przyjechał dany klient]]*$F$3+D117</f>
        <v>0.59374999999999956</v>
      </c>
      <c r="E118" s="8">
        <f>$E$2+myjnia56[[#This Row],[ile min po otwarciu]]</f>
        <v>0.84374999999999956</v>
      </c>
      <c r="G118">
        <v>116</v>
      </c>
      <c r="H118">
        <f>HOUR(myjnia56[[#This Row],[godzina]])</f>
        <v>20</v>
      </c>
    </row>
    <row r="119" spans="1:8" x14ac:dyDescent="0.35">
      <c r="A119">
        <v>7</v>
      </c>
      <c r="B119">
        <v>13</v>
      </c>
      <c r="C119" s="1" t="s">
        <v>116</v>
      </c>
      <c r="D119" s="9">
        <f>myjnia56[[#This Row],[po ilu minutach od przyjazdu poprzedniego klienta przyjechał dany klient]]*$F$3+D118</f>
        <v>0.59861111111111065</v>
      </c>
      <c r="E119" s="8">
        <f>$E$2+myjnia56[[#This Row],[ile min po otwarciu]]</f>
        <v>0.84861111111111065</v>
      </c>
      <c r="G119">
        <v>117</v>
      </c>
      <c r="H119">
        <f>HOUR(myjnia56[[#This Row],[godzina]])</f>
        <v>20</v>
      </c>
    </row>
    <row r="120" spans="1:8" x14ac:dyDescent="0.35">
      <c r="A120">
        <v>7</v>
      </c>
      <c r="B120">
        <v>11</v>
      </c>
      <c r="C120" s="1" t="s">
        <v>117</v>
      </c>
      <c r="D120" s="9">
        <f>myjnia56[[#This Row],[po ilu minutach od przyjazdu poprzedniego klienta przyjechał dany klient]]*$F$3+D119</f>
        <v>0.60347222222222174</v>
      </c>
      <c r="E120" s="8">
        <f>$E$2+myjnia56[[#This Row],[ile min po otwarciu]]</f>
        <v>0.85347222222222174</v>
      </c>
      <c r="G120">
        <v>118</v>
      </c>
      <c r="H120">
        <f>HOUR(myjnia56[[#This Row],[godzina]])</f>
        <v>20</v>
      </c>
    </row>
    <row r="121" spans="1:8" x14ac:dyDescent="0.35">
      <c r="A121">
        <v>9</v>
      </c>
      <c r="B121">
        <v>11</v>
      </c>
      <c r="C121" s="1" t="s">
        <v>118</v>
      </c>
      <c r="D121" s="9">
        <f>myjnia56[[#This Row],[po ilu minutach od przyjazdu poprzedniego klienta przyjechał dany klient]]*$F$3+D120</f>
        <v>0.60972222222222172</v>
      </c>
      <c r="E121" s="8">
        <f>$E$2+myjnia56[[#This Row],[ile min po otwarciu]]</f>
        <v>0.85972222222222172</v>
      </c>
      <c r="G121">
        <v>119</v>
      </c>
      <c r="H121">
        <f>HOUR(myjnia56[[#This Row],[godzina]])</f>
        <v>20</v>
      </c>
    </row>
    <row r="122" spans="1:8" x14ac:dyDescent="0.35">
      <c r="A122">
        <v>6</v>
      </c>
      <c r="B122">
        <v>1</v>
      </c>
      <c r="C122" s="1" t="s">
        <v>119</v>
      </c>
      <c r="D122" s="9">
        <f>myjnia56[[#This Row],[po ilu minutach od przyjazdu poprzedniego klienta przyjechał dany klient]]*$F$3+D121</f>
        <v>0.61388888888888837</v>
      </c>
      <c r="E122" s="8">
        <f>$E$2+myjnia56[[#This Row],[ile min po otwarciu]]</f>
        <v>0.86388888888888837</v>
      </c>
      <c r="G122">
        <v>120</v>
      </c>
      <c r="H122">
        <f>HOUR(myjnia56[[#This Row],[godzina]])</f>
        <v>20</v>
      </c>
    </row>
    <row r="123" spans="1:8" x14ac:dyDescent="0.35">
      <c r="A123">
        <v>14</v>
      </c>
      <c r="B123">
        <v>6</v>
      </c>
      <c r="C123" s="1" t="s">
        <v>120</v>
      </c>
      <c r="D123" s="9">
        <f>myjnia56[[#This Row],[po ilu minutach od przyjazdu poprzedniego klienta przyjechał dany klient]]*$F$3+D122</f>
        <v>0.62361111111111056</v>
      </c>
      <c r="E123" s="8">
        <f>$E$2+myjnia56[[#This Row],[ile min po otwarciu]]</f>
        <v>0.87361111111111056</v>
      </c>
      <c r="G123">
        <v>121</v>
      </c>
      <c r="H123">
        <f>HOUR(myjnia56[[#This Row],[godzina]])</f>
        <v>20</v>
      </c>
    </row>
    <row r="124" spans="1:8" x14ac:dyDescent="0.35">
      <c r="A124">
        <v>14</v>
      </c>
      <c r="B124">
        <v>10</v>
      </c>
      <c r="C124" s="1" t="s">
        <v>121</v>
      </c>
      <c r="D124" s="9">
        <f>myjnia56[[#This Row],[po ilu minutach od przyjazdu poprzedniego klienta przyjechał dany klient]]*$F$3+D123</f>
        <v>0.63333333333333275</v>
      </c>
      <c r="E124" s="8">
        <f>$E$2+myjnia56[[#This Row],[ile min po otwarciu]]</f>
        <v>0.88333333333333275</v>
      </c>
      <c r="G124">
        <v>122</v>
      </c>
      <c r="H124">
        <f>HOUR(myjnia56[[#This Row],[godzina]])</f>
        <v>21</v>
      </c>
    </row>
    <row r="125" spans="1:8" x14ac:dyDescent="0.35">
      <c r="A125">
        <v>7</v>
      </c>
      <c r="B125">
        <v>7</v>
      </c>
      <c r="C125" s="1" t="s">
        <v>122</v>
      </c>
      <c r="D125" s="9">
        <f>myjnia56[[#This Row],[po ilu minutach od przyjazdu poprzedniego klienta przyjechał dany klient]]*$F$3+D124</f>
        <v>0.63819444444444384</v>
      </c>
      <c r="E125" s="8">
        <f>$E$2+myjnia56[[#This Row],[ile min po otwarciu]]</f>
        <v>0.88819444444444384</v>
      </c>
      <c r="G125">
        <v>123</v>
      </c>
      <c r="H125">
        <f>HOUR(myjnia56[[#This Row],[godzina]])</f>
        <v>21</v>
      </c>
    </row>
    <row r="126" spans="1:8" x14ac:dyDescent="0.35">
      <c r="A126">
        <v>11</v>
      </c>
      <c r="B126">
        <v>1</v>
      </c>
      <c r="C126" s="1" t="s">
        <v>123</v>
      </c>
      <c r="D126" s="9">
        <f>myjnia56[[#This Row],[po ilu minutach od przyjazdu poprzedniego klienta przyjechał dany klient]]*$F$3+D125</f>
        <v>0.6458333333333327</v>
      </c>
      <c r="E126" s="8">
        <f>$E$2+myjnia56[[#This Row],[ile min po otwarciu]]</f>
        <v>0.8958333333333327</v>
      </c>
      <c r="G126">
        <v>124</v>
      </c>
      <c r="H126">
        <f>HOUR(myjnia56[[#This Row],[godzina]])</f>
        <v>21</v>
      </c>
    </row>
    <row r="127" spans="1:8" x14ac:dyDescent="0.35">
      <c r="A127">
        <v>11</v>
      </c>
      <c r="B127">
        <v>3</v>
      </c>
      <c r="C127" s="1" t="s">
        <v>124</v>
      </c>
      <c r="D127" s="9">
        <f>myjnia56[[#This Row],[po ilu minutach od przyjazdu poprzedniego klienta przyjechał dany klient]]*$F$3+D126</f>
        <v>0.65347222222222157</v>
      </c>
      <c r="E127" s="8">
        <f>$E$2+myjnia56[[#This Row],[ile min po otwarciu]]</f>
        <v>0.90347222222222157</v>
      </c>
      <c r="G127">
        <v>125</v>
      </c>
      <c r="H127">
        <f>HOUR(myjnia56[[#This Row],[godzina]])</f>
        <v>21</v>
      </c>
    </row>
    <row r="128" spans="1:8" x14ac:dyDescent="0.35">
      <c r="A128">
        <v>11</v>
      </c>
      <c r="B128">
        <v>2</v>
      </c>
      <c r="C128" s="1" t="s">
        <v>125</v>
      </c>
      <c r="D128" s="9">
        <f>myjnia56[[#This Row],[po ilu minutach od przyjazdu poprzedniego klienta przyjechał dany klient]]*$F$3+D127</f>
        <v>0.66111111111111043</v>
      </c>
      <c r="E128" s="8">
        <f>$E$2+myjnia56[[#This Row],[ile min po otwarciu]]</f>
        <v>0.91111111111111043</v>
      </c>
      <c r="G128">
        <v>126</v>
      </c>
      <c r="H128">
        <f>HOUR(myjnia56[[#This Row],[godzina]])</f>
        <v>21</v>
      </c>
    </row>
    <row r="129" spans="1:8" x14ac:dyDescent="0.35">
      <c r="A129">
        <v>12</v>
      </c>
      <c r="B129">
        <v>2</v>
      </c>
      <c r="C129" s="1" t="s">
        <v>126</v>
      </c>
      <c r="D129" s="9">
        <f>myjnia56[[#This Row],[po ilu minutach od przyjazdu poprzedniego klienta przyjechał dany klient]]*$F$3+D128</f>
        <v>0.66944444444444373</v>
      </c>
      <c r="E129" s="8">
        <f>$E$2+myjnia56[[#This Row],[ile min po otwarciu]]</f>
        <v>0.91944444444444373</v>
      </c>
      <c r="G129">
        <v>127</v>
      </c>
      <c r="H129">
        <f>HOUR(myjnia56[[#This Row],[godzina]])</f>
        <v>22</v>
      </c>
    </row>
    <row r="130" spans="1:8" x14ac:dyDescent="0.35">
      <c r="A130">
        <v>3</v>
      </c>
      <c r="B130">
        <v>14</v>
      </c>
      <c r="C130" s="1" t="s">
        <v>127</v>
      </c>
      <c r="D130" s="9">
        <f>myjnia56[[#This Row],[po ilu minutach od przyjazdu poprzedniego klienta przyjechał dany klient]]*$F$3+D129</f>
        <v>0.67152777777777706</v>
      </c>
      <c r="E130" s="8">
        <f>$E$2+myjnia56[[#This Row],[ile min po otwarciu]]</f>
        <v>0.92152777777777706</v>
      </c>
      <c r="G130">
        <v>128</v>
      </c>
      <c r="H130">
        <f>HOUR(myjnia56[[#This Row],[godzina]])</f>
        <v>22</v>
      </c>
    </row>
    <row r="131" spans="1:8" x14ac:dyDescent="0.35">
      <c r="A131">
        <v>3</v>
      </c>
      <c r="B131">
        <v>6</v>
      </c>
      <c r="C131" s="1" t="s">
        <v>128</v>
      </c>
      <c r="D131" s="9">
        <f>myjnia56[[#This Row],[po ilu minutach od przyjazdu poprzedniego klienta przyjechał dany klient]]*$F$3+D130</f>
        <v>0.67361111111111038</v>
      </c>
      <c r="E131" s="8">
        <f>$E$2+myjnia56[[#This Row],[ile min po otwarciu]]</f>
        <v>0.92361111111111038</v>
      </c>
      <c r="G131">
        <v>129</v>
      </c>
      <c r="H131">
        <f>HOUR(myjnia56[[#This Row],[godzina]])</f>
        <v>22</v>
      </c>
    </row>
    <row r="132" spans="1:8" x14ac:dyDescent="0.35">
      <c r="A132">
        <v>12</v>
      </c>
      <c r="B132">
        <v>2</v>
      </c>
      <c r="C132" s="1" t="s">
        <v>129</v>
      </c>
      <c r="D132" s="9">
        <f>myjnia56[[#This Row],[po ilu minutach od przyjazdu poprzedniego klienta przyjechał dany klient]]*$F$3+D131</f>
        <v>0.68194444444444369</v>
      </c>
      <c r="E132" s="8">
        <f>$E$2+myjnia56[[#This Row],[ile min po otwarciu]]</f>
        <v>0.93194444444444369</v>
      </c>
      <c r="G132">
        <v>130</v>
      </c>
      <c r="H132">
        <f>HOUR(myjnia56[[#This Row],[godzina]])</f>
        <v>22</v>
      </c>
    </row>
    <row r="133" spans="1:8" x14ac:dyDescent="0.35">
      <c r="A133">
        <v>7</v>
      </c>
      <c r="B133">
        <v>8</v>
      </c>
      <c r="C133" s="1" t="s">
        <v>130</v>
      </c>
      <c r="D133" s="9">
        <f>myjnia56[[#This Row],[po ilu minutach od przyjazdu poprzedniego klienta przyjechał dany klient]]*$F$3+D132</f>
        <v>0.68680555555555478</v>
      </c>
      <c r="E133" s="8">
        <f>$E$2+myjnia56[[#This Row],[ile min po otwarciu]]</f>
        <v>0.93680555555555478</v>
      </c>
      <c r="G133">
        <v>131</v>
      </c>
      <c r="H133">
        <f>HOUR(myjnia56[[#This Row],[godzina]])</f>
        <v>22</v>
      </c>
    </row>
    <row r="134" spans="1:8" x14ac:dyDescent="0.35">
      <c r="A134">
        <v>10</v>
      </c>
      <c r="B134">
        <v>12</v>
      </c>
      <c r="C134" s="1" t="s">
        <v>131</v>
      </c>
      <c r="D134" s="9">
        <f>myjnia56[[#This Row],[po ilu minutach od przyjazdu poprzedniego klienta przyjechał dany klient]]*$F$3+D133</f>
        <v>0.6937499999999992</v>
      </c>
      <c r="E134" s="8">
        <f>$E$2+myjnia56[[#This Row],[ile min po otwarciu]]</f>
        <v>0.9437499999999992</v>
      </c>
      <c r="G134">
        <v>132</v>
      </c>
      <c r="H134">
        <f>HOUR(myjnia56[[#This Row],[godzina]])</f>
        <v>22</v>
      </c>
    </row>
    <row r="135" spans="1:8" x14ac:dyDescent="0.35">
      <c r="A135">
        <v>2</v>
      </c>
      <c r="B135">
        <v>14</v>
      </c>
      <c r="C135" s="1" t="s">
        <v>132</v>
      </c>
      <c r="D135" s="9">
        <f>myjnia56[[#This Row],[po ilu minutach od przyjazdu poprzedniego klienta przyjechał dany klient]]*$F$3+D134</f>
        <v>0.69513888888888808</v>
      </c>
      <c r="E135" s="8">
        <f>$E$2+myjnia56[[#This Row],[ile min po otwarciu]]</f>
        <v>0.94513888888888808</v>
      </c>
      <c r="G135">
        <v>133</v>
      </c>
      <c r="H135">
        <f>HOUR(myjnia56[[#This Row],[godzina]])</f>
        <v>22</v>
      </c>
    </row>
    <row r="136" spans="1:8" x14ac:dyDescent="0.35">
      <c r="A136">
        <v>14</v>
      </c>
      <c r="B136">
        <v>11</v>
      </c>
      <c r="C136" s="1" t="s">
        <v>133</v>
      </c>
      <c r="D136" s="9">
        <f>myjnia56[[#This Row],[po ilu minutach od przyjazdu poprzedniego klienta przyjechał dany klient]]*$F$3+D135</f>
        <v>0.70486111111111027</v>
      </c>
      <c r="E136" s="8">
        <f>$E$2+myjnia56[[#This Row],[ile min po otwarciu]]</f>
        <v>0.95486111111111027</v>
      </c>
      <c r="G136">
        <v>134</v>
      </c>
      <c r="H136">
        <f>HOUR(myjnia56[[#This Row],[godzina]])</f>
        <v>22</v>
      </c>
    </row>
    <row r="137" spans="1:8" x14ac:dyDescent="0.35">
      <c r="A137">
        <v>9</v>
      </c>
      <c r="B137">
        <v>10</v>
      </c>
      <c r="C137" s="1" t="s">
        <v>134</v>
      </c>
      <c r="D137" s="9">
        <f>myjnia56[[#This Row],[po ilu minutach od przyjazdu poprzedniego klienta przyjechał dany klient]]*$F$3+D136</f>
        <v>0.71111111111111025</v>
      </c>
      <c r="E137" s="8">
        <f>$E$2+myjnia56[[#This Row],[ile min po otwarciu]]</f>
        <v>0.96111111111111025</v>
      </c>
      <c r="G137">
        <v>135</v>
      </c>
      <c r="H137">
        <f>HOUR(myjnia56[[#This Row],[godzina]])</f>
        <v>23</v>
      </c>
    </row>
    <row r="138" spans="1:8" x14ac:dyDescent="0.35">
      <c r="A138">
        <v>2</v>
      </c>
      <c r="B138">
        <v>14</v>
      </c>
      <c r="C138" s="1" t="s">
        <v>135</v>
      </c>
      <c r="D138" s="9">
        <f>myjnia56[[#This Row],[po ilu minutach od przyjazdu poprzedniego klienta przyjechał dany klient]]*$F$3+D137</f>
        <v>0.71249999999999913</v>
      </c>
      <c r="E138" s="8">
        <f>$E$2+myjnia56[[#This Row],[ile min po otwarciu]]</f>
        <v>0.96249999999999913</v>
      </c>
      <c r="G138">
        <v>136</v>
      </c>
      <c r="H138">
        <f>HOUR(myjnia56[[#This Row],[godzina]])</f>
        <v>23</v>
      </c>
    </row>
    <row r="139" spans="1:8" x14ac:dyDescent="0.35">
      <c r="A139">
        <v>11</v>
      </c>
      <c r="B139">
        <v>3</v>
      </c>
      <c r="C139" s="1" t="s">
        <v>136</v>
      </c>
      <c r="D139" s="9">
        <f>myjnia56[[#This Row],[po ilu minutach od przyjazdu poprzedniego klienta przyjechał dany klient]]*$F$3+D138</f>
        <v>0.720138888888888</v>
      </c>
      <c r="E139" s="8">
        <f>$E$2+myjnia56[[#This Row],[ile min po otwarciu]]</f>
        <v>0.970138888888888</v>
      </c>
      <c r="G139">
        <v>137</v>
      </c>
      <c r="H139">
        <f>HOUR(myjnia56[[#This Row],[godzina]])</f>
        <v>23</v>
      </c>
    </row>
    <row r="140" spans="1:8" x14ac:dyDescent="0.35">
      <c r="A140">
        <v>2</v>
      </c>
      <c r="B140">
        <v>1</v>
      </c>
      <c r="C140" s="1" t="s">
        <v>137</v>
      </c>
      <c r="D140" s="9">
        <f>myjnia56[[#This Row],[po ilu minutach od przyjazdu poprzedniego klienta przyjechał dany klient]]*$F$3+D139</f>
        <v>0.72152777777777688</v>
      </c>
      <c r="E140" s="8">
        <f>$E$2+myjnia56[[#This Row],[ile min po otwarciu]]</f>
        <v>0.97152777777777688</v>
      </c>
      <c r="G140">
        <v>138</v>
      </c>
      <c r="H140">
        <f>HOUR(myjnia56[[#This Row],[godzina]])</f>
        <v>23</v>
      </c>
    </row>
    <row r="141" spans="1:8" x14ac:dyDescent="0.35">
      <c r="A141">
        <v>14</v>
      </c>
      <c r="B141">
        <v>3</v>
      </c>
      <c r="C141" s="1" t="s">
        <v>138</v>
      </c>
      <c r="D141" s="9">
        <f>myjnia56[[#This Row],[po ilu minutach od przyjazdu poprzedniego klienta przyjechał dany klient]]*$F$3+D140</f>
        <v>0.73124999999999907</v>
      </c>
      <c r="E141" s="8">
        <f>$E$2+myjnia56[[#This Row],[ile min po otwarciu]]</f>
        <v>0.98124999999999907</v>
      </c>
      <c r="G141">
        <v>139</v>
      </c>
      <c r="H141">
        <f>HOUR(myjnia56[[#This Row],[godzina]])</f>
        <v>23</v>
      </c>
    </row>
    <row r="142" spans="1:8" x14ac:dyDescent="0.35">
      <c r="A142">
        <v>6</v>
      </c>
      <c r="B142">
        <v>6</v>
      </c>
      <c r="C142" s="1" t="s">
        <v>139</v>
      </c>
      <c r="D142" s="9">
        <f>myjnia56[[#This Row],[po ilu minutach od przyjazdu poprzedniego klienta przyjechał dany klient]]*$F$3+D141</f>
        <v>0.73541666666666572</v>
      </c>
      <c r="E142" s="8">
        <f>$E$2+myjnia56[[#This Row],[ile min po otwarciu]]</f>
        <v>0.98541666666666572</v>
      </c>
      <c r="G142">
        <v>140</v>
      </c>
      <c r="H142">
        <f>HOUR(myjnia56[[#This Row],[godzina]])</f>
        <v>23</v>
      </c>
    </row>
    <row r="143" spans="1:8" x14ac:dyDescent="0.35">
      <c r="A143">
        <v>5</v>
      </c>
      <c r="B143">
        <v>14</v>
      </c>
      <c r="C143" s="1" t="s">
        <v>140</v>
      </c>
      <c r="D143" s="9">
        <f>myjnia56[[#This Row],[po ilu minutach od przyjazdu poprzedniego klienta przyjechał dany klient]]*$F$3+D142</f>
        <v>0.73888888888888793</v>
      </c>
      <c r="E143" s="8">
        <f>$E$2+myjnia56[[#This Row],[ile min po otwarciu]]</f>
        <v>0.98888888888888793</v>
      </c>
      <c r="G143">
        <v>141</v>
      </c>
      <c r="H143">
        <f>HOUR(myjnia56[[#This Row],[godzina]])</f>
        <v>23</v>
      </c>
    </row>
    <row r="144" spans="1:8" x14ac:dyDescent="0.35">
      <c r="A144">
        <v>2</v>
      </c>
      <c r="B144">
        <v>8</v>
      </c>
      <c r="C144" s="1" t="s">
        <v>141</v>
      </c>
      <c r="D144" s="9">
        <f>myjnia56[[#This Row],[po ilu minutach od przyjazdu poprzedniego klienta przyjechał dany klient]]*$F$3+D143</f>
        <v>0.74027777777777681</v>
      </c>
      <c r="E144" s="8">
        <f>$E$2+myjnia56[[#This Row],[ile min po otwarciu]]</f>
        <v>0.99027777777777681</v>
      </c>
      <c r="G144">
        <v>142</v>
      </c>
      <c r="H144">
        <f>HOUR(myjnia56[[#This Row],[godzina]])</f>
        <v>23</v>
      </c>
    </row>
    <row r="145" spans="1:8" x14ac:dyDescent="0.35">
      <c r="A145">
        <v>10</v>
      </c>
      <c r="B145">
        <v>15</v>
      </c>
      <c r="C145" s="1" t="s">
        <v>142</v>
      </c>
      <c r="D145" s="9">
        <f>myjnia56[[#This Row],[po ilu minutach od przyjazdu poprzedniego klienta przyjechał dany klient]]*$F$3+D144</f>
        <v>0.74722222222222123</v>
      </c>
      <c r="E145" s="8">
        <f>$E$2+myjnia56[[#This Row],[ile min po otwarciu]]</f>
        <v>0.99722222222222123</v>
      </c>
      <c r="G145">
        <v>143</v>
      </c>
      <c r="H145">
        <f>HOUR(myjnia56[[#This Row],[godzina]])</f>
        <v>23</v>
      </c>
    </row>
    <row r="146" spans="1:8" x14ac:dyDescent="0.35">
      <c r="A146">
        <v>3</v>
      </c>
      <c r="B146">
        <v>15</v>
      </c>
      <c r="C146" s="1" t="s">
        <v>143</v>
      </c>
      <c r="D146" s="9">
        <f>myjnia56[[#This Row],[po ilu minutach od przyjazdu poprzedniego klienta przyjechał dany klient]]*$F$3+D145</f>
        <v>0.74930555555555456</v>
      </c>
      <c r="E146" s="8">
        <f>$E$2+myjnia56[[#This Row],[ile min po otwarciu]]</f>
        <v>0.99930555555555456</v>
      </c>
      <c r="G146">
        <v>144</v>
      </c>
      <c r="H146">
        <f>HOUR(myjnia56[[#This Row],[godzina]])</f>
        <v>23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3961-1C5E-4E43-9D7F-5619EFFD4ED5}">
  <dimension ref="A1:G146"/>
  <sheetViews>
    <sheetView zoomScale="55" zoomScaleNormal="55" workbookViewId="0">
      <selection activeCell="E116" sqref="E116"/>
    </sheetView>
  </sheetViews>
  <sheetFormatPr defaultRowHeight="14.5" x14ac:dyDescent="0.35"/>
  <cols>
    <col min="1" max="1" width="14.36328125" customWidth="1"/>
    <col min="2" max="2" width="14.08984375" customWidth="1"/>
    <col min="3" max="3" width="18.54296875" customWidth="1"/>
    <col min="5" max="5" width="22.1796875" customWidth="1"/>
    <col min="6" max="6" width="14.453125" hidden="1" customWidth="1"/>
  </cols>
  <sheetData>
    <row r="1" spans="1:7" x14ac:dyDescent="0.35">
      <c r="A1" t="s">
        <v>144</v>
      </c>
      <c r="B1" t="s">
        <v>145</v>
      </c>
      <c r="C1" t="s">
        <v>146</v>
      </c>
      <c r="D1" t="s">
        <v>147</v>
      </c>
      <c r="E1" t="s">
        <v>262</v>
      </c>
      <c r="F1" s="5" t="s">
        <v>263</v>
      </c>
      <c r="G1" t="s">
        <v>264</v>
      </c>
    </row>
    <row r="2" spans="1:7" x14ac:dyDescent="0.35">
      <c r="C2" s="1"/>
      <c r="E2" s="9">
        <v>0.25</v>
      </c>
      <c r="F2" s="5"/>
      <c r="G2">
        <v>0</v>
      </c>
    </row>
    <row r="3" spans="1:7" x14ac:dyDescent="0.35">
      <c r="A3">
        <v>3</v>
      </c>
      <c r="B3">
        <v>5</v>
      </c>
      <c r="C3" s="1" t="s">
        <v>0</v>
      </c>
      <c r="D3" s="9">
        <f>myjnia5[[#This Row],[po ilu minutach od przyjazdu poprzedniego klienta przyjechał dany klient]]*myjnia5[[#This Row],[Kolumna1]]</f>
        <v>2.0833333333333333E-3</v>
      </c>
      <c r="E3" s="8">
        <f>$E$2+myjnia5[[#This Row],[ile min po otwarciu]]</f>
        <v>0.25208333333333333</v>
      </c>
      <c r="F3" s="10">
        <v>6.9444444444444447E-4</v>
      </c>
      <c r="G3">
        <v>1</v>
      </c>
    </row>
    <row r="4" spans="1:7" x14ac:dyDescent="0.35">
      <c r="A4">
        <v>12</v>
      </c>
      <c r="B4">
        <v>13</v>
      </c>
      <c r="C4" s="1" t="s">
        <v>1</v>
      </c>
      <c r="D4" s="9">
        <f>myjnia5[[#This Row],[po ilu minutach od przyjazdu poprzedniego klienta przyjechał dany klient]]*$F$3+D3</f>
        <v>1.0416666666666666E-2</v>
      </c>
      <c r="E4" s="8">
        <f>$E$2+myjnia5[[#This Row],[ile min po otwarciu]]</f>
        <v>0.26041666666666669</v>
      </c>
      <c r="G4">
        <v>2</v>
      </c>
    </row>
    <row r="5" spans="1:7" x14ac:dyDescent="0.35">
      <c r="A5">
        <v>1</v>
      </c>
      <c r="B5">
        <v>10</v>
      </c>
      <c r="C5" s="1" t="s">
        <v>2</v>
      </c>
      <c r="D5" s="9">
        <f>myjnia5[[#This Row],[po ilu minutach od przyjazdu poprzedniego klienta przyjechał dany klient]]*$F$3+D4</f>
        <v>1.111111111111111E-2</v>
      </c>
      <c r="E5" s="8">
        <f>$E$2+myjnia5[[#This Row],[ile min po otwarciu]]</f>
        <v>0.26111111111111113</v>
      </c>
      <c r="G5">
        <v>3</v>
      </c>
    </row>
    <row r="6" spans="1:7" x14ac:dyDescent="0.35">
      <c r="A6">
        <v>7</v>
      </c>
      <c r="B6">
        <v>2</v>
      </c>
      <c r="C6" s="1" t="s">
        <v>3</v>
      </c>
      <c r="D6" s="9">
        <f>myjnia5[[#This Row],[po ilu minutach od przyjazdu poprzedniego klienta przyjechał dany klient]]*$F$3+D5</f>
        <v>1.5972222222222221E-2</v>
      </c>
      <c r="E6" s="8">
        <f>$E$2+myjnia5[[#This Row],[ile min po otwarciu]]</f>
        <v>0.26597222222222222</v>
      </c>
      <c r="G6">
        <v>4</v>
      </c>
    </row>
    <row r="7" spans="1:7" x14ac:dyDescent="0.35">
      <c r="A7">
        <v>10</v>
      </c>
      <c r="B7">
        <v>7</v>
      </c>
      <c r="C7" s="1" t="s">
        <v>4</v>
      </c>
      <c r="D7" s="9">
        <f>myjnia5[[#This Row],[po ilu minutach od przyjazdu poprzedniego klienta przyjechał dany klient]]*$F$3+D6</f>
        <v>2.2916666666666665E-2</v>
      </c>
      <c r="E7" s="8">
        <f>$E$2+myjnia5[[#This Row],[ile min po otwarciu]]</f>
        <v>0.27291666666666664</v>
      </c>
      <c r="G7">
        <v>5</v>
      </c>
    </row>
    <row r="8" spans="1:7" x14ac:dyDescent="0.35">
      <c r="A8">
        <v>9</v>
      </c>
      <c r="B8">
        <v>14</v>
      </c>
      <c r="C8" s="1" t="s">
        <v>5</v>
      </c>
      <c r="D8" s="9">
        <f>myjnia5[[#This Row],[po ilu minutach od przyjazdu poprzedniego klienta przyjechał dany klient]]*$F$3+D7</f>
        <v>2.9166666666666667E-2</v>
      </c>
      <c r="E8" s="8">
        <f>$E$2+myjnia5[[#This Row],[ile min po otwarciu]]</f>
        <v>0.27916666666666667</v>
      </c>
      <c r="G8">
        <v>6</v>
      </c>
    </row>
    <row r="9" spans="1:7" x14ac:dyDescent="0.35">
      <c r="A9">
        <v>4</v>
      </c>
      <c r="B9">
        <v>10</v>
      </c>
      <c r="C9" s="1" t="s">
        <v>6</v>
      </c>
      <c r="D9" s="9">
        <f>myjnia5[[#This Row],[po ilu minutach od przyjazdu poprzedniego klienta przyjechał dany klient]]*$F$3+D8</f>
        <v>3.1944444444444442E-2</v>
      </c>
      <c r="E9" s="8">
        <f>$E$2+myjnia5[[#This Row],[ile min po otwarciu]]</f>
        <v>0.28194444444444444</v>
      </c>
      <c r="G9">
        <v>7</v>
      </c>
    </row>
    <row r="10" spans="1:7" x14ac:dyDescent="0.35">
      <c r="A10">
        <v>4</v>
      </c>
      <c r="B10">
        <v>7</v>
      </c>
      <c r="C10" s="1" t="s">
        <v>7</v>
      </c>
      <c r="D10" s="9">
        <f>myjnia5[[#This Row],[po ilu minutach od przyjazdu poprzedniego klienta przyjechał dany klient]]*$F$3+D9</f>
        <v>3.4722222222222217E-2</v>
      </c>
      <c r="E10" s="8">
        <f>$E$2+myjnia5[[#This Row],[ile min po otwarciu]]</f>
        <v>0.28472222222222221</v>
      </c>
      <c r="G10">
        <v>8</v>
      </c>
    </row>
    <row r="11" spans="1:7" x14ac:dyDescent="0.35">
      <c r="A11">
        <v>3</v>
      </c>
      <c r="B11">
        <v>2</v>
      </c>
      <c r="C11" s="1" t="s">
        <v>8</v>
      </c>
      <c r="D11" s="9">
        <f>myjnia5[[#This Row],[po ilu minutach od przyjazdu poprzedniego klienta przyjechał dany klient]]*$F$3+D10</f>
        <v>3.680555555555555E-2</v>
      </c>
      <c r="E11" s="8">
        <f>$E$2+myjnia5[[#This Row],[ile min po otwarciu]]</f>
        <v>0.28680555555555554</v>
      </c>
      <c r="G11">
        <v>9</v>
      </c>
    </row>
    <row r="12" spans="1:7" x14ac:dyDescent="0.35">
      <c r="A12">
        <v>7</v>
      </c>
      <c r="B12">
        <v>12</v>
      </c>
      <c r="C12" s="1" t="s">
        <v>9</v>
      </c>
      <c r="D12" s="9">
        <f>myjnia5[[#This Row],[po ilu minutach od przyjazdu poprzedniego klienta przyjechał dany klient]]*$F$3+D11</f>
        <v>4.1666666666666657E-2</v>
      </c>
      <c r="E12" s="8">
        <f>$E$2+myjnia5[[#This Row],[ile min po otwarciu]]</f>
        <v>0.29166666666666663</v>
      </c>
      <c r="G12">
        <v>10</v>
      </c>
    </row>
    <row r="13" spans="1:7" x14ac:dyDescent="0.35">
      <c r="A13">
        <v>11</v>
      </c>
      <c r="B13">
        <v>12</v>
      </c>
      <c r="C13" s="1" t="s">
        <v>10</v>
      </c>
      <c r="D13" s="9">
        <f>myjnia5[[#This Row],[po ilu minutach od przyjazdu poprzedniego klienta przyjechał dany klient]]*$F$3+D12</f>
        <v>4.9305555555555547E-2</v>
      </c>
      <c r="E13" s="8">
        <f>$E$2+myjnia5[[#This Row],[ile min po otwarciu]]</f>
        <v>0.29930555555555555</v>
      </c>
      <c r="G13">
        <v>11</v>
      </c>
    </row>
    <row r="14" spans="1:7" x14ac:dyDescent="0.35">
      <c r="A14">
        <v>15</v>
      </c>
      <c r="B14">
        <v>14</v>
      </c>
      <c r="C14" s="1" t="s">
        <v>11</v>
      </c>
      <c r="D14" s="9">
        <f>myjnia5[[#This Row],[po ilu minutach od przyjazdu poprzedniego klienta przyjechał dany klient]]*$F$3+D13</f>
        <v>5.9722222222222218E-2</v>
      </c>
      <c r="E14" s="8">
        <f>$E$2+myjnia5[[#This Row],[ile min po otwarciu]]</f>
        <v>0.30972222222222223</v>
      </c>
      <c r="G14">
        <v>12</v>
      </c>
    </row>
    <row r="15" spans="1:7" x14ac:dyDescent="0.35">
      <c r="A15">
        <v>11</v>
      </c>
      <c r="B15">
        <v>9</v>
      </c>
      <c r="C15" s="1" t="s">
        <v>12</v>
      </c>
      <c r="D15" s="9">
        <f>myjnia5[[#This Row],[po ilu minutach od przyjazdu poprzedniego klienta przyjechał dany klient]]*$F$3+D14</f>
        <v>6.7361111111111108E-2</v>
      </c>
      <c r="E15" s="8">
        <f>$E$2+myjnia5[[#This Row],[ile min po otwarciu]]</f>
        <v>0.31736111111111109</v>
      </c>
      <c r="G15">
        <v>13</v>
      </c>
    </row>
    <row r="16" spans="1:7" x14ac:dyDescent="0.35">
      <c r="A16">
        <v>3</v>
      </c>
      <c r="B16">
        <v>6</v>
      </c>
      <c r="C16" s="1" t="s">
        <v>13</v>
      </c>
      <c r="D16" s="9">
        <f>myjnia5[[#This Row],[po ilu minutach od przyjazdu poprzedniego klienta przyjechał dany klient]]*$F$3+D15</f>
        <v>6.9444444444444448E-2</v>
      </c>
      <c r="E16" s="8">
        <f>$E$2+myjnia5[[#This Row],[ile min po otwarciu]]</f>
        <v>0.31944444444444442</v>
      </c>
      <c r="G16">
        <v>14</v>
      </c>
    </row>
    <row r="17" spans="1:7" x14ac:dyDescent="0.35">
      <c r="A17">
        <v>1</v>
      </c>
      <c r="B17">
        <v>7</v>
      </c>
      <c r="C17" s="1" t="s">
        <v>14</v>
      </c>
      <c r="D17" s="9">
        <f>myjnia5[[#This Row],[po ilu minutach od przyjazdu poprzedniego klienta przyjechał dany klient]]*$F$3+D16</f>
        <v>7.013888888888889E-2</v>
      </c>
      <c r="E17" s="8">
        <f>$E$2+myjnia5[[#This Row],[ile min po otwarciu]]</f>
        <v>0.32013888888888886</v>
      </c>
      <c r="G17">
        <v>15</v>
      </c>
    </row>
    <row r="18" spans="1:7" x14ac:dyDescent="0.35">
      <c r="A18">
        <v>11</v>
      </c>
      <c r="B18">
        <v>7</v>
      </c>
      <c r="C18" s="1" t="s">
        <v>15</v>
      </c>
      <c r="D18" s="9">
        <f>myjnia5[[#This Row],[po ilu minutach od przyjazdu poprzedniego klienta przyjechał dany klient]]*$F$3+D17</f>
        <v>7.7777777777777779E-2</v>
      </c>
      <c r="E18" s="8">
        <f>$E$2+myjnia5[[#This Row],[ile min po otwarciu]]</f>
        <v>0.32777777777777778</v>
      </c>
      <c r="G18">
        <v>16</v>
      </c>
    </row>
    <row r="19" spans="1:7" x14ac:dyDescent="0.35">
      <c r="A19">
        <v>2</v>
      </c>
      <c r="B19">
        <v>2</v>
      </c>
      <c r="C19" s="1" t="s">
        <v>16</v>
      </c>
      <c r="D19" s="9">
        <f>myjnia5[[#This Row],[po ilu minutach od przyjazdu poprzedniego klienta przyjechał dany klient]]*$F$3+D18</f>
        <v>7.9166666666666663E-2</v>
      </c>
      <c r="E19" s="8">
        <f>$E$2+myjnia5[[#This Row],[ile min po otwarciu]]</f>
        <v>0.32916666666666666</v>
      </c>
      <c r="G19">
        <v>17</v>
      </c>
    </row>
    <row r="20" spans="1:7" x14ac:dyDescent="0.35">
      <c r="A20">
        <v>9</v>
      </c>
      <c r="B20">
        <v>10</v>
      </c>
      <c r="C20" s="1" t="s">
        <v>17</v>
      </c>
      <c r="D20" s="9">
        <f>myjnia5[[#This Row],[po ilu minutach od przyjazdu poprzedniego klienta przyjechał dany klient]]*$F$3+D19</f>
        <v>8.5416666666666669E-2</v>
      </c>
      <c r="E20" s="8">
        <f>$E$2+myjnia5[[#This Row],[ile min po otwarciu]]</f>
        <v>0.3354166666666667</v>
      </c>
      <c r="G20">
        <v>18</v>
      </c>
    </row>
    <row r="21" spans="1:7" x14ac:dyDescent="0.35">
      <c r="A21">
        <v>2</v>
      </c>
      <c r="B21">
        <v>13</v>
      </c>
      <c r="C21" s="1" t="s">
        <v>18</v>
      </c>
      <c r="D21" s="9">
        <f>myjnia5[[#This Row],[po ilu minutach od przyjazdu poprzedniego klienta przyjechał dany klient]]*$F$3+D20</f>
        <v>8.6805555555555552E-2</v>
      </c>
      <c r="E21" s="8">
        <f>$E$2+myjnia5[[#This Row],[ile min po otwarciu]]</f>
        <v>0.33680555555555558</v>
      </c>
      <c r="G21">
        <v>19</v>
      </c>
    </row>
    <row r="22" spans="1:7" x14ac:dyDescent="0.35">
      <c r="A22">
        <v>13</v>
      </c>
      <c r="B22">
        <v>14</v>
      </c>
      <c r="C22" s="1" t="s">
        <v>19</v>
      </c>
      <c r="D22" s="9">
        <f>myjnia5[[#This Row],[po ilu minutach od przyjazdu poprzedniego klienta przyjechał dany klient]]*$F$3+D21</f>
        <v>9.5833333333333326E-2</v>
      </c>
      <c r="E22" s="8">
        <f>$E$2+myjnia5[[#This Row],[ile min po otwarciu]]</f>
        <v>0.34583333333333333</v>
      </c>
      <c r="G22">
        <v>20</v>
      </c>
    </row>
    <row r="23" spans="1:7" x14ac:dyDescent="0.35">
      <c r="A23">
        <v>10</v>
      </c>
      <c r="B23">
        <v>15</v>
      </c>
      <c r="C23" s="1" t="s">
        <v>20</v>
      </c>
      <c r="D23" s="9">
        <f>myjnia5[[#This Row],[po ilu minutach od przyjazdu poprzedniego klienta przyjechał dany klient]]*$F$3+D22</f>
        <v>0.10277777777777777</v>
      </c>
      <c r="E23" s="8">
        <f>$E$2+myjnia5[[#This Row],[ile min po otwarciu]]</f>
        <v>0.35277777777777775</v>
      </c>
      <c r="G23">
        <v>21</v>
      </c>
    </row>
    <row r="24" spans="1:7" x14ac:dyDescent="0.35">
      <c r="A24">
        <v>6</v>
      </c>
      <c r="B24">
        <v>9</v>
      </c>
      <c r="C24" s="1" t="s">
        <v>21</v>
      </c>
      <c r="D24" s="9">
        <f>myjnia5[[#This Row],[po ilu minutach od przyjazdu poprzedniego klienta przyjechał dany klient]]*$F$3+D23</f>
        <v>0.10694444444444444</v>
      </c>
      <c r="E24" s="8">
        <f>$E$2+myjnia5[[#This Row],[ile min po otwarciu]]</f>
        <v>0.35694444444444445</v>
      </c>
      <c r="G24">
        <v>22</v>
      </c>
    </row>
    <row r="25" spans="1:7" x14ac:dyDescent="0.35">
      <c r="A25">
        <v>5</v>
      </c>
      <c r="B25">
        <v>6</v>
      </c>
      <c r="C25" s="1" t="s">
        <v>22</v>
      </c>
      <c r="D25" s="9">
        <f>myjnia5[[#This Row],[po ilu minutach od przyjazdu poprzedniego klienta przyjechał dany klient]]*$F$3+D24</f>
        <v>0.11041666666666666</v>
      </c>
      <c r="E25" s="8">
        <f>$E$2+myjnia5[[#This Row],[ile min po otwarciu]]</f>
        <v>0.36041666666666666</v>
      </c>
      <c r="G25">
        <v>23</v>
      </c>
    </row>
    <row r="26" spans="1:7" x14ac:dyDescent="0.35">
      <c r="A26">
        <v>13</v>
      </c>
      <c r="B26">
        <v>13</v>
      </c>
      <c r="C26" s="1" t="s">
        <v>23</v>
      </c>
      <c r="D26" s="9">
        <f>myjnia5[[#This Row],[po ilu minutach od przyjazdu poprzedniego klienta przyjechał dany klient]]*$F$3+D25</f>
        <v>0.11944444444444444</v>
      </c>
      <c r="E26" s="8">
        <f>$E$2+myjnia5[[#This Row],[ile min po otwarciu]]</f>
        <v>0.36944444444444446</v>
      </c>
      <c r="G26">
        <v>24</v>
      </c>
    </row>
    <row r="27" spans="1:7" x14ac:dyDescent="0.35">
      <c r="A27">
        <v>11</v>
      </c>
      <c r="B27">
        <v>1</v>
      </c>
      <c r="C27" s="1" t="s">
        <v>24</v>
      </c>
      <c r="D27" s="9">
        <f>myjnia5[[#This Row],[po ilu minutach od przyjazdu poprzedniego klienta przyjechał dany klient]]*$F$3+D26</f>
        <v>0.12708333333333333</v>
      </c>
      <c r="E27" s="8">
        <f>$E$2+myjnia5[[#This Row],[ile min po otwarciu]]</f>
        <v>0.37708333333333333</v>
      </c>
      <c r="G27">
        <v>25</v>
      </c>
    </row>
    <row r="28" spans="1:7" x14ac:dyDescent="0.35">
      <c r="A28">
        <v>10</v>
      </c>
      <c r="B28">
        <v>6</v>
      </c>
      <c r="C28" s="1" t="s">
        <v>25</v>
      </c>
      <c r="D28" s="9">
        <f>myjnia5[[#This Row],[po ilu minutach od przyjazdu poprzedniego klienta przyjechał dany klient]]*$F$3+D27</f>
        <v>0.13402777777777777</v>
      </c>
      <c r="E28" s="8">
        <f>$E$2+myjnia5[[#This Row],[ile min po otwarciu]]</f>
        <v>0.38402777777777775</v>
      </c>
      <c r="G28">
        <v>26</v>
      </c>
    </row>
    <row r="29" spans="1:7" x14ac:dyDescent="0.35">
      <c r="A29">
        <v>11</v>
      </c>
      <c r="B29">
        <v>12</v>
      </c>
      <c r="C29" s="1" t="s">
        <v>26</v>
      </c>
      <c r="D29" s="9">
        <f>myjnia5[[#This Row],[po ilu minutach od przyjazdu poprzedniego klienta przyjechał dany klient]]*$F$3+D28</f>
        <v>0.14166666666666666</v>
      </c>
      <c r="E29" s="8">
        <f>$E$2+myjnia5[[#This Row],[ile min po otwarciu]]</f>
        <v>0.39166666666666666</v>
      </c>
      <c r="G29">
        <v>27</v>
      </c>
    </row>
    <row r="30" spans="1:7" x14ac:dyDescent="0.35">
      <c r="A30">
        <v>4</v>
      </c>
      <c r="B30">
        <v>9</v>
      </c>
      <c r="C30" s="1" t="s">
        <v>27</v>
      </c>
      <c r="D30" s="9">
        <f>myjnia5[[#This Row],[po ilu minutach od przyjazdu poprzedniego klienta przyjechał dany klient]]*$F$3+D29</f>
        <v>0.14444444444444443</v>
      </c>
      <c r="E30" s="8">
        <f>$E$2+myjnia5[[#This Row],[ile min po otwarciu]]</f>
        <v>0.39444444444444443</v>
      </c>
      <c r="G30">
        <v>28</v>
      </c>
    </row>
    <row r="31" spans="1:7" x14ac:dyDescent="0.35">
      <c r="A31">
        <v>4</v>
      </c>
      <c r="B31">
        <v>1</v>
      </c>
      <c r="C31" s="1" t="s">
        <v>28</v>
      </c>
      <c r="D31" s="9">
        <f>myjnia5[[#This Row],[po ilu minutach od przyjazdu poprzedniego klienta przyjechał dany klient]]*$F$3+D30</f>
        <v>0.1472222222222222</v>
      </c>
      <c r="E31" s="8">
        <f>$E$2+myjnia5[[#This Row],[ile min po otwarciu]]</f>
        <v>0.3972222222222222</v>
      </c>
      <c r="G31">
        <v>29</v>
      </c>
    </row>
    <row r="32" spans="1:7" x14ac:dyDescent="0.35">
      <c r="A32">
        <v>2</v>
      </c>
      <c r="B32">
        <v>11</v>
      </c>
      <c r="C32" s="1" t="s">
        <v>29</v>
      </c>
      <c r="D32" s="9">
        <f>myjnia5[[#This Row],[po ilu minutach od przyjazdu poprzedniego klienta przyjechał dany klient]]*$F$3+D31</f>
        <v>0.14861111111111108</v>
      </c>
      <c r="E32" s="8">
        <f>$E$2+myjnia5[[#This Row],[ile min po otwarciu]]</f>
        <v>0.39861111111111108</v>
      </c>
      <c r="G32">
        <v>30</v>
      </c>
    </row>
    <row r="33" spans="1:7" x14ac:dyDescent="0.35">
      <c r="A33">
        <v>7</v>
      </c>
      <c r="B33">
        <v>2</v>
      </c>
      <c r="C33" s="1" t="s">
        <v>30</v>
      </c>
      <c r="D33" s="9">
        <f>myjnia5[[#This Row],[po ilu minutach od przyjazdu poprzedniego klienta przyjechał dany klient]]*$F$3+D32</f>
        <v>0.1534722222222222</v>
      </c>
      <c r="E33" s="8">
        <f>$E$2+myjnia5[[#This Row],[ile min po otwarciu]]</f>
        <v>0.40347222222222223</v>
      </c>
      <c r="G33">
        <v>31</v>
      </c>
    </row>
    <row r="34" spans="1:7" x14ac:dyDescent="0.35">
      <c r="A34">
        <v>11</v>
      </c>
      <c r="B34">
        <v>14</v>
      </c>
      <c r="C34" s="1" t="s">
        <v>31</v>
      </c>
      <c r="D34" s="9">
        <f>myjnia5[[#This Row],[po ilu minutach od przyjazdu poprzedniego klienta przyjechał dany klient]]*$F$3+D33</f>
        <v>0.16111111111111109</v>
      </c>
      <c r="E34" s="8">
        <f>$E$2+myjnia5[[#This Row],[ile min po otwarciu]]</f>
        <v>0.41111111111111109</v>
      </c>
      <c r="G34">
        <v>32</v>
      </c>
    </row>
    <row r="35" spans="1:7" x14ac:dyDescent="0.35">
      <c r="A35">
        <v>6</v>
      </c>
      <c r="B35">
        <v>3</v>
      </c>
      <c r="C35" s="1" t="s">
        <v>32</v>
      </c>
      <c r="D35" s="9">
        <f>myjnia5[[#This Row],[po ilu minutach od przyjazdu poprzedniego klienta przyjechał dany klient]]*$F$3+D34</f>
        <v>0.16527777777777777</v>
      </c>
      <c r="E35" s="8">
        <f>$E$2+myjnia5[[#This Row],[ile min po otwarciu]]</f>
        <v>0.41527777777777775</v>
      </c>
      <c r="G35">
        <v>33</v>
      </c>
    </row>
    <row r="36" spans="1:7" x14ac:dyDescent="0.35">
      <c r="A36">
        <v>11</v>
      </c>
      <c r="B36">
        <v>5</v>
      </c>
      <c r="C36" s="1" t="s">
        <v>33</v>
      </c>
      <c r="D36" s="9">
        <f>myjnia5[[#This Row],[po ilu minutach od przyjazdu poprzedniego klienta przyjechał dany klient]]*$F$3+D35</f>
        <v>0.17291666666666666</v>
      </c>
      <c r="E36" s="8">
        <f>$E$2+myjnia5[[#This Row],[ile min po otwarciu]]</f>
        <v>0.42291666666666666</v>
      </c>
      <c r="G36">
        <v>34</v>
      </c>
    </row>
    <row r="37" spans="1:7" x14ac:dyDescent="0.35">
      <c r="A37">
        <v>5</v>
      </c>
      <c r="B37">
        <v>9</v>
      </c>
      <c r="C37" s="1" t="s">
        <v>34</v>
      </c>
      <c r="D37" s="9">
        <f>myjnia5[[#This Row],[po ilu minutach od przyjazdu poprzedniego klienta przyjechał dany klient]]*$F$3+D36</f>
        <v>0.17638888888888887</v>
      </c>
      <c r="E37" s="8">
        <f>$E$2+myjnia5[[#This Row],[ile min po otwarciu]]</f>
        <v>0.42638888888888887</v>
      </c>
      <c r="G37">
        <v>35</v>
      </c>
    </row>
    <row r="38" spans="1:7" x14ac:dyDescent="0.35">
      <c r="A38">
        <v>9</v>
      </c>
      <c r="B38">
        <v>5</v>
      </c>
      <c r="C38" s="1" t="s">
        <v>35</v>
      </c>
      <c r="D38" s="9">
        <f>myjnia5[[#This Row],[po ilu minutach od przyjazdu poprzedniego klienta przyjechał dany klient]]*$F$3+D37</f>
        <v>0.18263888888888888</v>
      </c>
      <c r="E38" s="8">
        <f>$E$2+myjnia5[[#This Row],[ile min po otwarciu]]</f>
        <v>0.43263888888888891</v>
      </c>
      <c r="G38">
        <v>36</v>
      </c>
    </row>
    <row r="39" spans="1:7" x14ac:dyDescent="0.35">
      <c r="A39">
        <v>11</v>
      </c>
      <c r="B39">
        <v>4</v>
      </c>
      <c r="C39" s="1" t="s">
        <v>36</v>
      </c>
      <c r="D39" s="9">
        <f>myjnia5[[#This Row],[po ilu minutach od przyjazdu poprzedniego klienta przyjechał dany klient]]*$F$3+D38</f>
        <v>0.19027777777777777</v>
      </c>
      <c r="E39" s="8">
        <f>$E$2+myjnia5[[#This Row],[ile min po otwarciu]]</f>
        <v>0.44027777777777777</v>
      </c>
      <c r="G39">
        <v>37</v>
      </c>
    </row>
    <row r="40" spans="1:7" x14ac:dyDescent="0.35">
      <c r="A40">
        <v>15</v>
      </c>
      <c r="B40">
        <v>5</v>
      </c>
      <c r="C40" s="1" t="s">
        <v>37</v>
      </c>
      <c r="D40" s="9">
        <f>myjnia5[[#This Row],[po ilu minutach od przyjazdu poprzedniego klienta przyjechał dany klient]]*$F$3+D39</f>
        <v>0.20069444444444443</v>
      </c>
      <c r="E40" s="8">
        <f>$E$2+myjnia5[[#This Row],[ile min po otwarciu]]</f>
        <v>0.4506944444444444</v>
      </c>
      <c r="G40">
        <v>38</v>
      </c>
    </row>
    <row r="41" spans="1:7" x14ac:dyDescent="0.35">
      <c r="A41">
        <v>12</v>
      </c>
      <c r="B41">
        <v>1</v>
      </c>
      <c r="C41" s="1" t="s">
        <v>38</v>
      </c>
      <c r="D41" s="9">
        <f>myjnia5[[#This Row],[po ilu minutach od przyjazdu poprzedniego klienta przyjechał dany klient]]*$F$3+D40</f>
        <v>0.20902777777777776</v>
      </c>
      <c r="E41" s="8">
        <f>$E$2+myjnia5[[#This Row],[ile min po otwarciu]]</f>
        <v>0.45902777777777776</v>
      </c>
      <c r="G41">
        <v>39</v>
      </c>
    </row>
    <row r="42" spans="1:7" x14ac:dyDescent="0.35">
      <c r="A42">
        <v>2</v>
      </c>
      <c r="B42">
        <v>5</v>
      </c>
      <c r="C42" s="1" t="s">
        <v>39</v>
      </c>
      <c r="D42" s="9">
        <f>myjnia5[[#This Row],[po ilu minutach od przyjazdu poprzedniego klienta przyjechał dany klient]]*$F$3+D41</f>
        <v>0.21041666666666664</v>
      </c>
      <c r="E42" s="8">
        <f>$E$2+myjnia5[[#This Row],[ile min po otwarciu]]</f>
        <v>0.46041666666666664</v>
      </c>
      <c r="G42">
        <v>40</v>
      </c>
    </row>
    <row r="43" spans="1:7" x14ac:dyDescent="0.35">
      <c r="A43">
        <v>11</v>
      </c>
      <c r="B43">
        <v>11</v>
      </c>
      <c r="C43" s="1" t="s">
        <v>40</v>
      </c>
      <c r="D43" s="9">
        <f>myjnia5[[#This Row],[po ilu minutach od przyjazdu poprzedniego klienta przyjechał dany klient]]*$F$3+D42</f>
        <v>0.21805555555555553</v>
      </c>
      <c r="E43" s="8">
        <f>$E$2+myjnia5[[#This Row],[ile min po otwarciu]]</f>
        <v>0.46805555555555556</v>
      </c>
      <c r="G43">
        <v>41</v>
      </c>
    </row>
    <row r="44" spans="1:7" x14ac:dyDescent="0.35">
      <c r="A44">
        <v>2</v>
      </c>
      <c r="B44">
        <v>3</v>
      </c>
      <c r="C44" s="1" t="s">
        <v>41</v>
      </c>
      <c r="D44" s="9">
        <f>myjnia5[[#This Row],[po ilu minutach od przyjazdu poprzedniego klienta przyjechał dany klient]]*$F$3+D43</f>
        <v>0.21944444444444441</v>
      </c>
      <c r="E44" s="8">
        <f>$E$2+myjnia5[[#This Row],[ile min po otwarciu]]</f>
        <v>0.46944444444444444</v>
      </c>
      <c r="G44">
        <v>42</v>
      </c>
    </row>
    <row r="45" spans="1:7" x14ac:dyDescent="0.35">
      <c r="A45">
        <v>6</v>
      </c>
      <c r="B45">
        <v>13</v>
      </c>
      <c r="C45" s="1" t="s">
        <v>42</v>
      </c>
      <c r="D45" s="9">
        <f>myjnia5[[#This Row],[po ilu minutach od przyjazdu poprzedniego klienta przyjechał dany klient]]*$F$3+D44</f>
        <v>0.22361111111111109</v>
      </c>
      <c r="E45" s="8">
        <f>$E$2+myjnia5[[#This Row],[ile min po otwarciu]]</f>
        <v>0.47361111111111109</v>
      </c>
      <c r="G45">
        <v>43</v>
      </c>
    </row>
    <row r="46" spans="1:7" x14ac:dyDescent="0.35">
      <c r="A46">
        <v>4</v>
      </c>
      <c r="B46">
        <v>11</v>
      </c>
      <c r="C46" s="1" t="s">
        <v>43</v>
      </c>
      <c r="D46" s="9">
        <f>myjnia5[[#This Row],[po ilu minutach od przyjazdu poprzedniego klienta przyjechał dany klient]]*$F$3+D45</f>
        <v>0.22638888888888886</v>
      </c>
      <c r="E46" s="8">
        <f>$E$2+myjnia5[[#This Row],[ile min po otwarciu]]</f>
        <v>0.47638888888888886</v>
      </c>
      <c r="G46">
        <v>44</v>
      </c>
    </row>
    <row r="47" spans="1:7" x14ac:dyDescent="0.35">
      <c r="A47">
        <v>7</v>
      </c>
      <c r="B47">
        <v>10</v>
      </c>
      <c r="C47" s="1" t="s">
        <v>44</v>
      </c>
      <c r="D47" s="9">
        <f>myjnia5[[#This Row],[po ilu minutach od przyjazdu poprzedniego klienta przyjechał dany klient]]*$F$3+D46</f>
        <v>0.23124999999999998</v>
      </c>
      <c r="E47" s="8">
        <f>$E$2+myjnia5[[#This Row],[ile min po otwarciu]]</f>
        <v>0.48124999999999996</v>
      </c>
      <c r="G47">
        <v>45</v>
      </c>
    </row>
    <row r="48" spans="1:7" x14ac:dyDescent="0.35">
      <c r="A48">
        <v>8</v>
      </c>
      <c r="B48">
        <v>6</v>
      </c>
      <c r="C48" s="1" t="s">
        <v>45</v>
      </c>
      <c r="D48" s="9">
        <f>myjnia5[[#This Row],[po ilu minutach od przyjazdu poprzedniego klienta przyjechał dany klient]]*$F$3+D47</f>
        <v>0.23680555555555555</v>
      </c>
      <c r="E48" s="8">
        <f>$E$2+myjnia5[[#This Row],[ile min po otwarciu]]</f>
        <v>0.48680555555555555</v>
      </c>
      <c r="G48">
        <v>46</v>
      </c>
    </row>
    <row r="49" spans="1:7" x14ac:dyDescent="0.35">
      <c r="A49">
        <v>3</v>
      </c>
      <c r="B49">
        <v>14</v>
      </c>
      <c r="C49" s="1" t="s">
        <v>46</v>
      </c>
      <c r="D49" s="9">
        <f>myjnia5[[#This Row],[po ilu minutach od przyjazdu poprzedniego klienta przyjechał dany klient]]*$F$3+D48</f>
        <v>0.23888888888888887</v>
      </c>
      <c r="E49" s="8">
        <f>$E$2+myjnia5[[#This Row],[ile min po otwarciu]]</f>
        <v>0.48888888888888887</v>
      </c>
      <c r="G49">
        <v>47</v>
      </c>
    </row>
    <row r="50" spans="1:7" x14ac:dyDescent="0.35">
      <c r="A50">
        <v>7</v>
      </c>
      <c r="B50">
        <v>13</v>
      </c>
      <c r="C50" s="1" t="s">
        <v>47</v>
      </c>
      <c r="D50" s="9">
        <f>myjnia5[[#This Row],[po ilu minutach od przyjazdu poprzedniego klienta przyjechał dany klient]]*$F$3+D49</f>
        <v>0.24374999999999999</v>
      </c>
      <c r="E50" s="8">
        <f>$E$2+myjnia5[[#This Row],[ile min po otwarciu]]</f>
        <v>0.49375000000000002</v>
      </c>
      <c r="G50">
        <v>48</v>
      </c>
    </row>
    <row r="51" spans="1:7" x14ac:dyDescent="0.35">
      <c r="A51">
        <v>15</v>
      </c>
      <c r="B51">
        <v>11</v>
      </c>
      <c r="C51" s="1" t="s">
        <v>48</v>
      </c>
      <c r="D51" s="9">
        <f>myjnia5[[#This Row],[po ilu minutach od przyjazdu poprzedniego klienta przyjechał dany klient]]*$F$3+D50</f>
        <v>0.25416666666666665</v>
      </c>
      <c r="E51" s="8">
        <f>$E$2+myjnia5[[#This Row],[ile min po otwarciu]]</f>
        <v>0.50416666666666665</v>
      </c>
      <c r="G51">
        <v>49</v>
      </c>
    </row>
    <row r="52" spans="1:7" x14ac:dyDescent="0.35">
      <c r="A52">
        <v>11</v>
      </c>
      <c r="B52">
        <v>8</v>
      </c>
      <c r="C52" s="1" t="s">
        <v>49</v>
      </c>
      <c r="D52" s="9">
        <f>myjnia5[[#This Row],[po ilu minutach od przyjazdu poprzedniego klienta przyjechał dany klient]]*$F$3+D51</f>
        <v>0.26180555555555551</v>
      </c>
      <c r="E52" s="8">
        <f>$E$2+myjnia5[[#This Row],[ile min po otwarciu]]</f>
        <v>0.51180555555555551</v>
      </c>
      <c r="G52">
        <v>50</v>
      </c>
    </row>
    <row r="53" spans="1:7" x14ac:dyDescent="0.35">
      <c r="A53">
        <v>6</v>
      </c>
      <c r="B53">
        <v>10</v>
      </c>
      <c r="C53" s="1" t="s">
        <v>50</v>
      </c>
      <c r="D53" s="9">
        <f>myjnia5[[#This Row],[po ilu minutach od przyjazdu poprzedniego klienta przyjechał dany klient]]*$F$3+D52</f>
        <v>0.26597222222222217</v>
      </c>
      <c r="E53" s="8">
        <f>$E$2+myjnia5[[#This Row],[ile min po otwarciu]]</f>
        <v>0.51597222222222217</v>
      </c>
      <c r="G53">
        <v>51</v>
      </c>
    </row>
    <row r="54" spans="1:7" x14ac:dyDescent="0.35">
      <c r="A54">
        <v>3</v>
      </c>
      <c r="B54">
        <v>12</v>
      </c>
      <c r="C54" s="1" t="s">
        <v>51</v>
      </c>
      <c r="D54" s="9">
        <f>myjnia5[[#This Row],[po ilu minutach od przyjazdu poprzedniego klienta przyjechał dany klient]]*$F$3+D53</f>
        <v>0.26805555555555549</v>
      </c>
      <c r="E54" s="8">
        <f>$E$2+myjnia5[[#This Row],[ile min po otwarciu]]</f>
        <v>0.51805555555555549</v>
      </c>
      <c r="G54">
        <v>52</v>
      </c>
    </row>
    <row r="55" spans="1:7" x14ac:dyDescent="0.35">
      <c r="A55">
        <v>13</v>
      </c>
      <c r="B55">
        <v>11</v>
      </c>
      <c r="C55" s="1" t="s">
        <v>52</v>
      </c>
      <c r="D55" s="9">
        <f>myjnia5[[#This Row],[po ilu minutach od przyjazdu poprzedniego klienta przyjechał dany klient]]*$F$3+D54</f>
        <v>0.27708333333333329</v>
      </c>
      <c r="E55" s="8">
        <f>$E$2+myjnia5[[#This Row],[ile min po otwarciu]]</f>
        <v>0.52708333333333335</v>
      </c>
      <c r="G55">
        <v>53</v>
      </c>
    </row>
    <row r="56" spans="1:7" x14ac:dyDescent="0.35">
      <c r="A56">
        <v>15</v>
      </c>
      <c r="B56">
        <v>12</v>
      </c>
      <c r="C56" s="1" t="s">
        <v>53</v>
      </c>
      <c r="D56" s="9">
        <f>myjnia5[[#This Row],[po ilu minutach od przyjazdu poprzedniego klienta przyjechał dany klient]]*$F$3+D55</f>
        <v>0.28749999999999998</v>
      </c>
      <c r="E56" s="8">
        <f>$E$2+myjnia5[[#This Row],[ile min po otwarciu]]</f>
        <v>0.53749999999999998</v>
      </c>
      <c r="G56">
        <v>54</v>
      </c>
    </row>
    <row r="57" spans="1:7" x14ac:dyDescent="0.35">
      <c r="A57">
        <v>1</v>
      </c>
      <c r="B57">
        <v>13</v>
      </c>
      <c r="C57" s="1" t="s">
        <v>54</v>
      </c>
      <c r="D57" s="9">
        <f>myjnia5[[#This Row],[po ilu minutach od przyjazdu poprzedniego klienta przyjechał dany klient]]*$F$3+D56</f>
        <v>0.28819444444444442</v>
      </c>
      <c r="E57" s="8">
        <f>$E$2+myjnia5[[#This Row],[ile min po otwarciu]]</f>
        <v>0.53819444444444442</v>
      </c>
      <c r="G57">
        <v>55</v>
      </c>
    </row>
    <row r="58" spans="1:7" x14ac:dyDescent="0.35">
      <c r="A58">
        <v>15</v>
      </c>
      <c r="B58">
        <v>7</v>
      </c>
      <c r="C58" s="1" t="s">
        <v>55</v>
      </c>
      <c r="D58" s="9">
        <f>myjnia5[[#This Row],[po ilu minutach od przyjazdu poprzedniego klienta przyjechał dany klient]]*$F$3+D57</f>
        <v>0.2986111111111111</v>
      </c>
      <c r="E58" s="8">
        <f>$E$2+myjnia5[[#This Row],[ile min po otwarciu]]</f>
        <v>0.54861111111111116</v>
      </c>
      <c r="G58">
        <v>56</v>
      </c>
    </row>
    <row r="59" spans="1:7" x14ac:dyDescent="0.35">
      <c r="A59">
        <v>14</v>
      </c>
      <c r="B59">
        <v>10</v>
      </c>
      <c r="C59" s="1" t="s">
        <v>56</v>
      </c>
      <c r="D59" s="9">
        <f>myjnia5[[#This Row],[po ilu minutach od przyjazdu poprzedniego klienta przyjechał dany klient]]*$F$3+D58</f>
        <v>0.30833333333333335</v>
      </c>
      <c r="E59" s="8">
        <f>$E$2+myjnia5[[#This Row],[ile min po otwarciu]]</f>
        <v>0.55833333333333335</v>
      </c>
      <c r="G59">
        <v>57</v>
      </c>
    </row>
    <row r="60" spans="1:7" x14ac:dyDescent="0.35">
      <c r="A60">
        <v>7</v>
      </c>
      <c r="B60">
        <v>1</v>
      </c>
      <c r="C60" s="1" t="s">
        <v>57</v>
      </c>
      <c r="D60" s="9">
        <f>myjnia5[[#This Row],[po ilu minutach od przyjazdu poprzedniego klienta przyjechał dany klient]]*$F$3+D59</f>
        <v>0.31319444444444444</v>
      </c>
      <c r="E60" s="8">
        <f>$E$2+myjnia5[[#This Row],[ile min po otwarciu]]</f>
        <v>0.56319444444444444</v>
      </c>
      <c r="G60">
        <v>58</v>
      </c>
    </row>
    <row r="61" spans="1:7" x14ac:dyDescent="0.35">
      <c r="A61">
        <v>7</v>
      </c>
      <c r="B61">
        <v>5</v>
      </c>
      <c r="C61" s="1" t="s">
        <v>58</v>
      </c>
      <c r="D61" s="9">
        <f>myjnia5[[#This Row],[po ilu minutach od przyjazdu poprzedniego klienta przyjechał dany klient]]*$F$3+D60</f>
        <v>0.31805555555555554</v>
      </c>
      <c r="E61" s="8">
        <f>$E$2+myjnia5[[#This Row],[ile min po otwarciu]]</f>
        <v>0.56805555555555554</v>
      </c>
      <c r="G61">
        <v>59</v>
      </c>
    </row>
    <row r="62" spans="1:7" x14ac:dyDescent="0.35">
      <c r="A62">
        <v>6</v>
      </c>
      <c r="B62">
        <v>1</v>
      </c>
      <c r="C62" s="1" t="s">
        <v>59</v>
      </c>
      <c r="D62" s="9">
        <f>myjnia5[[#This Row],[po ilu minutach od przyjazdu poprzedniego klienta przyjechał dany klient]]*$F$3+D61</f>
        <v>0.32222222222222219</v>
      </c>
      <c r="E62" s="8">
        <f>$E$2+myjnia5[[#This Row],[ile min po otwarciu]]</f>
        <v>0.57222222222222219</v>
      </c>
      <c r="G62">
        <v>60</v>
      </c>
    </row>
    <row r="63" spans="1:7" x14ac:dyDescent="0.35">
      <c r="A63">
        <v>3</v>
      </c>
      <c r="B63">
        <v>12</v>
      </c>
      <c r="C63" s="1" t="s">
        <v>60</v>
      </c>
      <c r="D63" s="9">
        <f>myjnia5[[#This Row],[po ilu minutach od przyjazdu poprzedniego klienta przyjechał dany klient]]*$F$3+D62</f>
        <v>0.32430555555555551</v>
      </c>
      <c r="E63" s="8">
        <f>$E$2+myjnia5[[#This Row],[ile min po otwarciu]]</f>
        <v>0.57430555555555551</v>
      </c>
      <c r="G63">
        <v>61</v>
      </c>
    </row>
    <row r="64" spans="1:7" x14ac:dyDescent="0.35">
      <c r="A64">
        <v>15</v>
      </c>
      <c r="B64">
        <v>14</v>
      </c>
      <c r="C64" s="1" t="s">
        <v>61</v>
      </c>
      <c r="D64" s="9">
        <f>myjnia5[[#This Row],[po ilu minutach od przyjazdu poprzedniego klienta przyjechał dany klient]]*$F$3+D63</f>
        <v>0.3347222222222222</v>
      </c>
      <c r="E64" s="8">
        <f>$E$2+myjnia5[[#This Row],[ile min po otwarciu]]</f>
        <v>0.58472222222222214</v>
      </c>
      <c r="G64">
        <v>62</v>
      </c>
    </row>
    <row r="65" spans="1:7" x14ac:dyDescent="0.35">
      <c r="A65">
        <v>3</v>
      </c>
      <c r="B65">
        <v>9</v>
      </c>
      <c r="C65" s="1" t="s">
        <v>62</v>
      </c>
      <c r="D65" s="9">
        <f>myjnia5[[#This Row],[po ilu minutach od przyjazdu poprzedniego klienta przyjechał dany klient]]*$F$3+D64</f>
        <v>0.33680555555555552</v>
      </c>
      <c r="E65" s="8">
        <f>$E$2+myjnia5[[#This Row],[ile min po otwarciu]]</f>
        <v>0.58680555555555558</v>
      </c>
      <c r="G65">
        <v>63</v>
      </c>
    </row>
    <row r="66" spans="1:7" x14ac:dyDescent="0.35">
      <c r="A66">
        <v>8</v>
      </c>
      <c r="B66">
        <v>11</v>
      </c>
      <c r="C66" s="1" t="s">
        <v>63</v>
      </c>
      <c r="D66" s="9">
        <f>myjnia5[[#This Row],[po ilu minutach od przyjazdu poprzedniego klienta przyjechał dany klient]]*$F$3+D65</f>
        <v>0.34236111111111106</v>
      </c>
      <c r="E66" s="8">
        <f>$E$2+myjnia5[[#This Row],[ile min po otwarciu]]</f>
        <v>0.59236111111111112</v>
      </c>
      <c r="G66">
        <v>64</v>
      </c>
    </row>
    <row r="67" spans="1:7" x14ac:dyDescent="0.35">
      <c r="A67">
        <v>5</v>
      </c>
      <c r="B67">
        <v>15</v>
      </c>
      <c r="C67" s="1" t="s">
        <v>64</v>
      </c>
      <c r="D67" s="9">
        <f>myjnia5[[#This Row],[po ilu minutach od przyjazdu poprzedniego klienta przyjechał dany klient]]*$F$3+D66</f>
        <v>0.34583333333333327</v>
      </c>
      <c r="E67" s="8">
        <f>$E$2+myjnia5[[#This Row],[ile min po otwarciu]]</f>
        <v>0.59583333333333321</v>
      </c>
      <c r="G67">
        <v>65</v>
      </c>
    </row>
    <row r="68" spans="1:7" x14ac:dyDescent="0.35">
      <c r="A68">
        <v>2</v>
      </c>
      <c r="B68">
        <v>4</v>
      </c>
      <c r="C68" s="1" t="s">
        <v>65</v>
      </c>
      <c r="D68" s="9">
        <f>myjnia5[[#This Row],[po ilu minutach od przyjazdu poprzedniego klienta przyjechał dany klient]]*$F$3+D67</f>
        <v>0.34722222222222215</v>
      </c>
      <c r="E68" s="8">
        <f>$E$2+myjnia5[[#This Row],[ile min po otwarciu]]</f>
        <v>0.5972222222222221</v>
      </c>
      <c r="G68">
        <v>66</v>
      </c>
    </row>
    <row r="69" spans="1:7" x14ac:dyDescent="0.35">
      <c r="A69">
        <v>14</v>
      </c>
      <c r="B69">
        <v>9</v>
      </c>
      <c r="C69" s="1" t="s">
        <v>66</v>
      </c>
      <c r="D69" s="9">
        <f>myjnia5[[#This Row],[po ilu minutach od przyjazdu poprzedniego klienta przyjechał dany klient]]*$F$3+D68</f>
        <v>0.3569444444444444</v>
      </c>
      <c r="E69" s="8">
        <f>$E$2+myjnia5[[#This Row],[ile min po otwarciu]]</f>
        <v>0.6069444444444444</v>
      </c>
      <c r="G69">
        <v>67</v>
      </c>
    </row>
    <row r="70" spans="1:7" x14ac:dyDescent="0.35">
      <c r="A70">
        <v>7</v>
      </c>
      <c r="B70">
        <v>7</v>
      </c>
      <c r="C70" s="1" t="s">
        <v>67</v>
      </c>
      <c r="D70" s="9">
        <f>myjnia5[[#This Row],[po ilu minutach od przyjazdu poprzedniego klienta przyjechał dany klient]]*$F$3+D69</f>
        <v>0.36180555555555549</v>
      </c>
      <c r="E70" s="8">
        <f>$E$2+myjnia5[[#This Row],[ile min po otwarciu]]</f>
        <v>0.61180555555555549</v>
      </c>
      <c r="G70">
        <v>68</v>
      </c>
    </row>
    <row r="71" spans="1:7" x14ac:dyDescent="0.35">
      <c r="A71">
        <v>14</v>
      </c>
      <c r="B71">
        <v>6</v>
      </c>
      <c r="C71" s="1" t="s">
        <v>68</v>
      </c>
      <c r="D71" s="9">
        <f>myjnia5[[#This Row],[po ilu minutach od przyjazdu poprzedniego klienta przyjechał dany klient]]*$F$3+D70</f>
        <v>0.37152777777777773</v>
      </c>
      <c r="E71" s="8">
        <f>$E$2+myjnia5[[#This Row],[ile min po otwarciu]]</f>
        <v>0.62152777777777768</v>
      </c>
      <c r="G71">
        <v>69</v>
      </c>
    </row>
    <row r="72" spans="1:7" x14ac:dyDescent="0.35">
      <c r="A72">
        <v>11</v>
      </c>
      <c r="B72">
        <v>12</v>
      </c>
      <c r="C72" s="1" t="s">
        <v>69</v>
      </c>
      <c r="D72" s="9">
        <f>myjnia5[[#This Row],[po ilu minutach od przyjazdu poprzedniego klienta przyjechał dany klient]]*$F$3+D71</f>
        <v>0.37916666666666665</v>
      </c>
      <c r="E72" s="8">
        <f>$E$2+myjnia5[[#This Row],[ile min po otwarciu]]</f>
        <v>0.62916666666666665</v>
      </c>
      <c r="G72">
        <v>70</v>
      </c>
    </row>
    <row r="73" spans="1:7" x14ac:dyDescent="0.35">
      <c r="A73">
        <v>2</v>
      </c>
      <c r="B73">
        <v>4</v>
      </c>
      <c r="C73" s="1" t="s">
        <v>70</v>
      </c>
      <c r="D73" s="9">
        <f>myjnia5[[#This Row],[po ilu minutach od przyjazdu poprzedniego klienta przyjechał dany klient]]*$F$3+D72</f>
        <v>0.38055555555555554</v>
      </c>
      <c r="E73" s="8">
        <f>$E$2+myjnia5[[#This Row],[ile min po otwarciu]]</f>
        <v>0.63055555555555554</v>
      </c>
      <c r="G73">
        <v>71</v>
      </c>
    </row>
    <row r="74" spans="1:7" x14ac:dyDescent="0.35">
      <c r="A74">
        <v>11</v>
      </c>
      <c r="B74">
        <v>15</v>
      </c>
      <c r="C74" s="1" t="s">
        <v>71</v>
      </c>
      <c r="D74" s="9">
        <f>myjnia5[[#This Row],[po ilu minutach od przyjazdu poprzedniego klienta przyjechał dany klient]]*$F$3+D73</f>
        <v>0.3881944444444444</v>
      </c>
      <c r="E74" s="8">
        <f>$E$2+myjnia5[[#This Row],[ile min po otwarciu]]</f>
        <v>0.6381944444444444</v>
      </c>
      <c r="G74">
        <v>72</v>
      </c>
    </row>
    <row r="75" spans="1:7" x14ac:dyDescent="0.35">
      <c r="A75">
        <v>4</v>
      </c>
      <c r="B75">
        <v>3</v>
      </c>
      <c r="C75" s="1" t="s">
        <v>72</v>
      </c>
      <c r="D75" s="9">
        <f>myjnia5[[#This Row],[po ilu minutach od przyjazdu poprzedniego klienta przyjechał dany klient]]*$F$3+D74</f>
        <v>0.39097222222222217</v>
      </c>
      <c r="E75" s="8">
        <f>$E$2+myjnia5[[#This Row],[ile min po otwarciu]]</f>
        <v>0.64097222222222217</v>
      </c>
      <c r="G75">
        <v>73</v>
      </c>
    </row>
    <row r="76" spans="1:7" x14ac:dyDescent="0.35">
      <c r="A76">
        <v>3</v>
      </c>
      <c r="B76">
        <v>12</v>
      </c>
      <c r="C76" s="1" t="s">
        <v>73</v>
      </c>
      <c r="D76" s="9">
        <f>myjnia5[[#This Row],[po ilu minutach od przyjazdu poprzedniego klienta przyjechał dany klient]]*$F$3+D75</f>
        <v>0.39305555555555549</v>
      </c>
      <c r="E76" s="8">
        <f>$E$2+myjnia5[[#This Row],[ile min po otwarciu]]</f>
        <v>0.64305555555555549</v>
      </c>
      <c r="G76">
        <v>74</v>
      </c>
    </row>
    <row r="77" spans="1:7" x14ac:dyDescent="0.35">
      <c r="A77">
        <v>2</v>
      </c>
      <c r="B77">
        <v>7</v>
      </c>
      <c r="C77" s="1" t="s">
        <v>74</v>
      </c>
      <c r="D77" s="9">
        <f>myjnia5[[#This Row],[po ilu minutach od przyjazdu poprzedniego klienta przyjechał dany klient]]*$F$3+D76</f>
        <v>0.39444444444444438</v>
      </c>
      <c r="E77" s="8">
        <f>$E$2+myjnia5[[#This Row],[ile min po otwarciu]]</f>
        <v>0.64444444444444438</v>
      </c>
      <c r="G77">
        <v>75</v>
      </c>
    </row>
    <row r="78" spans="1:7" x14ac:dyDescent="0.35">
      <c r="A78">
        <v>13</v>
      </c>
      <c r="B78">
        <v>7</v>
      </c>
      <c r="C78" s="1" t="s">
        <v>75</v>
      </c>
      <c r="D78" s="9">
        <f>myjnia5[[#This Row],[po ilu minutach od przyjazdu poprzedniego klienta przyjechał dany klient]]*$F$3+D77</f>
        <v>0.40347222222222218</v>
      </c>
      <c r="E78" s="8">
        <f>$E$2+myjnia5[[#This Row],[ile min po otwarciu]]</f>
        <v>0.65347222222222223</v>
      </c>
      <c r="G78">
        <v>76</v>
      </c>
    </row>
    <row r="79" spans="1:7" x14ac:dyDescent="0.35">
      <c r="A79">
        <v>3</v>
      </c>
      <c r="B79">
        <v>12</v>
      </c>
      <c r="C79" s="1" t="s">
        <v>76</v>
      </c>
      <c r="D79" s="9">
        <f>myjnia5[[#This Row],[po ilu minutach od przyjazdu poprzedniego klienta przyjechał dany klient]]*$F$3+D78</f>
        <v>0.4055555555555555</v>
      </c>
      <c r="E79" s="8">
        <f>$E$2+myjnia5[[#This Row],[ile min po otwarciu]]</f>
        <v>0.65555555555555545</v>
      </c>
      <c r="G79">
        <v>77</v>
      </c>
    </row>
    <row r="80" spans="1:7" x14ac:dyDescent="0.35">
      <c r="A80">
        <v>9</v>
      </c>
      <c r="B80">
        <v>9</v>
      </c>
      <c r="C80" s="1" t="s">
        <v>77</v>
      </c>
      <c r="D80" s="9">
        <f>myjnia5[[#This Row],[po ilu minutach od przyjazdu poprzedniego klienta przyjechał dany klient]]*$F$3+D79</f>
        <v>0.41180555555555548</v>
      </c>
      <c r="E80" s="8">
        <f>$E$2+myjnia5[[#This Row],[ile min po otwarciu]]</f>
        <v>0.66180555555555554</v>
      </c>
      <c r="G80">
        <v>78</v>
      </c>
    </row>
    <row r="81" spans="1:7" x14ac:dyDescent="0.35">
      <c r="A81">
        <v>13</v>
      </c>
      <c r="B81">
        <v>3</v>
      </c>
      <c r="C81" s="1" t="s">
        <v>78</v>
      </c>
      <c r="D81" s="9">
        <f>myjnia5[[#This Row],[po ilu minutach od przyjazdu poprzedniego klienta przyjechał dany klient]]*$F$3+D80</f>
        <v>0.42083333333333328</v>
      </c>
      <c r="E81" s="8">
        <f>$E$2+myjnia5[[#This Row],[ile min po otwarciu]]</f>
        <v>0.67083333333333328</v>
      </c>
      <c r="G81">
        <v>79</v>
      </c>
    </row>
    <row r="82" spans="1:7" x14ac:dyDescent="0.35">
      <c r="A82">
        <v>7</v>
      </c>
      <c r="B82">
        <v>2</v>
      </c>
      <c r="C82" s="1" t="s">
        <v>79</v>
      </c>
      <c r="D82" s="9">
        <f>myjnia5[[#This Row],[po ilu minutach od przyjazdu poprzedniego klienta przyjechał dany klient]]*$F$3+D81</f>
        <v>0.42569444444444438</v>
      </c>
      <c r="E82" s="8">
        <f>$E$2+myjnia5[[#This Row],[ile min po otwarciu]]</f>
        <v>0.67569444444444438</v>
      </c>
      <c r="G82">
        <v>80</v>
      </c>
    </row>
    <row r="83" spans="1:7" x14ac:dyDescent="0.35">
      <c r="A83">
        <v>13</v>
      </c>
      <c r="B83">
        <v>4</v>
      </c>
      <c r="C83" s="1" t="s">
        <v>80</v>
      </c>
      <c r="D83" s="9">
        <f>myjnia5[[#This Row],[po ilu minutach od przyjazdu poprzedniego klienta przyjechał dany klient]]*$F$3+D82</f>
        <v>0.43472222222222218</v>
      </c>
      <c r="E83" s="8">
        <f>$E$2+myjnia5[[#This Row],[ile min po otwarciu]]</f>
        <v>0.68472222222222223</v>
      </c>
      <c r="G83">
        <v>81</v>
      </c>
    </row>
    <row r="84" spans="1:7" x14ac:dyDescent="0.35">
      <c r="A84">
        <v>4</v>
      </c>
      <c r="B84">
        <v>12</v>
      </c>
      <c r="C84" s="1" t="s">
        <v>81</v>
      </c>
      <c r="D84" s="9">
        <f>myjnia5[[#This Row],[po ilu minutach od przyjazdu poprzedniego klienta przyjechał dany klient]]*$F$3+D83</f>
        <v>0.43749999999999994</v>
      </c>
      <c r="E84" s="8">
        <f>$E$2+myjnia5[[#This Row],[ile min po otwarciu]]</f>
        <v>0.6875</v>
      </c>
      <c r="G84">
        <v>82</v>
      </c>
    </row>
    <row r="85" spans="1:7" x14ac:dyDescent="0.35">
      <c r="A85">
        <v>7</v>
      </c>
      <c r="B85">
        <v>8</v>
      </c>
      <c r="C85" s="1" t="s">
        <v>82</v>
      </c>
      <c r="D85" s="9">
        <f>myjnia5[[#This Row],[po ilu minutach od przyjazdu poprzedniego klienta przyjechał dany klient]]*$F$3+D84</f>
        <v>0.44236111111111104</v>
      </c>
      <c r="E85" s="8">
        <f>$E$2+myjnia5[[#This Row],[ile min po otwarciu]]</f>
        <v>0.69236111111111098</v>
      </c>
      <c r="G85">
        <v>83</v>
      </c>
    </row>
    <row r="86" spans="1:7" x14ac:dyDescent="0.35">
      <c r="A86">
        <v>3</v>
      </c>
      <c r="B86">
        <v>12</v>
      </c>
      <c r="C86" s="1" t="s">
        <v>83</v>
      </c>
      <c r="D86" s="9">
        <f>myjnia5[[#This Row],[po ilu minutach od przyjazdu poprzedniego klienta przyjechał dany klient]]*$F$3+D85</f>
        <v>0.44444444444444436</v>
      </c>
      <c r="E86" s="8">
        <f>$E$2+myjnia5[[#This Row],[ile min po otwarciu]]</f>
        <v>0.69444444444444442</v>
      </c>
      <c r="G86">
        <v>84</v>
      </c>
    </row>
    <row r="87" spans="1:7" x14ac:dyDescent="0.35">
      <c r="A87">
        <v>4</v>
      </c>
      <c r="B87">
        <v>11</v>
      </c>
      <c r="C87" s="1" t="s">
        <v>84</v>
      </c>
      <c r="D87" s="9">
        <f>myjnia5[[#This Row],[po ilu minutach od przyjazdu poprzedniego klienta przyjechał dany klient]]*$F$3+D86</f>
        <v>0.44722222222222213</v>
      </c>
      <c r="E87" s="8">
        <f>$E$2+myjnia5[[#This Row],[ile min po otwarciu]]</f>
        <v>0.69722222222222219</v>
      </c>
      <c r="G87">
        <v>85</v>
      </c>
    </row>
    <row r="88" spans="1:7" x14ac:dyDescent="0.35">
      <c r="A88">
        <v>7</v>
      </c>
      <c r="B88">
        <v>1</v>
      </c>
      <c r="C88" s="1" t="s">
        <v>85</v>
      </c>
      <c r="D88" s="9">
        <f>myjnia5[[#This Row],[po ilu minutach od przyjazdu poprzedniego klienta przyjechał dany klient]]*$F$3+D87</f>
        <v>0.45208333333333323</v>
      </c>
      <c r="E88" s="8">
        <f>$E$2+myjnia5[[#This Row],[ile min po otwarciu]]</f>
        <v>0.70208333333333317</v>
      </c>
      <c r="G88">
        <v>86</v>
      </c>
    </row>
    <row r="89" spans="1:7" x14ac:dyDescent="0.35">
      <c r="A89">
        <v>3</v>
      </c>
      <c r="B89">
        <v>9</v>
      </c>
      <c r="C89" s="1" t="s">
        <v>86</v>
      </c>
      <c r="D89" s="9">
        <f>myjnia5[[#This Row],[po ilu minutach od przyjazdu poprzedniego klienta przyjechał dany klient]]*$F$3+D88</f>
        <v>0.45416666666666655</v>
      </c>
      <c r="E89" s="8">
        <f>$E$2+myjnia5[[#This Row],[ile min po otwarciu]]</f>
        <v>0.70416666666666661</v>
      </c>
      <c r="G89">
        <v>87</v>
      </c>
    </row>
    <row r="90" spans="1:7" x14ac:dyDescent="0.35">
      <c r="A90">
        <v>1</v>
      </c>
      <c r="B90">
        <v>4</v>
      </c>
      <c r="C90" s="1" t="s">
        <v>87</v>
      </c>
      <c r="D90" s="9">
        <f>myjnia5[[#This Row],[po ilu minutach od przyjazdu poprzedniego klienta przyjechał dany klient]]*$F$3+D89</f>
        <v>0.45486111111111099</v>
      </c>
      <c r="E90" s="8">
        <f>$E$2+myjnia5[[#This Row],[ile min po otwarciu]]</f>
        <v>0.70486111111111094</v>
      </c>
      <c r="G90">
        <v>88</v>
      </c>
    </row>
    <row r="91" spans="1:7" x14ac:dyDescent="0.35">
      <c r="A91">
        <v>14</v>
      </c>
      <c r="B91">
        <v>3</v>
      </c>
      <c r="C91" s="1" t="s">
        <v>88</v>
      </c>
      <c r="D91" s="9">
        <f>myjnia5[[#This Row],[po ilu minutach od przyjazdu poprzedniego klienta przyjechał dany klient]]*$F$3+D90</f>
        <v>0.46458333333333324</v>
      </c>
      <c r="E91" s="8">
        <f>$E$2+myjnia5[[#This Row],[ile min po otwarciu]]</f>
        <v>0.71458333333333324</v>
      </c>
      <c r="G91">
        <v>89</v>
      </c>
    </row>
    <row r="92" spans="1:7" x14ac:dyDescent="0.35">
      <c r="A92">
        <v>5</v>
      </c>
      <c r="B92">
        <v>12</v>
      </c>
      <c r="C92" s="1" t="s">
        <v>89</v>
      </c>
      <c r="D92" s="9">
        <f>myjnia5[[#This Row],[po ilu minutach od przyjazdu poprzedniego klienta przyjechał dany klient]]*$F$3+D91</f>
        <v>0.46805555555555545</v>
      </c>
      <c r="E92" s="8">
        <f>$E$2+myjnia5[[#This Row],[ile min po otwarciu]]</f>
        <v>0.71805555555555545</v>
      </c>
      <c r="G92">
        <v>90</v>
      </c>
    </row>
    <row r="93" spans="1:7" x14ac:dyDescent="0.35">
      <c r="A93">
        <v>4</v>
      </c>
      <c r="B93">
        <v>9</v>
      </c>
      <c r="C93" s="1" t="s">
        <v>90</v>
      </c>
      <c r="D93" s="9">
        <f>myjnia5[[#This Row],[po ilu minutach od przyjazdu poprzedniego klienta przyjechał dany klient]]*$F$3+D92</f>
        <v>0.47083333333333321</v>
      </c>
      <c r="E93" s="8">
        <f>$E$2+myjnia5[[#This Row],[ile min po otwarciu]]</f>
        <v>0.72083333333333321</v>
      </c>
      <c r="G93">
        <v>91</v>
      </c>
    </row>
    <row r="94" spans="1:7" x14ac:dyDescent="0.35">
      <c r="A94">
        <v>5</v>
      </c>
      <c r="B94">
        <v>4</v>
      </c>
      <c r="C94" s="1" t="s">
        <v>91</v>
      </c>
      <c r="D94" s="9">
        <f>myjnia5[[#This Row],[po ilu minutach od przyjazdu poprzedniego klienta przyjechał dany klient]]*$F$3+D93</f>
        <v>0.47430555555555542</v>
      </c>
      <c r="E94" s="8">
        <f>$E$2+myjnia5[[#This Row],[ile min po otwarciu]]</f>
        <v>0.72430555555555542</v>
      </c>
      <c r="G94">
        <v>92</v>
      </c>
    </row>
    <row r="95" spans="1:7" x14ac:dyDescent="0.35">
      <c r="A95">
        <v>6</v>
      </c>
      <c r="B95">
        <v>8</v>
      </c>
      <c r="C95" s="1" t="s">
        <v>92</v>
      </c>
      <c r="D95" s="9">
        <f>myjnia5[[#This Row],[po ilu minutach od przyjazdu poprzedniego klienta przyjechał dany klient]]*$F$3+D94</f>
        <v>0.47847222222222208</v>
      </c>
      <c r="E95" s="8">
        <f>$E$2+myjnia5[[#This Row],[ile min po otwarciu]]</f>
        <v>0.72847222222222208</v>
      </c>
      <c r="G95">
        <v>93</v>
      </c>
    </row>
    <row r="96" spans="1:7" x14ac:dyDescent="0.35">
      <c r="A96">
        <v>8</v>
      </c>
      <c r="B96">
        <v>14</v>
      </c>
      <c r="C96" s="1" t="s">
        <v>93</v>
      </c>
      <c r="D96" s="9">
        <f>myjnia5[[#This Row],[po ilu minutach od przyjazdu poprzedniego klienta przyjechał dany klient]]*$F$3+D95</f>
        <v>0.48402777777777761</v>
      </c>
      <c r="E96" s="8">
        <f>$E$2+myjnia5[[#This Row],[ile min po otwarciu]]</f>
        <v>0.73402777777777761</v>
      </c>
      <c r="G96">
        <v>94</v>
      </c>
    </row>
    <row r="97" spans="1:7" x14ac:dyDescent="0.35">
      <c r="A97">
        <v>15</v>
      </c>
      <c r="B97">
        <v>11</v>
      </c>
      <c r="C97" s="1" t="s">
        <v>94</v>
      </c>
      <c r="D97" s="9">
        <f>myjnia5[[#This Row],[po ilu minutach od przyjazdu poprzedniego klienta przyjechał dany klient]]*$F$3+D96</f>
        <v>0.4944444444444443</v>
      </c>
      <c r="E97" s="8">
        <f>$E$2+myjnia5[[#This Row],[ile min po otwarciu]]</f>
        <v>0.74444444444444424</v>
      </c>
      <c r="G97">
        <v>95</v>
      </c>
    </row>
    <row r="98" spans="1:7" x14ac:dyDescent="0.35">
      <c r="A98">
        <v>1</v>
      </c>
      <c r="B98">
        <v>1</v>
      </c>
      <c r="C98" s="1" t="s">
        <v>95</v>
      </c>
      <c r="D98" s="9">
        <f>myjnia5[[#This Row],[po ilu minutach od przyjazdu poprzedniego klienta przyjechał dany klient]]*$F$3+D97</f>
        <v>0.49513888888888874</v>
      </c>
      <c r="E98" s="8">
        <f>$E$2+myjnia5[[#This Row],[ile min po otwarciu]]</f>
        <v>0.7451388888888888</v>
      </c>
      <c r="G98">
        <v>96</v>
      </c>
    </row>
    <row r="99" spans="1:7" x14ac:dyDescent="0.35">
      <c r="A99">
        <v>14</v>
      </c>
      <c r="B99">
        <v>15</v>
      </c>
      <c r="C99" s="1" t="s">
        <v>96</v>
      </c>
      <c r="D99" s="9">
        <f>myjnia5[[#This Row],[po ilu minutach od przyjazdu poprzedniego klienta przyjechał dany klient]]*$F$3+D98</f>
        <v>0.50486111111111098</v>
      </c>
      <c r="E99" s="8">
        <f>$E$2+myjnia5[[#This Row],[ile min po otwarciu]]</f>
        <v>0.75486111111111098</v>
      </c>
      <c r="G99">
        <v>97</v>
      </c>
    </row>
    <row r="100" spans="1:7" x14ac:dyDescent="0.35">
      <c r="A100">
        <v>6</v>
      </c>
      <c r="B100">
        <v>7</v>
      </c>
      <c r="C100" s="1" t="s">
        <v>97</v>
      </c>
      <c r="D100" s="9">
        <f>myjnia5[[#This Row],[po ilu minutach od przyjazdu poprzedniego klienta przyjechał dany klient]]*$F$3+D99</f>
        <v>0.50902777777777763</v>
      </c>
      <c r="E100" s="8">
        <f>$E$2+myjnia5[[#This Row],[ile min po otwarciu]]</f>
        <v>0.75902777777777763</v>
      </c>
      <c r="G100">
        <v>98</v>
      </c>
    </row>
    <row r="101" spans="1:7" x14ac:dyDescent="0.35">
      <c r="A101">
        <v>7</v>
      </c>
      <c r="B101">
        <v>11</v>
      </c>
      <c r="C101" s="1" t="s">
        <v>98</v>
      </c>
      <c r="D101" s="9">
        <f>myjnia5[[#This Row],[po ilu minutach od przyjazdu poprzedniego klienta przyjechał dany klient]]*$F$3+D100</f>
        <v>0.51388888888888873</v>
      </c>
      <c r="E101" s="8">
        <f>$E$2+myjnia5[[#This Row],[ile min po otwarciu]]</f>
        <v>0.76388888888888873</v>
      </c>
      <c r="G101">
        <v>99</v>
      </c>
    </row>
    <row r="102" spans="1:7" x14ac:dyDescent="0.35">
      <c r="A102">
        <v>10</v>
      </c>
      <c r="B102">
        <v>11</v>
      </c>
      <c r="C102" s="1" t="s">
        <v>99</v>
      </c>
      <c r="D102" s="9">
        <f>myjnia5[[#This Row],[po ilu minutach od przyjazdu poprzedniego klienta przyjechał dany klient]]*$F$3+D101</f>
        <v>0.52083333333333315</v>
      </c>
      <c r="E102" s="8">
        <f>$E$2+myjnia5[[#This Row],[ile min po otwarciu]]</f>
        <v>0.77083333333333315</v>
      </c>
      <c r="G102">
        <v>100</v>
      </c>
    </row>
    <row r="103" spans="1:7" x14ac:dyDescent="0.35">
      <c r="A103">
        <v>5</v>
      </c>
      <c r="B103">
        <v>6</v>
      </c>
      <c r="C103" s="1" t="s">
        <v>100</v>
      </c>
      <c r="D103" s="9">
        <f>myjnia5[[#This Row],[po ilu minutach od przyjazdu poprzedniego klienta przyjechał dany klient]]*$F$3+D102</f>
        <v>0.52430555555555536</v>
      </c>
      <c r="E103" s="8">
        <f>$E$2+myjnia5[[#This Row],[ile min po otwarciu]]</f>
        <v>0.77430555555555536</v>
      </c>
      <c r="G103">
        <v>101</v>
      </c>
    </row>
    <row r="104" spans="1:7" x14ac:dyDescent="0.35">
      <c r="A104">
        <v>13</v>
      </c>
      <c r="B104">
        <v>7</v>
      </c>
      <c r="C104" s="1" t="s">
        <v>101</v>
      </c>
      <c r="D104" s="9">
        <f>myjnia5[[#This Row],[po ilu minutach od przyjazdu poprzedniego klienta przyjechał dany klient]]*$F$3+D103</f>
        <v>0.5333333333333331</v>
      </c>
      <c r="E104" s="8">
        <f>$E$2+myjnia5[[#This Row],[ile min po otwarciu]]</f>
        <v>0.7833333333333331</v>
      </c>
      <c r="G104">
        <v>102</v>
      </c>
    </row>
    <row r="105" spans="1:7" x14ac:dyDescent="0.35">
      <c r="A105">
        <v>2</v>
      </c>
      <c r="B105">
        <v>9</v>
      </c>
      <c r="C105" s="1" t="s">
        <v>102</v>
      </c>
      <c r="D105" s="9">
        <f>myjnia5[[#This Row],[po ilu minutach od przyjazdu poprzedniego klienta przyjechał dany klient]]*$F$3+D104</f>
        <v>0.53472222222222199</v>
      </c>
      <c r="E105" s="8">
        <f>$E$2+myjnia5[[#This Row],[ile min po otwarciu]]</f>
        <v>0.78472222222222199</v>
      </c>
      <c r="G105">
        <v>103</v>
      </c>
    </row>
    <row r="106" spans="1:7" x14ac:dyDescent="0.35">
      <c r="A106">
        <v>9</v>
      </c>
      <c r="B106">
        <v>11</v>
      </c>
      <c r="C106" s="1" t="s">
        <v>103</v>
      </c>
      <c r="D106" s="9">
        <f>myjnia5[[#This Row],[po ilu minutach od przyjazdu poprzedniego klienta przyjechał dany klient]]*$F$3+D105</f>
        <v>0.54097222222222197</v>
      </c>
      <c r="E106" s="8">
        <f>$E$2+myjnia5[[#This Row],[ile min po otwarciu]]</f>
        <v>0.79097222222222197</v>
      </c>
      <c r="G106">
        <v>104</v>
      </c>
    </row>
    <row r="107" spans="1:7" x14ac:dyDescent="0.35">
      <c r="A107">
        <v>8</v>
      </c>
      <c r="B107">
        <v>3</v>
      </c>
      <c r="C107" s="1" t="s">
        <v>104</v>
      </c>
      <c r="D107" s="9">
        <f>myjnia5[[#This Row],[po ilu minutach od przyjazdu poprzedniego klienta przyjechał dany klient]]*$F$3+D106</f>
        <v>0.5465277777777775</v>
      </c>
      <c r="E107" s="8">
        <f>$E$2+myjnia5[[#This Row],[ile min po otwarciu]]</f>
        <v>0.7965277777777775</v>
      </c>
      <c r="G107">
        <v>105</v>
      </c>
    </row>
    <row r="108" spans="1:7" x14ac:dyDescent="0.35">
      <c r="A108">
        <v>1</v>
      </c>
      <c r="B108">
        <v>6</v>
      </c>
      <c r="C108" s="1" t="s">
        <v>105</v>
      </c>
      <c r="D108" s="9">
        <f>myjnia5[[#This Row],[po ilu minutach od przyjazdu poprzedniego klienta przyjechał dany klient]]*$F$3+D107</f>
        <v>0.54722222222222194</v>
      </c>
      <c r="E108" s="8">
        <f>$E$2+myjnia5[[#This Row],[ile min po otwarciu]]</f>
        <v>0.79722222222222194</v>
      </c>
      <c r="G108">
        <v>106</v>
      </c>
    </row>
    <row r="109" spans="1:7" x14ac:dyDescent="0.35">
      <c r="A109">
        <v>10</v>
      </c>
      <c r="B109">
        <v>9</v>
      </c>
      <c r="C109" s="1" t="s">
        <v>106</v>
      </c>
      <c r="D109" s="9">
        <f>myjnia5[[#This Row],[po ilu minutach od przyjazdu poprzedniego klienta przyjechał dany klient]]*$F$3+D108</f>
        <v>0.55416666666666636</v>
      </c>
      <c r="E109" s="8">
        <f>$E$2+myjnia5[[#This Row],[ile min po otwarciu]]</f>
        <v>0.80416666666666636</v>
      </c>
      <c r="G109">
        <v>107</v>
      </c>
    </row>
    <row r="110" spans="1:7" x14ac:dyDescent="0.35">
      <c r="A110">
        <v>2</v>
      </c>
      <c r="B110">
        <v>11</v>
      </c>
      <c r="C110" s="1" t="s">
        <v>107</v>
      </c>
      <c r="D110" s="9">
        <f>myjnia5[[#This Row],[po ilu minutach od przyjazdu poprzedniego klienta przyjechał dany klient]]*$F$3+D109</f>
        <v>0.55555555555555525</v>
      </c>
      <c r="E110" s="8">
        <f>$E$2+myjnia5[[#This Row],[ile min po otwarciu]]</f>
        <v>0.80555555555555525</v>
      </c>
      <c r="G110">
        <v>108</v>
      </c>
    </row>
    <row r="111" spans="1:7" x14ac:dyDescent="0.35">
      <c r="A111">
        <v>6</v>
      </c>
      <c r="B111">
        <v>12</v>
      </c>
      <c r="C111" s="1" t="s">
        <v>108</v>
      </c>
      <c r="D111" s="9">
        <f>myjnia5[[#This Row],[po ilu minutach od przyjazdu poprzedniego klienta przyjechał dany klient]]*$F$3+D110</f>
        <v>0.5597222222222219</v>
      </c>
      <c r="E111" s="8">
        <f>$E$2+myjnia5[[#This Row],[ile min po otwarciu]]</f>
        <v>0.8097222222222219</v>
      </c>
      <c r="G111">
        <v>109</v>
      </c>
    </row>
    <row r="112" spans="1:7" x14ac:dyDescent="0.35">
      <c r="A112">
        <v>2</v>
      </c>
      <c r="B112">
        <v>14</v>
      </c>
      <c r="C112" s="1" t="s">
        <v>109</v>
      </c>
      <c r="D112" s="9">
        <f>myjnia5[[#This Row],[po ilu minutach od przyjazdu poprzedniego klienta przyjechał dany klient]]*$F$3+D111</f>
        <v>0.56111111111111078</v>
      </c>
      <c r="E112" s="8">
        <f>$E$2+myjnia5[[#This Row],[ile min po otwarciu]]</f>
        <v>0.81111111111111078</v>
      </c>
      <c r="G112">
        <v>110</v>
      </c>
    </row>
    <row r="113" spans="1:7" x14ac:dyDescent="0.35">
      <c r="A113">
        <v>4</v>
      </c>
      <c r="B113">
        <v>2</v>
      </c>
      <c r="C113" s="1" t="s">
        <v>110</v>
      </c>
      <c r="D113" s="9">
        <f>myjnia5[[#This Row],[po ilu minutach od przyjazdu poprzedniego klienta przyjechał dany klient]]*$F$3+D112</f>
        <v>0.56388888888888855</v>
      </c>
      <c r="E113" s="8">
        <f>$E$2+myjnia5[[#This Row],[ile min po otwarciu]]</f>
        <v>0.81388888888888855</v>
      </c>
      <c r="G113">
        <v>111</v>
      </c>
    </row>
    <row r="114" spans="1:7" x14ac:dyDescent="0.35">
      <c r="A114">
        <v>9</v>
      </c>
      <c r="B114">
        <v>8</v>
      </c>
      <c r="C114" s="1" t="s">
        <v>111</v>
      </c>
      <c r="D114" s="9">
        <f>myjnia5[[#This Row],[po ilu minutach od przyjazdu poprzedniego klienta przyjechał dany klient]]*$F$3+D113</f>
        <v>0.57013888888888853</v>
      </c>
      <c r="E114" s="8">
        <f>$E$2+myjnia5[[#This Row],[ile min po otwarciu]]</f>
        <v>0.82013888888888853</v>
      </c>
      <c r="G114">
        <v>112</v>
      </c>
    </row>
    <row r="115" spans="1:7" x14ac:dyDescent="0.35">
      <c r="A115">
        <v>2</v>
      </c>
      <c r="B115">
        <v>4</v>
      </c>
      <c r="C115" s="1" t="s">
        <v>112</v>
      </c>
      <c r="D115" s="9">
        <f>myjnia5[[#This Row],[po ilu minutach od przyjazdu poprzedniego klienta przyjechał dany klient]]*$F$3+D114</f>
        <v>0.57152777777777741</v>
      </c>
      <c r="E115" s="8">
        <f>$E$2+myjnia5[[#This Row],[ile min po otwarciu]]</f>
        <v>0.82152777777777741</v>
      </c>
      <c r="G115">
        <v>113</v>
      </c>
    </row>
    <row r="116" spans="1:7" x14ac:dyDescent="0.35">
      <c r="A116" s="5">
        <v>11</v>
      </c>
      <c r="B116" s="5">
        <v>11</v>
      </c>
      <c r="C116" s="7" t="s">
        <v>113</v>
      </c>
      <c r="D116" s="12">
        <f>myjnia5[[#This Row],[po ilu minutach od przyjazdu poprzedniego klienta przyjechał dany klient]]*$F$3+D115</f>
        <v>0.57916666666666627</v>
      </c>
      <c r="E116" s="13">
        <f>$E$2+myjnia5[[#This Row],[ile min po otwarciu]]</f>
        <v>0.82916666666666627</v>
      </c>
      <c r="F116" s="5"/>
      <c r="G116" s="5">
        <v>114</v>
      </c>
    </row>
    <row r="117" spans="1:7" x14ac:dyDescent="0.35">
      <c r="A117">
        <v>8</v>
      </c>
      <c r="B117">
        <v>1</v>
      </c>
      <c r="C117" s="1" t="s">
        <v>114</v>
      </c>
      <c r="D117" s="9">
        <f>myjnia5[[#This Row],[po ilu minutach od przyjazdu poprzedniego klienta przyjechał dany klient]]*$F$3+D116</f>
        <v>0.58472222222222181</v>
      </c>
      <c r="E117" s="8">
        <f>$E$2+myjnia5[[#This Row],[ile min po otwarciu]]</f>
        <v>0.83472222222222181</v>
      </c>
      <c r="G117" s="11">
        <v>115</v>
      </c>
    </row>
    <row r="118" spans="1:7" x14ac:dyDescent="0.35">
      <c r="A118">
        <v>13</v>
      </c>
      <c r="B118">
        <v>9</v>
      </c>
      <c r="C118" s="1" t="s">
        <v>115</v>
      </c>
      <c r="D118" s="9">
        <f>myjnia5[[#This Row],[po ilu minutach od przyjazdu poprzedniego klienta przyjechał dany klient]]*$F$3+D117</f>
        <v>0.59374999999999956</v>
      </c>
      <c r="E118" s="8">
        <f>$E$2+myjnia5[[#This Row],[ile min po otwarciu]]</f>
        <v>0.84374999999999956</v>
      </c>
      <c r="G118">
        <v>116</v>
      </c>
    </row>
    <row r="119" spans="1:7" x14ac:dyDescent="0.35">
      <c r="A119">
        <v>7</v>
      </c>
      <c r="B119">
        <v>13</v>
      </c>
      <c r="C119" s="1" t="s">
        <v>116</v>
      </c>
      <c r="D119" s="9">
        <f>myjnia5[[#This Row],[po ilu minutach od przyjazdu poprzedniego klienta przyjechał dany klient]]*$F$3+D118</f>
        <v>0.59861111111111065</v>
      </c>
      <c r="E119" s="8">
        <f>$E$2+myjnia5[[#This Row],[ile min po otwarciu]]</f>
        <v>0.84861111111111065</v>
      </c>
      <c r="G119">
        <v>117</v>
      </c>
    </row>
    <row r="120" spans="1:7" x14ac:dyDescent="0.35">
      <c r="A120">
        <v>7</v>
      </c>
      <c r="B120">
        <v>11</v>
      </c>
      <c r="C120" s="1" t="s">
        <v>117</v>
      </c>
      <c r="D120" s="9">
        <f>myjnia5[[#This Row],[po ilu minutach od przyjazdu poprzedniego klienta przyjechał dany klient]]*$F$3+D119</f>
        <v>0.60347222222222174</v>
      </c>
      <c r="E120" s="8">
        <f>$E$2+myjnia5[[#This Row],[ile min po otwarciu]]</f>
        <v>0.85347222222222174</v>
      </c>
      <c r="G120">
        <v>118</v>
      </c>
    </row>
    <row r="121" spans="1:7" x14ac:dyDescent="0.35">
      <c r="A121">
        <v>9</v>
      </c>
      <c r="B121">
        <v>11</v>
      </c>
      <c r="C121" s="1" t="s">
        <v>118</v>
      </c>
      <c r="D121" s="9">
        <f>myjnia5[[#This Row],[po ilu minutach od przyjazdu poprzedniego klienta przyjechał dany klient]]*$F$3+D120</f>
        <v>0.60972222222222172</v>
      </c>
      <c r="E121" s="8">
        <f>$E$2+myjnia5[[#This Row],[ile min po otwarciu]]</f>
        <v>0.85972222222222172</v>
      </c>
      <c r="G121">
        <v>119</v>
      </c>
    </row>
    <row r="122" spans="1:7" x14ac:dyDescent="0.35">
      <c r="A122">
        <v>6</v>
      </c>
      <c r="B122">
        <v>1</v>
      </c>
      <c r="C122" s="1" t="s">
        <v>119</v>
      </c>
      <c r="D122" s="9">
        <f>myjnia5[[#This Row],[po ilu minutach od przyjazdu poprzedniego klienta przyjechał dany klient]]*$F$3+D121</f>
        <v>0.61388888888888837</v>
      </c>
      <c r="E122" s="8">
        <f>$E$2+myjnia5[[#This Row],[ile min po otwarciu]]</f>
        <v>0.86388888888888837</v>
      </c>
      <c r="G122">
        <v>120</v>
      </c>
    </row>
    <row r="123" spans="1:7" x14ac:dyDescent="0.35">
      <c r="A123">
        <v>14</v>
      </c>
      <c r="B123">
        <v>6</v>
      </c>
      <c r="C123" s="1" t="s">
        <v>120</v>
      </c>
      <c r="D123" s="9">
        <f>myjnia5[[#This Row],[po ilu minutach od przyjazdu poprzedniego klienta przyjechał dany klient]]*$F$3+D122</f>
        <v>0.62361111111111056</v>
      </c>
      <c r="E123" s="8">
        <f>$E$2+myjnia5[[#This Row],[ile min po otwarciu]]</f>
        <v>0.87361111111111056</v>
      </c>
      <c r="G123">
        <v>121</v>
      </c>
    </row>
    <row r="124" spans="1:7" x14ac:dyDescent="0.35">
      <c r="A124">
        <v>14</v>
      </c>
      <c r="B124">
        <v>10</v>
      </c>
      <c r="C124" s="1" t="s">
        <v>121</v>
      </c>
      <c r="D124" s="9">
        <f>myjnia5[[#This Row],[po ilu minutach od przyjazdu poprzedniego klienta przyjechał dany klient]]*$F$3+D123</f>
        <v>0.63333333333333275</v>
      </c>
      <c r="E124" s="8">
        <f>$E$2+myjnia5[[#This Row],[ile min po otwarciu]]</f>
        <v>0.88333333333333275</v>
      </c>
      <c r="G124">
        <v>122</v>
      </c>
    </row>
    <row r="125" spans="1:7" x14ac:dyDescent="0.35">
      <c r="A125">
        <v>7</v>
      </c>
      <c r="B125">
        <v>7</v>
      </c>
      <c r="C125" s="1" t="s">
        <v>122</v>
      </c>
      <c r="D125" s="9">
        <f>myjnia5[[#This Row],[po ilu minutach od przyjazdu poprzedniego klienta przyjechał dany klient]]*$F$3+D124</f>
        <v>0.63819444444444384</v>
      </c>
      <c r="E125" s="8">
        <f>$E$2+myjnia5[[#This Row],[ile min po otwarciu]]</f>
        <v>0.88819444444444384</v>
      </c>
      <c r="G125">
        <v>123</v>
      </c>
    </row>
    <row r="126" spans="1:7" x14ac:dyDescent="0.35">
      <c r="A126">
        <v>11</v>
      </c>
      <c r="B126">
        <v>1</v>
      </c>
      <c r="C126" s="1" t="s">
        <v>123</v>
      </c>
      <c r="D126" s="9">
        <f>myjnia5[[#This Row],[po ilu minutach od przyjazdu poprzedniego klienta przyjechał dany klient]]*$F$3+D125</f>
        <v>0.6458333333333327</v>
      </c>
      <c r="E126" s="8">
        <f>$E$2+myjnia5[[#This Row],[ile min po otwarciu]]</f>
        <v>0.8958333333333327</v>
      </c>
      <c r="G126">
        <v>124</v>
      </c>
    </row>
    <row r="127" spans="1:7" x14ac:dyDescent="0.35">
      <c r="A127">
        <v>11</v>
      </c>
      <c r="B127">
        <v>3</v>
      </c>
      <c r="C127" s="1" t="s">
        <v>124</v>
      </c>
      <c r="D127" s="9">
        <f>myjnia5[[#This Row],[po ilu minutach od przyjazdu poprzedniego klienta przyjechał dany klient]]*$F$3+D126</f>
        <v>0.65347222222222157</v>
      </c>
      <c r="E127" s="8">
        <f>$E$2+myjnia5[[#This Row],[ile min po otwarciu]]</f>
        <v>0.90347222222222157</v>
      </c>
      <c r="G127">
        <v>125</v>
      </c>
    </row>
    <row r="128" spans="1:7" x14ac:dyDescent="0.35">
      <c r="A128">
        <v>11</v>
      </c>
      <c r="B128">
        <v>2</v>
      </c>
      <c r="C128" s="1" t="s">
        <v>125</v>
      </c>
      <c r="D128" s="9">
        <f>myjnia5[[#This Row],[po ilu minutach od przyjazdu poprzedniego klienta przyjechał dany klient]]*$F$3+D127</f>
        <v>0.66111111111111043</v>
      </c>
      <c r="E128" s="8">
        <f>$E$2+myjnia5[[#This Row],[ile min po otwarciu]]</f>
        <v>0.91111111111111043</v>
      </c>
      <c r="G128">
        <v>126</v>
      </c>
    </row>
    <row r="129" spans="1:7" x14ac:dyDescent="0.35">
      <c r="A129">
        <v>12</v>
      </c>
      <c r="B129">
        <v>2</v>
      </c>
      <c r="C129" s="1" t="s">
        <v>126</v>
      </c>
      <c r="D129" s="9">
        <f>myjnia5[[#This Row],[po ilu minutach od przyjazdu poprzedniego klienta przyjechał dany klient]]*$F$3+D128</f>
        <v>0.66944444444444373</v>
      </c>
      <c r="E129" s="8">
        <f>$E$2+myjnia5[[#This Row],[ile min po otwarciu]]</f>
        <v>0.91944444444444373</v>
      </c>
      <c r="G129">
        <v>127</v>
      </c>
    </row>
    <row r="130" spans="1:7" x14ac:dyDescent="0.35">
      <c r="A130">
        <v>3</v>
      </c>
      <c r="B130">
        <v>14</v>
      </c>
      <c r="C130" s="1" t="s">
        <v>127</v>
      </c>
      <c r="D130" s="9">
        <f>myjnia5[[#This Row],[po ilu minutach od przyjazdu poprzedniego klienta przyjechał dany klient]]*$F$3+D129</f>
        <v>0.67152777777777706</v>
      </c>
      <c r="E130" s="8">
        <f>$E$2+myjnia5[[#This Row],[ile min po otwarciu]]</f>
        <v>0.92152777777777706</v>
      </c>
      <c r="G130">
        <v>128</v>
      </c>
    </row>
    <row r="131" spans="1:7" x14ac:dyDescent="0.35">
      <c r="A131">
        <v>3</v>
      </c>
      <c r="B131">
        <v>6</v>
      </c>
      <c r="C131" s="1" t="s">
        <v>128</v>
      </c>
      <c r="D131" s="9">
        <f>myjnia5[[#This Row],[po ilu minutach od przyjazdu poprzedniego klienta przyjechał dany klient]]*$F$3+D130</f>
        <v>0.67361111111111038</v>
      </c>
      <c r="E131" s="8">
        <f>$E$2+myjnia5[[#This Row],[ile min po otwarciu]]</f>
        <v>0.92361111111111038</v>
      </c>
      <c r="G131">
        <v>129</v>
      </c>
    </row>
    <row r="132" spans="1:7" x14ac:dyDescent="0.35">
      <c r="A132">
        <v>12</v>
      </c>
      <c r="B132">
        <v>2</v>
      </c>
      <c r="C132" s="1" t="s">
        <v>129</v>
      </c>
      <c r="D132" s="9">
        <f>myjnia5[[#This Row],[po ilu minutach od przyjazdu poprzedniego klienta przyjechał dany klient]]*$F$3+D131</f>
        <v>0.68194444444444369</v>
      </c>
      <c r="E132" s="8">
        <f>$E$2+myjnia5[[#This Row],[ile min po otwarciu]]</f>
        <v>0.93194444444444369</v>
      </c>
      <c r="G132">
        <v>130</v>
      </c>
    </row>
    <row r="133" spans="1:7" x14ac:dyDescent="0.35">
      <c r="A133">
        <v>7</v>
      </c>
      <c r="B133">
        <v>8</v>
      </c>
      <c r="C133" s="1" t="s">
        <v>130</v>
      </c>
      <c r="D133" s="9">
        <f>myjnia5[[#This Row],[po ilu minutach od przyjazdu poprzedniego klienta przyjechał dany klient]]*$F$3+D132</f>
        <v>0.68680555555555478</v>
      </c>
      <c r="E133" s="8">
        <f>$E$2+myjnia5[[#This Row],[ile min po otwarciu]]</f>
        <v>0.93680555555555478</v>
      </c>
      <c r="G133">
        <v>131</v>
      </c>
    </row>
    <row r="134" spans="1:7" x14ac:dyDescent="0.35">
      <c r="A134">
        <v>10</v>
      </c>
      <c r="B134">
        <v>12</v>
      </c>
      <c r="C134" s="1" t="s">
        <v>131</v>
      </c>
      <c r="D134" s="9">
        <f>myjnia5[[#This Row],[po ilu minutach od przyjazdu poprzedniego klienta przyjechał dany klient]]*$F$3+D133</f>
        <v>0.6937499999999992</v>
      </c>
      <c r="E134" s="8">
        <f>$E$2+myjnia5[[#This Row],[ile min po otwarciu]]</f>
        <v>0.9437499999999992</v>
      </c>
      <c r="G134">
        <v>132</v>
      </c>
    </row>
    <row r="135" spans="1:7" x14ac:dyDescent="0.35">
      <c r="A135">
        <v>2</v>
      </c>
      <c r="B135">
        <v>14</v>
      </c>
      <c r="C135" s="1" t="s">
        <v>132</v>
      </c>
      <c r="D135" s="9">
        <f>myjnia5[[#This Row],[po ilu minutach od przyjazdu poprzedniego klienta przyjechał dany klient]]*$F$3+D134</f>
        <v>0.69513888888888808</v>
      </c>
      <c r="E135" s="8">
        <f>$E$2+myjnia5[[#This Row],[ile min po otwarciu]]</f>
        <v>0.94513888888888808</v>
      </c>
      <c r="G135">
        <v>133</v>
      </c>
    </row>
    <row r="136" spans="1:7" x14ac:dyDescent="0.35">
      <c r="A136">
        <v>14</v>
      </c>
      <c r="B136">
        <v>11</v>
      </c>
      <c r="C136" s="1" t="s">
        <v>133</v>
      </c>
      <c r="D136" s="9">
        <f>myjnia5[[#This Row],[po ilu minutach od przyjazdu poprzedniego klienta przyjechał dany klient]]*$F$3+D135</f>
        <v>0.70486111111111027</v>
      </c>
      <c r="E136" s="8">
        <f>$E$2+myjnia5[[#This Row],[ile min po otwarciu]]</f>
        <v>0.95486111111111027</v>
      </c>
      <c r="G136">
        <v>134</v>
      </c>
    </row>
    <row r="137" spans="1:7" x14ac:dyDescent="0.35">
      <c r="A137">
        <v>9</v>
      </c>
      <c r="B137">
        <v>10</v>
      </c>
      <c r="C137" s="1" t="s">
        <v>134</v>
      </c>
      <c r="D137" s="9">
        <f>myjnia5[[#This Row],[po ilu minutach od przyjazdu poprzedniego klienta przyjechał dany klient]]*$F$3+D136</f>
        <v>0.71111111111111025</v>
      </c>
      <c r="E137" s="8">
        <f>$E$2+myjnia5[[#This Row],[ile min po otwarciu]]</f>
        <v>0.96111111111111025</v>
      </c>
      <c r="G137">
        <v>135</v>
      </c>
    </row>
    <row r="138" spans="1:7" x14ac:dyDescent="0.35">
      <c r="A138">
        <v>2</v>
      </c>
      <c r="B138">
        <v>14</v>
      </c>
      <c r="C138" s="1" t="s">
        <v>135</v>
      </c>
      <c r="D138" s="9">
        <f>myjnia5[[#This Row],[po ilu minutach od przyjazdu poprzedniego klienta przyjechał dany klient]]*$F$3+D137</f>
        <v>0.71249999999999913</v>
      </c>
      <c r="E138" s="8">
        <f>$E$2+myjnia5[[#This Row],[ile min po otwarciu]]</f>
        <v>0.96249999999999913</v>
      </c>
      <c r="G138">
        <v>136</v>
      </c>
    </row>
    <row r="139" spans="1:7" x14ac:dyDescent="0.35">
      <c r="A139">
        <v>11</v>
      </c>
      <c r="B139">
        <v>3</v>
      </c>
      <c r="C139" s="1" t="s">
        <v>136</v>
      </c>
      <c r="D139" s="9">
        <f>myjnia5[[#This Row],[po ilu minutach od przyjazdu poprzedniego klienta przyjechał dany klient]]*$F$3+D138</f>
        <v>0.720138888888888</v>
      </c>
      <c r="E139" s="8">
        <f>$E$2+myjnia5[[#This Row],[ile min po otwarciu]]</f>
        <v>0.970138888888888</v>
      </c>
      <c r="G139">
        <v>137</v>
      </c>
    </row>
    <row r="140" spans="1:7" x14ac:dyDescent="0.35">
      <c r="A140">
        <v>2</v>
      </c>
      <c r="B140">
        <v>1</v>
      </c>
      <c r="C140" s="1" t="s">
        <v>137</v>
      </c>
      <c r="D140" s="9">
        <f>myjnia5[[#This Row],[po ilu minutach od przyjazdu poprzedniego klienta przyjechał dany klient]]*$F$3+D139</f>
        <v>0.72152777777777688</v>
      </c>
      <c r="E140" s="8">
        <f>$E$2+myjnia5[[#This Row],[ile min po otwarciu]]</f>
        <v>0.97152777777777688</v>
      </c>
      <c r="G140">
        <v>138</v>
      </c>
    </row>
    <row r="141" spans="1:7" x14ac:dyDescent="0.35">
      <c r="A141">
        <v>14</v>
      </c>
      <c r="B141">
        <v>3</v>
      </c>
      <c r="C141" s="1" t="s">
        <v>138</v>
      </c>
      <c r="D141" s="9">
        <f>myjnia5[[#This Row],[po ilu minutach od przyjazdu poprzedniego klienta przyjechał dany klient]]*$F$3+D140</f>
        <v>0.73124999999999907</v>
      </c>
      <c r="E141" s="8">
        <f>$E$2+myjnia5[[#This Row],[ile min po otwarciu]]</f>
        <v>0.98124999999999907</v>
      </c>
      <c r="G141">
        <v>139</v>
      </c>
    </row>
    <row r="142" spans="1:7" x14ac:dyDescent="0.35">
      <c r="A142">
        <v>6</v>
      </c>
      <c r="B142">
        <v>6</v>
      </c>
      <c r="C142" s="1" t="s">
        <v>139</v>
      </c>
      <c r="D142" s="9">
        <f>myjnia5[[#This Row],[po ilu minutach od przyjazdu poprzedniego klienta przyjechał dany klient]]*$F$3+D141</f>
        <v>0.73541666666666572</v>
      </c>
      <c r="E142" s="8">
        <f>$E$2+myjnia5[[#This Row],[ile min po otwarciu]]</f>
        <v>0.98541666666666572</v>
      </c>
      <c r="G142">
        <v>140</v>
      </c>
    </row>
    <row r="143" spans="1:7" x14ac:dyDescent="0.35">
      <c r="A143">
        <v>5</v>
      </c>
      <c r="B143">
        <v>14</v>
      </c>
      <c r="C143" s="1" t="s">
        <v>140</v>
      </c>
      <c r="D143" s="9">
        <f>myjnia5[[#This Row],[po ilu minutach od przyjazdu poprzedniego klienta przyjechał dany klient]]*$F$3+D142</f>
        <v>0.73888888888888793</v>
      </c>
      <c r="E143" s="8">
        <f>$E$2+myjnia5[[#This Row],[ile min po otwarciu]]</f>
        <v>0.98888888888888793</v>
      </c>
      <c r="G143">
        <v>141</v>
      </c>
    </row>
    <row r="144" spans="1:7" x14ac:dyDescent="0.35">
      <c r="A144">
        <v>2</v>
      </c>
      <c r="B144">
        <v>8</v>
      </c>
      <c r="C144" s="1" t="s">
        <v>141</v>
      </c>
      <c r="D144" s="9">
        <f>myjnia5[[#This Row],[po ilu minutach od przyjazdu poprzedniego klienta przyjechał dany klient]]*$F$3+D143</f>
        <v>0.74027777777777681</v>
      </c>
      <c r="E144" s="8">
        <f>$E$2+myjnia5[[#This Row],[ile min po otwarciu]]</f>
        <v>0.99027777777777681</v>
      </c>
      <c r="G144">
        <v>142</v>
      </c>
    </row>
    <row r="145" spans="1:7" x14ac:dyDescent="0.35">
      <c r="A145">
        <v>10</v>
      </c>
      <c r="B145">
        <v>15</v>
      </c>
      <c r="C145" s="1" t="s">
        <v>142</v>
      </c>
      <c r="D145" s="9">
        <f>myjnia5[[#This Row],[po ilu minutach od przyjazdu poprzedniego klienta przyjechał dany klient]]*$F$3+D144</f>
        <v>0.74722222222222123</v>
      </c>
      <c r="E145" s="8">
        <f>$E$2+myjnia5[[#This Row],[ile min po otwarciu]]</f>
        <v>0.99722222222222123</v>
      </c>
      <c r="G145">
        <v>143</v>
      </c>
    </row>
    <row r="146" spans="1:7" x14ac:dyDescent="0.35">
      <c r="A146">
        <v>3</v>
      </c>
      <c r="B146">
        <v>15</v>
      </c>
      <c r="C146" s="1" t="s">
        <v>143</v>
      </c>
      <c r="D146" s="9">
        <f>myjnia5[[#This Row],[po ilu minutach od przyjazdu poprzedniego klienta przyjechał dany klient]]*$F$3+D145</f>
        <v>0.74930555555555456</v>
      </c>
      <c r="E146" s="8">
        <f>$E$2+myjnia5[[#This Row],[ile min po otwarciu]]</f>
        <v>0.99930555555555456</v>
      </c>
      <c r="G146">
        <v>144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D2EB0-E5FE-4AF5-B2FB-75A57CE33555}">
  <dimension ref="A1:H145"/>
  <sheetViews>
    <sheetView topLeftCell="B93" workbookViewId="0">
      <selection activeCell="G3" sqref="G3:H110"/>
    </sheetView>
  </sheetViews>
  <sheetFormatPr defaultRowHeight="14.5" x14ac:dyDescent="0.35"/>
  <cols>
    <col min="1" max="1" width="14.36328125" customWidth="1"/>
    <col min="2" max="2" width="14.08984375" customWidth="1"/>
    <col min="3" max="3" width="18.54296875" customWidth="1"/>
    <col min="7" max="7" width="16.54296875" bestFit="1" customWidth="1"/>
    <col min="8" max="8" width="24.6328125" bestFit="1" customWidth="1"/>
  </cols>
  <sheetData>
    <row r="1" spans="1:8" x14ac:dyDescent="0.35">
      <c r="A1" t="s">
        <v>144</v>
      </c>
      <c r="B1" t="s">
        <v>145</v>
      </c>
      <c r="C1" t="s">
        <v>146</v>
      </c>
      <c r="D1" t="s">
        <v>147</v>
      </c>
      <c r="E1" t="s">
        <v>152</v>
      </c>
    </row>
    <row r="2" spans="1:8" x14ac:dyDescent="0.35">
      <c r="A2">
        <v>3</v>
      </c>
      <c r="B2">
        <v>5</v>
      </c>
      <c r="C2" s="1" t="s">
        <v>0</v>
      </c>
      <c r="D2">
        <f>3</f>
        <v>3</v>
      </c>
      <c r="E2" t="str">
        <f>LEFT(myjnia4[[#This Row],[numer rejestracyjny]], 2)</f>
        <v>NN</v>
      </c>
    </row>
    <row r="3" spans="1:8" x14ac:dyDescent="0.35">
      <c r="A3">
        <v>12</v>
      </c>
      <c r="B3">
        <v>13</v>
      </c>
      <c r="C3" s="1" t="s">
        <v>1</v>
      </c>
      <c r="D3">
        <f>myjnia4[[#This Row],[po ilu minutach od przyjazdu poprzedniego klienta przyjechał dany klient]]+D2</f>
        <v>15</v>
      </c>
      <c r="E3" t="str">
        <f>LEFT(myjnia4[[#This Row],[numer rejestracyjny]], 2)</f>
        <v>FO</v>
      </c>
      <c r="G3" s="2" t="s">
        <v>152</v>
      </c>
      <c r="H3" t="s">
        <v>150</v>
      </c>
    </row>
    <row r="4" spans="1:8" x14ac:dyDescent="0.35">
      <c r="A4">
        <v>1</v>
      </c>
      <c r="B4">
        <v>10</v>
      </c>
      <c r="C4" s="1" t="s">
        <v>2</v>
      </c>
      <c r="D4">
        <f>myjnia4[[#This Row],[po ilu minutach od przyjazdu poprzedniego klienta przyjechał dany klient]]+D3</f>
        <v>16</v>
      </c>
      <c r="E4" t="str">
        <f>LEFT(myjnia4[[#This Row],[numer rejestracyjny]], 2)</f>
        <v>GN</v>
      </c>
      <c r="G4" s="3" t="s">
        <v>153</v>
      </c>
      <c r="H4" s="1">
        <v>1</v>
      </c>
    </row>
    <row r="5" spans="1:8" x14ac:dyDescent="0.35">
      <c r="A5">
        <v>7</v>
      </c>
      <c r="B5">
        <v>2</v>
      </c>
      <c r="C5" s="1" t="s">
        <v>3</v>
      </c>
      <c r="D5">
        <f>myjnia4[[#This Row],[po ilu minutach od przyjazdu poprzedniego klienta przyjechał dany klient]]+D4</f>
        <v>23</v>
      </c>
      <c r="E5" t="str">
        <f>LEFT(myjnia4[[#This Row],[numer rejestracyjny]], 2)</f>
        <v>EA</v>
      </c>
      <c r="G5" s="3" t="s">
        <v>154</v>
      </c>
      <c r="H5" s="1">
        <v>1</v>
      </c>
    </row>
    <row r="6" spans="1:8" x14ac:dyDescent="0.35">
      <c r="A6">
        <v>10</v>
      </c>
      <c r="B6">
        <v>7</v>
      </c>
      <c r="C6" s="1" t="s">
        <v>4</v>
      </c>
      <c r="D6">
        <f>myjnia4[[#This Row],[po ilu minutach od przyjazdu poprzedniego klienta przyjechał dany klient]]+D5</f>
        <v>33</v>
      </c>
      <c r="E6" t="str">
        <f>LEFT(myjnia4[[#This Row],[numer rejestracyjny]], 2)</f>
        <v>FN</v>
      </c>
      <c r="G6" s="3" t="s">
        <v>155</v>
      </c>
      <c r="H6" s="1">
        <v>2</v>
      </c>
    </row>
    <row r="7" spans="1:8" x14ac:dyDescent="0.35">
      <c r="A7">
        <v>9</v>
      </c>
      <c r="B7">
        <v>14</v>
      </c>
      <c r="C7" s="1" t="s">
        <v>5</v>
      </c>
      <c r="D7">
        <f>myjnia4[[#This Row],[po ilu minutach od przyjazdu poprzedniego klienta przyjechał dany klient]]+D6</f>
        <v>42</v>
      </c>
      <c r="E7" t="str">
        <f>LEFT(myjnia4[[#This Row],[numer rejestracyjny]], 2)</f>
        <v>CI</v>
      </c>
      <c r="G7" s="3" t="s">
        <v>156</v>
      </c>
      <c r="H7" s="1">
        <v>1</v>
      </c>
    </row>
    <row r="8" spans="1:8" x14ac:dyDescent="0.35">
      <c r="A8">
        <v>4</v>
      </c>
      <c r="B8">
        <v>10</v>
      </c>
      <c r="C8" s="1" t="s">
        <v>6</v>
      </c>
      <c r="D8">
        <f>myjnia4[[#This Row],[po ilu minutach od przyjazdu poprzedniego klienta przyjechał dany klient]]+D7</f>
        <v>46</v>
      </c>
      <c r="E8" t="str">
        <f>LEFT(myjnia4[[#This Row],[numer rejestracyjny]], 2)</f>
        <v>KP</v>
      </c>
      <c r="G8" s="3" t="s">
        <v>157</v>
      </c>
      <c r="H8" s="1">
        <v>2</v>
      </c>
    </row>
    <row r="9" spans="1:8" x14ac:dyDescent="0.35">
      <c r="A9">
        <v>4</v>
      </c>
      <c r="B9">
        <v>7</v>
      </c>
      <c r="C9" s="1" t="s">
        <v>7</v>
      </c>
      <c r="D9">
        <f>myjnia4[[#This Row],[po ilu minutach od przyjazdu poprzedniego klienta przyjechał dany klient]]+D8</f>
        <v>50</v>
      </c>
      <c r="E9" t="str">
        <f>LEFT(myjnia4[[#This Row],[numer rejestracyjny]], 2)</f>
        <v>DB</v>
      </c>
      <c r="G9" s="3" t="s">
        <v>158</v>
      </c>
      <c r="H9" s="1">
        <v>2</v>
      </c>
    </row>
    <row r="10" spans="1:8" x14ac:dyDescent="0.35">
      <c r="A10">
        <v>3</v>
      </c>
      <c r="B10">
        <v>2</v>
      </c>
      <c r="C10" s="1" t="s">
        <v>8</v>
      </c>
      <c r="D10">
        <f>myjnia4[[#This Row],[po ilu minutach od przyjazdu poprzedniego klienta przyjechał dany klient]]+D9</f>
        <v>53</v>
      </c>
      <c r="E10" t="str">
        <f>LEFT(myjnia4[[#This Row],[numer rejestracyjny]], 2)</f>
        <v>DE</v>
      </c>
      <c r="G10" s="3" t="s">
        <v>159</v>
      </c>
      <c r="H10" s="1">
        <v>1</v>
      </c>
    </row>
    <row r="11" spans="1:8" x14ac:dyDescent="0.35">
      <c r="A11">
        <v>7</v>
      </c>
      <c r="B11">
        <v>12</v>
      </c>
      <c r="C11" s="1" t="s">
        <v>9</v>
      </c>
      <c r="D11">
        <f>myjnia4[[#This Row],[po ilu minutach od przyjazdu poprzedniego klienta przyjechał dany klient]]+D10</f>
        <v>60</v>
      </c>
      <c r="E11" t="str">
        <f>LEFT(myjnia4[[#This Row],[numer rejestracyjny]], 2)</f>
        <v>HL</v>
      </c>
      <c r="G11" s="3" t="s">
        <v>160</v>
      </c>
      <c r="H11" s="1">
        <v>1</v>
      </c>
    </row>
    <row r="12" spans="1:8" x14ac:dyDescent="0.35">
      <c r="A12">
        <v>11</v>
      </c>
      <c r="B12">
        <v>12</v>
      </c>
      <c r="C12" s="1" t="s">
        <v>10</v>
      </c>
      <c r="D12">
        <f>myjnia4[[#This Row],[po ilu minutach od przyjazdu poprzedniego klienta przyjechał dany klient]]+D11</f>
        <v>71</v>
      </c>
      <c r="E12" t="str">
        <f>LEFT(myjnia4[[#This Row],[numer rejestracyjny]], 2)</f>
        <v>CG</v>
      </c>
      <c r="G12" s="3" t="s">
        <v>161</v>
      </c>
      <c r="H12" s="1">
        <v>1</v>
      </c>
    </row>
    <row r="13" spans="1:8" x14ac:dyDescent="0.35">
      <c r="A13">
        <v>15</v>
      </c>
      <c r="B13">
        <v>14</v>
      </c>
      <c r="C13" s="1" t="s">
        <v>11</v>
      </c>
      <c r="D13">
        <f>myjnia4[[#This Row],[po ilu minutach od przyjazdu poprzedniego klienta przyjechał dany klient]]+D12</f>
        <v>86</v>
      </c>
      <c r="E13" t="str">
        <f>LEFT(myjnia4[[#This Row],[numer rejestracyjny]], 2)</f>
        <v>BD</v>
      </c>
      <c r="G13" s="3" t="s">
        <v>162</v>
      </c>
      <c r="H13" s="1">
        <v>2</v>
      </c>
    </row>
    <row r="14" spans="1:8" x14ac:dyDescent="0.35">
      <c r="A14">
        <v>11</v>
      </c>
      <c r="B14">
        <v>9</v>
      </c>
      <c r="C14" s="1" t="s">
        <v>12</v>
      </c>
      <c r="D14">
        <f>myjnia4[[#This Row],[po ilu minutach od przyjazdu poprzedniego klienta przyjechał dany klient]]+D13</f>
        <v>97</v>
      </c>
      <c r="E14" t="str">
        <f>LEFT(myjnia4[[#This Row],[numer rejestracyjny]], 2)</f>
        <v>KJ</v>
      </c>
      <c r="G14" s="3" t="s">
        <v>163</v>
      </c>
      <c r="H14" s="1">
        <v>1</v>
      </c>
    </row>
    <row r="15" spans="1:8" x14ac:dyDescent="0.35">
      <c r="A15">
        <v>3</v>
      </c>
      <c r="B15">
        <v>6</v>
      </c>
      <c r="C15" s="1" t="s">
        <v>13</v>
      </c>
      <c r="D15">
        <f>myjnia4[[#This Row],[po ilu minutach od przyjazdu poprzedniego klienta przyjechał dany klient]]+D14</f>
        <v>100</v>
      </c>
      <c r="E15" t="str">
        <f>LEFT(myjnia4[[#This Row],[numer rejestracyjny]], 2)</f>
        <v>BH</v>
      </c>
      <c r="G15" s="3" t="s">
        <v>164</v>
      </c>
      <c r="H15" s="1">
        <v>2</v>
      </c>
    </row>
    <row r="16" spans="1:8" x14ac:dyDescent="0.35">
      <c r="A16">
        <v>1</v>
      </c>
      <c r="B16">
        <v>7</v>
      </c>
      <c r="C16" s="1" t="s">
        <v>14</v>
      </c>
      <c r="D16">
        <f>myjnia4[[#This Row],[po ilu minutach od przyjazdu poprzedniego klienta przyjechał dany klient]]+D15</f>
        <v>101</v>
      </c>
      <c r="E16" t="str">
        <f>LEFT(myjnia4[[#This Row],[numer rejestracyjny]], 2)</f>
        <v>KI</v>
      </c>
      <c r="G16" s="3" t="s">
        <v>165</v>
      </c>
      <c r="H16" s="1">
        <v>1</v>
      </c>
    </row>
    <row r="17" spans="1:8" x14ac:dyDescent="0.35">
      <c r="A17">
        <v>11</v>
      </c>
      <c r="B17">
        <v>7</v>
      </c>
      <c r="C17" s="1" t="s">
        <v>15</v>
      </c>
      <c r="D17">
        <f>myjnia4[[#This Row],[po ilu minutach od przyjazdu poprzedniego klienta przyjechał dany klient]]+D16</f>
        <v>112</v>
      </c>
      <c r="E17" t="str">
        <f>LEFT(myjnia4[[#This Row],[numer rejestracyjny]], 2)</f>
        <v>EH</v>
      </c>
      <c r="G17" s="3" t="s">
        <v>166</v>
      </c>
      <c r="H17" s="1">
        <v>1</v>
      </c>
    </row>
    <row r="18" spans="1:8" x14ac:dyDescent="0.35">
      <c r="A18">
        <v>2</v>
      </c>
      <c r="B18">
        <v>2</v>
      </c>
      <c r="C18" s="1" t="s">
        <v>16</v>
      </c>
      <c r="D18">
        <f>myjnia4[[#This Row],[po ilu minutach od przyjazdu poprzedniego klienta przyjechał dany klient]]+D17</f>
        <v>114</v>
      </c>
      <c r="E18" t="str">
        <f>LEFT(myjnia4[[#This Row],[numer rejestracyjny]], 2)</f>
        <v>DP</v>
      </c>
      <c r="G18" s="3" t="s">
        <v>167</v>
      </c>
      <c r="H18" s="1">
        <v>1</v>
      </c>
    </row>
    <row r="19" spans="1:8" x14ac:dyDescent="0.35">
      <c r="A19">
        <v>9</v>
      </c>
      <c r="B19">
        <v>10</v>
      </c>
      <c r="C19" s="1" t="s">
        <v>17</v>
      </c>
      <c r="D19">
        <f>myjnia4[[#This Row],[po ilu minutach od przyjazdu poprzedniego klienta przyjechał dany klient]]+D18</f>
        <v>123</v>
      </c>
      <c r="E19" t="str">
        <f>LEFT(myjnia4[[#This Row],[numer rejestracyjny]], 2)</f>
        <v>MD</v>
      </c>
      <c r="G19" s="3" t="s">
        <v>168</v>
      </c>
      <c r="H19" s="1">
        <v>2</v>
      </c>
    </row>
    <row r="20" spans="1:8" x14ac:dyDescent="0.35">
      <c r="A20">
        <v>2</v>
      </c>
      <c r="B20">
        <v>13</v>
      </c>
      <c r="C20" s="1" t="s">
        <v>18</v>
      </c>
      <c r="D20">
        <f>myjnia4[[#This Row],[po ilu minutach od przyjazdu poprzedniego klienta przyjechał dany klient]]+D19</f>
        <v>125</v>
      </c>
      <c r="E20" t="str">
        <f>LEFT(myjnia4[[#This Row],[numer rejestracyjny]], 2)</f>
        <v>CC</v>
      </c>
      <c r="G20" s="3" t="s">
        <v>169</v>
      </c>
      <c r="H20" s="1">
        <v>1</v>
      </c>
    </row>
    <row r="21" spans="1:8" x14ac:dyDescent="0.35">
      <c r="A21">
        <v>13</v>
      </c>
      <c r="B21">
        <v>14</v>
      </c>
      <c r="C21" s="1" t="s">
        <v>19</v>
      </c>
      <c r="D21">
        <f>myjnia4[[#This Row],[po ilu minutach od przyjazdu poprzedniego klienta przyjechał dany klient]]+D20</f>
        <v>138</v>
      </c>
      <c r="E21" t="str">
        <f>LEFT(myjnia4[[#This Row],[numer rejestracyjny]], 2)</f>
        <v>IB</v>
      </c>
      <c r="G21" s="3" t="s">
        <v>170</v>
      </c>
      <c r="H21" s="1">
        <v>1</v>
      </c>
    </row>
    <row r="22" spans="1:8" x14ac:dyDescent="0.35">
      <c r="A22">
        <v>10</v>
      </c>
      <c r="B22">
        <v>15</v>
      </c>
      <c r="C22" s="1" t="s">
        <v>20</v>
      </c>
      <c r="D22">
        <f>myjnia4[[#This Row],[po ilu minutach od przyjazdu poprzedniego klienta przyjechał dany klient]]+D21</f>
        <v>148</v>
      </c>
      <c r="E22" t="str">
        <f>LEFT(myjnia4[[#This Row],[numer rejestracyjny]], 2)</f>
        <v>NE</v>
      </c>
      <c r="G22" s="3" t="s">
        <v>171</v>
      </c>
      <c r="H22" s="1">
        <v>2</v>
      </c>
    </row>
    <row r="23" spans="1:8" x14ac:dyDescent="0.35">
      <c r="A23">
        <v>6</v>
      </c>
      <c r="B23">
        <v>9</v>
      </c>
      <c r="C23" s="1" t="s">
        <v>21</v>
      </c>
      <c r="D23">
        <f>myjnia4[[#This Row],[po ilu minutach od przyjazdu poprzedniego klienta przyjechał dany klient]]+D22</f>
        <v>154</v>
      </c>
      <c r="E23" t="str">
        <f>LEFT(myjnia4[[#This Row],[numer rejestracyjny]], 2)</f>
        <v>HP</v>
      </c>
      <c r="G23" s="3" t="s">
        <v>172</v>
      </c>
      <c r="H23" s="1">
        <v>1</v>
      </c>
    </row>
    <row r="24" spans="1:8" x14ac:dyDescent="0.35">
      <c r="A24">
        <v>5</v>
      </c>
      <c r="B24">
        <v>6</v>
      </c>
      <c r="C24" s="1" t="s">
        <v>22</v>
      </c>
      <c r="D24">
        <f>myjnia4[[#This Row],[po ilu minutach od przyjazdu poprzedniego klienta przyjechał dany klient]]+D23</f>
        <v>159</v>
      </c>
      <c r="E24" t="str">
        <f>LEFT(myjnia4[[#This Row],[numer rejestracyjny]], 2)</f>
        <v>BM</v>
      </c>
      <c r="G24" s="3" t="s">
        <v>173</v>
      </c>
      <c r="H24" s="1">
        <v>1</v>
      </c>
    </row>
    <row r="25" spans="1:8" x14ac:dyDescent="0.35">
      <c r="A25">
        <v>13</v>
      </c>
      <c r="B25">
        <v>13</v>
      </c>
      <c r="C25" s="1" t="s">
        <v>23</v>
      </c>
      <c r="D25">
        <f>myjnia4[[#This Row],[po ilu minutach od przyjazdu poprzedniego klienta przyjechał dany klient]]+D24</f>
        <v>172</v>
      </c>
      <c r="E25" t="str">
        <f>LEFT(myjnia4[[#This Row],[numer rejestracyjny]], 2)</f>
        <v>NH</v>
      </c>
      <c r="G25" s="3" t="s">
        <v>174</v>
      </c>
      <c r="H25" s="1">
        <v>1</v>
      </c>
    </row>
    <row r="26" spans="1:8" x14ac:dyDescent="0.35">
      <c r="A26">
        <v>11</v>
      </c>
      <c r="B26">
        <v>1</v>
      </c>
      <c r="C26" s="1" t="s">
        <v>24</v>
      </c>
      <c r="D26">
        <f>myjnia4[[#This Row],[po ilu minutach od przyjazdu poprzedniego klienta przyjechał dany klient]]+D25</f>
        <v>183</v>
      </c>
      <c r="E26" t="str">
        <f>LEFT(myjnia4[[#This Row],[numer rejestracyjny]], 2)</f>
        <v>LJ</v>
      </c>
      <c r="G26" s="3" t="s">
        <v>175</v>
      </c>
      <c r="H26" s="1">
        <v>1</v>
      </c>
    </row>
    <row r="27" spans="1:8" x14ac:dyDescent="0.35">
      <c r="A27">
        <v>10</v>
      </c>
      <c r="B27">
        <v>6</v>
      </c>
      <c r="C27" s="1" t="s">
        <v>25</v>
      </c>
      <c r="D27">
        <f>myjnia4[[#This Row],[po ilu minutach od przyjazdu poprzedniego klienta przyjechał dany klient]]+D26</f>
        <v>193</v>
      </c>
      <c r="E27" t="str">
        <f>LEFT(myjnia4[[#This Row],[numer rejestracyjny]], 2)</f>
        <v>KE</v>
      </c>
      <c r="G27" s="3" t="s">
        <v>176</v>
      </c>
      <c r="H27" s="1">
        <v>1</v>
      </c>
    </row>
    <row r="28" spans="1:8" x14ac:dyDescent="0.35">
      <c r="A28">
        <v>11</v>
      </c>
      <c r="B28">
        <v>12</v>
      </c>
      <c r="C28" s="1" t="s">
        <v>26</v>
      </c>
      <c r="D28">
        <f>myjnia4[[#This Row],[po ilu minutach od przyjazdu poprzedniego klienta przyjechał dany klient]]+D27</f>
        <v>204</v>
      </c>
      <c r="E28" t="str">
        <f>LEFT(myjnia4[[#This Row],[numer rejestracyjny]], 2)</f>
        <v>DA</v>
      </c>
      <c r="G28" s="3" t="s">
        <v>177</v>
      </c>
      <c r="H28" s="1">
        <v>1</v>
      </c>
    </row>
    <row r="29" spans="1:8" x14ac:dyDescent="0.35">
      <c r="A29">
        <v>4</v>
      </c>
      <c r="B29">
        <v>9</v>
      </c>
      <c r="C29" s="1" t="s">
        <v>27</v>
      </c>
      <c r="D29">
        <f>myjnia4[[#This Row],[po ilu minutach od przyjazdu poprzedniego klienta przyjechał dany klient]]+D28</f>
        <v>208</v>
      </c>
      <c r="E29" t="str">
        <f>LEFT(myjnia4[[#This Row],[numer rejestracyjny]], 2)</f>
        <v>BF</v>
      </c>
      <c r="G29" s="3" t="s">
        <v>178</v>
      </c>
      <c r="H29" s="1">
        <v>2</v>
      </c>
    </row>
    <row r="30" spans="1:8" x14ac:dyDescent="0.35">
      <c r="A30">
        <v>4</v>
      </c>
      <c r="B30">
        <v>1</v>
      </c>
      <c r="C30" s="1" t="s">
        <v>28</v>
      </c>
      <c r="D30">
        <f>myjnia4[[#This Row],[po ilu minutach od przyjazdu poprzedniego klienta przyjechał dany klient]]+D29</f>
        <v>212</v>
      </c>
      <c r="E30" t="str">
        <f>LEFT(myjnia4[[#This Row],[numer rejestracyjny]], 2)</f>
        <v>AE</v>
      </c>
      <c r="G30" s="3" t="s">
        <v>179</v>
      </c>
      <c r="H30" s="1">
        <v>1</v>
      </c>
    </row>
    <row r="31" spans="1:8" x14ac:dyDescent="0.35">
      <c r="A31">
        <v>2</v>
      </c>
      <c r="B31">
        <v>11</v>
      </c>
      <c r="C31" s="1" t="s">
        <v>29</v>
      </c>
      <c r="D31">
        <f>myjnia4[[#This Row],[po ilu minutach od przyjazdu poprzedniego klienta przyjechał dany klient]]+D30</f>
        <v>214</v>
      </c>
      <c r="E31" t="str">
        <f>LEFT(myjnia4[[#This Row],[numer rejestracyjny]], 2)</f>
        <v>AK</v>
      </c>
      <c r="G31" s="3" t="s">
        <v>180</v>
      </c>
      <c r="H31" s="1">
        <v>3</v>
      </c>
    </row>
    <row r="32" spans="1:8" x14ac:dyDescent="0.35">
      <c r="A32">
        <v>7</v>
      </c>
      <c r="B32">
        <v>2</v>
      </c>
      <c r="C32" s="1" t="s">
        <v>30</v>
      </c>
      <c r="D32">
        <f>myjnia4[[#This Row],[po ilu minutach od przyjazdu poprzedniego klienta przyjechał dany klient]]+D31</f>
        <v>221</v>
      </c>
      <c r="E32" t="str">
        <f>LEFT(myjnia4[[#This Row],[numer rejestracyjny]], 2)</f>
        <v>GH</v>
      </c>
      <c r="G32" s="3" t="s">
        <v>181</v>
      </c>
      <c r="H32" s="1">
        <v>1</v>
      </c>
    </row>
    <row r="33" spans="1:8" x14ac:dyDescent="0.35">
      <c r="A33">
        <v>11</v>
      </c>
      <c r="B33">
        <v>14</v>
      </c>
      <c r="C33" s="1" t="s">
        <v>31</v>
      </c>
      <c r="D33">
        <f>myjnia4[[#This Row],[po ilu minutach od przyjazdu poprzedniego klienta przyjechał dany klient]]+D32</f>
        <v>232</v>
      </c>
      <c r="E33" t="str">
        <f>LEFT(myjnia4[[#This Row],[numer rejestracyjny]], 2)</f>
        <v>HE</v>
      </c>
      <c r="G33" s="3" t="s">
        <v>182</v>
      </c>
      <c r="H33" s="1">
        <v>1</v>
      </c>
    </row>
    <row r="34" spans="1:8" x14ac:dyDescent="0.35">
      <c r="A34">
        <v>6</v>
      </c>
      <c r="B34">
        <v>3</v>
      </c>
      <c r="C34" s="1" t="s">
        <v>32</v>
      </c>
      <c r="D34">
        <f>myjnia4[[#This Row],[po ilu minutach od przyjazdu poprzedniego klienta przyjechał dany klient]]+D33</f>
        <v>238</v>
      </c>
      <c r="E34" t="str">
        <f>LEFT(myjnia4[[#This Row],[numer rejestracyjny]], 2)</f>
        <v>JP</v>
      </c>
      <c r="G34" s="3" t="s">
        <v>183</v>
      </c>
      <c r="H34" s="1">
        <v>1</v>
      </c>
    </row>
    <row r="35" spans="1:8" x14ac:dyDescent="0.35">
      <c r="A35">
        <v>11</v>
      </c>
      <c r="B35">
        <v>5</v>
      </c>
      <c r="C35" s="1" t="s">
        <v>33</v>
      </c>
      <c r="D35">
        <f>myjnia4[[#This Row],[po ilu minutach od przyjazdu poprzedniego klienta przyjechał dany klient]]+D34</f>
        <v>249</v>
      </c>
      <c r="E35" t="str">
        <f>LEFT(myjnia4[[#This Row],[numer rejestracyjny]], 2)</f>
        <v>EL</v>
      </c>
      <c r="G35" s="3" t="s">
        <v>184</v>
      </c>
      <c r="H35" s="1">
        <v>1</v>
      </c>
    </row>
    <row r="36" spans="1:8" x14ac:dyDescent="0.35">
      <c r="A36">
        <v>5</v>
      </c>
      <c r="B36">
        <v>9</v>
      </c>
      <c r="C36" s="1" t="s">
        <v>34</v>
      </c>
      <c r="D36">
        <f>myjnia4[[#This Row],[po ilu minutach od przyjazdu poprzedniego klienta przyjechał dany klient]]+D35</f>
        <v>254</v>
      </c>
      <c r="E36" t="str">
        <f>LEFT(myjnia4[[#This Row],[numer rejestracyjny]], 2)</f>
        <v>NO</v>
      </c>
      <c r="G36" s="3" t="s">
        <v>185</v>
      </c>
      <c r="H36" s="1">
        <v>1</v>
      </c>
    </row>
    <row r="37" spans="1:8" x14ac:dyDescent="0.35">
      <c r="A37">
        <v>9</v>
      </c>
      <c r="B37">
        <v>5</v>
      </c>
      <c r="C37" s="1" t="s">
        <v>35</v>
      </c>
      <c r="D37">
        <f>myjnia4[[#This Row],[po ilu minutach od przyjazdu poprzedniego klienta przyjechał dany klient]]+D36</f>
        <v>263</v>
      </c>
      <c r="E37" t="str">
        <f>LEFT(myjnia4[[#This Row],[numer rejestracyjny]], 2)</f>
        <v>HA</v>
      </c>
      <c r="G37" s="3" t="s">
        <v>186</v>
      </c>
      <c r="H37" s="1">
        <v>1</v>
      </c>
    </row>
    <row r="38" spans="1:8" x14ac:dyDescent="0.35">
      <c r="A38">
        <v>11</v>
      </c>
      <c r="B38">
        <v>4</v>
      </c>
      <c r="C38" s="1" t="s">
        <v>36</v>
      </c>
      <c r="D38">
        <f>myjnia4[[#This Row],[po ilu minutach od przyjazdu poprzedniego klienta przyjechał dany klient]]+D37</f>
        <v>274</v>
      </c>
      <c r="E38" t="str">
        <f>LEFT(myjnia4[[#This Row],[numer rejestracyjny]], 2)</f>
        <v>BD</v>
      </c>
      <c r="G38" s="3" t="s">
        <v>187</v>
      </c>
      <c r="H38" s="1">
        <v>2</v>
      </c>
    </row>
    <row r="39" spans="1:8" x14ac:dyDescent="0.35">
      <c r="A39">
        <v>15</v>
      </c>
      <c r="B39">
        <v>5</v>
      </c>
      <c r="C39" s="1" t="s">
        <v>37</v>
      </c>
      <c r="D39">
        <f>myjnia4[[#This Row],[po ilu minutach od przyjazdu poprzedniego klienta przyjechał dany klient]]+D38</f>
        <v>289</v>
      </c>
      <c r="E39" t="str">
        <f>LEFT(myjnia4[[#This Row],[numer rejestracyjny]], 2)</f>
        <v>AC</v>
      </c>
      <c r="G39" s="3" t="s">
        <v>188</v>
      </c>
      <c r="H39" s="1">
        <v>1</v>
      </c>
    </row>
    <row r="40" spans="1:8" x14ac:dyDescent="0.35">
      <c r="A40">
        <v>12</v>
      </c>
      <c r="B40">
        <v>1</v>
      </c>
      <c r="C40" s="1" t="s">
        <v>38</v>
      </c>
      <c r="D40">
        <f>myjnia4[[#This Row],[po ilu minutach od przyjazdu poprzedniego klienta przyjechał dany klient]]+D39</f>
        <v>301</v>
      </c>
      <c r="E40" t="str">
        <f>LEFT(myjnia4[[#This Row],[numer rejestracyjny]], 2)</f>
        <v>EB</v>
      </c>
      <c r="G40" s="3" t="s">
        <v>189</v>
      </c>
      <c r="H40" s="1">
        <v>3</v>
      </c>
    </row>
    <row r="41" spans="1:8" x14ac:dyDescent="0.35">
      <c r="A41">
        <v>2</v>
      </c>
      <c r="B41">
        <v>5</v>
      </c>
      <c r="C41" s="1" t="s">
        <v>39</v>
      </c>
      <c r="D41">
        <f>myjnia4[[#This Row],[po ilu minutach od przyjazdu poprzedniego klienta przyjechał dany klient]]+D40</f>
        <v>303</v>
      </c>
      <c r="E41" t="str">
        <f>LEFT(myjnia4[[#This Row],[numer rejestracyjny]], 2)</f>
        <v>CJ</v>
      </c>
      <c r="G41" s="3" t="s">
        <v>190</v>
      </c>
      <c r="H41" s="1">
        <v>3</v>
      </c>
    </row>
    <row r="42" spans="1:8" x14ac:dyDescent="0.35">
      <c r="A42">
        <v>11</v>
      </c>
      <c r="B42">
        <v>11</v>
      </c>
      <c r="C42" s="1" t="s">
        <v>40</v>
      </c>
      <c r="D42">
        <f>myjnia4[[#This Row],[po ilu minutach od przyjazdu poprzedniego klienta przyjechał dany klient]]+D41</f>
        <v>314</v>
      </c>
      <c r="E42" t="str">
        <f>LEFT(myjnia4[[#This Row],[numer rejestracyjny]], 2)</f>
        <v>MI</v>
      </c>
      <c r="G42" s="3" t="s">
        <v>191</v>
      </c>
      <c r="H42" s="1">
        <v>1</v>
      </c>
    </row>
    <row r="43" spans="1:8" x14ac:dyDescent="0.35">
      <c r="A43">
        <v>2</v>
      </c>
      <c r="B43">
        <v>3</v>
      </c>
      <c r="C43" s="1" t="s">
        <v>41</v>
      </c>
      <c r="D43">
        <f>myjnia4[[#This Row],[po ilu minutach od przyjazdu poprzedniego klienta przyjechał dany klient]]+D42</f>
        <v>316</v>
      </c>
      <c r="E43" t="str">
        <f>LEFT(myjnia4[[#This Row],[numer rejestracyjny]], 2)</f>
        <v>KK</v>
      </c>
      <c r="G43" s="3" t="s">
        <v>192</v>
      </c>
      <c r="H43" s="1">
        <v>1</v>
      </c>
    </row>
    <row r="44" spans="1:8" x14ac:dyDescent="0.35">
      <c r="A44">
        <v>6</v>
      </c>
      <c r="B44">
        <v>13</v>
      </c>
      <c r="C44" s="1" t="s">
        <v>42</v>
      </c>
      <c r="D44">
        <f>myjnia4[[#This Row],[po ilu minutach od przyjazdu poprzedniego klienta przyjechał dany klient]]+D43</f>
        <v>322</v>
      </c>
      <c r="E44" t="str">
        <f>LEFT(myjnia4[[#This Row],[numer rejestracyjny]], 2)</f>
        <v>MN</v>
      </c>
      <c r="G44" s="3" t="s">
        <v>193</v>
      </c>
      <c r="H44" s="1">
        <v>1</v>
      </c>
    </row>
    <row r="45" spans="1:8" x14ac:dyDescent="0.35">
      <c r="A45">
        <v>4</v>
      </c>
      <c r="B45">
        <v>11</v>
      </c>
      <c r="C45" s="1" t="s">
        <v>43</v>
      </c>
      <c r="D45">
        <f>myjnia4[[#This Row],[po ilu minutach od przyjazdu poprzedniego klienta przyjechał dany klient]]+D44</f>
        <v>326</v>
      </c>
      <c r="E45" t="str">
        <f>LEFT(myjnia4[[#This Row],[numer rejestracyjny]], 2)</f>
        <v>GL</v>
      </c>
      <c r="G45" s="3" t="s">
        <v>194</v>
      </c>
      <c r="H45" s="1">
        <v>1</v>
      </c>
    </row>
    <row r="46" spans="1:8" x14ac:dyDescent="0.35">
      <c r="A46">
        <v>7</v>
      </c>
      <c r="B46">
        <v>10</v>
      </c>
      <c r="C46" s="1" t="s">
        <v>44</v>
      </c>
      <c r="D46">
        <f>myjnia4[[#This Row],[po ilu minutach od przyjazdu poprzedniego klienta przyjechał dany klient]]+D45</f>
        <v>333</v>
      </c>
      <c r="E46" t="str">
        <f>LEFT(myjnia4[[#This Row],[numer rejestracyjny]], 2)</f>
        <v>DA</v>
      </c>
      <c r="G46" s="3" t="s">
        <v>195</v>
      </c>
      <c r="H46" s="1">
        <v>1</v>
      </c>
    </row>
    <row r="47" spans="1:8" x14ac:dyDescent="0.35">
      <c r="A47">
        <v>8</v>
      </c>
      <c r="B47">
        <v>6</v>
      </c>
      <c r="C47" s="1" t="s">
        <v>45</v>
      </c>
      <c r="D47">
        <f>myjnia4[[#This Row],[po ilu minutach od przyjazdu poprzedniego klienta przyjechał dany klient]]+D46</f>
        <v>341</v>
      </c>
      <c r="E47" t="str">
        <f>LEFT(myjnia4[[#This Row],[numer rejestracyjny]], 2)</f>
        <v>MK</v>
      </c>
      <c r="G47" s="3" t="s">
        <v>196</v>
      </c>
      <c r="H47" s="1">
        <v>1</v>
      </c>
    </row>
    <row r="48" spans="1:8" x14ac:dyDescent="0.35">
      <c r="A48">
        <v>3</v>
      </c>
      <c r="B48">
        <v>14</v>
      </c>
      <c r="C48" s="1" t="s">
        <v>46</v>
      </c>
      <c r="D48">
        <f>myjnia4[[#This Row],[po ilu minutach od przyjazdu poprzedniego klienta przyjechał dany klient]]+D47</f>
        <v>344</v>
      </c>
      <c r="E48" t="str">
        <f>LEFT(myjnia4[[#This Row],[numer rejestracyjny]], 2)</f>
        <v>NM</v>
      </c>
      <c r="G48" s="3" t="s">
        <v>197</v>
      </c>
      <c r="H48" s="1">
        <v>1</v>
      </c>
    </row>
    <row r="49" spans="1:8" x14ac:dyDescent="0.35">
      <c r="A49">
        <v>7</v>
      </c>
      <c r="B49">
        <v>13</v>
      </c>
      <c r="C49" s="1" t="s">
        <v>47</v>
      </c>
      <c r="D49">
        <f>myjnia4[[#This Row],[po ilu minutach od przyjazdu poprzedniego klienta przyjechał dany klient]]+D48</f>
        <v>351</v>
      </c>
      <c r="E49" t="str">
        <f>LEFT(myjnia4[[#This Row],[numer rejestracyjny]], 2)</f>
        <v>JM</v>
      </c>
      <c r="G49" s="3" t="s">
        <v>198</v>
      </c>
      <c r="H49" s="1">
        <v>1</v>
      </c>
    </row>
    <row r="50" spans="1:8" x14ac:dyDescent="0.35">
      <c r="A50">
        <v>15</v>
      </c>
      <c r="B50">
        <v>11</v>
      </c>
      <c r="C50" s="1" t="s">
        <v>48</v>
      </c>
      <c r="D50">
        <f>myjnia4[[#This Row],[po ilu minutach od przyjazdu poprzedniego klienta przyjechał dany klient]]+D49</f>
        <v>366</v>
      </c>
      <c r="E50" t="str">
        <f>LEFT(myjnia4[[#This Row],[numer rejestracyjny]], 2)</f>
        <v>BA</v>
      </c>
      <c r="G50" s="3" t="s">
        <v>199</v>
      </c>
      <c r="H50" s="1">
        <v>1</v>
      </c>
    </row>
    <row r="51" spans="1:8" x14ac:dyDescent="0.35">
      <c r="A51">
        <v>11</v>
      </c>
      <c r="B51">
        <v>8</v>
      </c>
      <c r="C51" s="1" t="s">
        <v>49</v>
      </c>
      <c r="D51">
        <f>myjnia4[[#This Row],[po ilu minutach od przyjazdu poprzedniego klienta przyjechał dany klient]]+D50</f>
        <v>377</v>
      </c>
      <c r="E51" t="str">
        <f>LEFT(myjnia4[[#This Row],[numer rejestracyjny]], 2)</f>
        <v>DE</v>
      </c>
      <c r="G51" s="3" t="s">
        <v>200</v>
      </c>
      <c r="H51" s="1">
        <v>2</v>
      </c>
    </row>
    <row r="52" spans="1:8" x14ac:dyDescent="0.35">
      <c r="A52">
        <v>6</v>
      </c>
      <c r="B52">
        <v>10</v>
      </c>
      <c r="C52" s="1" t="s">
        <v>50</v>
      </c>
      <c r="D52">
        <f>myjnia4[[#This Row],[po ilu minutach od przyjazdu poprzedniego klienta przyjechał dany klient]]+D51</f>
        <v>383</v>
      </c>
      <c r="E52" t="str">
        <f>LEFT(myjnia4[[#This Row],[numer rejestracyjny]], 2)</f>
        <v>AG</v>
      </c>
      <c r="G52" s="3" t="s">
        <v>201</v>
      </c>
      <c r="H52" s="1">
        <v>2</v>
      </c>
    </row>
    <row r="53" spans="1:8" x14ac:dyDescent="0.35">
      <c r="A53">
        <v>3</v>
      </c>
      <c r="B53">
        <v>12</v>
      </c>
      <c r="C53" s="1" t="s">
        <v>51</v>
      </c>
      <c r="D53">
        <f>myjnia4[[#This Row],[po ilu minutach od przyjazdu poprzedniego klienta przyjechał dany klient]]+D52</f>
        <v>386</v>
      </c>
      <c r="E53" t="str">
        <f>LEFT(myjnia4[[#This Row],[numer rejestracyjny]], 2)</f>
        <v>FC</v>
      </c>
      <c r="G53" s="3" t="s">
        <v>202</v>
      </c>
      <c r="H53" s="1">
        <v>1</v>
      </c>
    </row>
    <row r="54" spans="1:8" x14ac:dyDescent="0.35">
      <c r="A54">
        <v>13</v>
      </c>
      <c r="B54">
        <v>11</v>
      </c>
      <c r="C54" s="1" t="s">
        <v>52</v>
      </c>
      <c r="D54">
        <f>myjnia4[[#This Row],[po ilu minutach od przyjazdu poprzedniego klienta przyjechał dany klient]]+D53</f>
        <v>399</v>
      </c>
      <c r="E54" t="str">
        <f>LEFT(myjnia4[[#This Row],[numer rejestracyjny]], 2)</f>
        <v>DE</v>
      </c>
      <c r="G54" s="3" t="s">
        <v>203</v>
      </c>
      <c r="H54" s="1">
        <v>1</v>
      </c>
    </row>
    <row r="55" spans="1:8" x14ac:dyDescent="0.35">
      <c r="A55">
        <v>15</v>
      </c>
      <c r="B55">
        <v>12</v>
      </c>
      <c r="C55" s="1" t="s">
        <v>53</v>
      </c>
      <c r="D55">
        <f>myjnia4[[#This Row],[po ilu minutach od przyjazdu poprzedniego klienta przyjechał dany klient]]+D54</f>
        <v>414</v>
      </c>
      <c r="E55" t="str">
        <f>LEFT(myjnia4[[#This Row],[numer rejestracyjny]], 2)</f>
        <v>PJ</v>
      </c>
      <c r="G55" s="3" t="s">
        <v>204</v>
      </c>
      <c r="H55" s="1">
        <v>2</v>
      </c>
    </row>
    <row r="56" spans="1:8" x14ac:dyDescent="0.35">
      <c r="A56">
        <v>1</v>
      </c>
      <c r="B56">
        <v>13</v>
      </c>
      <c r="C56" s="1" t="s">
        <v>54</v>
      </c>
      <c r="D56">
        <f>myjnia4[[#This Row],[po ilu minutach od przyjazdu poprzedniego klienta przyjechał dany klient]]+D55</f>
        <v>415</v>
      </c>
      <c r="E56" t="str">
        <f>LEFT(myjnia4[[#This Row],[numer rejestracyjny]], 2)</f>
        <v>GK</v>
      </c>
      <c r="G56" s="3" t="s">
        <v>205</v>
      </c>
      <c r="H56" s="1">
        <v>1</v>
      </c>
    </row>
    <row r="57" spans="1:8" x14ac:dyDescent="0.35">
      <c r="A57">
        <v>15</v>
      </c>
      <c r="B57">
        <v>7</v>
      </c>
      <c r="C57" s="1" t="s">
        <v>55</v>
      </c>
      <c r="D57">
        <f>myjnia4[[#This Row],[po ilu minutach od przyjazdu poprzedniego klienta przyjechał dany klient]]+D56</f>
        <v>430</v>
      </c>
      <c r="E57" t="str">
        <f>LEFT(myjnia4[[#This Row],[numer rejestracyjny]], 2)</f>
        <v>BO</v>
      </c>
      <c r="G57" s="3" t="s">
        <v>206</v>
      </c>
      <c r="H57" s="1">
        <v>1</v>
      </c>
    </row>
    <row r="58" spans="1:8" x14ac:dyDescent="0.35">
      <c r="A58">
        <v>14</v>
      </c>
      <c r="B58">
        <v>10</v>
      </c>
      <c r="C58" s="1" t="s">
        <v>56</v>
      </c>
      <c r="D58">
        <f>myjnia4[[#This Row],[po ilu minutach od przyjazdu poprzedniego klienta przyjechał dany klient]]+D57</f>
        <v>444</v>
      </c>
      <c r="E58" t="str">
        <f>LEFT(myjnia4[[#This Row],[numer rejestracyjny]], 2)</f>
        <v>KK</v>
      </c>
      <c r="G58" s="3" t="s">
        <v>207</v>
      </c>
      <c r="H58" s="1">
        <v>1</v>
      </c>
    </row>
    <row r="59" spans="1:8" x14ac:dyDescent="0.35">
      <c r="A59">
        <v>7</v>
      </c>
      <c r="B59">
        <v>1</v>
      </c>
      <c r="C59" s="1" t="s">
        <v>57</v>
      </c>
      <c r="D59">
        <f>myjnia4[[#This Row],[po ilu minutach od przyjazdu poprzedniego klienta przyjechał dany klient]]+D58</f>
        <v>451</v>
      </c>
      <c r="E59" t="str">
        <f>LEFT(myjnia4[[#This Row],[numer rejestracyjny]], 2)</f>
        <v>AI</v>
      </c>
      <c r="G59" s="3" t="s">
        <v>208</v>
      </c>
      <c r="H59" s="1">
        <v>1</v>
      </c>
    </row>
    <row r="60" spans="1:8" x14ac:dyDescent="0.35">
      <c r="A60">
        <v>7</v>
      </c>
      <c r="B60">
        <v>5</v>
      </c>
      <c r="C60" s="1" t="s">
        <v>58</v>
      </c>
      <c r="D60">
        <f>myjnia4[[#This Row],[po ilu minutach od przyjazdu poprzedniego klienta przyjechał dany klient]]+D59</f>
        <v>458</v>
      </c>
      <c r="E60" t="str">
        <f>LEFT(myjnia4[[#This Row],[numer rejestracyjny]], 2)</f>
        <v>KJ</v>
      </c>
      <c r="G60" s="3" t="s">
        <v>209</v>
      </c>
      <c r="H60" s="1">
        <v>2</v>
      </c>
    </row>
    <row r="61" spans="1:8" x14ac:dyDescent="0.35">
      <c r="A61">
        <v>6</v>
      </c>
      <c r="B61">
        <v>1</v>
      </c>
      <c r="C61" s="1" t="s">
        <v>59</v>
      </c>
      <c r="D61">
        <f>myjnia4[[#This Row],[po ilu minutach od przyjazdu poprzedniego klienta przyjechał dany klient]]+D60</f>
        <v>464</v>
      </c>
      <c r="E61" t="str">
        <f>LEFT(myjnia4[[#This Row],[numer rejestracyjny]], 2)</f>
        <v>DL</v>
      </c>
      <c r="G61" s="3" t="s">
        <v>210</v>
      </c>
      <c r="H61" s="1">
        <v>1</v>
      </c>
    </row>
    <row r="62" spans="1:8" x14ac:dyDescent="0.35">
      <c r="A62">
        <v>3</v>
      </c>
      <c r="B62">
        <v>12</v>
      </c>
      <c r="C62" s="1" t="s">
        <v>60</v>
      </c>
      <c r="D62">
        <f>myjnia4[[#This Row],[po ilu minutach od przyjazdu poprzedniego klienta przyjechał dany klient]]+D61</f>
        <v>467</v>
      </c>
      <c r="E62" t="str">
        <f>LEFT(myjnia4[[#This Row],[numer rejestracyjny]], 2)</f>
        <v>JI</v>
      </c>
      <c r="G62" s="3" t="s">
        <v>211</v>
      </c>
      <c r="H62" s="1">
        <v>1</v>
      </c>
    </row>
    <row r="63" spans="1:8" x14ac:dyDescent="0.35">
      <c r="A63">
        <v>15</v>
      </c>
      <c r="B63">
        <v>14</v>
      </c>
      <c r="C63" s="1" t="s">
        <v>61</v>
      </c>
      <c r="D63">
        <f>myjnia4[[#This Row],[po ilu minutach od przyjazdu poprzedniego klienta przyjechał dany klient]]+D62</f>
        <v>482</v>
      </c>
      <c r="E63" t="str">
        <f>LEFT(myjnia4[[#This Row],[numer rejestracyjny]], 2)</f>
        <v>KK</v>
      </c>
      <c r="G63" s="3" t="s">
        <v>212</v>
      </c>
      <c r="H63" s="1">
        <v>1</v>
      </c>
    </row>
    <row r="64" spans="1:8" x14ac:dyDescent="0.35">
      <c r="A64">
        <v>3</v>
      </c>
      <c r="B64">
        <v>9</v>
      </c>
      <c r="C64" s="1" t="s">
        <v>62</v>
      </c>
      <c r="D64">
        <f>myjnia4[[#This Row],[po ilu minutach od przyjazdu poprzedniego klienta przyjechał dany klient]]+D63</f>
        <v>485</v>
      </c>
      <c r="E64" t="str">
        <f>LEFT(myjnia4[[#This Row],[numer rejestracyjny]], 2)</f>
        <v>HP</v>
      </c>
      <c r="G64" s="3" t="s">
        <v>213</v>
      </c>
      <c r="H64" s="1">
        <v>1</v>
      </c>
    </row>
    <row r="65" spans="1:8" x14ac:dyDescent="0.35">
      <c r="A65">
        <v>8</v>
      </c>
      <c r="B65">
        <v>11</v>
      </c>
      <c r="C65" s="1" t="s">
        <v>63</v>
      </c>
      <c r="D65">
        <f>myjnia4[[#This Row],[po ilu minutach od przyjazdu poprzedniego klienta przyjechał dany klient]]+D64</f>
        <v>493</v>
      </c>
      <c r="E65" t="str">
        <f>LEFT(myjnia4[[#This Row],[numer rejestracyjny]], 2)</f>
        <v>FI</v>
      </c>
      <c r="G65" s="3" t="s">
        <v>214</v>
      </c>
      <c r="H65" s="1">
        <v>2</v>
      </c>
    </row>
    <row r="66" spans="1:8" x14ac:dyDescent="0.35">
      <c r="A66">
        <v>5</v>
      </c>
      <c r="B66">
        <v>15</v>
      </c>
      <c r="C66" s="1" t="s">
        <v>64</v>
      </c>
      <c r="D66">
        <f>myjnia4[[#This Row],[po ilu minutach od przyjazdu poprzedniego klienta przyjechał dany klient]]+D65</f>
        <v>498</v>
      </c>
      <c r="E66" t="str">
        <f>LEFT(myjnia4[[#This Row],[numer rejestracyjny]], 2)</f>
        <v>NM</v>
      </c>
      <c r="G66" s="3" t="s">
        <v>215</v>
      </c>
      <c r="H66" s="1">
        <v>1</v>
      </c>
    </row>
    <row r="67" spans="1:8" x14ac:dyDescent="0.35">
      <c r="A67">
        <v>2</v>
      </c>
      <c r="B67">
        <v>4</v>
      </c>
      <c r="C67" s="1" t="s">
        <v>65</v>
      </c>
      <c r="D67">
        <f>myjnia4[[#This Row],[po ilu minutach od przyjazdu poprzedniego klienta przyjechał dany klient]]+D66</f>
        <v>500</v>
      </c>
      <c r="E67" t="str">
        <f>LEFT(myjnia4[[#This Row],[numer rejestracyjny]], 2)</f>
        <v>PM</v>
      </c>
      <c r="G67" s="3" t="s">
        <v>216</v>
      </c>
      <c r="H67" s="1">
        <v>2</v>
      </c>
    </row>
    <row r="68" spans="1:8" x14ac:dyDescent="0.35">
      <c r="A68">
        <v>14</v>
      </c>
      <c r="B68">
        <v>9</v>
      </c>
      <c r="C68" s="1" t="s">
        <v>66</v>
      </c>
      <c r="D68">
        <f>myjnia4[[#This Row],[po ilu minutach od przyjazdu poprzedniego klienta przyjechał dany klient]]+D67</f>
        <v>514</v>
      </c>
      <c r="E68" t="str">
        <f>LEFT(myjnia4[[#This Row],[numer rejestracyjny]], 2)</f>
        <v>JM</v>
      </c>
      <c r="G68" s="3" t="s">
        <v>217</v>
      </c>
      <c r="H68" s="1">
        <v>1</v>
      </c>
    </row>
    <row r="69" spans="1:8" x14ac:dyDescent="0.35">
      <c r="A69">
        <v>7</v>
      </c>
      <c r="B69">
        <v>7</v>
      </c>
      <c r="C69" s="1" t="s">
        <v>67</v>
      </c>
      <c r="D69">
        <f>myjnia4[[#This Row],[po ilu minutach od przyjazdu poprzedniego klienta przyjechał dany klient]]+D68</f>
        <v>521</v>
      </c>
      <c r="E69" t="str">
        <f>LEFT(myjnia4[[#This Row],[numer rejestracyjny]], 2)</f>
        <v>PK</v>
      </c>
      <c r="G69" s="3" t="s">
        <v>218</v>
      </c>
      <c r="H69" s="1">
        <v>1</v>
      </c>
    </row>
    <row r="70" spans="1:8" x14ac:dyDescent="0.35">
      <c r="A70">
        <v>14</v>
      </c>
      <c r="B70">
        <v>6</v>
      </c>
      <c r="C70" s="1" t="s">
        <v>68</v>
      </c>
      <c r="D70">
        <f>myjnia4[[#This Row],[po ilu minutach od przyjazdu poprzedniego klienta przyjechał dany klient]]+D69</f>
        <v>535</v>
      </c>
      <c r="E70" t="str">
        <f>LEFT(myjnia4[[#This Row],[numer rejestracyjny]], 2)</f>
        <v>PM</v>
      </c>
      <c r="G70" s="3" t="s">
        <v>219</v>
      </c>
      <c r="H70" s="1">
        <v>1</v>
      </c>
    </row>
    <row r="71" spans="1:8" x14ac:dyDescent="0.35">
      <c r="A71">
        <v>11</v>
      </c>
      <c r="B71">
        <v>12</v>
      </c>
      <c r="C71" s="1" t="s">
        <v>69</v>
      </c>
      <c r="D71">
        <f>myjnia4[[#This Row],[po ilu minutach od przyjazdu poprzedniego klienta przyjechał dany klient]]+D70</f>
        <v>546</v>
      </c>
      <c r="E71" t="str">
        <f>LEFT(myjnia4[[#This Row],[numer rejestracyjny]], 2)</f>
        <v>BC</v>
      </c>
      <c r="G71" s="3" t="s">
        <v>220</v>
      </c>
      <c r="H71" s="1">
        <v>3</v>
      </c>
    </row>
    <row r="72" spans="1:8" x14ac:dyDescent="0.35">
      <c r="A72">
        <v>2</v>
      </c>
      <c r="B72">
        <v>4</v>
      </c>
      <c r="C72" s="1" t="s">
        <v>70</v>
      </c>
      <c r="D72">
        <f>myjnia4[[#This Row],[po ilu minutach od przyjazdu poprzedniego klienta przyjechał dany klient]]+D71</f>
        <v>548</v>
      </c>
      <c r="E72" t="str">
        <f>LEFT(myjnia4[[#This Row],[numer rejestracyjny]], 2)</f>
        <v>OJ</v>
      </c>
      <c r="G72" s="3" t="s">
        <v>221</v>
      </c>
      <c r="H72" s="1">
        <v>1</v>
      </c>
    </row>
    <row r="73" spans="1:8" x14ac:dyDescent="0.35">
      <c r="A73">
        <v>11</v>
      </c>
      <c r="B73">
        <v>15</v>
      </c>
      <c r="C73" s="1" t="s">
        <v>71</v>
      </c>
      <c r="D73">
        <f>myjnia4[[#This Row],[po ilu minutach od przyjazdu poprzedniego klienta przyjechał dany klient]]+D72</f>
        <v>559</v>
      </c>
      <c r="E73" t="str">
        <f>LEFT(myjnia4[[#This Row],[numer rejestracyjny]], 2)</f>
        <v>EH</v>
      </c>
      <c r="G73" s="3" t="s">
        <v>222</v>
      </c>
      <c r="H73" s="1">
        <v>1</v>
      </c>
    </row>
    <row r="74" spans="1:8" x14ac:dyDescent="0.35">
      <c r="A74">
        <v>4</v>
      </c>
      <c r="B74">
        <v>3</v>
      </c>
      <c r="C74" s="1" t="s">
        <v>72</v>
      </c>
      <c r="D74">
        <f>myjnia4[[#This Row],[po ilu minutach od przyjazdu poprzedniego klienta przyjechał dany klient]]+D73</f>
        <v>563</v>
      </c>
      <c r="E74" t="str">
        <f>LEFT(myjnia4[[#This Row],[numer rejestracyjny]], 2)</f>
        <v>JN</v>
      </c>
      <c r="G74" s="3" t="s">
        <v>223</v>
      </c>
      <c r="H74" s="1">
        <v>1</v>
      </c>
    </row>
    <row r="75" spans="1:8" x14ac:dyDescent="0.35">
      <c r="A75">
        <v>3</v>
      </c>
      <c r="B75">
        <v>12</v>
      </c>
      <c r="C75" s="1" t="s">
        <v>73</v>
      </c>
      <c r="D75">
        <f>myjnia4[[#This Row],[po ilu minutach od przyjazdu poprzedniego klienta przyjechał dany klient]]+D74</f>
        <v>566</v>
      </c>
      <c r="E75" t="str">
        <f>LEFT(myjnia4[[#This Row],[numer rejestracyjny]], 2)</f>
        <v>KI</v>
      </c>
      <c r="G75" s="3" t="s">
        <v>224</v>
      </c>
      <c r="H75" s="1">
        <v>2</v>
      </c>
    </row>
    <row r="76" spans="1:8" x14ac:dyDescent="0.35">
      <c r="A76">
        <v>2</v>
      </c>
      <c r="B76">
        <v>7</v>
      </c>
      <c r="C76" s="1" t="s">
        <v>74</v>
      </c>
      <c r="D76">
        <f>myjnia4[[#This Row],[po ilu minutach od przyjazdu poprzedniego klienta przyjechał dany klient]]+D75</f>
        <v>568</v>
      </c>
      <c r="E76" t="str">
        <f>LEFT(myjnia4[[#This Row],[numer rejestracyjny]], 2)</f>
        <v>MF</v>
      </c>
      <c r="G76" s="3" t="s">
        <v>225</v>
      </c>
      <c r="H76" s="1">
        <v>2</v>
      </c>
    </row>
    <row r="77" spans="1:8" x14ac:dyDescent="0.35">
      <c r="A77">
        <v>13</v>
      </c>
      <c r="B77">
        <v>7</v>
      </c>
      <c r="C77" s="1" t="s">
        <v>75</v>
      </c>
      <c r="D77">
        <f>myjnia4[[#This Row],[po ilu minutach od przyjazdu poprzedniego klienta przyjechał dany klient]]+D76</f>
        <v>581</v>
      </c>
      <c r="E77" t="str">
        <f>LEFT(myjnia4[[#This Row],[numer rejestracyjny]], 2)</f>
        <v>LN</v>
      </c>
      <c r="G77" s="3" t="s">
        <v>226</v>
      </c>
      <c r="H77" s="1">
        <v>3</v>
      </c>
    </row>
    <row r="78" spans="1:8" x14ac:dyDescent="0.35">
      <c r="A78">
        <v>3</v>
      </c>
      <c r="B78">
        <v>12</v>
      </c>
      <c r="C78" s="1" t="s">
        <v>76</v>
      </c>
      <c r="D78">
        <f>myjnia4[[#This Row],[po ilu minutach od przyjazdu poprzedniego klienta przyjechał dany klient]]+D77</f>
        <v>584</v>
      </c>
      <c r="E78" t="str">
        <f>LEFT(myjnia4[[#This Row],[numer rejestracyjny]], 2)</f>
        <v>CN</v>
      </c>
      <c r="G78" s="3" t="s">
        <v>227</v>
      </c>
      <c r="H78" s="1">
        <v>1</v>
      </c>
    </row>
    <row r="79" spans="1:8" x14ac:dyDescent="0.35">
      <c r="A79">
        <v>9</v>
      </c>
      <c r="B79">
        <v>9</v>
      </c>
      <c r="C79" s="1" t="s">
        <v>77</v>
      </c>
      <c r="D79">
        <f>myjnia4[[#This Row],[po ilu minutach od przyjazdu poprzedniego klienta przyjechał dany klient]]+D78</f>
        <v>593</v>
      </c>
      <c r="E79" t="str">
        <f>LEFT(myjnia4[[#This Row],[numer rejestracyjny]], 2)</f>
        <v>JM</v>
      </c>
      <c r="G79" s="3" t="s">
        <v>228</v>
      </c>
      <c r="H79" s="1">
        <v>1</v>
      </c>
    </row>
    <row r="80" spans="1:8" x14ac:dyDescent="0.35">
      <c r="A80">
        <v>13</v>
      </c>
      <c r="B80">
        <v>3</v>
      </c>
      <c r="C80" s="1" t="s">
        <v>78</v>
      </c>
      <c r="D80">
        <f>myjnia4[[#This Row],[po ilu minutach od przyjazdu poprzedniego klienta przyjechał dany klient]]+D79</f>
        <v>606</v>
      </c>
      <c r="E80" t="str">
        <f>LEFT(myjnia4[[#This Row],[numer rejestracyjny]], 2)</f>
        <v>AA</v>
      </c>
      <c r="G80" s="3" t="s">
        <v>229</v>
      </c>
      <c r="H80" s="1">
        <v>1</v>
      </c>
    </row>
    <row r="81" spans="1:8" x14ac:dyDescent="0.35">
      <c r="A81">
        <v>7</v>
      </c>
      <c r="B81">
        <v>2</v>
      </c>
      <c r="C81" s="1" t="s">
        <v>79</v>
      </c>
      <c r="D81">
        <f>myjnia4[[#This Row],[po ilu minutach od przyjazdu poprzedniego klienta przyjechał dany klient]]+D80</f>
        <v>613</v>
      </c>
      <c r="E81" t="str">
        <f>LEFT(myjnia4[[#This Row],[numer rejestracyjny]], 2)</f>
        <v>OI</v>
      </c>
      <c r="G81" s="3" t="s">
        <v>230</v>
      </c>
      <c r="H81" s="1">
        <v>1</v>
      </c>
    </row>
    <row r="82" spans="1:8" x14ac:dyDescent="0.35">
      <c r="A82">
        <v>13</v>
      </c>
      <c r="B82">
        <v>4</v>
      </c>
      <c r="C82" s="1" t="s">
        <v>80</v>
      </c>
      <c r="D82">
        <f>myjnia4[[#This Row],[po ilu minutach od przyjazdu poprzedniego klienta przyjechał dany klient]]+D81</f>
        <v>626</v>
      </c>
      <c r="E82" t="str">
        <f>LEFT(myjnia4[[#This Row],[numer rejestracyjny]], 2)</f>
        <v>HA</v>
      </c>
      <c r="G82" s="3" t="s">
        <v>231</v>
      </c>
      <c r="H82" s="1">
        <v>1</v>
      </c>
    </row>
    <row r="83" spans="1:8" x14ac:dyDescent="0.35">
      <c r="A83">
        <v>4</v>
      </c>
      <c r="B83">
        <v>12</v>
      </c>
      <c r="C83" s="1" t="s">
        <v>81</v>
      </c>
      <c r="D83">
        <f>myjnia4[[#This Row],[po ilu minutach od przyjazdu poprzedniego klienta przyjechał dany klient]]+D82</f>
        <v>630</v>
      </c>
      <c r="E83" t="str">
        <f>LEFT(myjnia4[[#This Row],[numer rejestracyjny]], 2)</f>
        <v>GA</v>
      </c>
      <c r="G83" s="3" t="s">
        <v>232</v>
      </c>
      <c r="H83" s="1">
        <v>1</v>
      </c>
    </row>
    <row r="84" spans="1:8" x14ac:dyDescent="0.35">
      <c r="A84">
        <v>7</v>
      </c>
      <c r="B84">
        <v>8</v>
      </c>
      <c r="C84" s="1" t="s">
        <v>82</v>
      </c>
      <c r="D84">
        <f>myjnia4[[#This Row],[po ilu minutach od przyjazdu poprzedniego klienta przyjechał dany klient]]+D83</f>
        <v>637</v>
      </c>
      <c r="E84" t="str">
        <f>LEFT(myjnia4[[#This Row],[numer rejestracyjny]], 2)</f>
        <v>LM</v>
      </c>
      <c r="G84" s="3" t="s">
        <v>233</v>
      </c>
      <c r="H84" s="1">
        <v>1</v>
      </c>
    </row>
    <row r="85" spans="1:8" x14ac:dyDescent="0.35">
      <c r="A85">
        <v>3</v>
      </c>
      <c r="B85">
        <v>12</v>
      </c>
      <c r="C85" s="1" t="s">
        <v>83</v>
      </c>
      <c r="D85">
        <f>myjnia4[[#This Row],[po ilu minutach od przyjazdu poprzedniego klienta przyjechał dany klient]]+D84</f>
        <v>640</v>
      </c>
      <c r="E85" t="str">
        <f>LEFT(myjnia4[[#This Row],[numer rejestracyjny]], 2)</f>
        <v>AE</v>
      </c>
      <c r="G85" s="3" t="s">
        <v>234</v>
      </c>
      <c r="H85" s="1">
        <v>3</v>
      </c>
    </row>
    <row r="86" spans="1:8" x14ac:dyDescent="0.35">
      <c r="A86">
        <v>4</v>
      </c>
      <c r="B86">
        <v>11</v>
      </c>
      <c r="C86" s="1" t="s">
        <v>84</v>
      </c>
      <c r="D86">
        <f>myjnia4[[#This Row],[po ilu minutach od przyjazdu poprzedniego klienta przyjechał dany klient]]+D85</f>
        <v>644</v>
      </c>
      <c r="E86" t="str">
        <f>LEFT(myjnia4[[#This Row],[numer rejestracyjny]], 2)</f>
        <v>GF</v>
      </c>
      <c r="G86" s="3" t="s">
        <v>235</v>
      </c>
      <c r="H86" s="1">
        <v>2</v>
      </c>
    </row>
    <row r="87" spans="1:8" x14ac:dyDescent="0.35">
      <c r="A87">
        <v>7</v>
      </c>
      <c r="B87">
        <v>1</v>
      </c>
      <c r="C87" s="1" t="s">
        <v>85</v>
      </c>
      <c r="D87">
        <f>myjnia4[[#This Row],[po ilu minutach od przyjazdu poprzedniego klienta przyjechał dany klient]]+D86</f>
        <v>651</v>
      </c>
      <c r="E87" t="str">
        <f>LEFT(myjnia4[[#This Row],[numer rejestracyjny]], 2)</f>
        <v>EF</v>
      </c>
      <c r="G87" s="3" t="s">
        <v>236</v>
      </c>
      <c r="H87" s="1">
        <v>1</v>
      </c>
    </row>
    <row r="88" spans="1:8" x14ac:dyDescent="0.35">
      <c r="A88">
        <v>3</v>
      </c>
      <c r="B88">
        <v>9</v>
      </c>
      <c r="C88" s="1" t="s">
        <v>86</v>
      </c>
      <c r="D88">
        <f>myjnia4[[#This Row],[po ilu minutach od przyjazdu poprzedniego klienta przyjechał dany klient]]+D87</f>
        <v>654</v>
      </c>
      <c r="E88" t="str">
        <f>LEFT(myjnia4[[#This Row],[numer rejestracyjny]], 2)</f>
        <v>PO</v>
      </c>
      <c r="G88" s="3" t="s">
        <v>237</v>
      </c>
      <c r="H88" s="1">
        <v>1</v>
      </c>
    </row>
    <row r="89" spans="1:8" x14ac:dyDescent="0.35">
      <c r="A89">
        <v>1</v>
      </c>
      <c r="B89">
        <v>4</v>
      </c>
      <c r="C89" s="1" t="s">
        <v>87</v>
      </c>
      <c r="D89">
        <f>myjnia4[[#This Row],[po ilu minutach od przyjazdu poprzedniego klienta przyjechał dany klient]]+D88</f>
        <v>655</v>
      </c>
      <c r="E89" t="str">
        <f>LEFT(myjnia4[[#This Row],[numer rejestracyjny]], 2)</f>
        <v>NH</v>
      </c>
      <c r="G89" s="3" t="s">
        <v>238</v>
      </c>
      <c r="H89" s="1">
        <v>1</v>
      </c>
    </row>
    <row r="90" spans="1:8" x14ac:dyDescent="0.35">
      <c r="A90">
        <v>14</v>
      </c>
      <c r="B90">
        <v>3</v>
      </c>
      <c r="C90" s="1" t="s">
        <v>88</v>
      </c>
      <c r="D90">
        <f>myjnia4[[#This Row],[po ilu minutach od przyjazdu poprzedniego klienta przyjechał dany klient]]+D89</f>
        <v>669</v>
      </c>
      <c r="E90" t="str">
        <f>LEFT(myjnia4[[#This Row],[numer rejestracyjny]], 2)</f>
        <v>AG</v>
      </c>
      <c r="G90" s="3" t="s">
        <v>239</v>
      </c>
      <c r="H90" s="1">
        <v>1</v>
      </c>
    </row>
    <row r="91" spans="1:8" x14ac:dyDescent="0.35">
      <c r="A91">
        <v>5</v>
      </c>
      <c r="B91">
        <v>12</v>
      </c>
      <c r="C91" s="1" t="s">
        <v>89</v>
      </c>
      <c r="D91">
        <f>myjnia4[[#This Row],[po ilu minutach od przyjazdu poprzedniego klienta przyjechał dany klient]]+D90</f>
        <v>674</v>
      </c>
      <c r="E91" t="str">
        <f>LEFT(myjnia4[[#This Row],[numer rejestracyjny]], 2)</f>
        <v>DM</v>
      </c>
      <c r="G91" s="3" t="s">
        <v>240</v>
      </c>
      <c r="H91" s="1">
        <v>1</v>
      </c>
    </row>
    <row r="92" spans="1:8" x14ac:dyDescent="0.35">
      <c r="A92">
        <v>4</v>
      </c>
      <c r="B92">
        <v>9</v>
      </c>
      <c r="C92" s="1" t="s">
        <v>90</v>
      </c>
      <c r="D92">
        <f>myjnia4[[#This Row],[po ilu minutach od przyjazdu poprzedniego klienta przyjechał dany klient]]+D91</f>
        <v>678</v>
      </c>
      <c r="E92" t="str">
        <f>LEFT(myjnia4[[#This Row],[numer rejestracyjny]], 2)</f>
        <v>LM</v>
      </c>
      <c r="G92" s="3" t="s">
        <v>241</v>
      </c>
      <c r="H92" s="1">
        <v>2</v>
      </c>
    </row>
    <row r="93" spans="1:8" x14ac:dyDescent="0.35">
      <c r="A93">
        <v>5</v>
      </c>
      <c r="B93">
        <v>4</v>
      </c>
      <c r="C93" s="1" t="s">
        <v>91</v>
      </c>
      <c r="D93">
        <f>myjnia4[[#This Row],[po ilu minutach od przyjazdu poprzedniego klienta przyjechał dany klient]]+D92</f>
        <v>683</v>
      </c>
      <c r="E93" t="str">
        <f>LEFT(myjnia4[[#This Row],[numer rejestracyjny]], 2)</f>
        <v>EH</v>
      </c>
      <c r="G93" s="3" t="s">
        <v>242</v>
      </c>
      <c r="H93" s="1">
        <v>1</v>
      </c>
    </row>
    <row r="94" spans="1:8" x14ac:dyDescent="0.35">
      <c r="A94">
        <v>6</v>
      </c>
      <c r="B94">
        <v>8</v>
      </c>
      <c r="C94" s="1" t="s">
        <v>92</v>
      </c>
      <c r="D94">
        <f>myjnia4[[#This Row],[po ilu minutach od przyjazdu poprzedniego klienta przyjechał dany klient]]+D93</f>
        <v>689</v>
      </c>
      <c r="E94" t="str">
        <f>LEFT(myjnia4[[#This Row],[numer rejestracyjny]], 2)</f>
        <v>HC</v>
      </c>
      <c r="G94" s="3" t="s">
        <v>243</v>
      </c>
      <c r="H94" s="1">
        <v>3</v>
      </c>
    </row>
    <row r="95" spans="1:8" x14ac:dyDescent="0.35">
      <c r="A95">
        <v>8</v>
      </c>
      <c r="B95">
        <v>14</v>
      </c>
      <c r="C95" s="1" t="s">
        <v>93</v>
      </c>
      <c r="D95">
        <f>myjnia4[[#This Row],[po ilu minutach od przyjazdu poprzedniego klienta przyjechał dany klient]]+D94</f>
        <v>697</v>
      </c>
      <c r="E95" t="str">
        <f>LEFT(myjnia4[[#This Row],[numer rejestracyjny]], 2)</f>
        <v>BL</v>
      </c>
      <c r="G95" s="3" t="s">
        <v>244</v>
      </c>
      <c r="H95" s="1">
        <v>2</v>
      </c>
    </row>
    <row r="96" spans="1:8" x14ac:dyDescent="0.35">
      <c r="A96">
        <v>15</v>
      </c>
      <c r="B96">
        <v>11</v>
      </c>
      <c r="C96" s="1" t="s">
        <v>94</v>
      </c>
      <c r="D96">
        <f>myjnia4[[#This Row],[po ilu minutach od przyjazdu poprzedniego klienta przyjechał dany klient]]+D95</f>
        <v>712</v>
      </c>
      <c r="E96" t="str">
        <f>LEFT(myjnia4[[#This Row],[numer rejestracyjny]], 2)</f>
        <v>FG</v>
      </c>
      <c r="G96" s="3" t="s">
        <v>245</v>
      </c>
      <c r="H96" s="1">
        <v>3</v>
      </c>
    </row>
    <row r="97" spans="1:8" x14ac:dyDescent="0.35">
      <c r="A97">
        <v>1</v>
      </c>
      <c r="B97">
        <v>1</v>
      </c>
      <c r="C97" s="1" t="s">
        <v>95</v>
      </c>
      <c r="D97">
        <f>myjnia4[[#This Row],[po ilu minutach od przyjazdu poprzedniego klienta przyjechał dany klient]]+D96</f>
        <v>713</v>
      </c>
      <c r="E97" t="str">
        <f>LEFT(myjnia4[[#This Row],[numer rejestracyjny]], 2)</f>
        <v>IC</v>
      </c>
      <c r="G97" s="3" t="s">
        <v>246</v>
      </c>
      <c r="H97" s="1">
        <v>1</v>
      </c>
    </row>
    <row r="98" spans="1:8" x14ac:dyDescent="0.35">
      <c r="A98">
        <v>14</v>
      </c>
      <c r="B98">
        <v>15</v>
      </c>
      <c r="C98" s="1" t="s">
        <v>96</v>
      </c>
      <c r="D98">
        <f>myjnia4[[#This Row],[po ilu minutach od przyjazdu poprzedniego klienta przyjechał dany klient]]+D97</f>
        <v>727</v>
      </c>
      <c r="E98" t="str">
        <f>LEFT(myjnia4[[#This Row],[numer rejestracyjny]], 2)</f>
        <v>JK</v>
      </c>
      <c r="G98" s="3" t="s">
        <v>247</v>
      </c>
      <c r="H98" s="1">
        <v>1</v>
      </c>
    </row>
    <row r="99" spans="1:8" x14ac:dyDescent="0.35">
      <c r="A99">
        <v>6</v>
      </c>
      <c r="B99">
        <v>7</v>
      </c>
      <c r="C99" s="1" t="s">
        <v>97</v>
      </c>
      <c r="D99">
        <f>myjnia4[[#This Row],[po ilu minutach od przyjazdu poprzedniego klienta przyjechał dany klient]]+D98</f>
        <v>733</v>
      </c>
      <c r="E99" t="str">
        <f>LEFT(myjnia4[[#This Row],[numer rejestracyjny]], 2)</f>
        <v>CL</v>
      </c>
      <c r="G99" s="3" t="s">
        <v>248</v>
      </c>
      <c r="H99" s="1">
        <v>1</v>
      </c>
    </row>
    <row r="100" spans="1:8" x14ac:dyDescent="0.35">
      <c r="A100">
        <v>7</v>
      </c>
      <c r="B100">
        <v>11</v>
      </c>
      <c r="C100" s="1" t="s">
        <v>98</v>
      </c>
      <c r="D100">
        <f>myjnia4[[#This Row],[po ilu minutach od przyjazdu poprzedniego klienta przyjechał dany klient]]+D99</f>
        <v>740</v>
      </c>
      <c r="E100" t="str">
        <f>LEFT(myjnia4[[#This Row],[numer rejestracyjny]], 2)</f>
        <v>NP</v>
      </c>
      <c r="G100" s="3" t="s">
        <v>249</v>
      </c>
      <c r="H100" s="1">
        <v>1</v>
      </c>
    </row>
    <row r="101" spans="1:8" x14ac:dyDescent="0.35">
      <c r="A101">
        <v>10</v>
      </c>
      <c r="B101">
        <v>11</v>
      </c>
      <c r="C101" s="1" t="s">
        <v>99</v>
      </c>
      <c r="D101">
        <f>myjnia4[[#This Row],[po ilu minutach od przyjazdu poprzedniego klienta przyjechał dany klient]]+D100</f>
        <v>750</v>
      </c>
      <c r="E101" t="str">
        <f>LEFT(myjnia4[[#This Row],[numer rejestracyjny]], 2)</f>
        <v>PI</v>
      </c>
      <c r="G101" s="3" t="s">
        <v>250</v>
      </c>
      <c r="H101" s="1">
        <v>1</v>
      </c>
    </row>
    <row r="102" spans="1:8" x14ac:dyDescent="0.35">
      <c r="A102">
        <v>5</v>
      </c>
      <c r="B102">
        <v>6</v>
      </c>
      <c r="C102" s="1" t="s">
        <v>100</v>
      </c>
      <c r="D102">
        <f>myjnia4[[#This Row],[po ilu minutach od przyjazdu poprzedniego klienta przyjechał dany klient]]+D101</f>
        <v>755</v>
      </c>
      <c r="E102" t="str">
        <f>LEFT(myjnia4[[#This Row],[numer rejestracyjny]], 2)</f>
        <v>GA</v>
      </c>
      <c r="G102" s="3" t="s">
        <v>251</v>
      </c>
      <c r="H102" s="1">
        <v>1</v>
      </c>
    </row>
    <row r="103" spans="1:8" x14ac:dyDescent="0.35">
      <c r="A103">
        <v>13</v>
      </c>
      <c r="B103">
        <v>7</v>
      </c>
      <c r="C103" s="1" t="s">
        <v>101</v>
      </c>
      <c r="D103">
        <f>myjnia4[[#This Row],[po ilu minutach od przyjazdu poprzedniego klienta przyjechał dany klient]]+D102</f>
        <v>768</v>
      </c>
      <c r="E103" t="str">
        <f>LEFT(myjnia4[[#This Row],[numer rejestracyjny]], 2)</f>
        <v>AH</v>
      </c>
      <c r="G103" s="3" t="s">
        <v>252</v>
      </c>
      <c r="H103" s="1">
        <v>1</v>
      </c>
    </row>
    <row r="104" spans="1:8" x14ac:dyDescent="0.35">
      <c r="A104">
        <v>2</v>
      </c>
      <c r="B104">
        <v>9</v>
      </c>
      <c r="C104" s="1" t="s">
        <v>102</v>
      </c>
      <c r="D104">
        <f>myjnia4[[#This Row],[po ilu minutach od przyjazdu poprzedniego klienta przyjechał dany klient]]+D103</f>
        <v>770</v>
      </c>
      <c r="E104" t="str">
        <f>LEFT(myjnia4[[#This Row],[numer rejestracyjny]], 2)</f>
        <v>IJ</v>
      </c>
      <c r="G104" s="3" t="s">
        <v>253</v>
      </c>
      <c r="H104" s="1">
        <v>1</v>
      </c>
    </row>
    <row r="105" spans="1:8" x14ac:dyDescent="0.35">
      <c r="A105">
        <v>9</v>
      </c>
      <c r="B105">
        <v>11</v>
      </c>
      <c r="C105" s="1" t="s">
        <v>103</v>
      </c>
      <c r="D105">
        <f>myjnia4[[#This Row],[po ilu minutach od przyjazdu poprzedniego klienta przyjechał dany klient]]+D104</f>
        <v>779</v>
      </c>
      <c r="E105" t="str">
        <f>LEFT(myjnia4[[#This Row],[numer rejestracyjny]], 2)</f>
        <v>CC</v>
      </c>
      <c r="G105" s="3" t="s">
        <v>254</v>
      </c>
      <c r="H105" s="1">
        <v>1</v>
      </c>
    </row>
    <row r="106" spans="1:8" x14ac:dyDescent="0.35">
      <c r="A106">
        <v>8</v>
      </c>
      <c r="B106">
        <v>3</v>
      </c>
      <c r="C106" s="1" t="s">
        <v>104</v>
      </c>
      <c r="D106">
        <f>myjnia4[[#This Row],[po ilu minutach od przyjazdu poprzedniego klienta przyjechał dany klient]]+D105</f>
        <v>787</v>
      </c>
      <c r="E106" t="str">
        <f>LEFT(myjnia4[[#This Row],[numer rejestracyjny]], 2)</f>
        <v>AF</v>
      </c>
      <c r="G106" s="3" t="s">
        <v>255</v>
      </c>
      <c r="H106" s="1">
        <v>1</v>
      </c>
    </row>
    <row r="107" spans="1:8" x14ac:dyDescent="0.35">
      <c r="A107">
        <v>1</v>
      </c>
      <c r="B107">
        <v>6</v>
      </c>
      <c r="C107" s="1" t="s">
        <v>105</v>
      </c>
      <c r="D107">
        <f>myjnia4[[#This Row],[po ilu minutach od przyjazdu poprzedniego klienta przyjechał dany klient]]+D106</f>
        <v>788</v>
      </c>
      <c r="E107" t="str">
        <f>LEFT(myjnia4[[#This Row],[numer rejestracyjny]], 2)</f>
        <v>MN</v>
      </c>
      <c r="G107" s="3" t="s">
        <v>256</v>
      </c>
      <c r="H107" s="1">
        <v>1</v>
      </c>
    </row>
    <row r="108" spans="1:8" x14ac:dyDescent="0.35">
      <c r="A108">
        <v>10</v>
      </c>
      <c r="B108">
        <v>9</v>
      </c>
      <c r="C108" s="1" t="s">
        <v>106</v>
      </c>
      <c r="D108">
        <f>myjnia4[[#This Row],[po ilu minutach od przyjazdu poprzedniego klienta przyjechał dany klient]]+D107</f>
        <v>798</v>
      </c>
      <c r="E108" t="str">
        <f>LEFT(myjnia4[[#This Row],[numer rejestracyjny]], 2)</f>
        <v>LP</v>
      </c>
      <c r="G108" s="3" t="s">
        <v>257</v>
      </c>
      <c r="H108" s="1">
        <v>1</v>
      </c>
    </row>
    <row r="109" spans="1:8" x14ac:dyDescent="0.35">
      <c r="A109">
        <v>2</v>
      </c>
      <c r="B109">
        <v>11</v>
      </c>
      <c r="C109" s="1" t="s">
        <v>107</v>
      </c>
      <c r="D109">
        <f>myjnia4[[#This Row],[po ilu minutach od przyjazdu poprzedniego klienta przyjechał dany klient]]+D108</f>
        <v>800</v>
      </c>
      <c r="E109" t="str">
        <f>LEFT(myjnia4[[#This Row],[numer rejestracyjny]], 2)</f>
        <v>OD</v>
      </c>
      <c r="G109" s="3" t="s">
        <v>258</v>
      </c>
      <c r="H109" s="1">
        <v>2</v>
      </c>
    </row>
    <row r="110" spans="1:8" x14ac:dyDescent="0.35">
      <c r="A110">
        <v>6</v>
      </c>
      <c r="B110">
        <v>12</v>
      </c>
      <c r="C110" s="1" t="s">
        <v>108</v>
      </c>
      <c r="D110">
        <f>myjnia4[[#This Row],[po ilu minutach od przyjazdu poprzedniego klienta przyjechał dany klient]]+D109</f>
        <v>806</v>
      </c>
      <c r="E110" t="str">
        <f>LEFT(myjnia4[[#This Row],[numer rejestracyjny]], 2)</f>
        <v>KN</v>
      </c>
      <c r="G110" s="3" t="s">
        <v>259</v>
      </c>
      <c r="H110" s="1">
        <v>1</v>
      </c>
    </row>
    <row r="111" spans="1:8" x14ac:dyDescent="0.35">
      <c r="A111">
        <v>2</v>
      </c>
      <c r="B111">
        <v>14</v>
      </c>
      <c r="C111" s="1" t="s">
        <v>109</v>
      </c>
      <c r="D111">
        <f>myjnia4[[#This Row],[po ilu minutach od przyjazdu poprzedniego klienta przyjechał dany klient]]+D110</f>
        <v>808</v>
      </c>
      <c r="E111" t="str">
        <f>LEFT(myjnia4[[#This Row],[numer rejestracyjny]], 2)</f>
        <v>AH</v>
      </c>
      <c r="G111" s="3" t="s">
        <v>149</v>
      </c>
      <c r="H111" s="1">
        <v>144</v>
      </c>
    </row>
    <row r="112" spans="1:8" x14ac:dyDescent="0.35">
      <c r="A112">
        <v>4</v>
      </c>
      <c r="B112">
        <v>2</v>
      </c>
      <c r="C112" s="1" t="s">
        <v>110</v>
      </c>
      <c r="D112">
        <f>myjnia4[[#This Row],[po ilu minutach od przyjazdu poprzedniego klienta przyjechał dany klient]]+D111</f>
        <v>812</v>
      </c>
      <c r="E112" t="str">
        <f>LEFT(myjnia4[[#This Row],[numer rejestracyjny]], 2)</f>
        <v>CA</v>
      </c>
    </row>
    <row r="113" spans="1:5" x14ac:dyDescent="0.35">
      <c r="A113">
        <v>9</v>
      </c>
      <c r="B113">
        <v>8</v>
      </c>
      <c r="C113" s="1" t="s">
        <v>111</v>
      </c>
      <c r="D113">
        <f>myjnia4[[#This Row],[po ilu minutach od przyjazdu poprzedniego klienta przyjechał dany klient]]+D112</f>
        <v>821</v>
      </c>
      <c r="E113" t="str">
        <f>LEFT(myjnia4[[#This Row],[numer rejestracyjny]], 2)</f>
        <v>EP</v>
      </c>
    </row>
    <row r="114" spans="1:5" x14ac:dyDescent="0.35">
      <c r="A114">
        <v>2</v>
      </c>
      <c r="B114">
        <v>4</v>
      </c>
      <c r="C114" s="1" t="s">
        <v>112</v>
      </c>
      <c r="D114">
        <f>myjnia4[[#This Row],[po ilu minutach od przyjazdu poprzedniego klienta przyjechał dany klient]]+D113</f>
        <v>823</v>
      </c>
      <c r="E114" t="str">
        <f>LEFT(myjnia4[[#This Row],[numer rejestracyjny]], 2)</f>
        <v>EF</v>
      </c>
    </row>
    <row r="115" spans="1:5" x14ac:dyDescent="0.35">
      <c r="A115">
        <v>11</v>
      </c>
      <c r="B115">
        <v>11</v>
      </c>
      <c r="C115" s="1" t="s">
        <v>113</v>
      </c>
      <c r="D115">
        <f>myjnia4[[#This Row],[po ilu minutach od przyjazdu poprzedniego klienta przyjechał dany klient]]+D114</f>
        <v>834</v>
      </c>
      <c r="E115" t="str">
        <f>LEFT(myjnia4[[#This Row],[numer rejestracyjny]], 2)</f>
        <v>AN</v>
      </c>
    </row>
    <row r="116" spans="1:5" x14ac:dyDescent="0.35">
      <c r="A116">
        <v>8</v>
      </c>
      <c r="B116">
        <v>1</v>
      </c>
      <c r="C116" s="1" t="s">
        <v>114</v>
      </c>
      <c r="D116">
        <f>myjnia4[[#This Row],[po ilu minutach od przyjazdu poprzedniego klienta przyjechał dany klient]]+D115</f>
        <v>842</v>
      </c>
      <c r="E116" t="str">
        <f>LEFT(myjnia4[[#This Row],[numer rejestracyjny]], 2)</f>
        <v>LE</v>
      </c>
    </row>
    <row r="117" spans="1:5" x14ac:dyDescent="0.35">
      <c r="A117">
        <v>13</v>
      </c>
      <c r="B117">
        <v>9</v>
      </c>
      <c r="C117" s="1" t="s">
        <v>115</v>
      </c>
      <c r="D117">
        <f>myjnia4[[#This Row],[po ilu minutach od przyjazdu poprzedniego klienta przyjechał dany klient]]+D116</f>
        <v>855</v>
      </c>
      <c r="E117" t="str">
        <f>LEFT(myjnia4[[#This Row],[numer rejestracyjny]], 2)</f>
        <v>LM</v>
      </c>
    </row>
    <row r="118" spans="1:5" x14ac:dyDescent="0.35">
      <c r="A118">
        <v>7</v>
      </c>
      <c r="B118">
        <v>13</v>
      </c>
      <c r="C118" s="1" t="s">
        <v>116</v>
      </c>
      <c r="D118">
        <f>myjnia4[[#This Row],[po ilu minutach od przyjazdu poprzedniego klienta przyjechał dany klient]]+D117</f>
        <v>862</v>
      </c>
      <c r="E118" t="str">
        <f>LEFT(myjnia4[[#This Row],[numer rejestracyjny]], 2)</f>
        <v>CO</v>
      </c>
    </row>
    <row r="119" spans="1:5" x14ac:dyDescent="0.35">
      <c r="A119">
        <v>7</v>
      </c>
      <c r="B119">
        <v>11</v>
      </c>
      <c r="C119" s="1" t="s">
        <v>117</v>
      </c>
      <c r="D119">
        <f>myjnia4[[#This Row],[po ilu minutach od przyjazdu poprzedniego klienta przyjechał dany klient]]+D118</f>
        <v>869</v>
      </c>
      <c r="E119" t="str">
        <f>LEFT(myjnia4[[#This Row],[numer rejestracyjny]], 2)</f>
        <v>GB</v>
      </c>
    </row>
    <row r="120" spans="1:5" x14ac:dyDescent="0.35">
      <c r="A120">
        <v>9</v>
      </c>
      <c r="B120">
        <v>11</v>
      </c>
      <c r="C120" s="1" t="s">
        <v>118</v>
      </c>
      <c r="D120">
        <f>myjnia4[[#This Row],[po ilu minutach od przyjazdu poprzedniego klienta przyjechał dany klient]]+D119</f>
        <v>878</v>
      </c>
      <c r="E120" t="str">
        <f>LEFT(myjnia4[[#This Row],[numer rejestracyjny]], 2)</f>
        <v>HF</v>
      </c>
    </row>
    <row r="121" spans="1:5" x14ac:dyDescent="0.35">
      <c r="A121">
        <v>6</v>
      </c>
      <c r="B121">
        <v>1</v>
      </c>
      <c r="C121" s="1" t="s">
        <v>119</v>
      </c>
      <c r="D121">
        <f>myjnia4[[#This Row],[po ilu minutach od przyjazdu poprzedniego klienta przyjechał dany klient]]+D120</f>
        <v>884</v>
      </c>
      <c r="E121" t="str">
        <f>LEFT(myjnia4[[#This Row],[numer rejestracyjny]], 2)</f>
        <v>LA</v>
      </c>
    </row>
    <row r="122" spans="1:5" x14ac:dyDescent="0.35">
      <c r="A122">
        <v>14</v>
      </c>
      <c r="B122">
        <v>6</v>
      </c>
      <c r="C122" s="1" t="s">
        <v>120</v>
      </c>
      <c r="D122">
        <f>myjnia4[[#This Row],[po ilu minutach od przyjazdu poprzedniego klienta przyjechał dany klient]]+D121</f>
        <v>898</v>
      </c>
      <c r="E122" t="str">
        <f>LEFT(myjnia4[[#This Row],[numer rejestracyjny]], 2)</f>
        <v>LL</v>
      </c>
    </row>
    <row r="123" spans="1:5" x14ac:dyDescent="0.35">
      <c r="A123">
        <v>14</v>
      </c>
      <c r="B123">
        <v>10</v>
      </c>
      <c r="C123" s="1" t="s">
        <v>121</v>
      </c>
      <c r="D123">
        <f>myjnia4[[#This Row],[po ilu minutach od przyjazdu poprzedniego klienta przyjechał dany klient]]+D122</f>
        <v>912</v>
      </c>
      <c r="E123" t="str">
        <f>LEFT(myjnia4[[#This Row],[numer rejestracyjny]], 2)</f>
        <v>EG</v>
      </c>
    </row>
    <row r="124" spans="1:5" x14ac:dyDescent="0.35">
      <c r="A124">
        <v>7</v>
      </c>
      <c r="B124">
        <v>7</v>
      </c>
      <c r="C124" s="1" t="s">
        <v>122</v>
      </c>
      <c r="D124">
        <f>myjnia4[[#This Row],[po ilu minutach od przyjazdu poprzedniego klienta przyjechał dany klient]]+D123</f>
        <v>919</v>
      </c>
      <c r="E124" t="str">
        <f>LEFT(myjnia4[[#This Row],[numer rejestracyjny]], 2)</f>
        <v>NH</v>
      </c>
    </row>
    <row r="125" spans="1:5" x14ac:dyDescent="0.35">
      <c r="A125">
        <v>11</v>
      </c>
      <c r="B125">
        <v>1</v>
      </c>
      <c r="C125" s="1" t="s">
        <v>123</v>
      </c>
      <c r="D125">
        <f>myjnia4[[#This Row],[po ilu minutach od przyjazdu poprzedniego klienta przyjechał dany klient]]+D124</f>
        <v>930</v>
      </c>
      <c r="E125" t="str">
        <f>LEFT(myjnia4[[#This Row],[numer rejestracyjny]], 2)</f>
        <v>LF</v>
      </c>
    </row>
    <row r="126" spans="1:5" x14ac:dyDescent="0.35">
      <c r="A126">
        <v>11</v>
      </c>
      <c r="B126">
        <v>3</v>
      </c>
      <c r="C126" s="1" t="s">
        <v>124</v>
      </c>
      <c r="D126">
        <f>myjnia4[[#This Row],[po ilu minutach od przyjazdu poprzedniego klienta przyjechał dany klient]]+D125</f>
        <v>941</v>
      </c>
      <c r="E126" t="str">
        <f>LEFT(myjnia4[[#This Row],[numer rejestracyjny]], 2)</f>
        <v>GB</v>
      </c>
    </row>
    <row r="127" spans="1:5" x14ac:dyDescent="0.35">
      <c r="A127">
        <v>11</v>
      </c>
      <c r="B127">
        <v>2</v>
      </c>
      <c r="C127" s="1" t="s">
        <v>125</v>
      </c>
      <c r="D127">
        <f>myjnia4[[#This Row],[po ilu minutach od przyjazdu poprzedniego klienta przyjechał dany klient]]+D126</f>
        <v>952</v>
      </c>
      <c r="E127" t="str">
        <f>LEFT(myjnia4[[#This Row],[numer rejestracyjny]], 2)</f>
        <v>PB</v>
      </c>
    </row>
    <row r="128" spans="1:5" x14ac:dyDescent="0.35">
      <c r="A128">
        <v>12</v>
      </c>
      <c r="B128">
        <v>2</v>
      </c>
      <c r="C128" s="1" t="s">
        <v>126</v>
      </c>
      <c r="D128">
        <f>myjnia4[[#This Row],[po ilu minutach od przyjazdu poprzedniego klienta przyjechał dany klient]]+D127</f>
        <v>964</v>
      </c>
      <c r="E128" t="str">
        <f>LEFT(myjnia4[[#This Row],[numer rejestracyjny]], 2)</f>
        <v>GH</v>
      </c>
    </row>
    <row r="129" spans="1:5" x14ac:dyDescent="0.35">
      <c r="A129">
        <v>3</v>
      </c>
      <c r="B129">
        <v>14</v>
      </c>
      <c r="C129" s="1" t="s">
        <v>127</v>
      </c>
      <c r="D129">
        <f>myjnia4[[#This Row],[po ilu minutach od przyjazdu poprzedniego klienta przyjechał dany klient]]+D128</f>
        <v>967</v>
      </c>
      <c r="E129" t="str">
        <f>LEFT(myjnia4[[#This Row],[numer rejestracyjny]], 2)</f>
        <v>FP</v>
      </c>
    </row>
    <row r="130" spans="1:5" x14ac:dyDescent="0.35">
      <c r="A130">
        <v>3</v>
      </c>
      <c r="B130">
        <v>6</v>
      </c>
      <c r="C130" s="1" t="s">
        <v>128</v>
      </c>
      <c r="D130">
        <f>myjnia4[[#This Row],[po ilu minutach od przyjazdu poprzedniego klienta przyjechał dany klient]]+D129</f>
        <v>970</v>
      </c>
      <c r="E130" t="str">
        <f>LEFT(myjnia4[[#This Row],[numer rejestracyjny]], 2)</f>
        <v>BM</v>
      </c>
    </row>
    <row r="131" spans="1:5" x14ac:dyDescent="0.35">
      <c r="A131">
        <v>12</v>
      </c>
      <c r="B131">
        <v>2</v>
      </c>
      <c r="C131" s="1" t="s">
        <v>129</v>
      </c>
      <c r="D131">
        <f>myjnia4[[#This Row],[po ilu minutach od przyjazdu poprzedniego klienta przyjechał dany klient]]+D130</f>
        <v>982</v>
      </c>
      <c r="E131" t="str">
        <f>LEFT(myjnia4[[#This Row],[numer rejestracyjny]], 2)</f>
        <v>FJ</v>
      </c>
    </row>
    <row r="132" spans="1:5" x14ac:dyDescent="0.35">
      <c r="A132">
        <v>7</v>
      </c>
      <c r="B132">
        <v>8</v>
      </c>
      <c r="C132" s="1" t="s">
        <v>130</v>
      </c>
      <c r="D132">
        <f>myjnia4[[#This Row],[po ilu minutach od przyjazdu poprzedniego klienta przyjechał dany klient]]+D131</f>
        <v>989</v>
      </c>
      <c r="E132" t="str">
        <f>LEFT(myjnia4[[#This Row],[numer rejestracyjny]], 2)</f>
        <v>FA</v>
      </c>
    </row>
    <row r="133" spans="1:5" x14ac:dyDescent="0.35">
      <c r="A133">
        <v>10</v>
      </c>
      <c r="B133">
        <v>12</v>
      </c>
      <c r="C133" s="1" t="s">
        <v>131</v>
      </c>
      <c r="D133">
        <f>myjnia4[[#This Row],[po ilu minutach od przyjazdu poprzedniego klienta przyjechał dany klient]]+D132</f>
        <v>999</v>
      </c>
      <c r="E133" t="str">
        <f>LEFT(myjnia4[[#This Row],[numer rejestracyjny]], 2)</f>
        <v>OO</v>
      </c>
    </row>
    <row r="134" spans="1:5" x14ac:dyDescent="0.35">
      <c r="A134">
        <v>2</v>
      </c>
      <c r="B134">
        <v>14</v>
      </c>
      <c r="C134" s="1" t="s">
        <v>132</v>
      </c>
      <c r="D134">
        <f>myjnia4[[#This Row],[po ilu minutach od przyjazdu poprzedniego klienta przyjechał dany klient]]+D133</f>
        <v>1001</v>
      </c>
      <c r="E134" t="str">
        <f>LEFT(myjnia4[[#This Row],[numer rejestracyjny]], 2)</f>
        <v>NM</v>
      </c>
    </row>
    <row r="135" spans="1:5" x14ac:dyDescent="0.35">
      <c r="A135">
        <v>14</v>
      </c>
      <c r="B135">
        <v>11</v>
      </c>
      <c r="C135" s="1" t="s">
        <v>133</v>
      </c>
      <c r="D135">
        <f>myjnia4[[#This Row],[po ilu minutach od przyjazdu poprzedniego klienta przyjechał dany klient]]+D134</f>
        <v>1015</v>
      </c>
      <c r="E135" t="str">
        <f>LEFT(myjnia4[[#This Row],[numer rejestracyjny]], 2)</f>
        <v>LN</v>
      </c>
    </row>
    <row r="136" spans="1:5" x14ac:dyDescent="0.35">
      <c r="A136">
        <v>9</v>
      </c>
      <c r="B136">
        <v>10</v>
      </c>
      <c r="C136" s="1" t="s">
        <v>134</v>
      </c>
      <c r="D136">
        <f>myjnia4[[#This Row],[po ilu minutach od przyjazdu poprzedniego klienta przyjechał dany klient]]+D135</f>
        <v>1024</v>
      </c>
      <c r="E136" t="str">
        <f>LEFT(myjnia4[[#This Row],[numer rejestracyjny]], 2)</f>
        <v>NK</v>
      </c>
    </row>
    <row r="137" spans="1:5" x14ac:dyDescent="0.35">
      <c r="A137">
        <v>2</v>
      </c>
      <c r="B137">
        <v>14</v>
      </c>
      <c r="C137" s="1" t="s">
        <v>135</v>
      </c>
      <c r="D137">
        <f>myjnia4[[#This Row],[po ilu minutach od przyjazdu poprzedniego klienta przyjechał dany klient]]+D136</f>
        <v>1026</v>
      </c>
      <c r="E137" t="str">
        <f>LEFT(myjnia4[[#This Row],[numer rejestracyjny]], 2)</f>
        <v>DH</v>
      </c>
    </row>
    <row r="138" spans="1:5" x14ac:dyDescent="0.35">
      <c r="A138">
        <v>11</v>
      </c>
      <c r="B138">
        <v>3</v>
      </c>
      <c r="C138" s="1" t="s">
        <v>136</v>
      </c>
      <c r="D138">
        <f>myjnia4[[#This Row],[po ilu minutach od przyjazdu poprzedniego klienta przyjechał dany klient]]+D137</f>
        <v>1037</v>
      </c>
      <c r="E138" t="str">
        <f>LEFT(myjnia4[[#This Row],[numer rejestracyjny]], 2)</f>
        <v>IC</v>
      </c>
    </row>
    <row r="139" spans="1:5" x14ac:dyDescent="0.35">
      <c r="A139">
        <v>2</v>
      </c>
      <c r="B139">
        <v>1</v>
      </c>
      <c r="C139" s="1" t="s">
        <v>137</v>
      </c>
      <c r="D139">
        <f>myjnia4[[#This Row],[po ilu minutach od przyjazdu poprzedniego klienta przyjechał dany klient]]+D138</f>
        <v>1039</v>
      </c>
      <c r="E139" t="str">
        <f>LEFT(myjnia4[[#This Row],[numer rejestracyjny]], 2)</f>
        <v>BA</v>
      </c>
    </row>
    <row r="140" spans="1:5" x14ac:dyDescent="0.35">
      <c r="A140">
        <v>14</v>
      </c>
      <c r="B140">
        <v>3</v>
      </c>
      <c r="C140" s="1" t="s">
        <v>138</v>
      </c>
      <c r="D140">
        <f>myjnia4[[#This Row],[po ilu minutach od przyjazdu poprzedniego klienta przyjechał dany klient]]+D139</f>
        <v>1053</v>
      </c>
      <c r="E140" t="str">
        <f>LEFT(myjnia4[[#This Row],[numer rejestracyjny]], 2)</f>
        <v>GE</v>
      </c>
    </row>
    <row r="141" spans="1:5" x14ac:dyDescent="0.35">
      <c r="A141">
        <v>6</v>
      </c>
      <c r="B141">
        <v>6</v>
      </c>
      <c r="C141" s="1" t="s">
        <v>139</v>
      </c>
      <c r="D141">
        <f>myjnia4[[#This Row],[po ilu minutach od przyjazdu poprzedniego klienta przyjechał dany klient]]+D140</f>
        <v>1059</v>
      </c>
      <c r="E141" t="str">
        <f>LEFT(myjnia4[[#This Row],[numer rejestracyjny]], 2)</f>
        <v>PA</v>
      </c>
    </row>
    <row r="142" spans="1:5" x14ac:dyDescent="0.35">
      <c r="A142">
        <v>5</v>
      </c>
      <c r="B142">
        <v>14</v>
      </c>
      <c r="C142" s="1" t="s">
        <v>140</v>
      </c>
      <c r="D142">
        <f>myjnia4[[#This Row],[po ilu minutach od przyjazdu poprzedniego klienta przyjechał dany klient]]+D141</f>
        <v>1064</v>
      </c>
      <c r="E142" t="str">
        <f>LEFT(myjnia4[[#This Row],[numer rejestracyjny]], 2)</f>
        <v>EL</v>
      </c>
    </row>
    <row r="143" spans="1:5" x14ac:dyDescent="0.35">
      <c r="A143">
        <v>2</v>
      </c>
      <c r="B143">
        <v>8</v>
      </c>
      <c r="C143" s="1" t="s">
        <v>141</v>
      </c>
      <c r="D143">
        <f>myjnia4[[#This Row],[po ilu minutach od przyjazdu poprzedniego klienta przyjechał dany klient]]+D142</f>
        <v>1066</v>
      </c>
      <c r="E143" t="str">
        <f>LEFT(myjnia4[[#This Row],[numer rejestracyjny]], 2)</f>
        <v>EL</v>
      </c>
    </row>
    <row r="144" spans="1:5" x14ac:dyDescent="0.35">
      <c r="A144">
        <v>10</v>
      </c>
      <c r="B144">
        <v>15</v>
      </c>
      <c r="C144" s="1" t="s">
        <v>142</v>
      </c>
      <c r="D144">
        <f>myjnia4[[#This Row],[po ilu minutach od przyjazdu poprzedniego klienta przyjechał dany klient]]+D143</f>
        <v>1076</v>
      </c>
      <c r="E144" t="str">
        <f>LEFT(myjnia4[[#This Row],[numer rejestracyjny]], 2)</f>
        <v>NK</v>
      </c>
    </row>
    <row r="145" spans="1:5" x14ac:dyDescent="0.35">
      <c r="A145">
        <v>3</v>
      </c>
      <c r="B145">
        <v>15</v>
      </c>
      <c r="C145" s="1" t="s">
        <v>143</v>
      </c>
      <c r="D145">
        <f>myjnia4[[#This Row],[po ilu minutach od przyjazdu poprzedniego klienta przyjechał dany klient]]+D144</f>
        <v>1079</v>
      </c>
      <c r="E145" t="str">
        <f>LEFT(myjnia4[[#This Row],[numer rejestracyjny]], 2)</f>
        <v>GM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8588D-0D26-4452-83FD-E79BDABD4DF1}">
  <dimension ref="A1:H145"/>
  <sheetViews>
    <sheetView topLeftCell="A4" zoomScale="55" zoomScaleNormal="55" workbookViewId="0">
      <selection activeCell="L26" sqref="L26"/>
    </sheetView>
  </sheetViews>
  <sheetFormatPr defaultRowHeight="14.5" x14ac:dyDescent="0.35"/>
  <cols>
    <col min="1" max="1" width="14.36328125" customWidth="1"/>
    <col min="2" max="2" width="14.08984375" customWidth="1"/>
    <col min="3" max="3" width="18.54296875" customWidth="1"/>
    <col min="7" max="7" width="18.90625" bestFit="1" customWidth="1"/>
    <col min="8" max="9" width="24.7265625" bestFit="1" customWidth="1"/>
  </cols>
  <sheetData>
    <row r="1" spans="1:8" x14ac:dyDescent="0.35">
      <c r="A1" t="s">
        <v>144</v>
      </c>
      <c r="B1" t="s">
        <v>145</v>
      </c>
      <c r="C1" t="s">
        <v>146</v>
      </c>
      <c r="D1" t="s">
        <v>147</v>
      </c>
    </row>
    <row r="2" spans="1:8" x14ac:dyDescent="0.35">
      <c r="A2">
        <v>3</v>
      </c>
      <c r="B2">
        <v>5</v>
      </c>
      <c r="C2" s="1" t="s">
        <v>0</v>
      </c>
      <c r="D2">
        <f>3</f>
        <v>3</v>
      </c>
    </row>
    <row r="3" spans="1:8" x14ac:dyDescent="0.35">
      <c r="A3">
        <v>12</v>
      </c>
      <c r="B3">
        <v>13</v>
      </c>
      <c r="C3" s="1" t="s">
        <v>1</v>
      </c>
      <c r="D3">
        <f>myjnia3[[#This Row],[po ilu minutach od przyjazdu poprzedniego klienta przyjechał dany klient]]+D2</f>
        <v>15</v>
      </c>
    </row>
    <row r="4" spans="1:8" x14ac:dyDescent="0.35">
      <c r="A4">
        <v>1</v>
      </c>
      <c r="B4">
        <v>10</v>
      </c>
      <c r="C4" s="1" t="s">
        <v>2</v>
      </c>
      <c r="D4">
        <f>myjnia3[[#This Row],[po ilu minutach od przyjazdu poprzedniego klienta przyjechał dany klient]]+D3</f>
        <v>16</v>
      </c>
      <c r="G4" s="5" t="s">
        <v>151</v>
      </c>
      <c r="H4" s="5" t="s">
        <v>150</v>
      </c>
    </row>
    <row r="5" spans="1:8" x14ac:dyDescent="0.35">
      <c r="A5">
        <v>7</v>
      </c>
      <c r="B5">
        <v>2</v>
      </c>
      <c r="C5" s="1" t="s">
        <v>3</v>
      </c>
      <c r="D5">
        <f>myjnia3[[#This Row],[po ilu minutach od przyjazdu poprzedniego klienta przyjechał dany klient]]+D4</f>
        <v>23</v>
      </c>
      <c r="G5" s="6">
        <v>1</v>
      </c>
      <c r="H5" s="7">
        <v>11</v>
      </c>
    </row>
    <row r="6" spans="1:8" x14ac:dyDescent="0.35">
      <c r="A6">
        <v>10</v>
      </c>
      <c r="B6">
        <v>7</v>
      </c>
      <c r="C6" s="1" t="s">
        <v>4</v>
      </c>
      <c r="D6">
        <f>myjnia3[[#This Row],[po ilu minutach od przyjazdu poprzedniego klienta przyjechał dany klient]]+D5</f>
        <v>33</v>
      </c>
      <c r="G6" s="6">
        <v>2</v>
      </c>
      <c r="H6" s="7">
        <v>9</v>
      </c>
    </row>
    <row r="7" spans="1:8" x14ac:dyDescent="0.35">
      <c r="A7">
        <v>9</v>
      </c>
      <c r="B7">
        <v>14</v>
      </c>
      <c r="C7" s="1" t="s">
        <v>5</v>
      </c>
      <c r="D7">
        <f>myjnia3[[#This Row],[po ilu minutach od przyjazdu poprzedniego klienta przyjechał dany klient]]+D6</f>
        <v>42</v>
      </c>
      <c r="G7" s="6">
        <v>3</v>
      </c>
      <c r="H7" s="7">
        <v>9</v>
      </c>
    </row>
    <row r="8" spans="1:8" x14ac:dyDescent="0.35">
      <c r="A8">
        <v>4</v>
      </c>
      <c r="B8">
        <v>10</v>
      </c>
      <c r="C8" s="1" t="s">
        <v>6</v>
      </c>
      <c r="D8">
        <f>myjnia3[[#This Row],[po ilu minutach od przyjazdu poprzedniego klienta przyjechał dany klient]]+D7</f>
        <v>46</v>
      </c>
      <c r="G8" s="6">
        <v>4</v>
      </c>
      <c r="H8" s="7">
        <v>7</v>
      </c>
    </row>
    <row r="9" spans="1:8" x14ac:dyDescent="0.35">
      <c r="A9">
        <v>4</v>
      </c>
      <c r="B9">
        <v>7</v>
      </c>
      <c r="C9" s="1" t="s">
        <v>7</v>
      </c>
      <c r="D9">
        <f>myjnia3[[#This Row],[po ilu minutach od przyjazdu poprzedniego klienta przyjechał dany klient]]+D8</f>
        <v>50</v>
      </c>
      <c r="G9" s="6">
        <v>5</v>
      </c>
      <c r="H9" s="7">
        <v>6</v>
      </c>
    </row>
    <row r="10" spans="1:8" x14ac:dyDescent="0.35">
      <c r="A10">
        <v>3</v>
      </c>
      <c r="B10">
        <v>2</v>
      </c>
      <c r="C10" s="1" t="s">
        <v>8</v>
      </c>
      <c r="D10">
        <f>myjnia3[[#This Row],[po ilu minutach od przyjazdu poprzedniego klienta przyjechał dany klient]]+D9</f>
        <v>53</v>
      </c>
      <c r="G10" s="6">
        <v>6</v>
      </c>
      <c r="H10" s="7">
        <v>10</v>
      </c>
    </row>
    <row r="11" spans="1:8" x14ac:dyDescent="0.35">
      <c r="A11">
        <v>7</v>
      </c>
      <c r="B11">
        <v>12</v>
      </c>
      <c r="C11" s="1" t="s">
        <v>9</v>
      </c>
      <c r="D11">
        <f>myjnia3[[#This Row],[po ilu minutach od przyjazdu poprzedniego klienta przyjechał dany klient]]+D10</f>
        <v>60</v>
      </c>
      <c r="G11" s="6">
        <v>7</v>
      </c>
      <c r="H11" s="7">
        <v>11</v>
      </c>
    </row>
    <row r="12" spans="1:8" x14ac:dyDescent="0.35">
      <c r="A12">
        <v>11</v>
      </c>
      <c r="B12">
        <v>12</v>
      </c>
      <c r="C12" s="1" t="s">
        <v>10</v>
      </c>
      <c r="D12">
        <f>myjnia3[[#This Row],[po ilu minutach od przyjazdu poprzedniego klienta przyjechał dany klient]]+D11</f>
        <v>71</v>
      </c>
      <c r="G12" s="6">
        <v>8</v>
      </c>
      <c r="H12" s="7">
        <v>6</v>
      </c>
    </row>
    <row r="13" spans="1:8" x14ac:dyDescent="0.35">
      <c r="A13">
        <v>15</v>
      </c>
      <c r="B13">
        <v>14</v>
      </c>
      <c r="C13" s="1" t="s">
        <v>11</v>
      </c>
      <c r="D13">
        <f>myjnia3[[#This Row],[po ilu minutach od przyjazdu poprzedniego klienta przyjechał dany klient]]+D12</f>
        <v>86</v>
      </c>
      <c r="G13" s="6">
        <v>9</v>
      </c>
      <c r="H13" s="7">
        <v>12</v>
      </c>
    </row>
    <row r="14" spans="1:8" x14ac:dyDescent="0.35">
      <c r="A14">
        <v>11</v>
      </c>
      <c r="B14">
        <v>9</v>
      </c>
      <c r="C14" s="1" t="s">
        <v>12</v>
      </c>
      <c r="D14">
        <f>myjnia3[[#This Row],[po ilu minutach od przyjazdu poprzedniego klienta przyjechał dany klient]]+D13</f>
        <v>97</v>
      </c>
      <c r="G14" s="6">
        <v>10</v>
      </c>
      <c r="H14" s="7">
        <v>8</v>
      </c>
    </row>
    <row r="15" spans="1:8" x14ac:dyDescent="0.35">
      <c r="A15">
        <v>3</v>
      </c>
      <c r="B15">
        <v>6</v>
      </c>
      <c r="C15" s="1" t="s">
        <v>13</v>
      </c>
      <c r="D15">
        <f>myjnia3[[#This Row],[po ilu minutach od przyjazdu poprzedniego klienta przyjechał dany klient]]+D14</f>
        <v>100</v>
      </c>
      <c r="G15" s="6">
        <v>11</v>
      </c>
      <c r="H15" s="7">
        <v>16</v>
      </c>
    </row>
    <row r="16" spans="1:8" x14ac:dyDescent="0.35">
      <c r="A16">
        <v>1</v>
      </c>
      <c r="B16">
        <v>7</v>
      </c>
      <c r="C16" s="1" t="s">
        <v>14</v>
      </c>
      <c r="D16">
        <f>myjnia3[[#This Row],[po ilu minutach od przyjazdu poprzedniego klienta przyjechał dany klient]]+D15</f>
        <v>101</v>
      </c>
      <c r="G16" s="6">
        <v>12</v>
      </c>
      <c r="H16" s="7">
        <v>14</v>
      </c>
    </row>
    <row r="17" spans="1:8" x14ac:dyDescent="0.35">
      <c r="A17">
        <v>11</v>
      </c>
      <c r="B17">
        <v>7</v>
      </c>
      <c r="C17" s="1" t="s">
        <v>15</v>
      </c>
      <c r="D17">
        <f>myjnia3[[#This Row],[po ilu minutach od przyjazdu poprzedniego klienta przyjechał dany klient]]+D16</f>
        <v>112</v>
      </c>
      <c r="G17" s="6">
        <v>13</v>
      </c>
      <c r="H17" s="7">
        <v>7</v>
      </c>
    </row>
    <row r="18" spans="1:8" x14ac:dyDescent="0.35">
      <c r="A18">
        <v>2</v>
      </c>
      <c r="B18">
        <v>2</v>
      </c>
      <c r="C18" s="1" t="s">
        <v>16</v>
      </c>
      <c r="D18">
        <f>myjnia3[[#This Row],[po ilu minutach od przyjazdu poprzedniego klienta przyjechał dany klient]]+D17</f>
        <v>114</v>
      </c>
      <c r="G18" s="6">
        <v>14</v>
      </c>
      <c r="H18" s="7">
        <v>12</v>
      </c>
    </row>
    <row r="19" spans="1:8" x14ac:dyDescent="0.35">
      <c r="A19">
        <v>9</v>
      </c>
      <c r="B19">
        <v>10</v>
      </c>
      <c r="C19" s="1" t="s">
        <v>17</v>
      </c>
      <c r="D19">
        <f>myjnia3[[#This Row],[po ilu minutach od przyjazdu poprzedniego klienta przyjechał dany klient]]+D18</f>
        <v>123</v>
      </c>
      <c r="G19" s="6">
        <v>15</v>
      </c>
      <c r="H19" s="7">
        <v>6</v>
      </c>
    </row>
    <row r="20" spans="1:8" x14ac:dyDescent="0.35">
      <c r="A20">
        <v>2</v>
      </c>
      <c r="B20">
        <v>13</v>
      </c>
      <c r="C20" s="1" t="s">
        <v>18</v>
      </c>
      <c r="D20">
        <f>myjnia3[[#This Row],[po ilu minutach od przyjazdu poprzedniego klienta przyjechał dany klient]]+D19</f>
        <v>125</v>
      </c>
      <c r="G20" s="3" t="s">
        <v>149</v>
      </c>
      <c r="H20" s="1">
        <v>144</v>
      </c>
    </row>
    <row r="21" spans="1:8" x14ac:dyDescent="0.35">
      <c r="A21">
        <v>13</v>
      </c>
      <c r="B21">
        <v>14</v>
      </c>
      <c r="C21" s="1" t="s">
        <v>19</v>
      </c>
      <c r="D21">
        <f>myjnia3[[#This Row],[po ilu minutach od przyjazdu poprzedniego klienta przyjechał dany klient]]+D20</f>
        <v>138</v>
      </c>
    </row>
    <row r="22" spans="1:8" x14ac:dyDescent="0.35">
      <c r="A22">
        <v>10</v>
      </c>
      <c r="B22">
        <v>15</v>
      </c>
      <c r="C22" s="1" t="s">
        <v>20</v>
      </c>
      <c r="D22">
        <f>myjnia3[[#This Row],[po ilu minutach od przyjazdu poprzedniego klienta przyjechał dany klient]]+D21</f>
        <v>148</v>
      </c>
    </row>
    <row r="23" spans="1:8" x14ac:dyDescent="0.35">
      <c r="A23">
        <v>6</v>
      </c>
      <c r="B23">
        <v>9</v>
      </c>
      <c r="C23" s="1" t="s">
        <v>21</v>
      </c>
      <c r="D23">
        <f>myjnia3[[#This Row],[po ilu minutach od przyjazdu poprzedniego klienta przyjechał dany klient]]+D22</f>
        <v>154</v>
      </c>
    </row>
    <row r="24" spans="1:8" x14ac:dyDescent="0.35">
      <c r="A24">
        <v>5</v>
      </c>
      <c r="B24">
        <v>6</v>
      </c>
      <c r="C24" s="1" t="s">
        <v>22</v>
      </c>
      <c r="D24">
        <f>myjnia3[[#This Row],[po ilu minutach od przyjazdu poprzedniego klienta przyjechał dany klient]]+D23</f>
        <v>159</v>
      </c>
    </row>
    <row r="25" spans="1:8" x14ac:dyDescent="0.35">
      <c r="A25">
        <v>13</v>
      </c>
      <c r="B25">
        <v>13</v>
      </c>
      <c r="C25" s="1" t="s">
        <v>23</v>
      </c>
      <c r="D25">
        <f>myjnia3[[#This Row],[po ilu minutach od przyjazdu poprzedniego klienta przyjechał dany klient]]+D24</f>
        <v>172</v>
      </c>
    </row>
    <row r="26" spans="1:8" x14ac:dyDescent="0.35">
      <c r="A26">
        <v>11</v>
      </c>
      <c r="B26">
        <v>1</v>
      </c>
      <c r="C26" s="1" t="s">
        <v>24</v>
      </c>
      <c r="D26">
        <f>myjnia3[[#This Row],[po ilu minutach od przyjazdu poprzedniego klienta przyjechał dany klient]]+D25</f>
        <v>183</v>
      </c>
    </row>
    <row r="27" spans="1:8" x14ac:dyDescent="0.35">
      <c r="A27">
        <v>10</v>
      </c>
      <c r="B27">
        <v>6</v>
      </c>
      <c r="C27" s="1" t="s">
        <v>25</v>
      </c>
      <c r="D27">
        <f>myjnia3[[#This Row],[po ilu minutach od przyjazdu poprzedniego klienta przyjechał dany klient]]+D26</f>
        <v>193</v>
      </c>
    </row>
    <row r="28" spans="1:8" x14ac:dyDescent="0.35">
      <c r="A28">
        <v>11</v>
      </c>
      <c r="B28">
        <v>12</v>
      </c>
      <c r="C28" s="1" t="s">
        <v>26</v>
      </c>
      <c r="D28">
        <f>myjnia3[[#This Row],[po ilu minutach od przyjazdu poprzedniego klienta przyjechał dany klient]]+D27</f>
        <v>204</v>
      </c>
    </row>
    <row r="29" spans="1:8" x14ac:dyDescent="0.35">
      <c r="A29">
        <v>4</v>
      </c>
      <c r="B29">
        <v>9</v>
      </c>
      <c r="C29" s="1" t="s">
        <v>27</v>
      </c>
      <c r="D29">
        <f>myjnia3[[#This Row],[po ilu minutach od przyjazdu poprzedniego klienta przyjechał dany klient]]+D28</f>
        <v>208</v>
      </c>
    </row>
    <row r="30" spans="1:8" x14ac:dyDescent="0.35">
      <c r="A30">
        <v>4</v>
      </c>
      <c r="B30">
        <v>1</v>
      </c>
      <c r="C30" s="1" t="s">
        <v>28</v>
      </c>
      <c r="D30">
        <f>myjnia3[[#This Row],[po ilu minutach od przyjazdu poprzedniego klienta przyjechał dany klient]]+D29</f>
        <v>212</v>
      </c>
    </row>
    <row r="31" spans="1:8" x14ac:dyDescent="0.35">
      <c r="A31">
        <v>2</v>
      </c>
      <c r="B31">
        <v>11</v>
      </c>
      <c r="C31" s="1" t="s">
        <v>29</v>
      </c>
      <c r="D31">
        <f>myjnia3[[#This Row],[po ilu minutach od przyjazdu poprzedniego klienta przyjechał dany klient]]+D30</f>
        <v>214</v>
      </c>
    </row>
    <row r="32" spans="1:8" x14ac:dyDescent="0.35">
      <c r="A32">
        <v>7</v>
      </c>
      <c r="B32">
        <v>2</v>
      </c>
      <c r="C32" s="1" t="s">
        <v>30</v>
      </c>
      <c r="D32">
        <f>myjnia3[[#This Row],[po ilu minutach od przyjazdu poprzedniego klienta przyjechał dany klient]]+D31</f>
        <v>221</v>
      </c>
    </row>
    <row r="33" spans="1:4" x14ac:dyDescent="0.35">
      <c r="A33">
        <v>11</v>
      </c>
      <c r="B33">
        <v>14</v>
      </c>
      <c r="C33" s="1" t="s">
        <v>31</v>
      </c>
      <c r="D33">
        <f>myjnia3[[#This Row],[po ilu minutach od przyjazdu poprzedniego klienta przyjechał dany klient]]+D32</f>
        <v>232</v>
      </c>
    </row>
    <row r="34" spans="1:4" x14ac:dyDescent="0.35">
      <c r="A34">
        <v>6</v>
      </c>
      <c r="B34">
        <v>3</v>
      </c>
      <c r="C34" s="1" t="s">
        <v>32</v>
      </c>
      <c r="D34">
        <f>myjnia3[[#This Row],[po ilu minutach od przyjazdu poprzedniego klienta przyjechał dany klient]]+D33</f>
        <v>238</v>
      </c>
    </row>
    <row r="35" spans="1:4" x14ac:dyDescent="0.35">
      <c r="A35">
        <v>11</v>
      </c>
      <c r="B35">
        <v>5</v>
      </c>
      <c r="C35" s="1" t="s">
        <v>33</v>
      </c>
      <c r="D35">
        <f>myjnia3[[#This Row],[po ilu minutach od przyjazdu poprzedniego klienta przyjechał dany klient]]+D34</f>
        <v>249</v>
      </c>
    </row>
    <row r="36" spans="1:4" x14ac:dyDescent="0.35">
      <c r="A36">
        <v>5</v>
      </c>
      <c r="B36">
        <v>9</v>
      </c>
      <c r="C36" s="1" t="s">
        <v>34</v>
      </c>
      <c r="D36">
        <f>myjnia3[[#This Row],[po ilu minutach od przyjazdu poprzedniego klienta przyjechał dany klient]]+D35</f>
        <v>254</v>
      </c>
    </row>
    <row r="37" spans="1:4" x14ac:dyDescent="0.35">
      <c r="A37">
        <v>9</v>
      </c>
      <c r="B37">
        <v>5</v>
      </c>
      <c r="C37" s="1" t="s">
        <v>35</v>
      </c>
      <c r="D37">
        <f>myjnia3[[#This Row],[po ilu minutach od przyjazdu poprzedniego klienta przyjechał dany klient]]+D36</f>
        <v>263</v>
      </c>
    </row>
    <row r="38" spans="1:4" x14ac:dyDescent="0.35">
      <c r="A38">
        <v>11</v>
      </c>
      <c r="B38">
        <v>4</v>
      </c>
      <c r="C38" s="1" t="s">
        <v>36</v>
      </c>
      <c r="D38">
        <f>myjnia3[[#This Row],[po ilu minutach od przyjazdu poprzedniego klienta przyjechał dany klient]]+D37</f>
        <v>274</v>
      </c>
    </row>
    <row r="39" spans="1:4" x14ac:dyDescent="0.35">
      <c r="A39">
        <v>15</v>
      </c>
      <c r="B39">
        <v>5</v>
      </c>
      <c r="C39" s="1" t="s">
        <v>37</v>
      </c>
      <c r="D39">
        <f>myjnia3[[#This Row],[po ilu minutach od przyjazdu poprzedniego klienta przyjechał dany klient]]+D38</f>
        <v>289</v>
      </c>
    </row>
    <row r="40" spans="1:4" x14ac:dyDescent="0.35">
      <c r="A40">
        <v>12</v>
      </c>
      <c r="B40">
        <v>1</v>
      </c>
      <c r="C40" s="1" t="s">
        <v>38</v>
      </c>
      <c r="D40">
        <f>myjnia3[[#This Row],[po ilu minutach od przyjazdu poprzedniego klienta przyjechał dany klient]]+D39</f>
        <v>301</v>
      </c>
    </row>
    <row r="41" spans="1:4" x14ac:dyDescent="0.35">
      <c r="A41">
        <v>2</v>
      </c>
      <c r="B41">
        <v>5</v>
      </c>
      <c r="C41" s="1" t="s">
        <v>39</v>
      </c>
      <c r="D41">
        <f>myjnia3[[#This Row],[po ilu minutach od przyjazdu poprzedniego klienta przyjechał dany klient]]+D40</f>
        <v>303</v>
      </c>
    </row>
    <row r="42" spans="1:4" x14ac:dyDescent="0.35">
      <c r="A42">
        <v>11</v>
      </c>
      <c r="B42">
        <v>11</v>
      </c>
      <c r="C42" s="1" t="s">
        <v>40</v>
      </c>
      <c r="D42">
        <f>myjnia3[[#This Row],[po ilu minutach od przyjazdu poprzedniego klienta przyjechał dany klient]]+D41</f>
        <v>314</v>
      </c>
    </row>
    <row r="43" spans="1:4" x14ac:dyDescent="0.35">
      <c r="A43">
        <v>2</v>
      </c>
      <c r="B43">
        <v>3</v>
      </c>
      <c r="C43" s="1" t="s">
        <v>41</v>
      </c>
      <c r="D43">
        <f>myjnia3[[#This Row],[po ilu minutach od przyjazdu poprzedniego klienta przyjechał dany klient]]+D42</f>
        <v>316</v>
      </c>
    </row>
    <row r="44" spans="1:4" x14ac:dyDescent="0.35">
      <c r="A44">
        <v>6</v>
      </c>
      <c r="B44">
        <v>13</v>
      </c>
      <c r="C44" s="1" t="s">
        <v>42</v>
      </c>
      <c r="D44">
        <f>myjnia3[[#This Row],[po ilu minutach od przyjazdu poprzedniego klienta przyjechał dany klient]]+D43</f>
        <v>322</v>
      </c>
    </row>
    <row r="45" spans="1:4" x14ac:dyDescent="0.35">
      <c r="A45">
        <v>4</v>
      </c>
      <c r="B45">
        <v>11</v>
      </c>
      <c r="C45" s="1" t="s">
        <v>43</v>
      </c>
      <c r="D45">
        <f>myjnia3[[#This Row],[po ilu minutach od przyjazdu poprzedniego klienta przyjechał dany klient]]+D44</f>
        <v>326</v>
      </c>
    </row>
    <row r="46" spans="1:4" x14ac:dyDescent="0.35">
      <c r="A46">
        <v>7</v>
      </c>
      <c r="B46">
        <v>10</v>
      </c>
      <c r="C46" s="1" t="s">
        <v>44</v>
      </c>
      <c r="D46">
        <f>myjnia3[[#This Row],[po ilu minutach od przyjazdu poprzedniego klienta przyjechał dany klient]]+D45</f>
        <v>333</v>
      </c>
    </row>
    <row r="47" spans="1:4" x14ac:dyDescent="0.35">
      <c r="A47">
        <v>8</v>
      </c>
      <c r="B47">
        <v>6</v>
      </c>
      <c r="C47" s="1" t="s">
        <v>45</v>
      </c>
      <c r="D47">
        <f>myjnia3[[#This Row],[po ilu minutach od przyjazdu poprzedniego klienta przyjechał dany klient]]+D46</f>
        <v>341</v>
      </c>
    </row>
    <row r="48" spans="1:4" x14ac:dyDescent="0.35">
      <c r="A48">
        <v>3</v>
      </c>
      <c r="B48">
        <v>14</v>
      </c>
      <c r="C48" s="1" t="s">
        <v>46</v>
      </c>
      <c r="D48">
        <f>myjnia3[[#This Row],[po ilu minutach od przyjazdu poprzedniego klienta przyjechał dany klient]]+D47</f>
        <v>344</v>
      </c>
    </row>
    <row r="49" spans="1:4" x14ac:dyDescent="0.35">
      <c r="A49">
        <v>7</v>
      </c>
      <c r="B49">
        <v>13</v>
      </c>
      <c r="C49" s="1" t="s">
        <v>47</v>
      </c>
      <c r="D49">
        <f>myjnia3[[#This Row],[po ilu minutach od przyjazdu poprzedniego klienta przyjechał dany klient]]+D48</f>
        <v>351</v>
      </c>
    </row>
    <row r="50" spans="1:4" x14ac:dyDescent="0.35">
      <c r="A50">
        <v>15</v>
      </c>
      <c r="B50">
        <v>11</v>
      </c>
      <c r="C50" s="1" t="s">
        <v>48</v>
      </c>
      <c r="D50">
        <f>myjnia3[[#This Row],[po ilu minutach od przyjazdu poprzedniego klienta przyjechał dany klient]]+D49</f>
        <v>366</v>
      </c>
    </row>
    <row r="51" spans="1:4" x14ac:dyDescent="0.35">
      <c r="A51">
        <v>11</v>
      </c>
      <c r="B51">
        <v>8</v>
      </c>
      <c r="C51" s="1" t="s">
        <v>49</v>
      </c>
      <c r="D51">
        <f>myjnia3[[#This Row],[po ilu minutach od przyjazdu poprzedniego klienta przyjechał dany klient]]+D50</f>
        <v>377</v>
      </c>
    </row>
    <row r="52" spans="1:4" x14ac:dyDescent="0.35">
      <c r="A52">
        <v>6</v>
      </c>
      <c r="B52">
        <v>10</v>
      </c>
      <c r="C52" s="1" t="s">
        <v>50</v>
      </c>
      <c r="D52">
        <f>myjnia3[[#This Row],[po ilu minutach od przyjazdu poprzedniego klienta przyjechał dany klient]]+D51</f>
        <v>383</v>
      </c>
    </row>
    <row r="53" spans="1:4" x14ac:dyDescent="0.35">
      <c r="A53">
        <v>3</v>
      </c>
      <c r="B53">
        <v>12</v>
      </c>
      <c r="C53" s="1" t="s">
        <v>51</v>
      </c>
      <c r="D53">
        <f>myjnia3[[#This Row],[po ilu minutach od przyjazdu poprzedniego klienta przyjechał dany klient]]+D52</f>
        <v>386</v>
      </c>
    </row>
    <row r="54" spans="1:4" x14ac:dyDescent="0.35">
      <c r="A54">
        <v>13</v>
      </c>
      <c r="B54">
        <v>11</v>
      </c>
      <c r="C54" s="1" t="s">
        <v>52</v>
      </c>
      <c r="D54">
        <f>myjnia3[[#This Row],[po ilu minutach od przyjazdu poprzedniego klienta przyjechał dany klient]]+D53</f>
        <v>399</v>
      </c>
    </row>
    <row r="55" spans="1:4" x14ac:dyDescent="0.35">
      <c r="A55">
        <v>15</v>
      </c>
      <c r="B55">
        <v>12</v>
      </c>
      <c r="C55" s="1" t="s">
        <v>53</v>
      </c>
      <c r="D55">
        <f>myjnia3[[#This Row],[po ilu minutach od przyjazdu poprzedniego klienta przyjechał dany klient]]+D54</f>
        <v>414</v>
      </c>
    </row>
    <row r="56" spans="1:4" x14ac:dyDescent="0.35">
      <c r="A56">
        <v>1</v>
      </c>
      <c r="B56">
        <v>13</v>
      </c>
      <c r="C56" s="1" t="s">
        <v>54</v>
      </c>
      <c r="D56">
        <f>myjnia3[[#This Row],[po ilu minutach od przyjazdu poprzedniego klienta przyjechał dany klient]]+D55</f>
        <v>415</v>
      </c>
    </row>
    <row r="57" spans="1:4" x14ac:dyDescent="0.35">
      <c r="A57">
        <v>15</v>
      </c>
      <c r="B57">
        <v>7</v>
      </c>
      <c r="C57" s="1" t="s">
        <v>55</v>
      </c>
      <c r="D57">
        <f>myjnia3[[#This Row],[po ilu minutach od przyjazdu poprzedniego klienta przyjechał dany klient]]+D56</f>
        <v>430</v>
      </c>
    </row>
    <row r="58" spans="1:4" x14ac:dyDescent="0.35">
      <c r="A58">
        <v>14</v>
      </c>
      <c r="B58">
        <v>10</v>
      </c>
      <c r="C58" s="1" t="s">
        <v>56</v>
      </c>
      <c r="D58">
        <f>myjnia3[[#This Row],[po ilu minutach od przyjazdu poprzedniego klienta przyjechał dany klient]]+D57</f>
        <v>444</v>
      </c>
    </row>
    <row r="59" spans="1:4" x14ac:dyDescent="0.35">
      <c r="A59">
        <v>7</v>
      </c>
      <c r="B59">
        <v>1</v>
      </c>
      <c r="C59" s="1" t="s">
        <v>57</v>
      </c>
      <c r="D59">
        <f>myjnia3[[#This Row],[po ilu minutach od przyjazdu poprzedniego klienta przyjechał dany klient]]+D58</f>
        <v>451</v>
      </c>
    </row>
    <row r="60" spans="1:4" x14ac:dyDescent="0.35">
      <c r="A60">
        <v>7</v>
      </c>
      <c r="B60">
        <v>5</v>
      </c>
      <c r="C60" s="1" t="s">
        <v>58</v>
      </c>
      <c r="D60">
        <f>myjnia3[[#This Row],[po ilu minutach od przyjazdu poprzedniego klienta przyjechał dany klient]]+D59</f>
        <v>458</v>
      </c>
    </row>
    <row r="61" spans="1:4" x14ac:dyDescent="0.35">
      <c r="A61">
        <v>6</v>
      </c>
      <c r="B61">
        <v>1</v>
      </c>
      <c r="C61" s="1" t="s">
        <v>59</v>
      </c>
      <c r="D61">
        <f>myjnia3[[#This Row],[po ilu minutach od przyjazdu poprzedniego klienta przyjechał dany klient]]+D60</f>
        <v>464</v>
      </c>
    </row>
    <row r="62" spans="1:4" x14ac:dyDescent="0.35">
      <c r="A62">
        <v>3</v>
      </c>
      <c r="B62">
        <v>12</v>
      </c>
      <c r="C62" s="1" t="s">
        <v>60</v>
      </c>
      <c r="D62">
        <f>myjnia3[[#This Row],[po ilu minutach od przyjazdu poprzedniego klienta przyjechał dany klient]]+D61</f>
        <v>467</v>
      </c>
    </row>
    <row r="63" spans="1:4" x14ac:dyDescent="0.35">
      <c r="A63">
        <v>15</v>
      </c>
      <c r="B63">
        <v>14</v>
      </c>
      <c r="C63" s="1" t="s">
        <v>61</v>
      </c>
      <c r="D63">
        <f>myjnia3[[#This Row],[po ilu minutach od przyjazdu poprzedniego klienta przyjechał dany klient]]+D62</f>
        <v>482</v>
      </c>
    </row>
    <row r="64" spans="1:4" x14ac:dyDescent="0.35">
      <c r="A64">
        <v>3</v>
      </c>
      <c r="B64">
        <v>9</v>
      </c>
      <c r="C64" s="1" t="s">
        <v>62</v>
      </c>
      <c r="D64">
        <f>myjnia3[[#This Row],[po ilu minutach od przyjazdu poprzedniego klienta przyjechał dany klient]]+D63</f>
        <v>485</v>
      </c>
    </row>
    <row r="65" spans="1:4" x14ac:dyDescent="0.35">
      <c r="A65">
        <v>8</v>
      </c>
      <c r="B65">
        <v>11</v>
      </c>
      <c r="C65" s="1" t="s">
        <v>63</v>
      </c>
      <c r="D65">
        <f>myjnia3[[#This Row],[po ilu minutach od przyjazdu poprzedniego klienta przyjechał dany klient]]+D64</f>
        <v>493</v>
      </c>
    </row>
    <row r="66" spans="1:4" x14ac:dyDescent="0.35">
      <c r="A66">
        <v>5</v>
      </c>
      <c r="B66">
        <v>15</v>
      </c>
      <c r="C66" s="1" t="s">
        <v>64</v>
      </c>
      <c r="D66">
        <f>myjnia3[[#This Row],[po ilu minutach od przyjazdu poprzedniego klienta przyjechał dany klient]]+D65</f>
        <v>498</v>
      </c>
    </row>
    <row r="67" spans="1:4" x14ac:dyDescent="0.35">
      <c r="A67">
        <v>2</v>
      </c>
      <c r="B67">
        <v>4</v>
      </c>
      <c r="C67" s="1" t="s">
        <v>65</v>
      </c>
      <c r="D67">
        <f>myjnia3[[#This Row],[po ilu minutach od przyjazdu poprzedniego klienta przyjechał dany klient]]+D66</f>
        <v>500</v>
      </c>
    </row>
    <row r="68" spans="1:4" x14ac:dyDescent="0.35">
      <c r="A68">
        <v>14</v>
      </c>
      <c r="B68">
        <v>9</v>
      </c>
      <c r="C68" s="1" t="s">
        <v>66</v>
      </c>
      <c r="D68">
        <f>myjnia3[[#This Row],[po ilu minutach od przyjazdu poprzedniego klienta przyjechał dany klient]]+D67</f>
        <v>514</v>
      </c>
    </row>
    <row r="69" spans="1:4" x14ac:dyDescent="0.35">
      <c r="A69">
        <v>7</v>
      </c>
      <c r="B69">
        <v>7</v>
      </c>
      <c r="C69" s="1" t="s">
        <v>67</v>
      </c>
      <c r="D69">
        <f>myjnia3[[#This Row],[po ilu minutach od przyjazdu poprzedniego klienta przyjechał dany klient]]+D68</f>
        <v>521</v>
      </c>
    </row>
    <row r="70" spans="1:4" x14ac:dyDescent="0.35">
      <c r="A70">
        <v>14</v>
      </c>
      <c r="B70">
        <v>6</v>
      </c>
      <c r="C70" s="1" t="s">
        <v>68</v>
      </c>
      <c r="D70">
        <f>myjnia3[[#This Row],[po ilu minutach od przyjazdu poprzedniego klienta przyjechał dany klient]]+D69</f>
        <v>535</v>
      </c>
    </row>
    <row r="71" spans="1:4" x14ac:dyDescent="0.35">
      <c r="A71">
        <v>11</v>
      </c>
      <c r="B71">
        <v>12</v>
      </c>
      <c r="C71" s="1" t="s">
        <v>69</v>
      </c>
      <c r="D71">
        <f>myjnia3[[#This Row],[po ilu minutach od przyjazdu poprzedniego klienta przyjechał dany klient]]+D70</f>
        <v>546</v>
      </c>
    </row>
    <row r="72" spans="1:4" x14ac:dyDescent="0.35">
      <c r="A72">
        <v>2</v>
      </c>
      <c r="B72">
        <v>4</v>
      </c>
      <c r="C72" s="1" t="s">
        <v>70</v>
      </c>
      <c r="D72">
        <f>myjnia3[[#This Row],[po ilu minutach od przyjazdu poprzedniego klienta przyjechał dany klient]]+D71</f>
        <v>548</v>
      </c>
    </row>
    <row r="73" spans="1:4" x14ac:dyDescent="0.35">
      <c r="A73">
        <v>11</v>
      </c>
      <c r="B73">
        <v>15</v>
      </c>
      <c r="C73" s="1" t="s">
        <v>71</v>
      </c>
      <c r="D73">
        <f>myjnia3[[#This Row],[po ilu minutach od przyjazdu poprzedniego klienta przyjechał dany klient]]+D72</f>
        <v>559</v>
      </c>
    </row>
    <row r="74" spans="1:4" x14ac:dyDescent="0.35">
      <c r="A74">
        <v>4</v>
      </c>
      <c r="B74">
        <v>3</v>
      </c>
      <c r="C74" s="1" t="s">
        <v>72</v>
      </c>
      <c r="D74">
        <f>myjnia3[[#This Row],[po ilu minutach od przyjazdu poprzedniego klienta przyjechał dany klient]]+D73</f>
        <v>563</v>
      </c>
    </row>
    <row r="75" spans="1:4" x14ac:dyDescent="0.35">
      <c r="A75">
        <v>3</v>
      </c>
      <c r="B75">
        <v>12</v>
      </c>
      <c r="C75" s="1" t="s">
        <v>73</v>
      </c>
      <c r="D75">
        <f>myjnia3[[#This Row],[po ilu minutach od przyjazdu poprzedniego klienta przyjechał dany klient]]+D74</f>
        <v>566</v>
      </c>
    </row>
    <row r="76" spans="1:4" x14ac:dyDescent="0.35">
      <c r="A76">
        <v>2</v>
      </c>
      <c r="B76">
        <v>7</v>
      </c>
      <c r="C76" s="1" t="s">
        <v>74</v>
      </c>
      <c r="D76">
        <f>myjnia3[[#This Row],[po ilu minutach od przyjazdu poprzedniego klienta przyjechał dany klient]]+D75</f>
        <v>568</v>
      </c>
    </row>
    <row r="77" spans="1:4" x14ac:dyDescent="0.35">
      <c r="A77">
        <v>13</v>
      </c>
      <c r="B77">
        <v>7</v>
      </c>
      <c r="C77" s="1" t="s">
        <v>75</v>
      </c>
      <c r="D77">
        <f>myjnia3[[#This Row],[po ilu minutach od przyjazdu poprzedniego klienta przyjechał dany klient]]+D76</f>
        <v>581</v>
      </c>
    </row>
    <row r="78" spans="1:4" x14ac:dyDescent="0.35">
      <c r="A78">
        <v>3</v>
      </c>
      <c r="B78">
        <v>12</v>
      </c>
      <c r="C78" s="1" t="s">
        <v>76</v>
      </c>
      <c r="D78">
        <f>myjnia3[[#This Row],[po ilu minutach od przyjazdu poprzedniego klienta przyjechał dany klient]]+D77</f>
        <v>584</v>
      </c>
    </row>
    <row r="79" spans="1:4" x14ac:dyDescent="0.35">
      <c r="A79">
        <v>9</v>
      </c>
      <c r="B79">
        <v>9</v>
      </c>
      <c r="C79" s="1" t="s">
        <v>77</v>
      </c>
      <c r="D79">
        <f>myjnia3[[#This Row],[po ilu minutach od przyjazdu poprzedniego klienta przyjechał dany klient]]+D78</f>
        <v>593</v>
      </c>
    </row>
    <row r="80" spans="1:4" x14ac:dyDescent="0.35">
      <c r="A80">
        <v>13</v>
      </c>
      <c r="B80">
        <v>3</v>
      </c>
      <c r="C80" s="1" t="s">
        <v>78</v>
      </c>
      <c r="D80">
        <f>myjnia3[[#This Row],[po ilu minutach od przyjazdu poprzedniego klienta przyjechał dany klient]]+D79</f>
        <v>606</v>
      </c>
    </row>
    <row r="81" spans="1:4" x14ac:dyDescent="0.35">
      <c r="A81">
        <v>7</v>
      </c>
      <c r="B81">
        <v>2</v>
      </c>
      <c r="C81" s="1" t="s">
        <v>79</v>
      </c>
      <c r="D81">
        <f>myjnia3[[#This Row],[po ilu minutach od przyjazdu poprzedniego klienta przyjechał dany klient]]+D80</f>
        <v>613</v>
      </c>
    </row>
    <row r="82" spans="1:4" x14ac:dyDescent="0.35">
      <c r="A82">
        <v>13</v>
      </c>
      <c r="B82">
        <v>4</v>
      </c>
      <c r="C82" s="1" t="s">
        <v>80</v>
      </c>
      <c r="D82">
        <f>myjnia3[[#This Row],[po ilu minutach od przyjazdu poprzedniego klienta przyjechał dany klient]]+D81</f>
        <v>626</v>
      </c>
    </row>
    <row r="83" spans="1:4" x14ac:dyDescent="0.35">
      <c r="A83">
        <v>4</v>
      </c>
      <c r="B83">
        <v>12</v>
      </c>
      <c r="C83" s="1" t="s">
        <v>81</v>
      </c>
      <c r="D83">
        <f>myjnia3[[#This Row],[po ilu minutach od przyjazdu poprzedniego klienta przyjechał dany klient]]+D82</f>
        <v>630</v>
      </c>
    </row>
    <row r="84" spans="1:4" x14ac:dyDescent="0.35">
      <c r="A84">
        <v>7</v>
      </c>
      <c r="B84">
        <v>8</v>
      </c>
      <c r="C84" s="1" t="s">
        <v>82</v>
      </c>
      <c r="D84">
        <f>myjnia3[[#This Row],[po ilu minutach od przyjazdu poprzedniego klienta przyjechał dany klient]]+D83</f>
        <v>637</v>
      </c>
    </row>
    <row r="85" spans="1:4" x14ac:dyDescent="0.35">
      <c r="A85">
        <v>3</v>
      </c>
      <c r="B85">
        <v>12</v>
      </c>
      <c r="C85" s="1" t="s">
        <v>83</v>
      </c>
      <c r="D85">
        <f>myjnia3[[#This Row],[po ilu minutach od przyjazdu poprzedniego klienta przyjechał dany klient]]+D84</f>
        <v>640</v>
      </c>
    </row>
    <row r="86" spans="1:4" x14ac:dyDescent="0.35">
      <c r="A86">
        <v>4</v>
      </c>
      <c r="B86">
        <v>11</v>
      </c>
      <c r="C86" s="1" t="s">
        <v>84</v>
      </c>
      <c r="D86">
        <f>myjnia3[[#This Row],[po ilu minutach od przyjazdu poprzedniego klienta przyjechał dany klient]]+D85</f>
        <v>644</v>
      </c>
    </row>
    <row r="87" spans="1:4" x14ac:dyDescent="0.35">
      <c r="A87">
        <v>7</v>
      </c>
      <c r="B87">
        <v>1</v>
      </c>
      <c r="C87" s="1" t="s">
        <v>85</v>
      </c>
      <c r="D87">
        <f>myjnia3[[#This Row],[po ilu minutach od przyjazdu poprzedniego klienta przyjechał dany klient]]+D86</f>
        <v>651</v>
      </c>
    </row>
    <row r="88" spans="1:4" x14ac:dyDescent="0.35">
      <c r="A88">
        <v>3</v>
      </c>
      <c r="B88">
        <v>9</v>
      </c>
      <c r="C88" s="1" t="s">
        <v>86</v>
      </c>
      <c r="D88">
        <f>myjnia3[[#This Row],[po ilu minutach od przyjazdu poprzedniego klienta przyjechał dany klient]]+D87</f>
        <v>654</v>
      </c>
    </row>
    <row r="89" spans="1:4" x14ac:dyDescent="0.35">
      <c r="A89">
        <v>1</v>
      </c>
      <c r="B89">
        <v>4</v>
      </c>
      <c r="C89" s="1" t="s">
        <v>87</v>
      </c>
      <c r="D89">
        <f>myjnia3[[#This Row],[po ilu minutach od przyjazdu poprzedniego klienta przyjechał dany klient]]+D88</f>
        <v>655</v>
      </c>
    </row>
    <row r="90" spans="1:4" x14ac:dyDescent="0.35">
      <c r="A90">
        <v>14</v>
      </c>
      <c r="B90">
        <v>3</v>
      </c>
      <c r="C90" s="1" t="s">
        <v>88</v>
      </c>
      <c r="D90">
        <f>myjnia3[[#This Row],[po ilu minutach od przyjazdu poprzedniego klienta przyjechał dany klient]]+D89</f>
        <v>669</v>
      </c>
    </row>
    <row r="91" spans="1:4" x14ac:dyDescent="0.35">
      <c r="A91">
        <v>5</v>
      </c>
      <c r="B91">
        <v>12</v>
      </c>
      <c r="C91" s="1" t="s">
        <v>89</v>
      </c>
      <c r="D91">
        <f>myjnia3[[#This Row],[po ilu minutach od przyjazdu poprzedniego klienta przyjechał dany klient]]+D90</f>
        <v>674</v>
      </c>
    </row>
    <row r="92" spans="1:4" x14ac:dyDescent="0.35">
      <c r="A92">
        <v>4</v>
      </c>
      <c r="B92">
        <v>9</v>
      </c>
      <c r="C92" s="1" t="s">
        <v>90</v>
      </c>
      <c r="D92">
        <f>myjnia3[[#This Row],[po ilu minutach od przyjazdu poprzedniego klienta przyjechał dany klient]]+D91</f>
        <v>678</v>
      </c>
    </row>
    <row r="93" spans="1:4" x14ac:dyDescent="0.35">
      <c r="A93">
        <v>5</v>
      </c>
      <c r="B93">
        <v>4</v>
      </c>
      <c r="C93" s="1" t="s">
        <v>91</v>
      </c>
      <c r="D93">
        <f>myjnia3[[#This Row],[po ilu minutach od przyjazdu poprzedniego klienta przyjechał dany klient]]+D92</f>
        <v>683</v>
      </c>
    </row>
    <row r="94" spans="1:4" x14ac:dyDescent="0.35">
      <c r="A94">
        <v>6</v>
      </c>
      <c r="B94">
        <v>8</v>
      </c>
      <c r="C94" s="1" t="s">
        <v>92</v>
      </c>
      <c r="D94">
        <f>myjnia3[[#This Row],[po ilu minutach od przyjazdu poprzedniego klienta przyjechał dany klient]]+D93</f>
        <v>689</v>
      </c>
    </row>
    <row r="95" spans="1:4" x14ac:dyDescent="0.35">
      <c r="A95">
        <v>8</v>
      </c>
      <c r="B95">
        <v>14</v>
      </c>
      <c r="C95" s="1" t="s">
        <v>93</v>
      </c>
      <c r="D95">
        <f>myjnia3[[#This Row],[po ilu minutach od przyjazdu poprzedniego klienta przyjechał dany klient]]+D94</f>
        <v>697</v>
      </c>
    </row>
    <row r="96" spans="1:4" x14ac:dyDescent="0.35">
      <c r="A96">
        <v>15</v>
      </c>
      <c r="B96">
        <v>11</v>
      </c>
      <c r="C96" s="1" t="s">
        <v>94</v>
      </c>
      <c r="D96">
        <f>myjnia3[[#This Row],[po ilu minutach od przyjazdu poprzedniego klienta przyjechał dany klient]]+D95</f>
        <v>712</v>
      </c>
    </row>
    <row r="97" spans="1:4" x14ac:dyDescent="0.35">
      <c r="A97">
        <v>1</v>
      </c>
      <c r="B97">
        <v>1</v>
      </c>
      <c r="C97" s="1" t="s">
        <v>95</v>
      </c>
      <c r="D97">
        <f>myjnia3[[#This Row],[po ilu minutach od przyjazdu poprzedniego klienta przyjechał dany klient]]+D96</f>
        <v>713</v>
      </c>
    </row>
    <row r="98" spans="1:4" x14ac:dyDescent="0.35">
      <c r="A98">
        <v>14</v>
      </c>
      <c r="B98">
        <v>15</v>
      </c>
      <c r="C98" s="1" t="s">
        <v>96</v>
      </c>
      <c r="D98">
        <f>myjnia3[[#This Row],[po ilu minutach od przyjazdu poprzedniego klienta przyjechał dany klient]]+D97</f>
        <v>727</v>
      </c>
    </row>
    <row r="99" spans="1:4" x14ac:dyDescent="0.35">
      <c r="A99">
        <v>6</v>
      </c>
      <c r="B99">
        <v>7</v>
      </c>
      <c r="C99" s="1" t="s">
        <v>97</v>
      </c>
      <c r="D99">
        <f>myjnia3[[#This Row],[po ilu minutach od przyjazdu poprzedniego klienta przyjechał dany klient]]+D98</f>
        <v>733</v>
      </c>
    </row>
    <row r="100" spans="1:4" x14ac:dyDescent="0.35">
      <c r="A100">
        <v>7</v>
      </c>
      <c r="B100">
        <v>11</v>
      </c>
      <c r="C100" s="1" t="s">
        <v>98</v>
      </c>
      <c r="D100">
        <f>myjnia3[[#This Row],[po ilu minutach od przyjazdu poprzedniego klienta przyjechał dany klient]]+D99</f>
        <v>740</v>
      </c>
    </row>
    <row r="101" spans="1:4" x14ac:dyDescent="0.35">
      <c r="A101">
        <v>10</v>
      </c>
      <c r="B101">
        <v>11</v>
      </c>
      <c r="C101" s="1" t="s">
        <v>99</v>
      </c>
      <c r="D101">
        <f>myjnia3[[#This Row],[po ilu minutach od przyjazdu poprzedniego klienta przyjechał dany klient]]+D100</f>
        <v>750</v>
      </c>
    </row>
    <row r="102" spans="1:4" x14ac:dyDescent="0.35">
      <c r="A102">
        <v>5</v>
      </c>
      <c r="B102">
        <v>6</v>
      </c>
      <c r="C102" s="1" t="s">
        <v>100</v>
      </c>
      <c r="D102">
        <f>myjnia3[[#This Row],[po ilu minutach od przyjazdu poprzedniego klienta przyjechał dany klient]]+D101</f>
        <v>755</v>
      </c>
    </row>
    <row r="103" spans="1:4" x14ac:dyDescent="0.35">
      <c r="A103">
        <v>13</v>
      </c>
      <c r="B103">
        <v>7</v>
      </c>
      <c r="C103" s="1" t="s">
        <v>101</v>
      </c>
      <c r="D103">
        <f>myjnia3[[#This Row],[po ilu minutach od przyjazdu poprzedniego klienta przyjechał dany klient]]+D102</f>
        <v>768</v>
      </c>
    </row>
    <row r="104" spans="1:4" x14ac:dyDescent="0.35">
      <c r="A104">
        <v>2</v>
      </c>
      <c r="B104">
        <v>9</v>
      </c>
      <c r="C104" s="1" t="s">
        <v>102</v>
      </c>
      <c r="D104">
        <f>myjnia3[[#This Row],[po ilu minutach od przyjazdu poprzedniego klienta przyjechał dany klient]]+D103</f>
        <v>770</v>
      </c>
    </row>
    <row r="105" spans="1:4" x14ac:dyDescent="0.35">
      <c r="A105">
        <v>9</v>
      </c>
      <c r="B105">
        <v>11</v>
      </c>
      <c r="C105" s="1" t="s">
        <v>103</v>
      </c>
      <c r="D105">
        <f>myjnia3[[#This Row],[po ilu minutach od przyjazdu poprzedniego klienta przyjechał dany klient]]+D104</f>
        <v>779</v>
      </c>
    </row>
    <row r="106" spans="1:4" x14ac:dyDescent="0.35">
      <c r="A106">
        <v>8</v>
      </c>
      <c r="B106">
        <v>3</v>
      </c>
      <c r="C106" s="1" t="s">
        <v>104</v>
      </c>
      <c r="D106">
        <f>myjnia3[[#This Row],[po ilu minutach od przyjazdu poprzedniego klienta przyjechał dany klient]]+D105</f>
        <v>787</v>
      </c>
    </row>
    <row r="107" spans="1:4" x14ac:dyDescent="0.35">
      <c r="A107">
        <v>1</v>
      </c>
      <c r="B107">
        <v>6</v>
      </c>
      <c r="C107" s="1" t="s">
        <v>105</v>
      </c>
      <c r="D107">
        <f>myjnia3[[#This Row],[po ilu minutach od przyjazdu poprzedniego klienta przyjechał dany klient]]+D106</f>
        <v>788</v>
      </c>
    </row>
    <row r="108" spans="1:4" x14ac:dyDescent="0.35">
      <c r="A108">
        <v>10</v>
      </c>
      <c r="B108">
        <v>9</v>
      </c>
      <c r="C108" s="1" t="s">
        <v>106</v>
      </c>
      <c r="D108">
        <f>myjnia3[[#This Row],[po ilu minutach od przyjazdu poprzedniego klienta przyjechał dany klient]]+D107</f>
        <v>798</v>
      </c>
    </row>
    <row r="109" spans="1:4" x14ac:dyDescent="0.35">
      <c r="A109">
        <v>2</v>
      </c>
      <c r="B109">
        <v>11</v>
      </c>
      <c r="C109" s="1" t="s">
        <v>107</v>
      </c>
      <c r="D109">
        <f>myjnia3[[#This Row],[po ilu minutach od przyjazdu poprzedniego klienta przyjechał dany klient]]+D108</f>
        <v>800</v>
      </c>
    </row>
    <row r="110" spans="1:4" x14ac:dyDescent="0.35">
      <c r="A110">
        <v>6</v>
      </c>
      <c r="B110">
        <v>12</v>
      </c>
      <c r="C110" s="1" t="s">
        <v>108</v>
      </c>
      <c r="D110">
        <f>myjnia3[[#This Row],[po ilu minutach od przyjazdu poprzedniego klienta przyjechał dany klient]]+D109</f>
        <v>806</v>
      </c>
    </row>
    <row r="111" spans="1:4" x14ac:dyDescent="0.35">
      <c r="A111">
        <v>2</v>
      </c>
      <c r="B111">
        <v>14</v>
      </c>
      <c r="C111" s="1" t="s">
        <v>109</v>
      </c>
      <c r="D111">
        <f>myjnia3[[#This Row],[po ilu minutach od przyjazdu poprzedniego klienta przyjechał dany klient]]+D110</f>
        <v>808</v>
      </c>
    </row>
    <row r="112" spans="1:4" x14ac:dyDescent="0.35">
      <c r="A112">
        <v>4</v>
      </c>
      <c r="B112">
        <v>2</v>
      </c>
      <c r="C112" s="1" t="s">
        <v>110</v>
      </c>
      <c r="D112">
        <f>myjnia3[[#This Row],[po ilu minutach od przyjazdu poprzedniego klienta przyjechał dany klient]]+D111</f>
        <v>812</v>
      </c>
    </row>
    <row r="113" spans="1:4" x14ac:dyDescent="0.35">
      <c r="A113">
        <v>9</v>
      </c>
      <c r="B113">
        <v>8</v>
      </c>
      <c r="C113" s="1" t="s">
        <v>111</v>
      </c>
      <c r="D113">
        <f>myjnia3[[#This Row],[po ilu minutach od przyjazdu poprzedniego klienta przyjechał dany klient]]+D112</f>
        <v>821</v>
      </c>
    </row>
    <row r="114" spans="1:4" x14ac:dyDescent="0.35">
      <c r="A114">
        <v>2</v>
      </c>
      <c r="B114">
        <v>4</v>
      </c>
      <c r="C114" s="1" t="s">
        <v>112</v>
      </c>
      <c r="D114">
        <f>myjnia3[[#This Row],[po ilu minutach od przyjazdu poprzedniego klienta przyjechał dany klient]]+D113</f>
        <v>823</v>
      </c>
    </row>
    <row r="115" spans="1:4" x14ac:dyDescent="0.35">
      <c r="A115">
        <v>11</v>
      </c>
      <c r="B115">
        <v>11</v>
      </c>
      <c r="C115" s="1" t="s">
        <v>113</v>
      </c>
      <c r="D115">
        <f>myjnia3[[#This Row],[po ilu minutach od przyjazdu poprzedniego klienta przyjechał dany klient]]+D114</f>
        <v>834</v>
      </c>
    </row>
    <row r="116" spans="1:4" x14ac:dyDescent="0.35">
      <c r="A116">
        <v>8</v>
      </c>
      <c r="B116">
        <v>1</v>
      </c>
      <c r="C116" s="1" t="s">
        <v>114</v>
      </c>
      <c r="D116">
        <f>myjnia3[[#This Row],[po ilu minutach od przyjazdu poprzedniego klienta przyjechał dany klient]]+D115</f>
        <v>842</v>
      </c>
    </row>
    <row r="117" spans="1:4" x14ac:dyDescent="0.35">
      <c r="A117">
        <v>13</v>
      </c>
      <c r="B117">
        <v>9</v>
      </c>
      <c r="C117" s="1" t="s">
        <v>115</v>
      </c>
      <c r="D117">
        <f>myjnia3[[#This Row],[po ilu minutach od przyjazdu poprzedniego klienta przyjechał dany klient]]+D116</f>
        <v>855</v>
      </c>
    </row>
    <row r="118" spans="1:4" x14ac:dyDescent="0.35">
      <c r="A118">
        <v>7</v>
      </c>
      <c r="B118">
        <v>13</v>
      </c>
      <c r="C118" s="1" t="s">
        <v>116</v>
      </c>
      <c r="D118">
        <f>myjnia3[[#This Row],[po ilu minutach od przyjazdu poprzedniego klienta przyjechał dany klient]]+D117</f>
        <v>862</v>
      </c>
    </row>
    <row r="119" spans="1:4" x14ac:dyDescent="0.35">
      <c r="A119">
        <v>7</v>
      </c>
      <c r="B119">
        <v>11</v>
      </c>
      <c r="C119" s="1" t="s">
        <v>117</v>
      </c>
      <c r="D119">
        <f>myjnia3[[#This Row],[po ilu minutach od przyjazdu poprzedniego klienta przyjechał dany klient]]+D118</f>
        <v>869</v>
      </c>
    </row>
    <row r="120" spans="1:4" x14ac:dyDescent="0.35">
      <c r="A120">
        <v>9</v>
      </c>
      <c r="B120">
        <v>11</v>
      </c>
      <c r="C120" s="1" t="s">
        <v>118</v>
      </c>
      <c r="D120">
        <f>myjnia3[[#This Row],[po ilu minutach od przyjazdu poprzedniego klienta przyjechał dany klient]]+D119</f>
        <v>878</v>
      </c>
    </row>
    <row r="121" spans="1:4" x14ac:dyDescent="0.35">
      <c r="A121">
        <v>6</v>
      </c>
      <c r="B121">
        <v>1</v>
      </c>
      <c r="C121" s="1" t="s">
        <v>119</v>
      </c>
      <c r="D121">
        <f>myjnia3[[#This Row],[po ilu minutach od przyjazdu poprzedniego klienta przyjechał dany klient]]+D120</f>
        <v>884</v>
      </c>
    </row>
    <row r="122" spans="1:4" x14ac:dyDescent="0.35">
      <c r="A122">
        <v>14</v>
      </c>
      <c r="B122">
        <v>6</v>
      </c>
      <c r="C122" s="1" t="s">
        <v>120</v>
      </c>
      <c r="D122">
        <f>myjnia3[[#This Row],[po ilu minutach od przyjazdu poprzedniego klienta przyjechał dany klient]]+D121</f>
        <v>898</v>
      </c>
    </row>
    <row r="123" spans="1:4" x14ac:dyDescent="0.35">
      <c r="A123">
        <v>14</v>
      </c>
      <c r="B123">
        <v>10</v>
      </c>
      <c r="C123" s="1" t="s">
        <v>121</v>
      </c>
      <c r="D123">
        <f>myjnia3[[#This Row],[po ilu minutach od przyjazdu poprzedniego klienta przyjechał dany klient]]+D122</f>
        <v>912</v>
      </c>
    </row>
    <row r="124" spans="1:4" x14ac:dyDescent="0.35">
      <c r="A124">
        <v>7</v>
      </c>
      <c r="B124">
        <v>7</v>
      </c>
      <c r="C124" s="1" t="s">
        <v>122</v>
      </c>
      <c r="D124">
        <f>myjnia3[[#This Row],[po ilu minutach od przyjazdu poprzedniego klienta przyjechał dany klient]]+D123</f>
        <v>919</v>
      </c>
    </row>
    <row r="125" spans="1:4" x14ac:dyDescent="0.35">
      <c r="A125">
        <v>11</v>
      </c>
      <c r="B125">
        <v>1</v>
      </c>
      <c r="C125" s="1" t="s">
        <v>123</v>
      </c>
      <c r="D125">
        <f>myjnia3[[#This Row],[po ilu minutach od przyjazdu poprzedniego klienta przyjechał dany klient]]+D124</f>
        <v>930</v>
      </c>
    </row>
    <row r="126" spans="1:4" x14ac:dyDescent="0.35">
      <c r="A126">
        <v>11</v>
      </c>
      <c r="B126">
        <v>3</v>
      </c>
      <c r="C126" s="1" t="s">
        <v>124</v>
      </c>
      <c r="D126">
        <f>myjnia3[[#This Row],[po ilu minutach od przyjazdu poprzedniego klienta przyjechał dany klient]]+D125</f>
        <v>941</v>
      </c>
    </row>
    <row r="127" spans="1:4" x14ac:dyDescent="0.35">
      <c r="A127">
        <v>11</v>
      </c>
      <c r="B127">
        <v>2</v>
      </c>
      <c r="C127" s="1" t="s">
        <v>125</v>
      </c>
      <c r="D127">
        <f>myjnia3[[#This Row],[po ilu minutach od przyjazdu poprzedniego klienta przyjechał dany klient]]+D126</f>
        <v>952</v>
      </c>
    </row>
    <row r="128" spans="1:4" x14ac:dyDescent="0.35">
      <c r="A128">
        <v>12</v>
      </c>
      <c r="B128">
        <v>2</v>
      </c>
      <c r="C128" s="1" t="s">
        <v>126</v>
      </c>
      <c r="D128">
        <f>myjnia3[[#This Row],[po ilu minutach od przyjazdu poprzedniego klienta przyjechał dany klient]]+D127</f>
        <v>964</v>
      </c>
    </row>
    <row r="129" spans="1:4" x14ac:dyDescent="0.35">
      <c r="A129">
        <v>3</v>
      </c>
      <c r="B129">
        <v>14</v>
      </c>
      <c r="C129" s="1" t="s">
        <v>127</v>
      </c>
      <c r="D129">
        <f>myjnia3[[#This Row],[po ilu minutach od przyjazdu poprzedniego klienta przyjechał dany klient]]+D128</f>
        <v>967</v>
      </c>
    </row>
    <row r="130" spans="1:4" x14ac:dyDescent="0.35">
      <c r="A130">
        <v>3</v>
      </c>
      <c r="B130">
        <v>6</v>
      </c>
      <c r="C130" s="1" t="s">
        <v>128</v>
      </c>
      <c r="D130">
        <f>myjnia3[[#This Row],[po ilu minutach od przyjazdu poprzedniego klienta przyjechał dany klient]]+D129</f>
        <v>970</v>
      </c>
    </row>
    <row r="131" spans="1:4" x14ac:dyDescent="0.35">
      <c r="A131">
        <v>12</v>
      </c>
      <c r="B131">
        <v>2</v>
      </c>
      <c r="C131" s="1" t="s">
        <v>129</v>
      </c>
      <c r="D131">
        <f>myjnia3[[#This Row],[po ilu minutach od przyjazdu poprzedniego klienta przyjechał dany klient]]+D130</f>
        <v>982</v>
      </c>
    </row>
    <row r="132" spans="1:4" x14ac:dyDescent="0.35">
      <c r="A132">
        <v>7</v>
      </c>
      <c r="B132">
        <v>8</v>
      </c>
      <c r="C132" s="1" t="s">
        <v>130</v>
      </c>
      <c r="D132">
        <f>myjnia3[[#This Row],[po ilu minutach od przyjazdu poprzedniego klienta przyjechał dany klient]]+D131</f>
        <v>989</v>
      </c>
    </row>
    <row r="133" spans="1:4" x14ac:dyDescent="0.35">
      <c r="A133">
        <v>10</v>
      </c>
      <c r="B133">
        <v>12</v>
      </c>
      <c r="C133" s="1" t="s">
        <v>131</v>
      </c>
      <c r="D133">
        <f>myjnia3[[#This Row],[po ilu minutach od przyjazdu poprzedniego klienta przyjechał dany klient]]+D132</f>
        <v>999</v>
      </c>
    </row>
    <row r="134" spans="1:4" x14ac:dyDescent="0.35">
      <c r="A134">
        <v>2</v>
      </c>
      <c r="B134">
        <v>14</v>
      </c>
      <c r="C134" s="1" t="s">
        <v>132</v>
      </c>
      <c r="D134">
        <f>myjnia3[[#This Row],[po ilu minutach od przyjazdu poprzedniego klienta przyjechał dany klient]]+D133</f>
        <v>1001</v>
      </c>
    </row>
    <row r="135" spans="1:4" x14ac:dyDescent="0.35">
      <c r="A135">
        <v>14</v>
      </c>
      <c r="B135">
        <v>11</v>
      </c>
      <c r="C135" s="1" t="s">
        <v>133</v>
      </c>
      <c r="D135">
        <f>myjnia3[[#This Row],[po ilu minutach od przyjazdu poprzedniego klienta przyjechał dany klient]]+D134</f>
        <v>1015</v>
      </c>
    </row>
    <row r="136" spans="1:4" x14ac:dyDescent="0.35">
      <c r="A136">
        <v>9</v>
      </c>
      <c r="B136">
        <v>10</v>
      </c>
      <c r="C136" s="1" t="s">
        <v>134</v>
      </c>
      <c r="D136">
        <f>myjnia3[[#This Row],[po ilu minutach od przyjazdu poprzedniego klienta przyjechał dany klient]]+D135</f>
        <v>1024</v>
      </c>
    </row>
    <row r="137" spans="1:4" x14ac:dyDescent="0.35">
      <c r="A137">
        <v>2</v>
      </c>
      <c r="B137">
        <v>14</v>
      </c>
      <c r="C137" s="1" t="s">
        <v>135</v>
      </c>
      <c r="D137">
        <f>myjnia3[[#This Row],[po ilu minutach od przyjazdu poprzedniego klienta przyjechał dany klient]]+D136</f>
        <v>1026</v>
      </c>
    </row>
    <row r="138" spans="1:4" x14ac:dyDescent="0.35">
      <c r="A138">
        <v>11</v>
      </c>
      <c r="B138">
        <v>3</v>
      </c>
      <c r="C138" s="1" t="s">
        <v>136</v>
      </c>
      <c r="D138">
        <f>myjnia3[[#This Row],[po ilu minutach od przyjazdu poprzedniego klienta przyjechał dany klient]]+D137</f>
        <v>1037</v>
      </c>
    </row>
    <row r="139" spans="1:4" x14ac:dyDescent="0.35">
      <c r="A139">
        <v>2</v>
      </c>
      <c r="B139">
        <v>1</v>
      </c>
      <c r="C139" s="1" t="s">
        <v>137</v>
      </c>
      <c r="D139">
        <f>myjnia3[[#This Row],[po ilu minutach od przyjazdu poprzedniego klienta przyjechał dany klient]]+D138</f>
        <v>1039</v>
      </c>
    </row>
    <row r="140" spans="1:4" x14ac:dyDescent="0.35">
      <c r="A140">
        <v>14</v>
      </c>
      <c r="B140">
        <v>3</v>
      </c>
      <c r="C140" s="1" t="s">
        <v>138</v>
      </c>
      <c r="D140">
        <f>myjnia3[[#This Row],[po ilu minutach od przyjazdu poprzedniego klienta przyjechał dany klient]]+D139</f>
        <v>1053</v>
      </c>
    </row>
    <row r="141" spans="1:4" x14ac:dyDescent="0.35">
      <c r="A141">
        <v>6</v>
      </c>
      <c r="B141">
        <v>6</v>
      </c>
      <c r="C141" s="1" t="s">
        <v>139</v>
      </c>
      <c r="D141">
        <f>myjnia3[[#This Row],[po ilu minutach od przyjazdu poprzedniego klienta przyjechał dany klient]]+D140</f>
        <v>1059</v>
      </c>
    </row>
    <row r="142" spans="1:4" x14ac:dyDescent="0.35">
      <c r="A142">
        <v>5</v>
      </c>
      <c r="B142">
        <v>14</v>
      </c>
      <c r="C142" s="1" t="s">
        <v>140</v>
      </c>
      <c r="D142">
        <f>myjnia3[[#This Row],[po ilu minutach od przyjazdu poprzedniego klienta przyjechał dany klient]]+D141</f>
        <v>1064</v>
      </c>
    </row>
    <row r="143" spans="1:4" x14ac:dyDescent="0.35">
      <c r="A143">
        <v>2</v>
      </c>
      <c r="B143">
        <v>8</v>
      </c>
      <c r="C143" s="1" t="s">
        <v>141</v>
      </c>
      <c r="D143">
        <f>myjnia3[[#This Row],[po ilu minutach od przyjazdu poprzedniego klienta przyjechał dany klient]]+D142</f>
        <v>1066</v>
      </c>
    </row>
    <row r="144" spans="1:4" x14ac:dyDescent="0.35">
      <c r="A144">
        <v>10</v>
      </c>
      <c r="B144">
        <v>15</v>
      </c>
      <c r="C144" s="1" t="s">
        <v>142</v>
      </c>
      <c r="D144">
        <f>myjnia3[[#This Row],[po ilu minutach od przyjazdu poprzedniego klienta przyjechał dany klient]]+D143</f>
        <v>1076</v>
      </c>
    </row>
    <row r="145" spans="1:4" x14ac:dyDescent="0.35">
      <c r="A145">
        <v>3</v>
      </c>
      <c r="B145">
        <v>15</v>
      </c>
      <c r="C145" s="1" t="s">
        <v>143</v>
      </c>
      <c r="D145">
        <f>myjnia3[[#This Row],[po ilu minutach od przyjazdu poprzedniego klienta przyjechał dany klient]]+D144</f>
        <v>1079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3DBA1-FAA6-464F-AB74-FE11CE1A5B6D}">
  <dimension ref="A1:D145"/>
  <sheetViews>
    <sheetView workbookViewId="0">
      <selection activeCell="H3" sqref="H3"/>
    </sheetView>
  </sheetViews>
  <sheetFormatPr defaultRowHeight="14.5" x14ac:dyDescent="0.35"/>
  <cols>
    <col min="1" max="1" width="14.36328125" customWidth="1"/>
    <col min="2" max="2" width="14.08984375" customWidth="1"/>
    <col min="3" max="3" width="18.54296875" customWidth="1"/>
  </cols>
  <sheetData>
    <row r="1" spans="1:4" x14ac:dyDescent="0.35">
      <c r="A1" t="s">
        <v>144</v>
      </c>
      <c r="B1" t="s">
        <v>145</v>
      </c>
      <c r="C1" t="s">
        <v>146</v>
      </c>
      <c r="D1" t="s">
        <v>147</v>
      </c>
    </row>
    <row r="2" spans="1:4" x14ac:dyDescent="0.35">
      <c r="A2">
        <v>3</v>
      </c>
      <c r="B2">
        <v>5</v>
      </c>
      <c r="C2" s="1" t="s">
        <v>0</v>
      </c>
      <c r="D2">
        <f>3</f>
        <v>3</v>
      </c>
    </row>
    <row r="3" spans="1:4" x14ac:dyDescent="0.35">
      <c r="A3">
        <v>12</v>
      </c>
      <c r="B3">
        <v>13</v>
      </c>
      <c r="C3" s="1" t="s">
        <v>1</v>
      </c>
      <c r="D3">
        <f>myjnia[[#This Row],[po ilu minutach od przyjazdu poprzedniego klienta przyjechał dany klient]]+D2</f>
        <v>15</v>
      </c>
    </row>
    <row r="4" spans="1:4" x14ac:dyDescent="0.35">
      <c r="A4">
        <v>1</v>
      </c>
      <c r="B4">
        <v>10</v>
      </c>
      <c r="C4" s="1" t="s">
        <v>2</v>
      </c>
      <c r="D4">
        <f>myjnia[[#This Row],[po ilu minutach od przyjazdu poprzedniego klienta przyjechał dany klient]]+D3</f>
        <v>16</v>
      </c>
    </row>
    <row r="5" spans="1:4" x14ac:dyDescent="0.35">
      <c r="A5">
        <v>7</v>
      </c>
      <c r="B5">
        <v>2</v>
      </c>
      <c r="C5" s="1" t="s">
        <v>3</v>
      </c>
      <c r="D5">
        <f>myjnia[[#This Row],[po ilu minutach od przyjazdu poprzedniego klienta przyjechał dany klient]]+D4</f>
        <v>23</v>
      </c>
    </row>
    <row r="6" spans="1:4" x14ac:dyDescent="0.35">
      <c r="A6">
        <v>10</v>
      </c>
      <c r="B6">
        <v>7</v>
      </c>
      <c r="C6" s="1" t="s">
        <v>4</v>
      </c>
      <c r="D6">
        <f>myjnia[[#This Row],[po ilu minutach od przyjazdu poprzedniego klienta przyjechał dany klient]]+D5</f>
        <v>33</v>
      </c>
    </row>
    <row r="7" spans="1:4" x14ac:dyDescent="0.35">
      <c r="A7">
        <v>9</v>
      </c>
      <c r="B7">
        <v>14</v>
      </c>
      <c r="C7" s="1" t="s">
        <v>5</v>
      </c>
      <c r="D7">
        <f>myjnia[[#This Row],[po ilu minutach od przyjazdu poprzedniego klienta przyjechał dany klient]]+D6</f>
        <v>42</v>
      </c>
    </row>
    <row r="8" spans="1:4" x14ac:dyDescent="0.35">
      <c r="A8">
        <v>4</v>
      </c>
      <c r="B8">
        <v>10</v>
      </c>
      <c r="C8" s="1" t="s">
        <v>6</v>
      </c>
      <c r="D8">
        <f>myjnia[[#This Row],[po ilu minutach od przyjazdu poprzedniego klienta przyjechał dany klient]]+D7</f>
        <v>46</v>
      </c>
    </row>
    <row r="9" spans="1:4" x14ac:dyDescent="0.35">
      <c r="A9">
        <v>4</v>
      </c>
      <c r="B9">
        <v>7</v>
      </c>
      <c r="C9" s="1" t="s">
        <v>7</v>
      </c>
      <c r="D9">
        <f>myjnia[[#This Row],[po ilu minutach od przyjazdu poprzedniego klienta przyjechał dany klient]]+D8</f>
        <v>50</v>
      </c>
    </row>
    <row r="10" spans="1:4" x14ac:dyDescent="0.35">
      <c r="A10">
        <v>3</v>
      </c>
      <c r="B10">
        <v>2</v>
      </c>
      <c r="C10" s="1" t="s">
        <v>8</v>
      </c>
      <c r="D10">
        <f>myjnia[[#This Row],[po ilu minutach od przyjazdu poprzedniego klienta przyjechał dany klient]]+D9</f>
        <v>53</v>
      </c>
    </row>
    <row r="11" spans="1:4" x14ac:dyDescent="0.35">
      <c r="A11">
        <v>7</v>
      </c>
      <c r="B11">
        <v>12</v>
      </c>
      <c r="C11" s="1" t="s">
        <v>9</v>
      </c>
      <c r="D11">
        <f>myjnia[[#This Row],[po ilu minutach od przyjazdu poprzedniego klienta przyjechał dany klient]]+D10</f>
        <v>60</v>
      </c>
    </row>
    <row r="12" spans="1:4" x14ac:dyDescent="0.35">
      <c r="A12">
        <v>11</v>
      </c>
      <c r="B12">
        <v>12</v>
      </c>
      <c r="C12" s="1" t="s">
        <v>10</v>
      </c>
      <c r="D12">
        <f>myjnia[[#This Row],[po ilu minutach od przyjazdu poprzedniego klienta przyjechał dany klient]]+D11</f>
        <v>71</v>
      </c>
    </row>
    <row r="13" spans="1:4" x14ac:dyDescent="0.35">
      <c r="A13">
        <v>15</v>
      </c>
      <c r="B13">
        <v>14</v>
      </c>
      <c r="C13" s="1" t="s">
        <v>11</v>
      </c>
      <c r="D13">
        <f>myjnia[[#This Row],[po ilu minutach od przyjazdu poprzedniego klienta przyjechał dany klient]]+D12</f>
        <v>86</v>
      </c>
    </row>
    <row r="14" spans="1:4" x14ac:dyDescent="0.35">
      <c r="A14">
        <v>11</v>
      </c>
      <c r="B14">
        <v>9</v>
      </c>
      <c r="C14" s="1" t="s">
        <v>12</v>
      </c>
      <c r="D14">
        <f>myjnia[[#This Row],[po ilu minutach od przyjazdu poprzedniego klienta przyjechał dany klient]]+D13</f>
        <v>97</v>
      </c>
    </row>
    <row r="15" spans="1:4" x14ac:dyDescent="0.35">
      <c r="A15">
        <v>3</v>
      </c>
      <c r="B15">
        <v>6</v>
      </c>
      <c r="C15" s="1" t="s">
        <v>13</v>
      </c>
      <c r="D15">
        <f>myjnia[[#This Row],[po ilu minutach od przyjazdu poprzedniego klienta przyjechał dany klient]]+D14</f>
        <v>100</v>
      </c>
    </row>
    <row r="16" spans="1:4" x14ac:dyDescent="0.35">
      <c r="A16">
        <v>1</v>
      </c>
      <c r="B16">
        <v>7</v>
      </c>
      <c r="C16" s="1" t="s">
        <v>14</v>
      </c>
      <c r="D16">
        <f>myjnia[[#This Row],[po ilu minutach od przyjazdu poprzedniego klienta przyjechał dany klient]]+D15</f>
        <v>101</v>
      </c>
    </row>
    <row r="17" spans="1:4" x14ac:dyDescent="0.35">
      <c r="A17">
        <v>11</v>
      </c>
      <c r="B17">
        <v>7</v>
      </c>
      <c r="C17" s="1" t="s">
        <v>15</v>
      </c>
      <c r="D17">
        <f>myjnia[[#This Row],[po ilu minutach od przyjazdu poprzedniego klienta przyjechał dany klient]]+D16</f>
        <v>112</v>
      </c>
    </row>
    <row r="18" spans="1:4" x14ac:dyDescent="0.35">
      <c r="A18">
        <v>2</v>
      </c>
      <c r="B18">
        <v>2</v>
      </c>
      <c r="C18" s="1" t="s">
        <v>16</v>
      </c>
      <c r="D18">
        <f>myjnia[[#This Row],[po ilu minutach od przyjazdu poprzedniego klienta przyjechał dany klient]]+D17</f>
        <v>114</v>
      </c>
    </row>
    <row r="19" spans="1:4" x14ac:dyDescent="0.35">
      <c r="A19">
        <v>9</v>
      </c>
      <c r="B19">
        <v>10</v>
      </c>
      <c r="C19" s="1" t="s">
        <v>17</v>
      </c>
      <c r="D19">
        <f>myjnia[[#This Row],[po ilu minutach od przyjazdu poprzedniego klienta przyjechał dany klient]]+D18</f>
        <v>123</v>
      </c>
    </row>
    <row r="20" spans="1:4" x14ac:dyDescent="0.35">
      <c r="A20">
        <v>2</v>
      </c>
      <c r="B20">
        <v>13</v>
      </c>
      <c r="C20" s="1" t="s">
        <v>18</v>
      </c>
      <c r="D20">
        <f>myjnia[[#This Row],[po ilu minutach od przyjazdu poprzedniego klienta przyjechał dany klient]]+D19</f>
        <v>125</v>
      </c>
    </row>
    <row r="21" spans="1:4" x14ac:dyDescent="0.35">
      <c r="A21">
        <v>13</v>
      </c>
      <c r="B21">
        <v>14</v>
      </c>
      <c r="C21" s="1" t="s">
        <v>19</v>
      </c>
      <c r="D21">
        <f>myjnia[[#This Row],[po ilu minutach od przyjazdu poprzedniego klienta przyjechał dany klient]]+D20</f>
        <v>138</v>
      </c>
    </row>
    <row r="22" spans="1:4" x14ac:dyDescent="0.35">
      <c r="A22">
        <v>10</v>
      </c>
      <c r="B22">
        <v>15</v>
      </c>
      <c r="C22" s="1" t="s">
        <v>20</v>
      </c>
      <c r="D22">
        <f>myjnia[[#This Row],[po ilu minutach od przyjazdu poprzedniego klienta przyjechał dany klient]]+D21</f>
        <v>148</v>
      </c>
    </row>
    <row r="23" spans="1:4" x14ac:dyDescent="0.35">
      <c r="A23">
        <v>6</v>
      </c>
      <c r="B23">
        <v>9</v>
      </c>
      <c r="C23" s="1" t="s">
        <v>21</v>
      </c>
      <c r="D23">
        <f>myjnia[[#This Row],[po ilu minutach od przyjazdu poprzedniego klienta przyjechał dany klient]]+D22</f>
        <v>154</v>
      </c>
    </row>
    <row r="24" spans="1:4" x14ac:dyDescent="0.35">
      <c r="A24">
        <v>5</v>
      </c>
      <c r="B24">
        <v>6</v>
      </c>
      <c r="C24" s="1" t="s">
        <v>22</v>
      </c>
      <c r="D24">
        <f>myjnia[[#This Row],[po ilu minutach od przyjazdu poprzedniego klienta przyjechał dany klient]]+D23</f>
        <v>159</v>
      </c>
    </row>
    <row r="25" spans="1:4" x14ac:dyDescent="0.35">
      <c r="A25">
        <v>13</v>
      </c>
      <c r="B25">
        <v>13</v>
      </c>
      <c r="C25" s="1" t="s">
        <v>23</v>
      </c>
      <c r="D25">
        <f>myjnia[[#This Row],[po ilu minutach od przyjazdu poprzedniego klienta przyjechał dany klient]]+D24</f>
        <v>172</v>
      </c>
    </row>
    <row r="26" spans="1:4" x14ac:dyDescent="0.35">
      <c r="A26">
        <v>11</v>
      </c>
      <c r="B26">
        <v>1</v>
      </c>
      <c r="C26" s="1" t="s">
        <v>24</v>
      </c>
      <c r="D26">
        <f>myjnia[[#This Row],[po ilu minutach od przyjazdu poprzedniego klienta przyjechał dany klient]]+D25</f>
        <v>183</v>
      </c>
    </row>
    <row r="27" spans="1:4" x14ac:dyDescent="0.35">
      <c r="A27">
        <v>10</v>
      </c>
      <c r="B27">
        <v>6</v>
      </c>
      <c r="C27" s="1" t="s">
        <v>25</v>
      </c>
      <c r="D27">
        <f>myjnia[[#This Row],[po ilu minutach od przyjazdu poprzedniego klienta przyjechał dany klient]]+D26</f>
        <v>193</v>
      </c>
    </row>
    <row r="28" spans="1:4" x14ac:dyDescent="0.35">
      <c r="A28">
        <v>11</v>
      </c>
      <c r="B28">
        <v>12</v>
      </c>
      <c r="C28" s="1" t="s">
        <v>26</v>
      </c>
      <c r="D28">
        <f>myjnia[[#This Row],[po ilu minutach od przyjazdu poprzedniego klienta przyjechał dany klient]]+D27</f>
        <v>204</v>
      </c>
    </row>
    <row r="29" spans="1:4" x14ac:dyDescent="0.35">
      <c r="A29">
        <v>4</v>
      </c>
      <c r="B29">
        <v>9</v>
      </c>
      <c r="C29" s="1" t="s">
        <v>27</v>
      </c>
      <c r="D29">
        <f>myjnia[[#This Row],[po ilu minutach od przyjazdu poprzedniego klienta przyjechał dany klient]]+D28</f>
        <v>208</v>
      </c>
    </row>
    <row r="30" spans="1:4" x14ac:dyDescent="0.35">
      <c r="A30">
        <v>4</v>
      </c>
      <c r="B30">
        <v>1</v>
      </c>
      <c r="C30" s="1" t="s">
        <v>28</v>
      </c>
      <c r="D30">
        <f>myjnia[[#This Row],[po ilu minutach od przyjazdu poprzedniego klienta przyjechał dany klient]]+D29</f>
        <v>212</v>
      </c>
    </row>
    <row r="31" spans="1:4" x14ac:dyDescent="0.35">
      <c r="A31">
        <v>2</v>
      </c>
      <c r="B31">
        <v>11</v>
      </c>
      <c r="C31" s="1" t="s">
        <v>29</v>
      </c>
      <c r="D31">
        <f>myjnia[[#This Row],[po ilu minutach od przyjazdu poprzedniego klienta przyjechał dany klient]]+D30</f>
        <v>214</v>
      </c>
    </row>
    <row r="32" spans="1:4" x14ac:dyDescent="0.35">
      <c r="A32">
        <v>7</v>
      </c>
      <c r="B32">
        <v>2</v>
      </c>
      <c r="C32" s="1" t="s">
        <v>30</v>
      </c>
      <c r="D32">
        <f>myjnia[[#This Row],[po ilu minutach od przyjazdu poprzedniego klienta przyjechał dany klient]]+D31</f>
        <v>221</v>
      </c>
    </row>
    <row r="33" spans="1:4" x14ac:dyDescent="0.35">
      <c r="A33">
        <v>11</v>
      </c>
      <c r="B33">
        <v>14</v>
      </c>
      <c r="C33" s="1" t="s">
        <v>31</v>
      </c>
      <c r="D33">
        <f>myjnia[[#This Row],[po ilu minutach od przyjazdu poprzedniego klienta przyjechał dany klient]]+D32</f>
        <v>232</v>
      </c>
    </row>
    <row r="34" spans="1:4" x14ac:dyDescent="0.35">
      <c r="A34">
        <v>6</v>
      </c>
      <c r="B34">
        <v>3</v>
      </c>
      <c r="C34" s="1" t="s">
        <v>32</v>
      </c>
      <c r="D34">
        <f>myjnia[[#This Row],[po ilu minutach od przyjazdu poprzedniego klienta przyjechał dany klient]]+D33</f>
        <v>238</v>
      </c>
    </row>
    <row r="35" spans="1:4" x14ac:dyDescent="0.35">
      <c r="A35">
        <v>11</v>
      </c>
      <c r="B35">
        <v>5</v>
      </c>
      <c r="C35" s="1" t="s">
        <v>33</v>
      </c>
      <c r="D35">
        <f>myjnia[[#This Row],[po ilu minutach od przyjazdu poprzedniego klienta przyjechał dany klient]]+D34</f>
        <v>249</v>
      </c>
    </row>
    <row r="36" spans="1:4" x14ac:dyDescent="0.35">
      <c r="A36">
        <v>5</v>
      </c>
      <c r="B36">
        <v>9</v>
      </c>
      <c r="C36" s="1" t="s">
        <v>34</v>
      </c>
      <c r="D36">
        <f>myjnia[[#This Row],[po ilu minutach od przyjazdu poprzedniego klienta przyjechał dany klient]]+D35</f>
        <v>254</v>
      </c>
    </row>
    <row r="37" spans="1:4" x14ac:dyDescent="0.35">
      <c r="A37">
        <v>9</v>
      </c>
      <c r="B37">
        <v>5</v>
      </c>
      <c r="C37" s="1" t="s">
        <v>35</v>
      </c>
      <c r="D37">
        <f>myjnia[[#This Row],[po ilu minutach od przyjazdu poprzedniego klienta przyjechał dany klient]]+D36</f>
        <v>263</v>
      </c>
    </row>
    <row r="38" spans="1:4" x14ac:dyDescent="0.35">
      <c r="A38">
        <v>11</v>
      </c>
      <c r="B38">
        <v>4</v>
      </c>
      <c r="C38" s="1" t="s">
        <v>36</v>
      </c>
      <c r="D38">
        <f>myjnia[[#This Row],[po ilu minutach od przyjazdu poprzedniego klienta przyjechał dany klient]]+D37</f>
        <v>274</v>
      </c>
    </row>
    <row r="39" spans="1:4" x14ac:dyDescent="0.35">
      <c r="A39">
        <v>15</v>
      </c>
      <c r="B39">
        <v>5</v>
      </c>
      <c r="C39" s="1" t="s">
        <v>37</v>
      </c>
      <c r="D39">
        <f>myjnia[[#This Row],[po ilu minutach od przyjazdu poprzedniego klienta przyjechał dany klient]]+D38</f>
        <v>289</v>
      </c>
    </row>
    <row r="40" spans="1:4" x14ac:dyDescent="0.35">
      <c r="A40">
        <v>12</v>
      </c>
      <c r="B40">
        <v>1</v>
      </c>
      <c r="C40" s="1" t="s">
        <v>38</v>
      </c>
      <c r="D40">
        <f>myjnia[[#This Row],[po ilu minutach od przyjazdu poprzedniego klienta przyjechał dany klient]]+D39</f>
        <v>301</v>
      </c>
    </row>
    <row r="41" spans="1:4" x14ac:dyDescent="0.35">
      <c r="A41">
        <v>2</v>
      </c>
      <c r="B41">
        <v>5</v>
      </c>
      <c r="C41" s="1" t="s">
        <v>39</v>
      </c>
      <c r="D41">
        <f>myjnia[[#This Row],[po ilu minutach od przyjazdu poprzedniego klienta przyjechał dany klient]]+D40</f>
        <v>303</v>
      </c>
    </row>
    <row r="42" spans="1:4" x14ac:dyDescent="0.35">
      <c r="A42">
        <v>11</v>
      </c>
      <c r="B42">
        <v>11</v>
      </c>
      <c r="C42" s="1" t="s">
        <v>40</v>
      </c>
      <c r="D42">
        <f>myjnia[[#This Row],[po ilu minutach od przyjazdu poprzedniego klienta przyjechał dany klient]]+D41</f>
        <v>314</v>
      </c>
    </row>
    <row r="43" spans="1:4" x14ac:dyDescent="0.35">
      <c r="A43">
        <v>2</v>
      </c>
      <c r="B43">
        <v>3</v>
      </c>
      <c r="C43" s="1" t="s">
        <v>41</v>
      </c>
      <c r="D43">
        <f>myjnia[[#This Row],[po ilu minutach od przyjazdu poprzedniego klienta przyjechał dany klient]]+D42</f>
        <v>316</v>
      </c>
    </row>
    <row r="44" spans="1:4" x14ac:dyDescent="0.35">
      <c r="A44">
        <v>6</v>
      </c>
      <c r="B44">
        <v>13</v>
      </c>
      <c r="C44" s="1" t="s">
        <v>42</v>
      </c>
      <c r="D44">
        <f>myjnia[[#This Row],[po ilu minutach od przyjazdu poprzedniego klienta przyjechał dany klient]]+D43</f>
        <v>322</v>
      </c>
    </row>
    <row r="45" spans="1:4" x14ac:dyDescent="0.35">
      <c r="A45">
        <v>4</v>
      </c>
      <c r="B45">
        <v>11</v>
      </c>
      <c r="C45" s="1" t="s">
        <v>43</v>
      </c>
      <c r="D45">
        <f>myjnia[[#This Row],[po ilu minutach od przyjazdu poprzedniego klienta przyjechał dany klient]]+D44</f>
        <v>326</v>
      </c>
    </row>
    <row r="46" spans="1:4" x14ac:dyDescent="0.35">
      <c r="A46">
        <v>7</v>
      </c>
      <c r="B46">
        <v>10</v>
      </c>
      <c r="C46" s="1" t="s">
        <v>44</v>
      </c>
      <c r="D46">
        <f>myjnia[[#This Row],[po ilu minutach od przyjazdu poprzedniego klienta przyjechał dany klient]]+D45</f>
        <v>333</v>
      </c>
    </row>
    <row r="47" spans="1:4" x14ac:dyDescent="0.35">
      <c r="A47">
        <v>8</v>
      </c>
      <c r="B47">
        <v>6</v>
      </c>
      <c r="C47" s="1" t="s">
        <v>45</v>
      </c>
      <c r="D47">
        <f>myjnia[[#This Row],[po ilu minutach od przyjazdu poprzedniego klienta przyjechał dany klient]]+D46</f>
        <v>341</v>
      </c>
    </row>
    <row r="48" spans="1:4" x14ac:dyDescent="0.35">
      <c r="A48">
        <v>3</v>
      </c>
      <c r="B48">
        <v>14</v>
      </c>
      <c r="C48" s="1" t="s">
        <v>46</v>
      </c>
      <c r="D48">
        <f>myjnia[[#This Row],[po ilu minutach od przyjazdu poprzedniego klienta przyjechał dany klient]]+D47</f>
        <v>344</v>
      </c>
    </row>
    <row r="49" spans="1:4" x14ac:dyDescent="0.35">
      <c r="A49">
        <v>7</v>
      </c>
      <c r="B49">
        <v>13</v>
      </c>
      <c r="C49" s="1" t="s">
        <v>47</v>
      </c>
      <c r="D49">
        <f>myjnia[[#This Row],[po ilu minutach od przyjazdu poprzedniego klienta przyjechał dany klient]]+D48</f>
        <v>351</v>
      </c>
    </row>
    <row r="50" spans="1:4" x14ac:dyDescent="0.35">
      <c r="A50">
        <v>15</v>
      </c>
      <c r="B50">
        <v>11</v>
      </c>
      <c r="C50" s="1" t="s">
        <v>48</v>
      </c>
      <c r="D50">
        <f>myjnia[[#This Row],[po ilu minutach od przyjazdu poprzedniego klienta przyjechał dany klient]]+D49</f>
        <v>366</v>
      </c>
    </row>
    <row r="51" spans="1:4" x14ac:dyDescent="0.35">
      <c r="A51">
        <v>11</v>
      </c>
      <c r="B51">
        <v>8</v>
      </c>
      <c r="C51" s="1" t="s">
        <v>49</v>
      </c>
      <c r="D51">
        <f>myjnia[[#This Row],[po ilu minutach od przyjazdu poprzedniego klienta przyjechał dany klient]]+D50</f>
        <v>377</v>
      </c>
    </row>
    <row r="52" spans="1:4" x14ac:dyDescent="0.35">
      <c r="A52">
        <v>6</v>
      </c>
      <c r="B52">
        <v>10</v>
      </c>
      <c r="C52" s="1" t="s">
        <v>50</v>
      </c>
      <c r="D52">
        <f>myjnia[[#This Row],[po ilu minutach od przyjazdu poprzedniego klienta przyjechał dany klient]]+D51</f>
        <v>383</v>
      </c>
    </row>
    <row r="53" spans="1:4" x14ac:dyDescent="0.35">
      <c r="A53">
        <v>3</v>
      </c>
      <c r="B53">
        <v>12</v>
      </c>
      <c r="C53" s="1" t="s">
        <v>51</v>
      </c>
      <c r="D53">
        <f>myjnia[[#This Row],[po ilu minutach od przyjazdu poprzedniego klienta przyjechał dany klient]]+D52</f>
        <v>386</v>
      </c>
    </row>
    <row r="54" spans="1:4" x14ac:dyDescent="0.35">
      <c r="A54">
        <v>13</v>
      </c>
      <c r="B54">
        <v>11</v>
      </c>
      <c r="C54" s="1" t="s">
        <v>52</v>
      </c>
      <c r="D54">
        <f>myjnia[[#This Row],[po ilu minutach od przyjazdu poprzedniego klienta przyjechał dany klient]]+D53</f>
        <v>399</v>
      </c>
    </row>
    <row r="55" spans="1:4" x14ac:dyDescent="0.35">
      <c r="A55">
        <v>15</v>
      </c>
      <c r="B55">
        <v>12</v>
      </c>
      <c r="C55" s="1" t="s">
        <v>53</v>
      </c>
      <c r="D55">
        <f>myjnia[[#This Row],[po ilu minutach od przyjazdu poprzedniego klienta przyjechał dany klient]]+D54</f>
        <v>414</v>
      </c>
    </row>
    <row r="56" spans="1:4" x14ac:dyDescent="0.35">
      <c r="A56">
        <v>1</v>
      </c>
      <c r="B56">
        <v>13</v>
      </c>
      <c r="C56" s="1" t="s">
        <v>54</v>
      </c>
      <c r="D56">
        <f>myjnia[[#This Row],[po ilu minutach od przyjazdu poprzedniego klienta przyjechał dany klient]]+D55</f>
        <v>415</v>
      </c>
    </row>
    <row r="57" spans="1:4" x14ac:dyDescent="0.35">
      <c r="A57">
        <v>15</v>
      </c>
      <c r="B57">
        <v>7</v>
      </c>
      <c r="C57" s="1" t="s">
        <v>55</v>
      </c>
      <c r="D57">
        <f>myjnia[[#This Row],[po ilu minutach od przyjazdu poprzedniego klienta przyjechał dany klient]]+D56</f>
        <v>430</v>
      </c>
    </row>
    <row r="58" spans="1:4" x14ac:dyDescent="0.35">
      <c r="A58">
        <v>14</v>
      </c>
      <c r="B58">
        <v>10</v>
      </c>
      <c r="C58" s="1" t="s">
        <v>56</v>
      </c>
      <c r="D58">
        <f>myjnia[[#This Row],[po ilu minutach od przyjazdu poprzedniego klienta przyjechał dany klient]]+D57</f>
        <v>444</v>
      </c>
    </row>
    <row r="59" spans="1:4" x14ac:dyDescent="0.35">
      <c r="A59">
        <v>7</v>
      </c>
      <c r="B59">
        <v>1</v>
      </c>
      <c r="C59" s="1" t="s">
        <v>57</v>
      </c>
      <c r="D59">
        <f>myjnia[[#This Row],[po ilu minutach od przyjazdu poprzedniego klienta przyjechał dany klient]]+D58</f>
        <v>451</v>
      </c>
    </row>
    <row r="60" spans="1:4" x14ac:dyDescent="0.35">
      <c r="A60">
        <v>7</v>
      </c>
      <c r="B60">
        <v>5</v>
      </c>
      <c r="C60" s="1" t="s">
        <v>58</v>
      </c>
      <c r="D60">
        <f>myjnia[[#This Row],[po ilu minutach od przyjazdu poprzedniego klienta przyjechał dany klient]]+D59</f>
        <v>458</v>
      </c>
    </row>
    <row r="61" spans="1:4" x14ac:dyDescent="0.35">
      <c r="A61">
        <v>6</v>
      </c>
      <c r="B61">
        <v>1</v>
      </c>
      <c r="C61" s="1" t="s">
        <v>59</v>
      </c>
      <c r="D61">
        <f>myjnia[[#This Row],[po ilu minutach od przyjazdu poprzedniego klienta przyjechał dany klient]]+D60</f>
        <v>464</v>
      </c>
    </row>
    <row r="62" spans="1:4" x14ac:dyDescent="0.35">
      <c r="A62">
        <v>3</v>
      </c>
      <c r="B62">
        <v>12</v>
      </c>
      <c r="C62" s="1" t="s">
        <v>60</v>
      </c>
      <c r="D62">
        <f>myjnia[[#This Row],[po ilu minutach od przyjazdu poprzedniego klienta przyjechał dany klient]]+D61</f>
        <v>467</v>
      </c>
    </row>
    <row r="63" spans="1:4" x14ac:dyDescent="0.35">
      <c r="A63">
        <v>15</v>
      </c>
      <c r="B63">
        <v>14</v>
      </c>
      <c r="C63" s="1" t="s">
        <v>61</v>
      </c>
      <c r="D63">
        <f>myjnia[[#This Row],[po ilu minutach od przyjazdu poprzedniego klienta przyjechał dany klient]]+D62</f>
        <v>482</v>
      </c>
    </row>
    <row r="64" spans="1:4" x14ac:dyDescent="0.35">
      <c r="A64">
        <v>3</v>
      </c>
      <c r="B64">
        <v>9</v>
      </c>
      <c r="C64" s="1" t="s">
        <v>62</v>
      </c>
      <c r="D64">
        <f>myjnia[[#This Row],[po ilu minutach od przyjazdu poprzedniego klienta przyjechał dany klient]]+D63</f>
        <v>485</v>
      </c>
    </row>
    <row r="65" spans="1:4" x14ac:dyDescent="0.35">
      <c r="A65">
        <v>8</v>
      </c>
      <c r="B65">
        <v>11</v>
      </c>
      <c r="C65" s="1" t="s">
        <v>63</v>
      </c>
      <c r="D65">
        <f>myjnia[[#This Row],[po ilu minutach od przyjazdu poprzedniego klienta przyjechał dany klient]]+D64</f>
        <v>493</v>
      </c>
    </row>
    <row r="66" spans="1:4" x14ac:dyDescent="0.35">
      <c r="A66">
        <v>5</v>
      </c>
      <c r="B66">
        <v>15</v>
      </c>
      <c r="C66" s="1" t="s">
        <v>64</v>
      </c>
      <c r="D66">
        <f>myjnia[[#This Row],[po ilu minutach od przyjazdu poprzedniego klienta przyjechał dany klient]]+D65</f>
        <v>498</v>
      </c>
    </row>
    <row r="67" spans="1:4" x14ac:dyDescent="0.35">
      <c r="A67">
        <v>2</v>
      </c>
      <c r="B67">
        <v>4</v>
      </c>
      <c r="C67" s="1" t="s">
        <v>65</v>
      </c>
      <c r="D67">
        <f>myjnia[[#This Row],[po ilu minutach od przyjazdu poprzedniego klienta przyjechał dany klient]]+D66</f>
        <v>500</v>
      </c>
    </row>
    <row r="68" spans="1:4" x14ac:dyDescent="0.35">
      <c r="A68">
        <v>14</v>
      </c>
      <c r="B68">
        <v>9</v>
      </c>
      <c r="C68" s="1" t="s">
        <v>66</v>
      </c>
      <c r="D68">
        <f>myjnia[[#This Row],[po ilu minutach od przyjazdu poprzedniego klienta przyjechał dany klient]]+D67</f>
        <v>514</v>
      </c>
    </row>
    <row r="69" spans="1:4" x14ac:dyDescent="0.35">
      <c r="A69">
        <v>7</v>
      </c>
      <c r="B69">
        <v>7</v>
      </c>
      <c r="C69" s="1" t="s">
        <v>67</v>
      </c>
      <c r="D69">
        <f>myjnia[[#This Row],[po ilu minutach od przyjazdu poprzedniego klienta przyjechał dany klient]]+D68</f>
        <v>521</v>
      </c>
    </row>
    <row r="70" spans="1:4" x14ac:dyDescent="0.35">
      <c r="A70">
        <v>14</v>
      </c>
      <c r="B70">
        <v>6</v>
      </c>
      <c r="C70" s="1" t="s">
        <v>68</v>
      </c>
      <c r="D70">
        <f>myjnia[[#This Row],[po ilu minutach od przyjazdu poprzedniego klienta przyjechał dany klient]]+D69</f>
        <v>535</v>
      </c>
    </row>
    <row r="71" spans="1:4" x14ac:dyDescent="0.35">
      <c r="A71">
        <v>11</v>
      </c>
      <c r="B71">
        <v>12</v>
      </c>
      <c r="C71" s="1" t="s">
        <v>69</v>
      </c>
      <c r="D71">
        <f>myjnia[[#This Row],[po ilu minutach od przyjazdu poprzedniego klienta przyjechał dany klient]]+D70</f>
        <v>546</v>
      </c>
    </row>
    <row r="72" spans="1:4" x14ac:dyDescent="0.35">
      <c r="A72">
        <v>2</v>
      </c>
      <c r="B72">
        <v>4</v>
      </c>
      <c r="C72" s="1" t="s">
        <v>70</v>
      </c>
      <c r="D72">
        <f>myjnia[[#This Row],[po ilu minutach od przyjazdu poprzedniego klienta przyjechał dany klient]]+D71</f>
        <v>548</v>
      </c>
    </row>
    <row r="73" spans="1:4" x14ac:dyDescent="0.35">
      <c r="A73">
        <v>11</v>
      </c>
      <c r="B73">
        <v>15</v>
      </c>
      <c r="C73" s="1" t="s">
        <v>71</v>
      </c>
      <c r="D73">
        <f>myjnia[[#This Row],[po ilu minutach od przyjazdu poprzedniego klienta przyjechał dany klient]]+D72</f>
        <v>559</v>
      </c>
    </row>
    <row r="74" spans="1:4" x14ac:dyDescent="0.35">
      <c r="A74">
        <v>4</v>
      </c>
      <c r="B74">
        <v>3</v>
      </c>
      <c r="C74" s="1" t="s">
        <v>72</v>
      </c>
      <c r="D74">
        <f>myjnia[[#This Row],[po ilu minutach od przyjazdu poprzedniego klienta przyjechał dany klient]]+D73</f>
        <v>563</v>
      </c>
    </row>
    <row r="75" spans="1:4" x14ac:dyDescent="0.35">
      <c r="A75">
        <v>3</v>
      </c>
      <c r="B75">
        <v>12</v>
      </c>
      <c r="C75" s="1" t="s">
        <v>73</v>
      </c>
      <c r="D75">
        <f>myjnia[[#This Row],[po ilu minutach od przyjazdu poprzedniego klienta przyjechał dany klient]]+D74</f>
        <v>566</v>
      </c>
    </row>
    <row r="76" spans="1:4" x14ac:dyDescent="0.35">
      <c r="A76">
        <v>2</v>
      </c>
      <c r="B76">
        <v>7</v>
      </c>
      <c r="C76" s="1" t="s">
        <v>74</v>
      </c>
      <c r="D76">
        <f>myjnia[[#This Row],[po ilu minutach od przyjazdu poprzedniego klienta przyjechał dany klient]]+D75</f>
        <v>568</v>
      </c>
    </row>
    <row r="77" spans="1:4" x14ac:dyDescent="0.35">
      <c r="A77">
        <v>13</v>
      </c>
      <c r="B77">
        <v>7</v>
      </c>
      <c r="C77" s="1" t="s">
        <v>75</v>
      </c>
      <c r="D77">
        <f>myjnia[[#This Row],[po ilu minutach od przyjazdu poprzedniego klienta przyjechał dany klient]]+D76</f>
        <v>581</v>
      </c>
    </row>
    <row r="78" spans="1:4" x14ac:dyDescent="0.35">
      <c r="A78">
        <v>3</v>
      </c>
      <c r="B78">
        <v>12</v>
      </c>
      <c r="C78" s="1" t="s">
        <v>76</v>
      </c>
      <c r="D78">
        <f>myjnia[[#This Row],[po ilu minutach od przyjazdu poprzedniego klienta przyjechał dany klient]]+D77</f>
        <v>584</v>
      </c>
    </row>
    <row r="79" spans="1:4" x14ac:dyDescent="0.35">
      <c r="A79">
        <v>9</v>
      </c>
      <c r="B79">
        <v>9</v>
      </c>
      <c r="C79" s="1" t="s">
        <v>77</v>
      </c>
      <c r="D79">
        <f>myjnia[[#This Row],[po ilu minutach od przyjazdu poprzedniego klienta przyjechał dany klient]]+D78</f>
        <v>593</v>
      </c>
    </row>
    <row r="80" spans="1:4" x14ac:dyDescent="0.35">
      <c r="A80">
        <v>13</v>
      </c>
      <c r="B80">
        <v>3</v>
      </c>
      <c r="C80" s="1" t="s">
        <v>78</v>
      </c>
      <c r="D80">
        <f>myjnia[[#This Row],[po ilu minutach od przyjazdu poprzedniego klienta przyjechał dany klient]]+D79</f>
        <v>606</v>
      </c>
    </row>
    <row r="81" spans="1:4" x14ac:dyDescent="0.35">
      <c r="A81">
        <v>7</v>
      </c>
      <c r="B81">
        <v>2</v>
      </c>
      <c r="C81" s="1" t="s">
        <v>79</v>
      </c>
      <c r="D81">
        <f>myjnia[[#This Row],[po ilu minutach od przyjazdu poprzedniego klienta przyjechał dany klient]]+D80</f>
        <v>613</v>
      </c>
    </row>
    <row r="82" spans="1:4" x14ac:dyDescent="0.35">
      <c r="A82">
        <v>13</v>
      </c>
      <c r="B82">
        <v>4</v>
      </c>
      <c r="C82" s="1" t="s">
        <v>80</v>
      </c>
      <c r="D82">
        <f>myjnia[[#This Row],[po ilu minutach od przyjazdu poprzedniego klienta przyjechał dany klient]]+D81</f>
        <v>626</v>
      </c>
    </row>
    <row r="83" spans="1:4" x14ac:dyDescent="0.35">
      <c r="A83">
        <v>4</v>
      </c>
      <c r="B83">
        <v>12</v>
      </c>
      <c r="C83" s="1" t="s">
        <v>81</v>
      </c>
      <c r="D83">
        <f>myjnia[[#This Row],[po ilu minutach od przyjazdu poprzedniego klienta przyjechał dany klient]]+D82</f>
        <v>630</v>
      </c>
    </row>
    <row r="84" spans="1:4" x14ac:dyDescent="0.35">
      <c r="A84">
        <v>7</v>
      </c>
      <c r="B84">
        <v>8</v>
      </c>
      <c r="C84" s="1" t="s">
        <v>82</v>
      </c>
      <c r="D84">
        <f>myjnia[[#This Row],[po ilu minutach od przyjazdu poprzedniego klienta przyjechał dany klient]]+D83</f>
        <v>637</v>
      </c>
    </row>
    <row r="85" spans="1:4" x14ac:dyDescent="0.35">
      <c r="A85">
        <v>3</v>
      </c>
      <c r="B85">
        <v>12</v>
      </c>
      <c r="C85" s="1" t="s">
        <v>83</v>
      </c>
      <c r="D85">
        <f>myjnia[[#This Row],[po ilu minutach od przyjazdu poprzedniego klienta przyjechał dany klient]]+D84</f>
        <v>640</v>
      </c>
    </row>
    <row r="86" spans="1:4" x14ac:dyDescent="0.35">
      <c r="A86">
        <v>4</v>
      </c>
      <c r="B86">
        <v>11</v>
      </c>
      <c r="C86" s="1" t="s">
        <v>84</v>
      </c>
      <c r="D86">
        <f>myjnia[[#This Row],[po ilu minutach od przyjazdu poprzedniego klienta przyjechał dany klient]]+D85</f>
        <v>644</v>
      </c>
    </row>
    <row r="87" spans="1:4" x14ac:dyDescent="0.35">
      <c r="A87">
        <v>7</v>
      </c>
      <c r="B87">
        <v>1</v>
      </c>
      <c r="C87" s="1" t="s">
        <v>85</v>
      </c>
      <c r="D87">
        <f>myjnia[[#This Row],[po ilu minutach od przyjazdu poprzedniego klienta przyjechał dany klient]]+D86</f>
        <v>651</v>
      </c>
    </row>
    <row r="88" spans="1:4" x14ac:dyDescent="0.35">
      <c r="A88">
        <v>3</v>
      </c>
      <c r="B88">
        <v>9</v>
      </c>
      <c r="C88" s="1" t="s">
        <v>86</v>
      </c>
      <c r="D88">
        <f>myjnia[[#This Row],[po ilu minutach od przyjazdu poprzedniego klienta przyjechał dany klient]]+D87</f>
        <v>654</v>
      </c>
    </row>
    <row r="89" spans="1:4" x14ac:dyDescent="0.35">
      <c r="A89">
        <v>1</v>
      </c>
      <c r="B89">
        <v>4</v>
      </c>
      <c r="C89" s="1" t="s">
        <v>87</v>
      </c>
      <c r="D89">
        <f>myjnia[[#This Row],[po ilu minutach od przyjazdu poprzedniego klienta przyjechał dany klient]]+D88</f>
        <v>655</v>
      </c>
    </row>
    <row r="90" spans="1:4" x14ac:dyDescent="0.35">
      <c r="A90">
        <v>14</v>
      </c>
      <c r="B90">
        <v>3</v>
      </c>
      <c r="C90" s="1" t="s">
        <v>88</v>
      </c>
      <c r="D90">
        <f>myjnia[[#This Row],[po ilu minutach od przyjazdu poprzedniego klienta przyjechał dany klient]]+D89</f>
        <v>669</v>
      </c>
    </row>
    <row r="91" spans="1:4" x14ac:dyDescent="0.35">
      <c r="A91">
        <v>5</v>
      </c>
      <c r="B91">
        <v>12</v>
      </c>
      <c r="C91" s="1" t="s">
        <v>89</v>
      </c>
      <c r="D91">
        <f>myjnia[[#This Row],[po ilu minutach od przyjazdu poprzedniego klienta przyjechał dany klient]]+D90</f>
        <v>674</v>
      </c>
    </row>
    <row r="92" spans="1:4" x14ac:dyDescent="0.35">
      <c r="A92">
        <v>4</v>
      </c>
      <c r="B92">
        <v>9</v>
      </c>
      <c r="C92" s="1" t="s">
        <v>90</v>
      </c>
      <c r="D92">
        <f>myjnia[[#This Row],[po ilu minutach od przyjazdu poprzedniego klienta przyjechał dany klient]]+D91</f>
        <v>678</v>
      </c>
    </row>
    <row r="93" spans="1:4" x14ac:dyDescent="0.35">
      <c r="A93">
        <v>5</v>
      </c>
      <c r="B93">
        <v>4</v>
      </c>
      <c r="C93" s="1" t="s">
        <v>91</v>
      </c>
      <c r="D93">
        <f>myjnia[[#This Row],[po ilu minutach od przyjazdu poprzedniego klienta przyjechał dany klient]]+D92</f>
        <v>683</v>
      </c>
    </row>
    <row r="94" spans="1:4" x14ac:dyDescent="0.35">
      <c r="A94">
        <v>6</v>
      </c>
      <c r="B94">
        <v>8</v>
      </c>
      <c r="C94" s="1" t="s">
        <v>92</v>
      </c>
      <c r="D94">
        <f>myjnia[[#This Row],[po ilu minutach od przyjazdu poprzedniego klienta przyjechał dany klient]]+D93</f>
        <v>689</v>
      </c>
    </row>
    <row r="95" spans="1:4" x14ac:dyDescent="0.35">
      <c r="A95">
        <v>8</v>
      </c>
      <c r="B95">
        <v>14</v>
      </c>
      <c r="C95" s="1" t="s">
        <v>93</v>
      </c>
      <c r="D95">
        <f>myjnia[[#This Row],[po ilu minutach od przyjazdu poprzedniego klienta przyjechał dany klient]]+D94</f>
        <v>697</v>
      </c>
    </row>
    <row r="96" spans="1:4" x14ac:dyDescent="0.35">
      <c r="A96">
        <v>15</v>
      </c>
      <c r="B96">
        <v>11</v>
      </c>
      <c r="C96" s="1" t="s">
        <v>94</v>
      </c>
      <c r="D96">
        <f>myjnia[[#This Row],[po ilu minutach od przyjazdu poprzedniego klienta przyjechał dany klient]]+D95</f>
        <v>712</v>
      </c>
    </row>
    <row r="97" spans="1:4" x14ac:dyDescent="0.35">
      <c r="A97">
        <v>1</v>
      </c>
      <c r="B97">
        <v>1</v>
      </c>
      <c r="C97" s="1" t="s">
        <v>95</v>
      </c>
      <c r="D97">
        <f>myjnia[[#This Row],[po ilu minutach od przyjazdu poprzedniego klienta przyjechał dany klient]]+D96</f>
        <v>713</v>
      </c>
    </row>
    <row r="98" spans="1:4" x14ac:dyDescent="0.35">
      <c r="A98">
        <v>14</v>
      </c>
      <c r="B98">
        <v>15</v>
      </c>
      <c r="C98" s="1" t="s">
        <v>96</v>
      </c>
      <c r="D98">
        <f>myjnia[[#This Row],[po ilu minutach od przyjazdu poprzedniego klienta przyjechał dany klient]]+D97</f>
        <v>727</v>
      </c>
    </row>
    <row r="99" spans="1:4" x14ac:dyDescent="0.35">
      <c r="A99">
        <v>6</v>
      </c>
      <c r="B99">
        <v>7</v>
      </c>
      <c r="C99" s="1" t="s">
        <v>97</v>
      </c>
      <c r="D99">
        <f>myjnia[[#This Row],[po ilu minutach od przyjazdu poprzedniego klienta przyjechał dany klient]]+D98</f>
        <v>733</v>
      </c>
    </row>
    <row r="100" spans="1:4" x14ac:dyDescent="0.35">
      <c r="A100">
        <v>7</v>
      </c>
      <c r="B100">
        <v>11</v>
      </c>
      <c r="C100" s="1" t="s">
        <v>98</v>
      </c>
      <c r="D100">
        <f>myjnia[[#This Row],[po ilu minutach od przyjazdu poprzedniego klienta przyjechał dany klient]]+D99</f>
        <v>740</v>
      </c>
    </row>
    <row r="101" spans="1:4" x14ac:dyDescent="0.35">
      <c r="A101">
        <v>10</v>
      </c>
      <c r="B101">
        <v>11</v>
      </c>
      <c r="C101" s="1" t="s">
        <v>99</v>
      </c>
      <c r="D101">
        <f>myjnia[[#This Row],[po ilu minutach od przyjazdu poprzedniego klienta przyjechał dany klient]]+D100</f>
        <v>750</v>
      </c>
    </row>
    <row r="102" spans="1:4" x14ac:dyDescent="0.35">
      <c r="A102">
        <v>5</v>
      </c>
      <c r="B102">
        <v>6</v>
      </c>
      <c r="C102" s="1" t="s">
        <v>100</v>
      </c>
      <c r="D102">
        <f>myjnia[[#This Row],[po ilu minutach od przyjazdu poprzedniego klienta przyjechał dany klient]]+D101</f>
        <v>755</v>
      </c>
    </row>
    <row r="103" spans="1:4" x14ac:dyDescent="0.35">
      <c r="A103">
        <v>13</v>
      </c>
      <c r="B103">
        <v>7</v>
      </c>
      <c r="C103" s="1" t="s">
        <v>101</v>
      </c>
      <c r="D103">
        <f>myjnia[[#This Row],[po ilu minutach od przyjazdu poprzedniego klienta przyjechał dany klient]]+D102</f>
        <v>768</v>
      </c>
    </row>
    <row r="104" spans="1:4" x14ac:dyDescent="0.35">
      <c r="A104">
        <v>2</v>
      </c>
      <c r="B104">
        <v>9</v>
      </c>
      <c r="C104" s="1" t="s">
        <v>102</v>
      </c>
      <c r="D104">
        <f>myjnia[[#This Row],[po ilu minutach od przyjazdu poprzedniego klienta przyjechał dany klient]]+D103</f>
        <v>770</v>
      </c>
    </row>
    <row r="105" spans="1:4" x14ac:dyDescent="0.35">
      <c r="A105">
        <v>9</v>
      </c>
      <c r="B105">
        <v>11</v>
      </c>
      <c r="C105" s="1" t="s">
        <v>103</v>
      </c>
      <c r="D105">
        <f>myjnia[[#This Row],[po ilu minutach od przyjazdu poprzedniego klienta przyjechał dany klient]]+D104</f>
        <v>779</v>
      </c>
    </row>
    <row r="106" spans="1:4" x14ac:dyDescent="0.35">
      <c r="A106">
        <v>8</v>
      </c>
      <c r="B106">
        <v>3</v>
      </c>
      <c r="C106" s="1" t="s">
        <v>104</v>
      </c>
      <c r="D106">
        <f>myjnia[[#This Row],[po ilu minutach od przyjazdu poprzedniego klienta przyjechał dany klient]]+D105</f>
        <v>787</v>
      </c>
    </row>
    <row r="107" spans="1:4" x14ac:dyDescent="0.35">
      <c r="A107">
        <v>1</v>
      </c>
      <c r="B107">
        <v>6</v>
      </c>
      <c r="C107" s="1" t="s">
        <v>105</v>
      </c>
      <c r="D107">
        <f>myjnia[[#This Row],[po ilu minutach od przyjazdu poprzedniego klienta przyjechał dany klient]]+D106</f>
        <v>788</v>
      </c>
    </row>
    <row r="108" spans="1:4" x14ac:dyDescent="0.35">
      <c r="A108">
        <v>10</v>
      </c>
      <c r="B108">
        <v>9</v>
      </c>
      <c r="C108" s="1" t="s">
        <v>106</v>
      </c>
      <c r="D108">
        <f>myjnia[[#This Row],[po ilu minutach od przyjazdu poprzedniego klienta przyjechał dany klient]]+D107</f>
        <v>798</v>
      </c>
    </row>
    <row r="109" spans="1:4" x14ac:dyDescent="0.35">
      <c r="A109">
        <v>2</v>
      </c>
      <c r="B109">
        <v>11</v>
      </c>
      <c r="C109" s="1" t="s">
        <v>107</v>
      </c>
      <c r="D109">
        <f>myjnia[[#This Row],[po ilu minutach od przyjazdu poprzedniego klienta przyjechał dany klient]]+D108</f>
        <v>800</v>
      </c>
    </row>
    <row r="110" spans="1:4" x14ac:dyDescent="0.35">
      <c r="A110">
        <v>6</v>
      </c>
      <c r="B110">
        <v>12</v>
      </c>
      <c r="C110" s="1" t="s">
        <v>108</v>
      </c>
      <c r="D110">
        <f>myjnia[[#This Row],[po ilu minutach od przyjazdu poprzedniego klienta przyjechał dany klient]]+D109</f>
        <v>806</v>
      </c>
    </row>
    <row r="111" spans="1:4" x14ac:dyDescent="0.35">
      <c r="A111">
        <v>2</v>
      </c>
      <c r="B111">
        <v>14</v>
      </c>
      <c r="C111" s="1" t="s">
        <v>109</v>
      </c>
      <c r="D111">
        <f>myjnia[[#This Row],[po ilu minutach od przyjazdu poprzedniego klienta przyjechał dany klient]]+D110</f>
        <v>808</v>
      </c>
    </row>
    <row r="112" spans="1:4" x14ac:dyDescent="0.35">
      <c r="A112">
        <v>4</v>
      </c>
      <c r="B112">
        <v>2</v>
      </c>
      <c r="C112" s="1" t="s">
        <v>110</v>
      </c>
      <c r="D112">
        <f>myjnia[[#This Row],[po ilu minutach od przyjazdu poprzedniego klienta przyjechał dany klient]]+D111</f>
        <v>812</v>
      </c>
    </row>
    <row r="113" spans="1:4" x14ac:dyDescent="0.35">
      <c r="A113">
        <v>9</v>
      </c>
      <c r="B113">
        <v>8</v>
      </c>
      <c r="C113" s="1" t="s">
        <v>111</v>
      </c>
      <c r="D113">
        <f>myjnia[[#This Row],[po ilu minutach od przyjazdu poprzedniego klienta przyjechał dany klient]]+D112</f>
        <v>821</v>
      </c>
    </row>
    <row r="114" spans="1:4" x14ac:dyDescent="0.35">
      <c r="A114">
        <v>2</v>
      </c>
      <c r="B114">
        <v>4</v>
      </c>
      <c r="C114" s="1" t="s">
        <v>112</v>
      </c>
      <c r="D114">
        <f>myjnia[[#This Row],[po ilu minutach od przyjazdu poprzedniego klienta przyjechał dany klient]]+D113</f>
        <v>823</v>
      </c>
    </row>
    <row r="115" spans="1:4" x14ac:dyDescent="0.35">
      <c r="A115">
        <v>11</v>
      </c>
      <c r="B115">
        <v>11</v>
      </c>
      <c r="C115" s="1" t="s">
        <v>113</v>
      </c>
      <c r="D115">
        <f>myjnia[[#This Row],[po ilu minutach od przyjazdu poprzedniego klienta przyjechał dany klient]]+D114</f>
        <v>834</v>
      </c>
    </row>
    <row r="116" spans="1:4" x14ac:dyDescent="0.35">
      <c r="A116">
        <v>8</v>
      </c>
      <c r="B116">
        <v>1</v>
      </c>
      <c r="C116" s="1" t="s">
        <v>114</v>
      </c>
      <c r="D116">
        <f>myjnia[[#This Row],[po ilu minutach od przyjazdu poprzedniego klienta przyjechał dany klient]]+D115</f>
        <v>842</v>
      </c>
    </row>
    <row r="117" spans="1:4" x14ac:dyDescent="0.35">
      <c r="A117">
        <v>13</v>
      </c>
      <c r="B117">
        <v>9</v>
      </c>
      <c r="C117" s="1" t="s">
        <v>115</v>
      </c>
      <c r="D117">
        <f>myjnia[[#This Row],[po ilu minutach od przyjazdu poprzedniego klienta przyjechał dany klient]]+D116</f>
        <v>855</v>
      </c>
    </row>
    <row r="118" spans="1:4" x14ac:dyDescent="0.35">
      <c r="A118">
        <v>7</v>
      </c>
      <c r="B118">
        <v>13</v>
      </c>
      <c r="C118" s="1" t="s">
        <v>116</v>
      </c>
      <c r="D118">
        <f>myjnia[[#This Row],[po ilu minutach od przyjazdu poprzedniego klienta przyjechał dany klient]]+D117</f>
        <v>862</v>
      </c>
    </row>
    <row r="119" spans="1:4" x14ac:dyDescent="0.35">
      <c r="A119">
        <v>7</v>
      </c>
      <c r="B119">
        <v>11</v>
      </c>
      <c r="C119" s="1" t="s">
        <v>117</v>
      </c>
      <c r="D119">
        <f>myjnia[[#This Row],[po ilu minutach od przyjazdu poprzedniego klienta przyjechał dany klient]]+D118</f>
        <v>869</v>
      </c>
    </row>
    <row r="120" spans="1:4" x14ac:dyDescent="0.35">
      <c r="A120">
        <v>9</v>
      </c>
      <c r="B120">
        <v>11</v>
      </c>
      <c r="C120" s="1" t="s">
        <v>118</v>
      </c>
      <c r="D120">
        <f>myjnia[[#This Row],[po ilu minutach od przyjazdu poprzedniego klienta przyjechał dany klient]]+D119</f>
        <v>878</v>
      </c>
    </row>
    <row r="121" spans="1:4" x14ac:dyDescent="0.35">
      <c r="A121">
        <v>6</v>
      </c>
      <c r="B121">
        <v>1</v>
      </c>
      <c r="C121" s="1" t="s">
        <v>119</v>
      </c>
      <c r="D121">
        <f>myjnia[[#This Row],[po ilu minutach od przyjazdu poprzedniego klienta przyjechał dany klient]]+D120</f>
        <v>884</v>
      </c>
    </row>
    <row r="122" spans="1:4" x14ac:dyDescent="0.35">
      <c r="A122">
        <v>14</v>
      </c>
      <c r="B122">
        <v>6</v>
      </c>
      <c r="C122" s="1" t="s">
        <v>120</v>
      </c>
      <c r="D122">
        <f>myjnia[[#This Row],[po ilu minutach od przyjazdu poprzedniego klienta przyjechał dany klient]]+D121</f>
        <v>898</v>
      </c>
    </row>
    <row r="123" spans="1:4" x14ac:dyDescent="0.35">
      <c r="A123">
        <v>14</v>
      </c>
      <c r="B123">
        <v>10</v>
      </c>
      <c r="C123" s="1" t="s">
        <v>121</v>
      </c>
      <c r="D123">
        <f>myjnia[[#This Row],[po ilu minutach od przyjazdu poprzedniego klienta przyjechał dany klient]]+D122</f>
        <v>912</v>
      </c>
    </row>
    <row r="124" spans="1:4" x14ac:dyDescent="0.35">
      <c r="A124">
        <v>7</v>
      </c>
      <c r="B124">
        <v>7</v>
      </c>
      <c r="C124" s="1" t="s">
        <v>122</v>
      </c>
      <c r="D124">
        <f>myjnia[[#This Row],[po ilu minutach od przyjazdu poprzedniego klienta przyjechał dany klient]]+D123</f>
        <v>919</v>
      </c>
    </row>
    <row r="125" spans="1:4" x14ac:dyDescent="0.35">
      <c r="A125">
        <v>11</v>
      </c>
      <c r="B125">
        <v>1</v>
      </c>
      <c r="C125" s="1" t="s">
        <v>123</v>
      </c>
      <c r="D125">
        <f>myjnia[[#This Row],[po ilu minutach od przyjazdu poprzedniego klienta przyjechał dany klient]]+D124</f>
        <v>930</v>
      </c>
    </row>
    <row r="126" spans="1:4" x14ac:dyDescent="0.35">
      <c r="A126">
        <v>11</v>
      </c>
      <c r="B126">
        <v>3</v>
      </c>
      <c r="C126" s="1" t="s">
        <v>124</v>
      </c>
      <c r="D126">
        <f>myjnia[[#This Row],[po ilu minutach od przyjazdu poprzedniego klienta przyjechał dany klient]]+D125</f>
        <v>941</v>
      </c>
    </row>
    <row r="127" spans="1:4" x14ac:dyDescent="0.35">
      <c r="A127">
        <v>11</v>
      </c>
      <c r="B127">
        <v>2</v>
      </c>
      <c r="C127" s="1" t="s">
        <v>125</v>
      </c>
      <c r="D127">
        <f>myjnia[[#This Row],[po ilu minutach od przyjazdu poprzedniego klienta przyjechał dany klient]]+D126</f>
        <v>952</v>
      </c>
    </row>
    <row r="128" spans="1:4" x14ac:dyDescent="0.35">
      <c r="A128">
        <v>12</v>
      </c>
      <c r="B128">
        <v>2</v>
      </c>
      <c r="C128" s="1" t="s">
        <v>126</v>
      </c>
      <c r="D128">
        <f>myjnia[[#This Row],[po ilu minutach od przyjazdu poprzedniego klienta przyjechał dany klient]]+D127</f>
        <v>964</v>
      </c>
    </row>
    <row r="129" spans="1:4" x14ac:dyDescent="0.35">
      <c r="A129">
        <v>3</v>
      </c>
      <c r="B129">
        <v>14</v>
      </c>
      <c r="C129" s="1" t="s">
        <v>127</v>
      </c>
      <c r="D129">
        <f>myjnia[[#This Row],[po ilu minutach od przyjazdu poprzedniego klienta przyjechał dany klient]]+D128</f>
        <v>967</v>
      </c>
    </row>
    <row r="130" spans="1:4" x14ac:dyDescent="0.35">
      <c r="A130">
        <v>3</v>
      </c>
      <c r="B130">
        <v>6</v>
      </c>
      <c r="C130" s="1" t="s">
        <v>128</v>
      </c>
      <c r="D130">
        <f>myjnia[[#This Row],[po ilu minutach od przyjazdu poprzedniego klienta przyjechał dany klient]]+D129</f>
        <v>970</v>
      </c>
    </row>
    <row r="131" spans="1:4" x14ac:dyDescent="0.35">
      <c r="A131">
        <v>12</v>
      </c>
      <c r="B131">
        <v>2</v>
      </c>
      <c r="C131" s="1" t="s">
        <v>129</v>
      </c>
      <c r="D131">
        <f>myjnia[[#This Row],[po ilu minutach od przyjazdu poprzedniego klienta przyjechał dany klient]]+D130</f>
        <v>982</v>
      </c>
    </row>
    <row r="132" spans="1:4" x14ac:dyDescent="0.35">
      <c r="A132">
        <v>7</v>
      </c>
      <c r="B132">
        <v>8</v>
      </c>
      <c r="C132" s="1" t="s">
        <v>130</v>
      </c>
      <c r="D132">
        <f>myjnia[[#This Row],[po ilu minutach od przyjazdu poprzedniego klienta przyjechał dany klient]]+D131</f>
        <v>989</v>
      </c>
    </row>
    <row r="133" spans="1:4" x14ac:dyDescent="0.35">
      <c r="A133">
        <v>10</v>
      </c>
      <c r="B133">
        <v>12</v>
      </c>
      <c r="C133" s="1" t="s">
        <v>131</v>
      </c>
      <c r="D133">
        <f>myjnia[[#This Row],[po ilu minutach od przyjazdu poprzedniego klienta przyjechał dany klient]]+D132</f>
        <v>999</v>
      </c>
    </row>
    <row r="134" spans="1:4" x14ac:dyDescent="0.35">
      <c r="A134">
        <v>2</v>
      </c>
      <c r="B134">
        <v>14</v>
      </c>
      <c r="C134" s="1" t="s">
        <v>132</v>
      </c>
      <c r="D134">
        <f>myjnia[[#This Row],[po ilu minutach od przyjazdu poprzedniego klienta przyjechał dany klient]]+D133</f>
        <v>1001</v>
      </c>
    </row>
    <row r="135" spans="1:4" x14ac:dyDescent="0.35">
      <c r="A135">
        <v>14</v>
      </c>
      <c r="B135">
        <v>11</v>
      </c>
      <c r="C135" s="1" t="s">
        <v>133</v>
      </c>
      <c r="D135">
        <f>myjnia[[#This Row],[po ilu minutach od przyjazdu poprzedniego klienta przyjechał dany klient]]+D134</f>
        <v>1015</v>
      </c>
    </row>
    <row r="136" spans="1:4" x14ac:dyDescent="0.35">
      <c r="A136">
        <v>9</v>
      </c>
      <c r="B136">
        <v>10</v>
      </c>
      <c r="C136" s="1" t="s">
        <v>134</v>
      </c>
      <c r="D136">
        <f>myjnia[[#This Row],[po ilu minutach od przyjazdu poprzedniego klienta przyjechał dany klient]]+D135</f>
        <v>1024</v>
      </c>
    </row>
    <row r="137" spans="1:4" x14ac:dyDescent="0.35">
      <c r="A137">
        <v>2</v>
      </c>
      <c r="B137">
        <v>14</v>
      </c>
      <c r="C137" s="1" t="s">
        <v>135</v>
      </c>
      <c r="D137">
        <f>myjnia[[#This Row],[po ilu minutach od przyjazdu poprzedniego klienta przyjechał dany klient]]+D136</f>
        <v>1026</v>
      </c>
    </row>
    <row r="138" spans="1:4" x14ac:dyDescent="0.35">
      <c r="A138">
        <v>11</v>
      </c>
      <c r="B138">
        <v>3</v>
      </c>
      <c r="C138" s="1" t="s">
        <v>136</v>
      </c>
      <c r="D138">
        <f>myjnia[[#This Row],[po ilu minutach od przyjazdu poprzedniego klienta przyjechał dany klient]]+D137</f>
        <v>1037</v>
      </c>
    </row>
    <row r="139" spans="1:4" x14ac:dyDescent="0.35">
      <c r="A139">
        <v>2</v>
      </c>
      <c r="B139">
        <v>1</v>
      </c>
      <c r="C139" s="1" t="s">
        <v>137</v>
      </c>
      <c r="D139">
        <f>myjnia[[#This Row],[po ilu minutach od przyjazdu poprzedniego klienta przyjechał dany klient]]+D138</f>
        <v>1039</v>
      </c>
    </row>
    <row r="140" spans="1:4" x14ac:dyDescent="0.35">
      <c r="A140">
        <v>14</v>
      </c>
      <c r="B140">
        <v>3</v>
      </c>
      <c r="C140" s="1" t="s">
        <v>138</v>
      </c>
      <c r="D140">
        <f>myjnia[[#This Row],[po ilu minutach od przyjazdu poprzedniego klienta przyjechał dany klient]]+D139</f>
        <v>1053</v>
      </c>
    </row>
    <row r="141" spans="1:4" x14ac:dyDescent="0.35">
      <c r="A141">
        <v>6</v>
      </c>
      <c r="B141">
        <v>6</v>
      </c>
      <c r="C141" s="1" t="s">
        <v>139</v>
      </c>
      <c r="D141">
        <f>myjnia[[#This Row],[po ilu minutach od przyjazdu poprzedniego klienta przyjechał dany klient]]+D140</f>
        <v>1059</v>
      </c>
    </row>
    <row r="142" spans="1:4" x14ac:dyDescent="0.35">
      <c r="A142">
        <v>5</v>
      </c>
      <c r="B142">
        <v>14</v>
      </c>
      <c r="C142" s="1" t="s">
        <v>140</v>
      </c>
      <c r="D142">
        <f>myjnia[[#This Row],[po ilu minutach od przyjazdu poprzedniego klienta przyjechał dany klient]]+D141</f>
        <v>1064</v>
      </c>
    </row>
    <row r="143" spans="1:4" x14ac:dyDescent="0.35">
      <c r="A143">
        <v>2</v>
      </c>
      <c r="B143">
        <v>8</v>
      </c>
      <c r="C143" s="1" t="s">
        <v>141</v>
      </c>
      <c r="D143">
        <f>myjnia[[#This Row],[po ilu minutach od przyjazdu poprzedniego klienta przyjechał dany klient]]+D142</f>
        <v>1066</v>
      </c>
    </row>
    <row r="144" spans="1:4" x14ac:dyDescent="0.35">
      <c r="A144">
        <v>10</v>
      </c>
      <c r="B144">
        <v>15</v>
      </c>
      <c r="C144" s="1" t="s">
        <v>142</v>
      </c>
      <c r="D144">
        <f>myjnia[[#This Row],[po ilu minutach od przyjazdu poprzedniego klienta przyjechał dany klient]]+D143</f>
        <v>1076</v>
      </c>
    </row>
    <row r="145" spans="1:4" x14ac:dyDescent="0.35">
      <c r="A145">
        <v>3</v>
      </c>
      <c r="B145">
        <v>15</v>
      </c>
      <c r="C145" s="1" t="s">
        <v>143</v>
      </c>
      <c r="D145">
        <f>myjnia[[#This Row],[po ilu minutach od przyjazdu poprzedniego klienta przyjechał dany klient]]+D144</f>
        <v>1079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E6484-D15F-43B2-94FE-058BD4A7314B}">
  <dimension ref="A1:G108"/>
  <sheetViews>
    <sheetView workbookViewId="0">
      <selection activeCell="F2" sqref="F2:G3"/>
    </sheetView>
  </sheetViews>
  <sheetFormatPr defaultRowHeight="14.5" x14ac:dyDescent="0.35"/>
  <cols>
    <col min="2" max="2" width="26.90625" customWidth="1"/>
    <col min="6" max="6" width="37.7265625" customWidth="1"/>
    <col min="7" max="7" width="38.36328125" customWidth="1"/>
  </cols>
  <sheetData>
    <row r="1" spans="1:7" x14ac:dyDescent="0.35">
      <c r="A1" s="4" t="s">
        <v>152</v>
      </c>
      <c r="B1" s="4" t="s">
        <v>150</v>
      </c>
      <c r="C1">
        <v>1</v>
      </c>
      <c r="D1">
        <v>2</v>
      </c>
    </row>
    <row r="2" spans="1:7" x14ac:dyDescent="0.35">
      <c r="A2" s="3" t="s">
        <v>153</v>
      </c>
      <c r="B2" s="1">
        <v>1</v>
      </c>
      <c r="C2">
        <f>IF(B2=1, 1, 0)</f>
        <v>1</v>
      </c>
      <c r="D2">
        <f>IF(B2=2, 1, 0)</f>
        <v>0</v>
      </c>
      <c r="F2" s="5" t="s">
        <v>260</v>
      </c>
      <c r="G2" s="5" t="s">
        <v>261</v>
      </c>
    </row>
    <row r="3" spans="1:7" x14ac:dyDescent="0.35">
      <c r="A3" s="3" t="s">
        <v>154</v>
      </c>
      <c r="B3" s="1">
        <v>1</v>
      </c>
      <c r="C3">
        <f t="shared" ref="C3:C66" si="0">IF(B3=1, 1, 0)</f>
        <v>1</v>
      </c>
      <c r="D3">
        <f t="shared" ref="D3:D66" si="1">IF(B3=2, 1, 0)</f>
        <v>0</v>
      </c>
      <c r="F3" s="5">
        <f>SUM(C2:C108)</f>
        <v>78</v>
      </c>
      <c r="G3" s="5">
        <f>SUM(D2:D108)</f>
        <v>21</v>
      </c>
    </row>
    <row r="4" spans="1:7" x14ac:dyDescent="0.35">
      <c r="A4" s="3" t="s">
        <v>155</v>
      </c>
      <c r="B4" s="1">
        <v>2</v>
      </c>
      <c r="C4">
        <f t="shared" si="0"/>
        <v>0</v>
      </c>
      <c r="D4">
        <f t="shared" si="1"/>
        <v>1</v>
      </c>
    </row>
    <row r="5" spans="1:7" x14ac:dyDescent="0.35">
      <c r="A5" s="3" t="s">
        <v>156</v>
      </c>
      <c r="B5" s="1">
        <v>1</v>
      </c>
      <c r="C5">
        <f t="shared" si="0"/>
        <v>1</v>
      </c>
      <c r="D5">
        <f t="shared" si="1"/>
        <v>0</v>
      </c>
    </row>
    <row r="6" spans="1:7" x14ac:dyDescent="0.35">
      <c r="A6" s="3" t="s">
        <v>157</v>
      </c>
      <c r="B6" s="1">
        <v>2</v>
      </c>
      <c r="C6">
        <f t="shared" si="0"/>
        <v>0</v>
      </c>
      <c r="D6">
        <f t="shared" si="1"/>
        <v>1</v>
      </c>
    </row>
    <row r="7" spans="1:7" x14ac:dyDescent="0.35">
      <c r="A7" s="3" t="s">
        <v>158</v>
      </c>
      <c r="B7" s="1">
        <v>2</v>
      </c>
      <c r="C7">
        <f t="shared" si="0"/>
        <v>0</v>
      </c>
      <c r="D7">
        <f t="shared" si="1"/>
        <v>1</v>
      </c>
    </row>
    <row r="8" spans="1:7" x14ac:dyDescent="0.35">
      <c r="A8" s="3" t="s">
        <v>159</v>
      </c>
      <c r="B8" s="1">
        <v>1</v>
      </c>
      <c r="C8">
        <f t="shared" si="0"/>
        <v>1</v>
      </c>
      <c r="D8">
        <f t="shared" si="1"/>
        <v>0</v>
      </c>
    </row>
    <row r="9" spans="1:7" x14ac:dyDescent="0.35">
      <c r="A9" s="3" t="s">
        <v>160</v>
      </c>
      <c r="B9" s="1">
        <v>1</v>
      </c>
      <c r="C9">
        <f t="shared" si="0"/>
        <v>1</v>
      </c>
      <c r="D9">
        <f t="shared" si="1"/>
        <v>0</v>
      </c>
    </row>
    <row r="10" spans="1:7" x14ac:dyDescent="0.35">
      <c r="A10" s="3" t="s">
        <v>161</v>
      </c>
      <c r="B10" s="1">
        <v>1</v>
      </c>
      <c r="C10">
        <f t="shared" si="0"/>
        <v>1</v>
      </c>
      <c r="D10">
        <f t="shared" si="1"/>
        <v>0</v>
      </c>
    </row>
    <row r="11" spans="1:7" x14ac:dyDescent="0.35">
      <c r="A11" s="3" t="s">
        <v>162</v>
      </c>
      <c r="B11" s="1">
        <v>2</v>
      </c>
      <c r="C11">
        <f t="shared" si="0"/>
        <v>0</v>
      </c>
      <c r="D11">
        <f t="shared" si="1"/>
        <v>1</v>
      </c>
    </row>
    <row r="12" spans="1:7" x14ac:dyDescent="0.35">
      <c r="A12" s="3" t="s">
        <v>163</v>
      </c>
      <c r="B12" s="1">
        <v>1</v>
      </c>
      <c r="C12">
        <f t="shared" si="0"/>
        <v>1</v>
      </c>
      <c r="D12">
        <f t="shared" si="1"/>
        <v>0</v>
      </c>
    </row>
    <row r="13" spans="1:7" x14ac:dyDescent="0.35">
      <c r="A13" s="3" t="s">
        <v>164</v>
      </c>
      <c r="B13" s="1">
        <v>2</v>
      </c>
      <c r="C13">
        <f t="shared" si="0"/>
        <v>0</v>
      </c>
      <c r="D13">
        <f t="shared" si="1"/>
        <v>1</v>
      </c>
    </row>
    <row r="14" spans="1:7" x14ac:dyDescent="0.35">
      <c r="A14" s="3" t="s">
        <v>165</v>
      </c>
      <c r="B14" s="1">
        <v>1</v>
      </c>
      <c r="C14">
        <f t="shared" si="0"/>
        <v>1</v>
      </c>
      <c r="D14">
        <f t="shared" si="1"/>
        <v>0</v>
      </c>
    </row>
    <row r="15" spans="1:7" x14ac:dyDescent="0.35">
      <c r="A15" s="3" t="s">
        <v>166</v>
      </c>
      <c r="B15" s="1">
        <v>1</v>
      </c>
      <c r="C15">
        <f t="shared" si="0"/>
        <v>1</v>
      </c>
      <c r="D15">
        <f t="shared" si="1"/>
        <v>0</v>
      </c>
    </row>
    <row r="16" spans="1:7" x14ac:dyDescent="0.35">
      <c r="A16" s="3" t="s">
        <v>167</v>
      </c>
      <c r="B16" s="1">
        <v>1</v>
      </c>
      <c r="C16">
        <f t="shared" si="0"/>
        <v>1</v>
      </c>
      <c r="D16">
        <f t="shared" si="1"/>
        <v>0</v>
      </c>
    </row>
    <row r="17" spans="1:4" x14ac:dyDescent="0.35">
      <c r="A17" s="3" t="s">
        <v>168</v>
      </c>
      <c r="B17" s="1">
        <v>2</v>
      </c>
      <c r="C17">
        <f t="shared" si="0"/>
        <v>0</v>
      </c>
      <c r="D17">
        <f t="shared" si="1"/>
        <v>1</v>
      </c>
    </row>
    <row r="18" spans="1:4" x14ac:dyDescent="0.35">
      <c r="A18" s="3" t="s">
        <v>169</v>
      </c>
      <c r="B18" s="1">
        <v>1</v>
      </c>
      <c r="C18">
        <f t="shared" si="0"/>
        <v>1</v>
      </c>
      <c r="D18">
        <f t="shared" si="1"/>
        <v>0</v>
      </c>
    </row>
    <row r="19" spans="1:4" x14ac:dyDescent="0.35">
      <c r="A19" s="3" t="s">
        <v>170</v>
      </c>
      <c r="B19" s="1">
        <v>1</v>
      </c>
      <c r="C19">
        <f t="shared" si="0"/>
        <v>1</v>
      </c>
      <c r="D19">
        <f t="shared" si="1"/>
        <v>0</v>
      </c>
    </row>
    <row r="20" spans="1:4" x14ac:dyDescent="0.35">
      <c r="A20" s="3" t="s">
        <v>171</v>
      </c>
      <c r="B20" s="1">
        <v>2</v>
      </c>
      <c r="C20">
        <f t="shared" si="0"/>
        <v>0</v>
      </c>
      <c r="D20">
        <f t="shared" si="1"/>
        <v>1</v>
      </c>
    </row>
    <row r="21" spans="1:4" x14ac:dyDescent="0.35">
      <c r="A21" s="3" t="s">
        <v>172</v>
      </c>
      <c r="B21" s="1">
        <v>1</v>
      </c>
      <c r="C21">
        <f t="shared" si="0"/>
        <v>1</v>
      </c>
      <c r="D21">
        <f t="shared" si="1"/>
        <v>0</v>
      </c>
    </row>
    <row r="22" spans="1:4" x14ac:dyDescent="0.35">
      <c r="A22" s="3" t="s">
        <v>173</v>
      </c>
      <c r="B22" s="1">
        <v>1</v>
      </c>
      <c r="C22">
        <f t="shared" si="0"/>
        <v>1</v>
      </c>
      <c r="D22">
        <f t="shared" si="1"/>
        <v>0</v>
      </c>
    </row>
    <row r="23" spans="1:4" x14ac:dyDescent="0.35">
      <c r="A23" s="3" t="s">
        <v>174</v>
      </c>
      <c r="B23" s="1">
        <v>1</v>
      </c>
      <c r="C23">
        <f t="shared" si="0"/>
        <v>1</v>
      </c>
      <c r="D23">
        <f t="shared" si="1"/>
        <v>0</v>
      </c>
    </row>
    <row r="24" spans="1:4" x14ac:dyDescent="0.35">
      <c r="A24" s="3" t="s">
        <v>175</v>
      </c>
      <c r="B24" s="1">
        <v>1</v>
      </c>
      <c r="C24">
        <f t="shared" si="0"/>
        <v>1</v>
      </c>
      <c r="D24">
        <f t="shared" si="1"/>
        <v>0</v>
      </c>
    </row>
    <row r="25" spans="1:4" x14ac:dyDescent="0.35">
      <c r="A25" s="3" t="s">
        <v>176</v>
      </c>
      <c r="B25" s="1">
        <v>1</v>
      </c>
      <c r="C25">
        <f t="shared" si="0"/>
        <v>1</v>
      </c>
      <c r="D25">
        <f t="shared" si="1"/>
        <v>0</v>
      </c>
    </row>
    <row r="26" spans="1:4" x14ac:dyDescent="0.35">
      <c r="A26" s="3" t="s">
        <v>177</v>
      </c>
      <c r="B26" s="1">
        <v>1</v>
      </c>
      <c r="C26">
        <f t="shared" si="0"/>
        <v>1</v>
      </c>
      <c r="D26">
        <f t="shared" si="1"/>
        <v>0</v>
      </c>
    </row>
    <row r="27" spans="1:4" x14ac:dyDescent="0.35">
      <c r="A27" s="3" t="s">
        <v>178</v>
      </c>
      <c r="B27" s="1">
        <v>2</v>
      </c>
      <c r="C27">
        <f t="shared" si="0"/>
        <v>0</v>
      </c>
      <c r="D27">
        <f t="shared" si="1"/>
        <v>1</v>
      </c>
    </row>
    <row r="28" spans="1:4" x14ac:dyDescent="0.35">
      <c r="A28" s="3" t="s">
        <v>179</v>
      </c>
      <c r="B28" s="1">
        <v>1</v>
      </c>
      <c r="C28">
        <f t="shared" si="0"/>
        <v>1</v>
      </c>
      <c r="D28">
        <f t="shared" si="1"/>
        <v>0</v>
      </c>
    </row>
    <row r="29" spans="1:4" x14ac:dyDescent="0.35">
      <c r="A29" s="3" t="s">
        <v>180</v>
      </c>
      <c r="B29" s="1">
        <v>3</v>
      </c>
      <c r="C29">
        <f t="shared" si="0"/>
        <v>0</v>
      </c>
      <c r="D29">
        <f t="shared" si="1"/>
        <v>0</v>
      </c>
    </row>
    <row r="30" spans="1:4" x14ac:dyDescent="0.35">
      <c r="A30" s="3" t="s">
        <v>181</v>
      </c>
      <c r="B30" s="1">
        <v>1</v>
      </c>
      <c r="C30">
        <f t="shared" si="0"/>
        <v>1</v>
      </c>
      <c r="D30">
        <f t="shared" si="1"/>
        <v>0</v>
      </c>
    </row>
    <row r="31" spans="1:4" x14ac:dyDescent="0.35">
      <c r="A31" s="3" t="s">
        <v>182</v>
      </c>
      <c r="B31" s="1">
        <v>1</v>
      </c>
      <c r="C31">
        <f t="shared" si="0"/>
        <v>1</v>
      </c>
      <c r="D31">
        <f t="shared" si="1"/>
        <v>0</v>
      </c>
    </row>
    <row r="32" spans="1:4" x14ac:dyDescent="0.35">
      <c r="A32" s="3" t="s">
        <v>183</v>
      </c>
      <c r="B32" s="1">
        <v>1</v>
      </c>
      <c r="C32">
        <f t="shared" si="0"/>
        <v>1</v>
      </c>
      <c r="D32">
        <f t="shared" si="1"/>
        <v>0</v>
      </c>
    </row>
    <row r="33" spans="1:4" x14ac:dyDescent="0.35">
      <c r="A33" s="3" t="s">
        <v>184</v>
      </c>
      <c r="B33" s="1">
        <v>1</v>
      </c>
      <c r="C33">
        <f t="shared" si="0"/>
        <v>1</v>
      </c>
      <c r="D33">
        <f t="shared" si="1"/>
        <v>0</v>
      </c>
    </row>
    <row r="34" spans="1:4" x14ac:dyDescent="0.35">
      <c r="A34" s="3" t="s">
        <v>185</v>
      </c>
      <c r="B34" s="1">
        <v>1</v>
      </c>
      <c r="C34">
        <f t="shared" si="0"/>
        <v>1</v>
      </c>
      <c r="D34">
        <f t="shared" si="1"/>
        <v>0</v>
      </c>
    </row>
    <row r="35" spans="1:4" x14ac:dyDescent="0.35">
      <c r="A35" s="3" t="s">
        <v>186</v>
      </c>
      <c r="B35" s="1">
        <v>1</v>
      </c>
      <c r="C35">
        <f t="shared" si="0"/>
        <v>1</v>
      </c>
      <c r="D35">
        <f t="shared" si="1"/>
        <v>0</v>
      </c>
    </row>
    <row r="36" spans="1:4" x14ac:dyDescent="0.35">
      <c r="A36" s="3" t="s">
        <v>187</v>
      </c>
      <c r="B36" s="1">
        <v>2</v>
      </c>
      <c r="C36">
        <f t="shared" si="0"/>
        <v>0</v>
      </c>
      <c r="D36">
        <f t="shared" si="1"/>
        <v>1</v>
      </c>
    </row>
    <row r="37" spans="1:4" x14ac:dyDescent="0.35">
      <c r="A37" s="3" t="s">
        <v>188</v>
      </c>
      <c r="B37" s="1">
        <v>1</v>
      </c>
      <c r="C37">
        <f t="shared" si="0"/>
        <v>1</v>
      </c>
      <c r="D37">
        <f t="shared" si="1"/>
        <v>0</v>
      </c>
    </row>
    <row r="38" spans="1:4" x14ac:dyDescent="0.35">
      <c r="A38" s="3" t="s">
        <v>189</v>
      </c>
      <c r="B38" s="1">
        <v>3</v>
      </c>
      <c r="C38">
        <f t="shared" si="0"/>
        <v>0</v>
      </c>
      <c r="D38">
        <f t="shared" si="1"/>
        <v>0</v>
      </c>
    </row>
    <row r="39" spans="1:4" x14ac:dyDescent="0.35">
      <c r="A39" s="3" t="s">
        <v>190</v>
      </c>
      <c r="B39" s="1">
        <v>3</v>
      </c>
      <c r="C39">
        <f t="shared" si="0"/>
        <v>0</v>
      </c>
      <c r="D39">
        <f t="shared" si="1"/>
        <v>0</v>
      </c>
    </row>
    <row r="40" spans="1:4" x14ac:dyDescent="0.35">
      <c r="A40" s="3" t="s">
        <v>191</v>
      </c>
      <c r="B40" s="1">
        <v>1</v>
      </c>
      <c r="C40">
        <f t="shared" si="0"/>
        <v>1</v>
      </c>
      <c r="D40">
        <f t="shared" si="1"/>
        <v>0</v>
      </c>
    </row>
    <row r="41" spans="1:4" x14ac:dyDescent="0.35">
      <c r="A41" s="3" t="s">
        <v>192</v>
      </c>
      <c r="B41" s="1">
        <v>1</v>
      </c>
      <c r="C41">
        <f t="shared" si="0"/>
        <v>1</v>
      </c>
      <c r="D41">
        <f t="shared" si="1"/>
        <v>0</v>
      </c>
    </row>
    <row r="42" spans="1:4" x14ac:dyDescent="0.35">
      <c r="A42" s="3" t="s">
        <v>193</v>
      </c>
      <c r="B42" s="1">
        <v>1</v>
      </c>
      <c r="C42">
        <f t="shared" si="0"/>
        <v>1</v>
      </c>
      <c r="D42">
        <f t="shared" si="1"/>
        <v>0</v>
      </c>
    </row>
    <row r="43" spans="1:4" x14ac:dyDescent="0.35">
      <c r="A43" s="3" t="s">
        <v>194</v>
      </c>
      <c r="B43" s="1">
        <v>1</v>
      </c>
      <c r="C43">
        <f t="shared" si="0"/>
        <v>1</v>
      </c>
      <c r="D43">
        <f t="shared" si="1"/>
        <v>0</v>
      </c>
    </row>
    <row r="44" spans="1:4" x14ac:dyDescent="0.35">
      <c r="A44" s="3" t="s">
        <v>195</v>
      </c>
      <c r="B44" s="1">
        <v>1</v>
      </c>
      <c r="C44">
        <f t="shared" si="0"/>
        <v>1</v>
      </c>
      <c r="D44">
        <f t="shared" si="1"/>
        <v>0</v>
      </c>
    </row>
    <row r="45" spans="1:4" x14ac:dyDescent="0.35">
      <c r="A45" s="3" t="s">
        <v>196</v>
      </c>
      <c r="B45" s="1">
        <v>1</v>
      </c>
      <c r="C45">
        <f t="shared" si="0"/>
        <v>1</v>
      </c>
      <c r="D45">
        <f t="shared" si="1"/>
        <v>0</v>
      </c>
    </row>
    <row r="46" spans="1:4" x14ac:dyDescent="0.35">
      <c r="A46" s="3" t="s">
        <v>197</v>
      </c>
      <c r="B46" s="1">
        <v>1</v>
      </c>
      <c r="C46">
        <f t="shared" si="0"/>
        <v>1</v>
      </c>
      <c r="D46">
        <f t="shared" si="1"/>
        <v>0</v>
      </c>
    </row>
    <row r="47" spans="1:4" x14ac:dyDescent="0.35">
      <c r="A47" s="3" t="s">
        <v>198</v>
      </c>
      <c r="B47" s="1">
        <v>1</v>
      </c>
      <c r="C47">
        <f t="shared" si="0"/>
        <v>1</v>
      </c>
      <c r="D47">
        <f t="shared" si="1"/>
        <v>0</v>
      </c>
    </row>
    <row r="48" spans="1:4" x14ac:dyDescent="0.35">
      <c r="A48" s="3" t="s">
        <v>199</v>
      </c>
      <c r="B48" s="1">
        <v>1</v>
      </c>
      <c r="C48">
        <f t="shared" si="0"/>
        <v>1</v>
      </c>
      <c r="D48">
        <f t="shared" si="1"/>
        <v>0</v>
      </c>
    </row>
    <row r="49" spans="1:4" x14ac:dyDescent="0.35">
      <c r="A49" s="3" t="s">
        <v>200</v>
      </c>
      <c r="B49" s="1">
        <v>2</v>
      </c>
      <c r="C49">
        <f t="shared" si="0"/>
        <v>0</v>
      </c>
      <c r="D49">
        <f t="shared" si="1"/>
        <v>1</v>
      </c>
    </row>
    <row r="50" spans="1:4" x14ac:dyDescent="0.35">
      <c r="A50" s="3" t="s">
        <v>201</v>
      </c>
      <c r="B50" s="1">
        <v>2</v>
      </c>
      <c r="C50">
        <f t="shared" si="0"/>
        <v>0</v>
      </c>
      <c r="D50">
        <f t="shared" si="1"/>
        <v>1</v>
      </c>
    </row>
    <row r="51" spans="1:4" x14ac:dyDescent="0.35">
      <c r="A51" s="3" t="s">
        <v>202</v>
      </c>
      <c r="B51" s="1">
        <v>1</v>
      </c>
      <c r="C51">
        <f t="shared" si="0"/>
        <v>1</v>
      </c>
      <c r="D51">
        <f t="shared" si="1"/>
        <v>0</v>
      </c>
    </row>
    <row r="52" spans="1:4" x14ac:dyDescent="0.35">
      <c r="A52" s="3" t="s">
        <v>203</v>
      </c>
      <c r="B52" s="1">
        <v>1</v>
      </c>
      <c r="C52">
        <f t="shared" si="0"/>
        <v>1</v>
      </c>
      <c r="D52">
        <f t="shared" si="1"/>
        <v>0</v>
      </c>
    </row>
    <row r="53" spans="1:4" x14ac:dyDescent="0.35">
      <c r="A53" s="3" t="s">
        <v>204</v>
      </c>
      <c r="B53" s="1">
        <v>2</v>
      </c>
      <c r="C53">
        <f t="shared" si="0"/>
        <v>0</v>
      </c>
      <c r="D53">
        <f t="shared" si="1"/>
        <v>1</v>
      </c>
    </row>
    <row r="54" spans="1:4" x14ac:dyDescent="0.35">
      <c r="A54" s="3" t="s">
        <v>205</v>
      </c>
      <c r="B54" s="1">
        <v>1</v>
      </c>
      <c r="C54">
        <f t="shared" si="0"/>
        <v>1</v>
      </c>
      <c r="D54">
        <f t="shared" si="1"/>
        <v>0</v>
      </c>
    </row>
    <row r="55" spans="1:4" x14ac:dyDescent="0.35">
      <c r="A55" s="3" t="s">
        <v>206</v>
      </c>
      <c r="B55" s="1">
        <v>1</v>
      </c>
      <c r="C55">
        <f t="shared" si="0"/>
        <v>1</v>
      </c>
      <c r="D55">
        <f t="shared" si="1"/>
        <v>0</v>
      </c>
    </row>
    <row r="56" spans="1:4" x14ac:dyDescent="0.35">
      <c r="A56" s="3" t="s">
        <v>207</v>
      </c>
      <c r="B56" s="1">
        <v>1</v>
      </c>
      <c r="C56">
        <f t="shared" si="0"/>
        <v>1</v>
      </c>
      <c r="D56">
        <f t="shared" si="1"/>
        <v>0</v>
      </c>
    </row>
    <row r="57" spans="1:4" x14ac:dyDescent="0.35">
      <c r="A57" s="3" t="s">
        <v>208</v>
      </c>
      <c r="B57" s="1">
        <v>1</v>
      </c>
      <c r="C57">
        <f t="shared" si="0"/>
        <v>1</v>
      </c>
      <c r="D57">
        <f t="shared" si="1"/>
        <v>0</v>
      </c>
    </row>
    <row r="58" spans="1:4" x14ac:dyDescent="0.35">
      <c r="A58" s="3" t="s">
        <v>209</v>
      </c>
      <c r="B58" s="1">
        <v>2</v>
      </c>
      <c r="C58">
        <f t="shared" si="0"/>
        <v>0</v>
      </c>
      <c r="D58">
        <f t="shared" si="1"/>
        <v>1</v>
      </c>
    </row>
    <row r="59" spans="1:4" x14ac:dyDescent="0.35">
      <c r="A59" s="3" t="s">
        <v>210</v>
      </c>
      <c r="B59" s="1">
        <v>1</v>
      </c>
      <c r="C59">
        <f t="shared" si="0"/>
        <v>1</v>
      </c>
      <c r="D59">
        <f t="shared" si="1"/>
        <v>0</v>
      </c>
    </row>
    <row r="60" spans="1:4" x14ac:dyDescent="0.35">
      <c r="A60" s="3" t="s">
        <v>211</v>
      </c>
      <c r="B60" s="1">
        <v>1</v>
      </c>
      <c r="C60">
        <f t="shared" si="0"/>
        <v>1</v>
      </c>
      <c r="D60">
        <f t="shared" si="1"/>
        <v>0</v>
      </c>
    </row>
    <row r="61" spans="1:4" x14ac:dyDescent="0.35">
      <c r="A61" s="3" t="s">
        <v>212</v>
      </c>
      <c r="B61" s="1">
        <v>1</v>
      </c>
      <c r="C61">
        <f t="shared" si="0"/>
        <v>1</v>
      </c>
      <c r="D61">
        <f t="shared" si="1"/>
        <v>0</v>
      </c>
    </row>
    <row r="62" spans="1:4" x14ac:dyDescent="0.35">
      <c r="A62" s="3" t="s">
        <v>213</v>
      </c>
      <c r="B62" s="1">
        <v>1</v>
      </c>
      <c r="C62">
        <f t="shared" si="0"/>
        <v>1</v>
      </c>
      <c r="D62">
        <f t="shared" si="1"/>
        <v>0</v>
      </c>
    </row>
    <row r="63" spans="1:4" x14ac:dyDescent="0.35">
      <c r="A63" s="3" t="s">
        <v>214</v>
      </c>
      <c r="B63" s="1">
        <v>2</v>
      </c>
      <c r="C63">
        <f t="shared" si="0"/>
        <v>0</v>
      </c>
      <c r="D63">
        <f t="shared" si="1"/>
        <v>1</v>
      </c>
    </row>
    <row r="64" spans="1:4" x14ac:dyDescent="0.35">
      <c r="A64" s="3" t="s">
        <v>215</v>
      </c>
      <c r="B64" s="1">
        <v>1</v>
      </c>
      <c r="C64">
        <f t="shared" si="0"/>
        <v>1</v>
      </c>
      <c r="D64">
        <f t="shared" si="1"/>
        <v>0</v>
      </c>
    </row>
    <row r="65" spans="1:4" x14ac:dyDescent="0.35">
      <c r="A65" s="3" t="s">
        <v>216</v>
      </c>
      <c r="B65" s="1">
        <v>2</v>
      </c>
      <c r="C65">
        <f t="shared" si="0"/>
        <v>0</v>
      </c>
      <c r="D65">
        <f t="shared" si="1"/>
        <v>1</v>
      </c>
    </row>
    <row r="66" spans="1:4" x14ac:dyDescent="0.35">
      <c r="A66" s="3" t="s">
        <v>217</v>
      </c>
      <c r="B66" s="1">
        <v>1</v>
      </c>
      <c r="C66">
        <f t="shared" si="0"/>
        <v>1</v>
      </c>
      <c r="D66">
        <f t="shared" si="1"/>
        <v>0</v>
      </c>
    </row>
    <row r="67" spans="1:4" x14ac:dyDescent="0.35">
      <c r="A67" s="3" t="s">
        <v>218</v>
      </c>
      <c r="B67" s="1">
        <v>1</v>
      </c>
      <c r="C67">
        <f t="shared" ref="C67:C108" si="2">IF(B67=1, 1, 0)</f>
        <v>1</v>
      </c>
      <c r="D67">
        <f t="shared" ref="D67:D108" si="3">IF(B67=2, 1, 0)</f>
        <v>0</v>
      </c>
    </row>
    <row r="68" spans="1:4" x14ac:dyDescent="0.35">
      <c r="A68" s="3" t="s">
        <v>219</v>
      </c>
      <c r="B68" s="1">
        <v>1</v>
      </c>
      <c r="C68">
        <f t="shared" si="2"/>
        <v>1</v>
      </c>
      <c r="D68">
        <f t="shared" si="3"/>
        <v>0</v>
      </c>
    </row>
    <row r="69" spans="1:4" x14ac:dyDescent="0.35">
      <c r="A69" s="3" t="s">
        <v>220</v>
      </c>
      <c r="B69" s="1">
        <v>3</v>
      </c>
      <c r="C69">
        <f t="shared" si="2"/>
        <v>0</v>
      </c>
      <c r="D69">
        <f t="shared" si="3"/>
        <v>0</v>
      </c>
    </row>
    <row r="70" spans="1:4" x14ac:dyDescent="0.35">
      <c r="A70" s="3" t="s">
        <v>221</v>
      </c>
      <c r="B70" s="1">
        <v>1</v>
      </c>
      <c r="C70">
        <f t="shared" si="2"/>
        <v>1</v>
      </c>
      <c r="D70">
        <f t="shared" si="3"/>
        <v>0</v>
      </c>
    </row>
    <row r="71" spans="1:4" x14ac:dyDescent="0.35">
      <c r="A71" s="3" t="s">
        <v>222</v>
      </c>
      <c r="B71" s="1">
        <v>1</v>
      </c>
      <c r="C71">
        <f t="shared" si="2"/>
        <v>1</v>
      </c>
      <c r="D71">
        <f t="shared" si="3"/>
        <v>0</v>
      </c>
    </row>
    <row r="72" spans="1:4" x14ac:dyDescent="0.35">
      <c r="A72" s="3" t="s">
        <v>223</v>
      </c>
      <c r="B72" s="1">
        <v>1</v>
      </c>
      <c r="C72">
        <f t="shared" si="2"/>
        <v>1</v>
      </c>
      <c r="D72">
        <f t="shared" si="3"/>
        <v>0</v>
      </c>
    </row>
    <row r="73" spans="1:4" x14ac:dyDescent="0.35">
      <c r="A73" s="3" t="s">
        <v>224</v>
      </c>
      <c r="B73" s="1">
        <v>2</v>
      </c>
      <c r="C73">
        <f t="shared" si="2"/>
        <v>0</v>
      </c>
      <c r="D73">
        <f t="shared" si="3"/>
        <v>1</v>
      </c>
    </row>
    <row r="74" spans="1:4" x14ac:dyDescent="0.35">
      <c r="A74" s="3" t="s">
        <v>225</v>
      </c>
      <c r="B74" s="1">
        <v>2</v>
      </c>
      <c r="C74">
        <f t="shared" si="2"/>
        <v>0</v>
      </c>
      <c r="D74">
        <f t="shared" si="3"/>
        <v>1</v>
      </c>
    </row>
    <row r="75" spans="1:4" x14ac:dyDescent="0.35">
      <c r="A75" s="3" t="s">
        <v>226</v>
      </c>
      <c r="B75" s="1">
        <v>3</v>
      </c>
      <c r="C75">
        <f t="shared" si="2"/>
        <v>0</v>
      </c>
      <c r="D75">
        <f t="shared" si="3"/>
        <v>0</v>
      </c>
    </row>
    <row r="76" spans="1:4" x14ac:dyDescent="0.35">
      <c r="A76" s="3" t="s">
        <v>227</v>
      </c>
      <c r="B76" s="1">
        <v>1</v>
      </c>
      <c r="C76">
        <f t="shared" si="2"/>
        <v>1</v>
      </c>
      <c r="D76">
        <f t="shared" si="3"/>
        <v>0</v>
      </c>
    </row>
    <row r="77" spans="1:4" x14ac:dyDescent="0.35">
      <c r="A77" s="3" t="s">
        <v>228</v>
      </c>
      <c r="B77" s="1">
        <v>1</v>
      </c>
      <c r="C77">
        <f t="shared" si="2"/>
        <v>1</v>
      </c>
      <c r="D77">
        <f t="shared" si="3"/>
        <v>0</v>
      </c>
    </row>
    <row r="78" spans="1:4" x14ac:dyDescent="0.35">
      <c r="A78" s="3" t="s">
        <v>229</v>
      </c>
      <c r="B78" s="1">
        <v>1</v>
      </c>
      <c r="C78">
        <f t="shared" si="2"/>
        <v>1</v>
      </c>
      <c r="D78">
        <f t="shared" si="3"/>
        <v>0</v>
      </c>
    </row>
    <row r="79" spans="1:4" x14ac:dyDescent="0.35">
      <c r="A79" s="3" t="s">
        <v>230</v>
      </c>
      <c r="B79" s="1">
        <v>1</v>
      </c>
      <c r="C79">
        <f t="shared" si="2"/>
        <v>1</v>
      </c>
      <c r="D79">
        <f t="shared" si="3"/>
        <v>0</v>
      </c>
    </row>
    <row r="80" spans="1:4" x14ac:dyDescent="0.35">
      <c r="A80" s="3" t="s">
        <v>231</v>
      </c>
      <c r="B80" s="1">
        <v>1</v>
      </c>
      <c r="C80">
        <f t="shared" si="2"/>
        <v>1</v>
      </c>
      <c r="D80">
        <f t="shared" si="3"/>
        <v>0</v>
      </c>
    </row>
    <row r="81" spans="1:4" x14ac:dyDescent="0.35">
      <c r="A81" s="3" t="s">
        <v>232</v>
      </c>
      <c r="B81" s="1">
        <v>1</v>
      </c>
      <c r="C81">
        <f t="shared" si="2"/>
        <v>1</v>
      </c>
      <c r="D81">
        <f t="shared" si="3"/>
        <v>0</v>
      </c>
    </row>
    <row r="82" spans="1:4" x14ac:dyDescent="0.35">
      <c r="A82" s="3" t="s">
        <v>233</v>
      </c>
      <c r="B82" s="1">
        <v>1</v>
      </c>
      <c r="C82">
        <f t="shared" si="2"/>
        <v>1</v>
      </c>
      <c r="D82">
        <f t="shared" si="3"/>
        <v>0</v>
      </c>
    </row>
    <row r="83" spans="1:4" x14ac:dyDescent="0.35">
      <c r="A83" s="3" t="s">
        <v>234</v>
      </c>
      <c r="B83" s="1">
        <v>3</v>
      </c>
      <c r="C83">
        <f t="shared" si="2"/>
        <v>0</v>
      </c>
      <c r="D83">
        <f t="shared" si="3"/>
        <v>0</v>
      </c>
    </row>
    <row r="84" spans="1:4" x14ac:dyDescent="0.35">
      <c r="A84" s="3" t="s">
        <v>235</v>
      </c>
      <c r="B84" s="1">
        <v>2</v>
      </c>
      <c r="C84">
        <f t="shared" si="2"/>
        <v>0</v>
      </c>
      <c r="D84">
        <f t="shared" si="3"/>
        <v>1</v>
      </c>
    </row>
    <row r="85" spans="1:4" x14ac:dyDescent="0.35">
      <c r="A85" s="3" t="s">
        <v>236</v>
      </c>
      <c r="B85" s="1">
        <v>1</v>
      </c>
      <c r="C85">
        <f t="shared" si="2"/>
        <v>1</v>
      </c>
      <c r="D85">
        <f t="shared" si="3"/>
        <v>0</v>
      </c>
    </row>
    <row r="86" spans="1:4" x14ac:dyDescent="0.35">
      <c r="A86" s="3" t="s">
        <v>237</v>
      </c>
      <c r="B86" s="1">
        <v>1</v>
      </c>
      <c r="C86">
        <f t="shared" si="2"/>
        <v>1</v>
      </c>
      <c r="D86">
        <f t="shared" si="3"/>
        <v>0</v>
      </c>
    </row>
    <row r="87" spans="1:4" x14ac:dyDescent="0.35">
      <c r="A87" s="3" t="s">
        <v>238</v>
      </c>
      <c r="B87" s="1">
        <v>1</v>
      </c>
      <c r="C87">
        <f t="shared" si="2"/>
        <v>1</v>
      </c>
      <c r="D87">
        <f t="shared" si="3"/>
        <v>0</v>
      </c>
    </row>
    <row r="88" spans="1:4" x14ac:dyDescent="0.35">
      <c r="A88" s="3" t="s">
        <v>239</v>
      </c>
      <c r="B88" s="1">
        <v>1</v>
      </c>
      <c r="C88">
        <f t="shared" si="2"/>
        <v>1</v>
      </c>
      <c r="D88">
        <f t="shared" si="3"/>
        <v>0</v>
      </c>
    </row>
    <row r="89" spans="1:4" x14ac:dyDescent="0.35">
      <c r="A89" s="3" t="s">
        <v>240</v>
      </c>
      <c r="B89" s="1">
        <v>1</v>
      </c>
      <c r="C89">
        <f t="shared" si="2"/>
        <v>1</v>
      </c>
      <c r="D89">
        <f t="shared" si="3"/>
        <v>0</v>
      </c>
    </row>
    <row r="90" spans="1:4" x14ac:dyDescent="0.35">
      <c r="A90" s="3" t="s">
        <v>241</v>
      </c>
      <c r="B90" s="1">
        <v>2</v>
      </c>
      <c r="C90">
        <f t="shared" si="2"/>
        <v>0</v>
      </c>
      <c r="D90">
        <f t="shared" si="3"/>
        <v>1</v>
      </c>
    </row>
    <row r="91" spans="1:4" x14ac:dyDescent="0.35">
      <c r="A91" s="3" t="s">
        <v>242</v>
      </c>
      <c r="B91" s="1">
        <v>1</v>
      </c>
      <c r="C91">
        <f t="shared" si="2"/>
        <v>1</v>
      </c>
      <c r="D91">
        <f t="shared" si="3"/>
        <v>0</v>
      </c>
    </row>
    <row r="92" spans="1:4" x14ac:dyDescent="0.35">
      <c r="A92" s="3" t="s">
        <v>243</v>
      </c>
      <c r="B92" s="1">
        <v>3</v>
      </c>
      <c r="C92">
        <f t="shared" si="2"/>
        <v>0</v>
      </c>
      <c r="D92">
        <f t="shared" si="3"/>
        <v>0</v>
      </c>
    </row>
    <row r="93" spans="1:4" x14ac:dyDescent="0.35">
      <c r="A93" s="3" t="s">
        <v>244</v>
      </c>
      <c r="B93" s="1">
        <v>2</v>
      </c>
      <c r="C93">
        <f t="shared" si="2"/>
        <v>0</v>
      </c>
      <c r="D93">
        <f t="shared" si="3"/>
        <v>1</v>
      </c>
    </row>
    <row r="94" spans="1:4" x14ac:dyDescent="0.35">
      <c r="A94" s="3" t="s">
        <v>245</v>
      </c>
      <c r="B94" s="1">
        <v>3</v>
      </c>
      <c r="C94">
        <f t="shared" si="2"/>
        <v>0</v>
      </c>
      <c r="D94">
        <f t="shared" si="3"/>
        <v>0</v>
      </c>
    </row>
    <row r="95" spans="1:4" x14ac:dyDescent="0.35">
      <c r="A95" s="3" t="s">
        <v>246</v>
      </c>
      <c r="B95" s="1">
        <v>1</v>
      </c>
      <c r="C95">
        <f t="shared" si="2"/>
        <v>1</v>
      </c>
      <c r="D95">
        <f t="shared" si="3"/>
        <v>0</v>
      </c>
    </row>
    <row r="96" spans="1:4" x14ac:dyDescent="0.35">
      <c r="A96" s="3" t="s">
        <v>247</v>
      </c>
      <c r="B96" s="1">
        <v>1</v>
      </c>
      <c r="C96">
        <f t="shared" si="2"/>
        <v>1</v>
      </c>
      <c r="D96">
        <f t="shared" si="3"/>
        <v>0</v>
      </c>
    </row>
    <row r="97" spans="1:4" x14ac:dyDescent="0.35">
      <c r="A97" s="3" t="s">
        <v>248</v>
      </c>
      <c r="B97" s="1">
        <v>1</v>
      </c>
      <c r="C97">
        <f t="shared" si="2"/>
        <v>1</v>
      </c>
      <c r="D97">
        <f t="shared" si="3"/>
        <v>0</v>
      </c>
    </row>
    <row r="98" spans="1:4" x14ac:dyDescent="0.35">
      <c r="A98" s="3" t="s">
        <v>249</v>
      </c>
      <c r="B98" s="1">
        <v>1</v>
      </c>
      <c r="C98">
        <f t="shared" si="2"/>
        <v>1</v>
      </c>
      <c r="D98">
        <f t="shared" si="3"/>
        <v>0</v>
      </c>
    </row>
    <row r="99" spans="1:4" x14ac:dyDescent="0.35">
      <c r="A99" s="3" t="s">
        <v>250</v>
      </c>
      <c r="B99" s="1">
        <v>1</v>
      </c>
      <c r="C99">
        <f t="shared" si="2"/>
        <v>1</v>
      </c>
      <c r="D99">
        <f t="shared" si="3"/>
        <v>0</v>
      </c>
    </row>
    <row r="100" spans="1:4" x14ac:dyDescent="0.35">
      <c r="A100" s="3" t="s">
        <v>251</v>
      </c>
      <c r="B100" s="1">
        <v>1</v>
      </c>
      <c r="C100">
        <f t="shared" si="2"/>
        <v>1</v>
      </c>
      <c r="D100">
        <f t="shared" si="3"/>
        <v>0</v>
      </c>
    </row>
    <row r="101" spans="1:4" x14ac:dyDescent="0.35">
      <c r="A101" s="3" t="s">
        <v>252</v>
      </c>
      <c r="B101" s="1">
        <v>1</v>
      </c>
      <c r="C101">
        <f t="shared" si="2"/>
        <v>1</v>
      </c>
      <c r="D101">
        <f t="shared" si="3"/>
        <v>0</v>
      </c>
    </row>
    <row r="102" spans="1:4" x14ac:dyDescent="0.35">
      <c r="A102" s="3" t="s">
        <v>253</v>
      </c>
      <c r="B102" s="1">
        <v>1</v>
      </c>
      <c r="C102">
        <f t="shared" si="2"/>
        <v>1</v>
      </c>
      <c r="D102">
        <f t="shared" si="3"/>
        <v>0</v>
      </c>
    </row>
    <row r="103" spans="1:4" x14ac:dyDescent="0.35">
      <c r="A103" s="3" t="s">
        <v>254</v>
      </c>
      <c r="B103" s="1">
        <v>1</v>
      </c>
      <c r="C103">
        <f t="shared" si="2"/>
        <v>1</v>
      </c>
      <c r="D103">
        <f t="shared" si="3"/>
        <v>0</v>
      </c>
    </row>
    <row r="104" spans="1:4" x14ac:dyDescent="0.35">
      <c r="A104" s="3" t="s">
        <v>255</v>
      </c>
      <c r="B104" s="1">
        <v>1</v>
      </c>
      <c r="C104">
        <f t="shared" si="2"/>
        <v>1</v>
      </c>
      <c r="D104">
        <f t="shared" si="3"/>
        <v>0</v>
      </c>
    </row>
    <row r="105" spans="1:4" x14ac:dyDescent="0.35">
      <c r="A105" s="3" t="s">
        <v>256</v>
      </c>
      <c r="B105" s="1">
        <v>1</v>
      </c>
      <c r="C105">
        <f t="shared" si="2"/>
        <v>1</v>
      </c>
      <c r="D105">
        <f t="shared" si="3"/>
        <v>0</v>
      </c>
    </row>
    <row r="106" spans="1:4" x14ac:dyDescent="0.35">
      <c r="A106" s="3" t="s">
        <v>257</v>
      </c>
      <c r="B106" s="1">
        <v>1</v>
      </c>
      <c r="C106">
        <f t="shared" si="2"/>
        <v>1</v>
      </c>
      <c r="D106">
        <f t="shared" si="3"/>
        <v>0</v>
      </c>
    </row>
    <row r="107" spans="1:4" x14ac:dyDescent="0.35">
      <c r="A107" s="3" t="s">
        <v>258</v>
      </c>
      <c r="B107" s="1">
        <v>2</v>
      </c>
      <c r="C107">
        <f t="shared" si="2"/>
        <v>0</v>
      </c>
      <c r="D107">
        <f t="shared" si="3"/>
        <v>1</v>
      </c>
    </row>
    <row r="108" spans="1:4" x14ac:dyDescent="0.35">
      <c r="A108" s="3" t="s">
        <v>259</v>
      </c>
      <c r="B108" s="1">
        <v>1</v>
      </c>
      <c r="C108">
        <f t="shared" si="2"/>
        <v>1</v>
      </c>
      <c r="D108">
        <f t="shared" si="3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O Z V D V M v G / w u k A A A A 9 g A A A B I A H A B D b 2 5 m a W c v U G F j a 2 F n Z S 5 4 b W w g o h g A K K A U A A A A A A A A A A A A A A A A A A A A A A A A A A A A h Y 8 x D o I w G I W v Q r r T l m q M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B E K d 6 s 5 0 1 A F g i 5 N l + B z d 2 z / Y G w G x s 3 D o r 3 T V h k Q J Y I 5 P 2 B P w B Q S w M E F A A C A A g A O Z V D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V Q 1 T 3 j 6 / E I g E A A C w I A A A T A B w A R m 9 y b X V s Y X M v U 2 V j d G l v b j E u b S C i G A A o o B Q A A A A A A A A A A A A A A A A A A A A A A A A A A A D t k L 9 O h E A Q x n s S 3 m G z 1 0 C y I Q J 3 V 3 i h A k 1 s T M x h o 1 h w M O o q 7 J L d w R y 5 0 P h K V t b m 3 u v W 4 L 9 C O + n Y Z n f 2 m 3 z z z U 9 D g V w K s h 5 u f 2 V b t q X v c w U l q b s H w X M S k Q r Q t o g 5 + 1 f 1 9 l L u n 6 X 5 j P W T l 8 i i r U G g c 8 o r 8 G I p 0 B T a o f F x d q l B 6 a z K N 1 B m C e h H l E 0 2 G H q 4 R e q y 6 w Q q X n M E F d E V Z S S W V V s L H Y W M n I h C l l z c R X 6 w O G L k o p U I a + w q i L 6 f 3 r k U c O O y I d i M X t U c h N l A E u w a a v K l + c Z 0 p S o X + l a q e r B P u w a 0 8 7 U G 2 + 3 o I P g m w Z n A 5 d x 7 b + k Z + R S C v 4 T Q C G Y U E I Q t 9 r 1 r W 1 z 8 H u Y n 0 x n 9 o O o E L p 3 Q j o M 2 n N C O h X Y + o R 0 L 7 W J C O x b a 5 Y T 2 H 9 A e A F B L A Q I t A B Q A A g A I A D m V Q 1 T L x v 8 L p A A A A P Y A A A A S A A A A A A A A A A A A A A A A A A A A A A B D b 2 5 m a W c v U G F j a 2 F n Z S 5 4 b W x Q S w E C L Q A U A A I A C A A 5 l U N U D 8 r p q 6 Q A A A D p A A A A E w A A A A A A A A A A A A A A A A D w A A A A W 0 N v b n R l b n R f V H l w Z X N d L n h t b F B L A Q I t A B Q A A g A I A D m V Q 1 T 3 j 6 / E I g E A A C w I A A A T A A A A A A A A A A A A A A A A A O E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u A A A A A A A A p i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e W p u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z V D E x O j M z O j E 1 L j Y z O D M y M D d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e W p u a W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5 a m 5 p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z V D E x O j M z O j E 1 L j Y z O D M y M D d a I i A v P j x F b n R y e S B U e X B l P S J G a W x s Q 2 9 s d W 1 u V H l w Z X M i I F Z h b H V l P S J z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N D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l q b m l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e W p u a W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M 1 Q x M T o z M z o x N S 4 2 M z g z M j A 3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Q 0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5 a m 5 p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X l q b m l h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D N U M T E 6 M z M 6 M T U u N j M 4 M z I w N 1 o i I C 8 + P E V u d H J 5 I F R 5 c G U 9 I k Z p b G x D b 2 x 1 b W 5 U e X B l c y I g V m F s d W U 9 I n N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0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X l q b m l h L 0 F 1 d G 9 S Z W 1 v d m V k Q 2 9 s d W 1 u c z E u e 0 N v b H V t b j E s M H 0 m c X V v d D s s J n F 1 b 3 Q 7 U 2 V j d G l v b j E v b X l q b m l h L 0 F 1 d G 9 S Z W 1 v d m V k Q 2 9 s d W 1 u c z E u e 0 N v b H V t b j I s M X 0 m c X V v d D s s J n F 1 b 3 Q 7 U 2 V j d G l v b j E v b X l q b m l h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e W p u a W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1 5 a m 5 p Y T U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D I t M D N U M T E 6 M z M 6 M T U u N j M 4 M z I w N 1 o i I C 8 + P E V u d H J 5 I F R 5 c G U 9 I k Z p b G x D b 2 x 1 b W 5 U e X B l c y I g V m F s d W U 9 I n N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R m l s b E N v d W 5 0 I i B W Y W x 1 Z T 0 i b D E 0 N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e W p u a W E v Q X V 0 b 1 J l b W 9 2 Z W R D b 2 x 1 b W 5 z M S 5 7 Q 2 9 s d W 1 u M S w w f S Z x d W 9 0 O y w m c X V v d D t T Z W N 0 a W 9 u M S 9 t e W p u a W E v Q X V 0 b 1 J l b W 9 2 Z W R D b 2 x 1 b W 5 z M S 5 7 Q 2 9 s d W 1 u M i w x f S Z x d W 9 0 O y w m c X V v d D t T Z W N 0 a W 9 u M S 9 t e W p u a W E v Q X V 0 b 1 J l b W 9 2 Z W R D b 2 x 1 b W 5 z M S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5 a m 5 p Y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p u a W E l M j A o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q b m l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b X l q b m l h N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i 0 w M i 0 w M 1 Q x M T o z M z o x N S 4 2 M z g z M j A 3 W i I g L z 4 8 R W 5 0 c n k g V H l w Z T 0 i R m l s b E N v b H V t b l R 5 c G V z I i B W Y W x 1 Z T 0 i c 0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M T Q 0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1 5 a m 5 p Y S 9 B d X R v U m V t b 3 Z l Z E N v b H V t b n M x L n t D b 2 x 1 b W 4 x L D B 9 J n F 1 b 3 Q 7 L C Z x d W 9 0 O 1 N l Y 3 R p b 2 4 x L 2 1 5 a m 5 p Y S 9 B d X R v U m V t b 3 Z l Z E N v b H V t b n M x L n t D b 2 x 1 b W 4 y L D F 9 J n F 1 b 3 Q 7 L C Z x d W 9 0 O 1 N l Y 3 R p b 2 4 x L 2 1 5 a m 5 p Y S 9 B d X R v U m V t b 3 Z l Z E N v b H V t b n M x L n t D b 2 x 1 b W 4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l q b m l h J T I w K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5 a m 5 p Y S U y M C g 2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Q 3 v l M e h u E e 7 E 8 W y c I Q v u Q A A A A A C A A A A A A A Q Z g A A A A E A A C A A A A A 1 3 S y g R 2 r r X w / E z a Y W 7 S i V o I V y O C C A h U E z M Z v e I y Q k x A A A A A A O g A A A A A I A A C A A A A A V t p I X l / t I T v l n V j 5 Q 9 Y Q O 3 X + R m + c v n 1 M 5 Q 3 4 C K E Y E b V A A A A D 3 p Y g 5 B 6 9 y m k b u W K A U z X u K / E h 3 M w p U L v i a 9 q M 1 8 A T o 2 B e a e R i s c z J u q T l e I J n b Q p s g r e v h P 5 S 2 n w 6 z n v 9 k 0 b n A d d w i E R G D b r w n A T G S J d U i q U A A A A B Y r F l j A B 5 p 8 m A / C p S 2 Z y i T 9 o m g 1 + r 9 / V 3 a Q C S y E z p N 0 2 m C 7 E V 1 y A R v H R 2 c R Y n 6 R m 2 e r R u h O i p k 7 o Q N z m u Q 6 L M y < / D a t a M a s h u p > 
</file>

<file path=customXml/itemProps1.xml><?xml version="1.0" encoding="utf-8"?>
<ds:datastoreItem xmlns:ds="http://schemas.openxmlformats.org/officeDocument/2006/customXml" ds:itemID="{1C92E118-EEEB-4626-A6C4-81C8FF2DBD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5) odp</vt:lpstr>
      <vt:lpstr>4) odp</vt:lpstr>
      <vt:lpstr>3) odp</vt:lpstr>
      <vt:lpstr>2)</vt:lpstr>
      <vt:lpstr>1) odp</vt:lpstr>
      <vt:lpstr>myjnia</vt:lpstr>
      <vt:lpstr>2) odp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2022-02-03T11:27:22Z</dcterms:created>
  <dcterms:modified xsi:type="dcterms:W3CDTF">2022-02-03T18:38:11Z</dcterms:modified>
</cp:coreProperties>
</file>